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75" yWindow="870" windowWidth="15660" windowHeight="11610" tabRatio="891"/>
  </bookViews>
  <sheets>
    <sheet name="Goal" sheetId="34" r:id="rId1"/>
    <sheet name="Goal (CSR)" sheetId="47" r:id="rId2"/>
    <sheet name="Customer" sheetId="4" r:id="rId3"/>
    <sheet name="I1 OM1(SAIFISAIDI)" sheetId="2" r:id="rId4"/>
    <sheet name="I2 OM1 (LOSS)" sheetId="11" r:id="rId5"/>
    <sheet name="I3 OM1(GIS)" sheetId="27" r:id="rId6"/>
    <sheet name="I4 OM1(งานขยายเขต)" sheetId="10" r:id="rId7"/>
    <sheet name="I5 OM2(DB)" sheetId="52" r:id="rId8"/>
    <sheet name="I6 OM2 (SLA)" sheetId="3" r:id="rId9"/>
    <sheet name="I7 OM2(ปิดงานก่อสร้าง)" sheetId="48" r:id="rId10"/>
    <sheet name="I8 IP 1-2(นวัตกรรม)" sheetId="29" r:id="rId11"/>
    <sheet name="I9 RS1 (พลังงาน)" sheetId="49" r:id="rId12"/>
    <sheet name="L1 HR1" sheetId="30" r:id="rId13"/>
    <sheet name="L2 HR2" sheetId="31" r:id="rId14"/>
    <sheet name="L3 OC1 (ความปลอดภัย,นโยบาย)" sheetId="26" r:id="rId15"/>
    <sheet name="L4 OC1(ISO 26000)" sheetId="9" r:id="rId16"/>
    <sheet name="L5 OC1(ความเสี่ยง,ควบคุมภายใน)" sheetId="54" r:id="rId17"/>
    <sheet name="L6 OC2(SEPA 1-6)" sheetId="50" r:id="rId18"/>
    <sheet name="จำนวน" sheetId="53" r:id="rId19"/>
  </sheets>
  <definedNames>
    <definedName name="_xlnm._FilterDatabase" localSheetId="4" hidden="1">'I2 OM1 (LOSS)'!$A$1044:$XFB$1160</definedName>
    <definedName name="_xlnm._FilterDatabase" localSheetId="14" hidden="1">'L3 OC1 (ความปลอดภัย,นโยบาย)'!$A$1:$P$430</definedName>
    <definedName name="_xlnm.Print_Area" localSheetId="2">Customer!$A$1:$J$504</definedName>
    <definedName name="_xlnm.Print_Area" localSheetId="0">Goal!$A$1:$J$487</definedName>
    <definedName name="_xlnm.Print_Area" localSheetId="1">'Goal (CSR)'!$A$1:$J$83</definedName>
    <definedName name="_xlnm.Print_Area" localSheetId="3">'I1 OM1(SAIFISAIDI)'!$A$1:$J$961</definedName>
    <definedName name="_xlnm.Print_Area" localSheetId="4">'I2 OM1 (LOSS)'!$A$1:$J$1502</definedName>
    <definedName name="_xlnm.Print_Area" localSheetId="5">'I3 OM1(GIS)'!$A$1:$J$146</definedName>
    <definedName name="_xlnm.Print_Area" localSheetId="6">'I4 OM1(งานขยายเขต)'!$A$1:$J$143</definedName>
    <definedName name="_xlnm.Print_Area" localSheetId="7">'I5 OM2(DB)'!$A$1:$J$35</definedName>
    <definedName name="_xlnm.Print_Area" localSheetId="8">'I6 OM2 (SLA)'!$A$1:$J$61</definedName>
    <definedName name="_xlnm.Print_Area" localSheetId="9">'I7 OM2(ปิดงานก่อสร้าง)'!$A$1:$J$205</definedName>
    <definedName name="_xlnm.Print_Area" localSheetId="10">'I8 IP 1-2(นวัตกรรม)'!$A$1:$J$85</definedName>
    <definedName name="_xlnm.Print_Area" localSheetId="11">'I9 RS1 (พลังงาน)'!$A$1:$J$25</definedName>
    <definedName name="_xlnm.Print_Area" localSheetId="12">'L1 HR1'!$A$1:$J$55</definedName>
    <definedName name="_xlnm.Print_Area" localSheetId="13">'L2 HR2'!$A$1:$J$46</definedName>
    <definedName name="_xlnm.Print_Area" localSheetId="14">'L3 OC1 (ความปลอดภัย,นโยบาย)'!$A$1:$J$429</definedName>
    <definedName name="_xlnm.Print_Area" localSheetId="15">'L4 OC1(ISO 26000)'!$A$1:$J$28</definedName>
    <definedName name="_xlnm.Print_Area" localSheetId="16">'L5 OC1(ความเสี่ยง,ควบคุมภายใน)'!$A$1:$J$56</definedName>
    <definedName name="_xlnm.Print_Area" localSheetId="17">'L6 OC2(SEPA 1-6)'!$A$1:$J$29</definedName>
    <definedName name="_xlnm.Print_Titles" localSheetId="14">'L3 OC1 (ความปลอดภัย,นโยบาย)'!$1:$10</definedName>
  </definedNames>
  <calcPr calcId="144525"/>
</workbook>
</file>

<file path=xl/calcChain.xml><?xml version="1.0" encoding="utf-8"?>
<calcChain xmlns="http://schemas.openxmlformats.org/spreadsheetml/2006/main">
  <c r="Q23" i="34" l="1"/>
  <c r="D3" i="53" l="1"/>
  <c r="D19" i="53"/>
  <c r="C19" i="53"/>
  <c r="D18" i="53"/>
  <c r="C18" i="53"/>
  <c r="D17" i="53"/>
  <c r="C17" i="53"/>
  <c r="D16" i="53"/>
  <c r="C16" i="53"/>
  <c r="D15" i="53"/>
  <c r="C15" i="53"/>
  <c r="D14" i="53"/>
  <c r="C14" i="53"/>
  <c r="D13" i="53"/>
  <c r="C13" i="53"/>
  <c r="D12" i="53"/>
  <c r="C12" i="53"/>
  <c r="D11" i="53"/>
  <c r="C11" i="53"/>
  <c r="D10" i="53"/>
  <c r="C10" i="53"/>
  <c r="D9" i="53"/>
  <c r="C9" i="53"/>
  <c r="D8" i="53"/>
  <c r="C8" i="53"/>
  <c r="D7" i="53"/>
  <c r="C7" i="53"/>
  <c r="D6" i="53"/>
  <c r="C6" i="53"/>
  <c r="D5" i="53"/>
  <c r="C5" i="53"/>
  <c r="D4" i="53"/>
  <c r="C4" i="53"/>
  <c r="C3" i="53"/>
  <c r="D2" i="53"/>
  <c r="C2" i="53"/>
  <c r="C20" i="53" l="1"/>
  <c r="D20" i="53"/>
  <c r="F290" i="26"/>
  <c r="G290" i="26" s="1"/>
  <c r="F289" i="26"/>
  <c r="G289" i="26" s="1"/>
  <c r="F287" i="26"/>
  <c r="G287" i="26" s="1"/>
  <c r="F286" i="26"/>
  <c r="G286" i="26" s="1"/>
  <c r="F284" i="26"/>
  <c r="G284" i="26" s="1"/>
  <c r="F283" i="26"/>
  <c r="F279" i="26"/>
  <c r="G279" i="26" s="1"/>
  <c r="F280" i="26"/>
  <c r="G280" i="26" s="1"/>
  <c r="F281" i="26"/>
  <c r="G281" i="26" s="1"/>
  <c r="F278" i="26"/>
  <c r="G278" i="26" s="1"/>
  <c r="F275" i="26"/>
  <c r="G275" i="26" s="1"/>
  <c r="F276" i="26"/>
  <c r="G276" i="26" s="1"/>
  <c r="F274" i="26"/>
  <c r="G274" i="26" s="1"/>
  <c r="F271" i="26"/>
  <c r="G271" i="26" s="1"/>
  <c r="F272" i="26"/>
  <c r="G272" i="26" s="1"/>
  <c r="F270" i="26"/>
  <c r="G270" i="26" s="1"/>
  <c r="F268" i="26"/>
  <c r="G268" i="26" s="1"/>
  <c r="F267" i="26"/>
  <c r="F266" i="26"/>
  <c r="G266" i="26" s="1"/>
  <c r="F263" i="26"/>
  <c r="G263" i="26" s="1"/>
  <c r="F264" i="26"/>
  <c r="G264" i="26" s="1"/>
  <c r="F262" i="26"/>
  <c r="G262" i="26" s="1"/>
  <c r="F259" i="26"/>
  <c r="G259" i="26" s="1"/>
  <c r="F260" i="26"/>
  <c r="G260" i="26" s="1"/>
  <c r="F258" i="26"/>
  <c r="G258" i="26" s="1"/>
  <c r="F257" i="26"/>
  <c r="F255" i="26"/>
  <c r="G255" i="26" s="1"/>
  <c r="F254" i="26"/>
  <c r="G254" i="26" s="1"/>
  <c r="F250" i="26"/>
  <c r="G250" i="26" s="1"/>
  <c r="F251" i="26"/>
  <c r="G251" i="26" s="1"/>
  <c r="F252" i="26"/>
  <c r="G252" i="26" s="1"/>
  <c r="F249" i="26"/>
  <c r="G249" i="26" s="1"/>
  <c r="F246" i="26"/>
  <c r="G246" i="26" s="1"/>
  <c r="F247" i="26"/>
  <c r="G247" i="26" s="1"/>
  <c r="F245" i="26"/>
  <c r="F242" i="26"/>
  <c r="G242" i="26" s="1"/>
  <c r="F243" i="26"/>
  <c r="G243" i="26" s="1"/>
  <c r="F241" i="26"/>
  <c r="F237" i="26"/>
  <c r="G237" i="26" s="1"/>
  <c r="F238" i="26"/>
  <c r="G238" i="26" s="1"/>
  <c r="F239" i="26"/>
  <c r="G239" i="26" s="1"/>
  <c r="F236" i="26"/>
  <c r="G236" i="26" s="1"/>
  <c r="C453" i="4"/>
  <c r="C450" i="4"/>
  <c r="C447" i="4"/>
  <c r="C444" i="4"/>
  <c r="C439" i="4"/>
  <c r="C435" i="4"/>
  <c r="C431" i="4"/>
  <c r="C427" i="4"/>
  <c r="C423" i="4"/>
  <c r="C418" i="4"/>
  <c r="C415" i="4"/>
  <c r="C410" i="4"/>
  <c r="C406" i="4"/>
  <c r="C402" i="4"/>
  <c r="F399" i="4"/>
  <c r="G399" i="4" s="1"/>
  <c r="F400" i="4"/>
  <c r="G400" i="4" s="1"/>
  <c r="F401" i="4"/>
  <c r="G401" i="4" s="1"/>
  <c r="F403" i="4"/>
  <c r="G403" i="4" s="1"/>
  <c r="F404" i="4"/>
  <c r="G404" i="4" s="1"/>
  <c r="F405" i="4"/>
  <c r="G405" i="4" s="1"/>
  <c r="F407" i="4"/>
  <c r="G407" i="4" s="1"/>
  <c r="F408" i="4"/>
  <c r="G408" i="4" s="1"/>
  <c r="F409" i="4"/>
  <c r="G409" i="4" s="1"/>
  <c r="F411" i="4"/>
  <c r="G411" i="4" s="1"/>
  <c r="F412" i="4"/>
  <c r="G412" i="4" s="1"/>
  <c r="F413" i="4"/>
  <c r="G413" i="4" s="1"/>
  <c r="F414" i="4"/>
  <c r="G414" i="4" s="1"/>
  <c r="F416" i="4"/>
  <c r="F417" i="4"/>
  <c r="G417" i="4" s="1"/>
  <c r="F419" i="4"/>
  <c r="G419" i="4" s="1"/>
  <c r="F420" i="4"/>
  <c r="G420" i="4" s="1"/>
  <c r="F421" i="4"/>
  <c r="G421" i="4" s="1"/>
  <c r="F422" i="4"/>
  <c r="G422" i="4" s="1"/>
  <c r="F424" i="4"/>
  <c r="G424" i="4" s="1"/>
  <c r="F425" i="4"/>
  <c r="G425" i="4" s="1"/>
  <c r="F426" i="4"/>
  <c r="G426" i="4" s="1"/>
  <c r="F428" i="4"/>
  <c r="G428" i="4" s="1"/>
  <c r="F429" i="4"/>
  <c r="G429" i="4" s="1"/>
  <c r="F430" i="4"/>
  <c r="G430" i="4" s="1"/>
  <c r="F432" i="4"/>
  <c r="G432" i="4" s="1"/>
  <c r="F433" i="4"/>
  <c r="G433" i="4" s="1"/>
  <c r="F434" i="4"/>
  <c r="G434" i="4" s="1"/>
  <c r="F436" i="4"/>
  <c r="F437" i="4"/>
  <c r="G437" i="4" s="1"/>
  <c r="F438" i="4"/>
  <c r="G438" i="4" s="1"/>
  <c r="F440" i="4"/>
  <c r="G440" i="4" s="1"/>
  <c r="F441" i="4"/>
  <c r="G441" i="4" s="1"/>
  <c r="F442" i="4"/>
  <c r="G442" i="4" s="1"/>
  <c r="F443" i="4"/>
  <c r="G443" i="4" s="1"/>
  <c r="F445" i="4"/>
  <c r="G445" i="4" s="1"/>
  <c r="F446" i="4"/>
  <c r="G446" i="4" s="1"/>
  <c r="F448" i="4"/>
  <c r="F449" i="4"/>
  <c r="G449" i="4" s="1"/>
  <c r="F451" i="4"/>
  <c r="G451" i="4" s="1"/>
  <c r="F452" i="4"/>
  <c r="G452" i="4" s="1"/>
  <c r="F398" i="4"/>
  <c r="G398" i="4" s="1"/>
  <c r="F285" i="26" l="1"/>
  <c r="G285" i="26" s="1"/>
  <c r="F248" i="26"/>
  <c r="G248" i="26" s="1"/>
  <c r="F261" i="26"/>
  <c r="G261" i="26" s="1"/>
  <c r="F269" i="26"/>
  <c r="G269" i="26" s="1"/>
  <c r="F244" i="26"/>
  <c r="G244" i="26" s="1"/>
  <c r="G257" i="26"/>
  <c r="F253" i="26"/>
  <c r="G253" i="26" s="1"/>
  <c r="F282" i="26"/>
  <c r="G282" i="26" s="1"/>
  <c r="G283" i="26"/>
  <c r="G267" i="26"/>
  <c r="G241" i="26"/>
  <c r="F288" i="26"/>
  <c r="G288" i="26" s="1"/>
  <c r="F277" i="26"/>
  <c r="G277" i="26" s="1"/>
  <c r="F291" i="26"/>
  <c r="G291" i="26" s="1"/>
  <c r="G245" i="26"/>
  <c r="F273" i="26"/>
  <c r="G273" i="26" s="1"/>
  <c r="F265" i="26"/>
  <c r="G265" i="26" s="1"/>
  <c r="F256" i="26"/>
  <c r="G256" i="26" s="1"/>
  <c r="F450" i="4"/>
  <c r="G450" i="4" s="1"/>
  <c r="F439" i="4"/>
  <c r="G439" i="4" s="1"/>
  <c r="F435" i="4"/>
  <c r="G435" i="4" s="1"/>
  <c r="G436" i="4"/>
  <c r="F418" i="4"/>
  <c r="G418" i="4" s="1"/>
  <c r="G448" i="4"/>
  <c r="G416" i="4"/>
  <c r="F427" i="4"/>
  <c r="G427" i="4" s="1"/>
  <c r="F447" i="4"/>
  <c r="G447" i="4" s="1"/>
  <c r="F406" i="4"/>
  <c r="G406" i="4" s="1"/>
  <c r="F402" i="4"/>
  <c r="G402" i="4" s="1"/>
  <c r="F444" i="4"/>
  <c r="G444" i="4" s="1"/>
  <c r="F415" i="4"/>
  <c r="G415" i="4" s="1"/>
  <c r="F423" i="4"/>
  <c r="F453" i="4"/>
  <c r="F431" i="4"/>
  <c r="G431" i="4" s="1"/>
  <c r="F410" i="4"/>
  <c r="G410" i="4" s="1"/>
  <c r="H406" i="4"/>
  <c r="H439" i="4" l="1"/>
  <c r="H402" i="4"/>
  <c r="H427" i="4"/>
  <c r="F397" i="4"/>
  <c r="G423" i="4"/>
  <c r="H423" i="4" s="1"/>
  <c r="H418" i="4"/>
  <c r="H435" i="4"/>
  <c r="G453" i="4"/>
  <c r="H453" i="4" s="1"/>
  <c r="H447" i="4"/>
  <c r="H450" i="4"/>
  <c r="H410" i="4"/>
  <c r="H444" i="4"/>
  <c r="H415" i="4"/>
  <c r="H431" i="4"/>
  <c r="G390" i="4" l="1"/>
  <c r="F390" i="4"/>
  <c r="G387" i="4"/>
  <c r="F387" i="4"/>
  <c r="G384" i="4"/>
  <c r="F384" i="4"/>
  <c r="G381" i="4"/>
  <c r="F381" i="4"/>
  <c r="G376" i="4"/>
  <c r="F376" i="4"/>
  <c r="G372" i="4"/>
  <c r="F372" i="4"/>
  <c r="G368" i="4"/>
  <c r="F368" i="4"/>
  <c r="G364" i="4"/>
  <c r="F364" i="4"/>
  <c r="G360" i="4"/>
  <c r="F360" i="4"/>
  <c r="G355" i="4"/>
  <c r="F355" i="4"/>
  <c r="G352" i="4"/>
  <c r="F352" i="4"/>
  <c r="G347" i="4"/>
  <c r="F347" i="4"/>
  <c r="G343" i="4"/>
  <c r="F343" i="4"/>
  <c r="G339" i="4"/>
  <c r="F339" i="4"/>
  <c r="C1082" i="11" l="1"/>
  <c r="C1086" i="11"/>
  <c r="C1091" i="11"/>
  <c r="C1094" i="11"/>
  <c r="C1097" i="11"/>
  <c r="C1100" i="11"/>
  <c r="C1065" i="11"/>
  <c r="C1070" i="11"/>
  <c r="C1074" i="11"/>
  <c r="C1078" i="11"/>
  <c r="C1049" i="11"/>
  <c r="C1053" i="11"/>
  <c r="C1057" i="11"/>
  <c r="C1062" i="11"/>
  <c r="C1044" i="11" l="1"/>
  <c r="C1440" i="11"/>
  <c r="C1437" i="11"/>
  <c r="C1434" i="11"/>
  <c r="C1431" i="11"/>
  <c r="C1426" i="11"/>
  <c r="C1422" i="11"/>
  <c r="C1418" i="11"/>
  <c r="C1414" i="11"/>
  <c r="C1410" i="11"/>
  <c r="C1405" i="11"/>
  <c r="C1402" i="11"/>
  <c r="C1397" i="11"/>
  <c r="C1393" i="11"/>
  <c r="C1389" i="11"/>
  <c r="C1500" i="11"/>
  <c r="C1497" i="11"/>
  <c r="C1494" i="11"/>
  <c r="C1491" i="11"/>
  <c r="C1486" i="11"/>
  <c r="C1482" i="11"/>
  <c r="C1478" i="11"/>
  <c r="C1474" i="11"/>
  <c r="C1470" i="11"/>
  <c r="C1465" i="11"/>
  <c r="C1462" i="11"/>
  <c r="C1457" i="11"/>
  <c r="C1453" i="11"/>
  <c r="C1449" i="11"/>
  <c r="C1384" i="11" l="1"/>
  <c r="C1444" i="11"/>
  <c r="C621" i="11" l="1"/>
  <c r="C248" i="11"/>
  <c r="XFB267" i="11"/>
  <c r="XFB266" i="11"/>
  <c r="XFB265" i="11"/>
  <c r="C228" i="11" l="1"/>
  <c r="C231" i="11"/>
  <c r="C234" i="11"/>
  <c r="C237" i="11"/>
  <c r="C211" i="11"/>
  <c r="C215" i="11"/>
  <c r="C219" i="11"/>
  <c r="C223" i="11"/>
  <c r="C194" i="11"/>
  <c r="C199" i="11"/>
  <c r="C202" i="11"/>
  <c r="C207" i="11"/>
  <c r="C186" i="11"/>
  <c r="C190" i="11"/>
  <c r="C181" i="11" l="1"/>
  <c r="C842" i="11"/>
  <c r="C839" i="11"/>
  <c r="C836" i="11"/>
  <c r="C833" i="11"/>
  <c r="C828" i="11"/>
  <c r="C824" i="11"/>
  <c r="C820" i="11"/>
  <c r="C816" i="11"/>
  <c r="C812" i="11"/>
  <c r="C807" i="11"/>
  <c r="C804" i="11"/>
  <c r="C799" i="11"/>
  <c r="C795" i="11"/>
  <c r="C791" i="11"/>
  <c r="C696" i="11"/>
  <c r="C693" i="11"/>
  <c r="C690" i="11"/>
  <c r="C687" i="11"/>
  <c r="C682" i="11"/>
  <c r="C678" i="11"/>
  <c r="C674" i="11"/>
  <c r="C670" i="11"/>
  <c r="C666" i="11"/>
  <c r="C661" i="11"/>
  <c r="C658" i="11"/>
  <c r="C653" i="11"/>
  <c r="C649" i="11"/>
  <c r="C645" i="11"/>
  <c r="C786" i="11" l="1"/>
  <c r="C765" i="11"/>
  <c r="C640" i="11"/>
  <c r="C368" i="4"/>
  <c r="H351" i="4"/>
  <c r="H374" i="4"/>
  <c r="H375" i="4"/>
  <c r="H382" i="4"/>
  <c r="C390" i="4"/>
  <c r="C387" i="4"/>
  <c r="C384" i="4"/>
  <c r="C381" i="4"/>
  <c r="C376" i="4"/>
  <c r="C372" i="4"/>
  <c r="C364" i="4"/>
  <c r="C360" i="4"/>
  <c r="C355" i="4"/>
  <c r="C352" i="4"/>
  <c r="C347" i="4"/>
  <c r="C343" i="4"/>
  <c r="C339" i="4"/>
  <c r="H342" i="4" l="1"/>
  <c r="H341" i="4"/>
  <c r="H335" i="4"/>
  <c r="C334" i="4"/>
  <c r="H442" i="4"/>
  <c r="H358" i="4"/>
  <c r="H367" i="4"/>
  <c r="H357" i="4"/>
  <c r="H336" i="4"/>
  <c r="H363" i="4"/>
  <c r="H383" i="4"/>
  <c r="H384" i="4" s="1"/>
  <c r="H350" i="4"/>
  <c r="H389" i="4"/>
  <c r="H371" i="4"/>
  <c r="H379" i="4"/>
  <c r="H366" i="4"/>
  <c r="H346" i="4"/>
  <c r="H398" i="4"/>
  <c r="H356" i="4"/>
  <c r="H361" i="4"/>
  <c r="H359" i="4"/>
  <c r="H373" i="4"/>
  <c r="H376" i="4" s="1"/>
  <c r="H369" i="4"/>
  <c r="H388" i="4"/>
  <c r="H362" i="4"/>
  <c r="H345" i="4"/>
  <c r="H408" i="4"/>
  <c r="H378" i="4"/>
  <c r="H365" i="4"/>
  <c r="H348" i="4"/>
  <c r="H344" i="4"/>
  <c r="H338" i="4"/>
  <c r="H349" i="4"/>
  <c r="H377" i="4"/>
  <c r="H354" i="4"/>
  <c r="H337" i="4"/>
  <c r="H385" i="4"/>
  <c r="H380" i="4"/>
  <c r="H340" i="4"/>
  <c r="H386" i="4"/>
  <c r="H370" i="4"/>
  <c r="H353" i="4"/>
  <c r="H434" i="4"/>
  <c r="H405" i="4"/>
  <c r="H446" i="4"/>
  <c r="C397" i="4"/>
  <c r="H404" i="4"/>
  <c r="H409" i="4"/>
  <c r="H443" i="4"/>
  <c r="H419" i="4"/>
  <c r="H424" i="4"/>
  <c r="H429" i="4"/>
  <c r="H401" i="4"/>
  <c r="H416" i="4"/>
  <c r="H421" i="4"/>
  <c r="H437" i="4"/>
  <c r="H413" i="4"/>
  <c r="H412" i="4"/>
  <c r="H400" i="4"/>
  <c r="H414" i="4"/>
  <c r="H422" i="4"/>
  <c r="H441" i="4"/>
  <c r="H445" i="4"/>
  <c r="H449" i="4"/>
  <c r="H428" i="4"/>
  <c r="H451" i="4"/>
  <c r="H426" i="4"/>
  <c r="H425" i="4"/>
  <c r="H433" i="4"/>
  <c r="H438" i="4"/>
  <c r="H452" i="4"/>
  <c r="H432" i="4"/>
  <c r="H436" i="4"/>
  <c r="H440" i="4"/>
  <c r="H448" i="4"/>
  <c r="H417" i="4"/>
  <c r="H411" i="4"/>
  <c r="H399" i="4"/>
  <c r="H403" i="4"/>
  <c r="H407" i="4"/>
  <c r="H420" i="4"/>
  <c r="H430" i="4"/>
  <c r="H387" i="4" l="1"/>
  <c r="H360" i="4"/>
  <c r="H352" i="4"/>
  <c r="H364" i="4"/>
  <c r="H381" i="4"/>
  <c r="H390" i="4"/>
  <c r="H368" i="4"/>
  <c r="H355" i="4"/>
  <c r="H343" i="4"/>
  <c r="H347" i="4"/>
  <c r="H372" i="4"/>
  <c r="G334" i="4"/>
  <c r="H339" i="4"/>
  <c r="F334" i="4"/>
  <c r="G397" i="4"/>
  <c r="H334" i="4" l="1"/>
  <c r="H397" i="4"/>
  <c r="H238" i="26" l="1"/>
  <c r="C291" i="26"/>
  <c r="C288" i="26"/>
  <c r="C285" i="26"/>
  <c r="C282" i="26"/>
  <c r="C277" i="26"/>
  <c r="C273" i="26"/>
  <c r="C269" i="26"/>
  <c r="C265" i="26"/>
  <c r="C261" i="26"/>
  <c r="C256" i="26"/>
  <c r="C253" i="26"/>
  <c r="C248" i="26"/>
  <c r="C244" i="26"/>
  <c r="C240" i="26"/>
  <c r="F240" i="26" l="1"/>
  <c r="H245" i="26"/>
  <c r="H272" i="26"/>
  <c r="H262" i="26"/>
  <c r="H275" i="26"/>
  <c r="H279" i="26"/>
  <c r="H263" i="26"/>
  <c r="H236" i="26"/>
  <c r="H278" i="26"/>
  <c r="H246" i="26"/>
  <c r="H282" i="26"/>
  <c r="H269" i="26"/>
  <c r="H254" i="26"/>
  <c r="H248" i="26"/>
  <c r="H271" i="26"/>
  <c r="H251" i="26"/>
  <c r="H237" i="26"/>
  <c r="H259" i="26"/>
  <c r="H250" i="26"/>
  <c r="H283" i="26"/>
  <c r="H243" i="26"/>
  <c r="H247" i="26"/>
  <c r="H280" i="26"/>
  <c r="H288" i="26"/>
  <c r="H249" i="26"/>
  <c r="H267" i="26"/>
  <c r="H270" i="26"/>
  <c r="H266" i="26"/>
  <c r="H256" i="26"/>
  <c r="H276" i="26"/>
  <c r="H286" i="26"/>
  <c r="H281" i="26"/>
  <c r="H277" i="26"/>
  <c r="H273" i="26"/>
  <c r="H264" i="26"/>
  <c r="H260" i="26"/>
  <c r="H255" i="26"/>
  <c r="H289" i="26"/>
  <c r="H252" i="26"/>
  <c r="H253" i="26"/>
  <c r="H290" i="26"/>
  <c r="H239" i="26"/>
  <c r="H285" i="26"/>
  <c r="H268" i="26"/>
  <c r="H261" i="26"/>
  <c r="H258" i="26"/>
  <c r="H244" i="26"/>
  <c r="H241" i="26"/>
  <c r="H265" i="26"/>
  <c r="H242" i="26"/>
  <c r="H291" i="26"/>
  <c r="H287" i="26"/>
  <c r="H284" i="26"/>
  <c r="H274" i="26"/>
  <c r="H257" i="26"/>
  <c r="C235" i="26"/>
  <c r="G240" i="26" l="1"/>
  <c r="H240" i="26" s="1"/>
  <c r="H235" i="26" s="1"/>
  <c r="F235" i="26"/>
  <c r="G235" i="26" l="1"/>
  <c r="H1216" i="11"/>
  <c r="C1216" i="11"/>
  <c r="G1216" i="11"/>
  <c r="I1216" i="11"/>
  <c r="C1213" i="11"/>
  <c r="H1213" i="11"/>
  <c r="C1210" i="11"/>
  <c r="H1210" i="11"/>
  <c r="C1189" i="11"/>
  <c r="F1189" i="11"/>
  <c r="G1189" i="11"/>
  <c r="H1189" i="11"/>
  <c r="C1184" i="11"/>
  <c r="F1184" i="11"/>
  <c r="G1184" i="11"/>
  <c r="H1184" i="11"/>
  <c r="I1184" i="11"/>
  <c r="C1181" i="11"/>
  <c r="F1181" i="11"/>
  <c r="G1181" i="11"/>
  <c r="H1181" i="11"/>
  <c r="I1181" i="11"/>
  <c r="F1176" i="11"/>
  <c r="G1176" i="11"/>
  <c r="H1176" i="11"/>
  <c r="I1176" i="11"/>
  <c r="C1176" i="11"/>
  <c r="G1163" i="11" l="1"/>
  <c r="I1163" i="11"/>
  <c r="H1163" i="11"/>
  <c r="C1163" i="11"/>
  <c r="F1163" i="11"/>
  <c r="I361" i="2"/>
  <c r="H361" i="2"/>
  <c r="G361" i="2"/>
  <c r="F361" i="2"/>
  <c r="C361" i="2"/>
  <c r="C84" i="10" l="1"/>
  <c r="C17" i="10"/>
  <c r="F304" i="34" l="1"/>
  <c r="G304" i="34"/>
  <c r="H304" i="34"/>
  <c r="I304" i="34"/>
  <c r="F305" i="34"/>
  <c r="G305" i="34"/>
  <c r="H305" i="34"/>
  <c r="I305" i="34"/>
  <c r="F306" i="34"/>
  <c r="G306" i="34"/>
  <c r="H306" i="34"/>
  <c r="I306" i="34"/>
  <c r="F307" i="34"/>
  <c r="G307" i="34"/>
  <c r="H307" i="34"/>
  <c r="I307" i="34"/>
  <c r="F308" i="34"/>
  <c r="G308" i="34"/>
  <c r="H308" i="34"/>
  <c r="I308" i="34"/>
  <c r="F309" i="34"/>
  <c r="G309" i="34"/>
  <c r="H309" i="34"/>
  <c r="I309" i="34"/>
  <c r="F310" i="34"/>
  <c r="G310" i="34"/>
  <c r="H310" i="34"/>
  <c r="I310" i="34"/>
  <c r="F311" i="34"/>
  <c r="G311" i="34"/>
  <c r="H311" i="34"/>
  <c r="I311" i="34"/>
  <c r="F312" i="34"/>
  <c r="G312" i="34"/>
  <c r="H312" i="34"/>
  <c r="I312" i="34"/>
  <c r="F313" i="34"/>
  <c r="G313" i="34"/>
  <c r="H313" i="34"/>
  <c r="I313" i="34"/>
  <c r="F314" i="34"/>
  <c r="G314" i="34"/>
  <c r="H314" i="34"/>
  <c r="I314" i="34"/>
  <c r="F315" i="34"/>
  <c r="G315" i="34"/>
  <c r="H315" i="34"/>
  <c r="I315" i="34"/>
  <c r="F316" i="34"/>
  <c r="G316" i="34"/>
  <c r="H316" i="34"/>
  <c r="I316" i="34"/>
  <c r="F317" i="34"/>
  <c r="G317" i="34"/>
  <c r="H317" i="34"/>
  <c r="I317" i="34"/>
  <c r="F318" i="34"/>
  <c r="G318" i="34"/>
  <c r="H318" i="34"/>
  <c r="I318" i="34"/>
  <c r="F319" i="34"/>
  <c r="G319" i="34"/>
  <c r="H319" i="34"/>
  <c r="I319" i="34"/>
  <c r="F320" i="34"/>
  <c r="G320" i="34"/>
  <c r="H320" i="34"/>
  <c r="I320" i="34"/>
  <c r="F321" i="34"/>
  <c r="G321" i="34"/>
  <c r="H321" i="34"/>
  <c r="I321" i="34"/>
  <c r="F322" i="34"/>
  <c r="G322" i="34"/>
  <c r="H322" i="34"/>
  <c r="I322" i="34"/>
  <c r="F323" i="34"/>
  <c r="G323" i="34"/>
  <c r="H323" i="34"/>
  <c r="I323" i="34"/>
  <c r="F324" i="34"/>
  <c r="G324" i="34"/>
  <c r="H324" i="34"/>
  <c r="I324" i="34"/>
  <c r="F325" i="34"/>
  <c r="G325" i="34"/>
  <c r="H325" i="34"/>
  <c r="I325" i="34"/>
  <c r="F326" i="34"/>
  <c r="G326" i="34"/>
  <c r="H326" i="34"/>
  <c r="I326" i="34"/>
  <c r="F327" i="34"/>
  <c r="G327" i="34"/>
  <c r="H327" i="34"/>
  <c r="I327" i="34"/>
  <c r="F328" i="34"/>
  <c r="G328" i="34"/>
  <c r="H328" i="34"/>
  <c r="I328" i="34"/>
  <c r="F329" i="34"/>
  <c r="G329" i="34"/>
  <c r="H329" i="34"/>
  <c r="I329" i="34"/>
  <c r="F330" i="34"/>
  <c r="G330" i="34"/>
  <c r="H330" i="34"/>
  <c r="I330" i="34"/>
  <c r="F331" i="34"/>
  <c r="G331" i="34"/>
  <c r="H331" i="34"/>
  <c r="I331" i="34"/>
  <c r="F332" i="34"/>
  <c r="G332" i="34"/>
  <c r="H332" i="34"/>
  <c r="I332" i="34"/>
  <c r="F333" i="34"/>
  <c r="G333" i="34"/>
  <c r="H333" i="34"/>
  <c r="I333" i="34"/>
  <c r="F334" i="34"/>
  <c r="G334" i="34"/>
  <c r="H334" i="34"/>
  <c r="I334" i="34"/>
  <c r="F335" i="34"/>
  <c r="G335" i="34"/>
  <c r="H335" i="34"/>
  <c r="I335" i="34"/>
  <c r="F336" i="34"/>
  <c r="G336" i="34"/>
  <c r="H336" i="34"/>
  <c r="I336" i="34"/>
  <c r="F337" i="34"/>
  <c r="G337" i="34"/>
  <c r="H337" i="34"/>
  <c r="I337" i="34"/>
  <c r="F338" i="34"/>
  <c r="G338" i="34"/>
  <c r="H338" i="34"/>
  <c r="I338" i="34"/>
  <c r="F339" i="34"/>
  <c r="G339" i="34"/>
  <c r="H339" i="34"/>
  <c r="I339" i="34"/>
  <c r="F340" i="34"/>
  <c r="G340" i="34"/>
  <c r="H340" i="34"/>
  <c r="I340" i="34"/>
  <c r="F341" i="34"/>
  <c r="G341" i="34"/>
  <c r="H341" i="34"/>
  <c r="I341" i="34"/>
  <c r="F342" i="34"/>
  <c r="G342" i="34"/>
  <c r="H342" i="34"/>
  <c r="I342" i="34"/>
  <c r="F343" i="34"/>
  <c r="G343" i="34"/>
  <c r="H343" i="34"/>
  <c r="I343" i="34"/>
  <c r="F344" i="34"/>
  <c r="G344" i="34"/>
  <c r="H344" i="34"/>
  <c r="I344" i="34"/>
  <c r="F345" i="34"/>
  <c r="G345" i="34"/>
  <c r="H345" i="34"/>
  <c r="I345" i="34"/>
  <c r="F346" i="34"/>
  <c r="G346" i="34"/>
  <c r="H346" i="34"/>
  <c r="I346" i="34"/>
  <c r="F347" i="34"/>
  <c r="G347" i="34"/>
  <c r="H347" i="34"/>
  <c r="I347" i="34"/>
  <c r="F348" i="34"/>
  <c r="G348" i="34"/>
  <c r="H348" i="34"/>
  <c r="I348" i="34"/>
  <c r="F349" i="34"/>
  <c r="G349" i="34"/>
  <c r="H349" i="34"/>
  <c r="I349" i="34"/>
  <c r="F350" i="34"/>
  <c r="G350" i="34"/>
  <c r="H350" i="34"/>
  <c r="I350" i="34"/>
  <c r="F351" i="34"/>
  <c r="G351" i="34"/>
  <c r="H351" i="34"/>
  <c r="I351" i="34"/>
  <c r="F352" i="34"/>
  <c r="G352" i="34"/>
  <c r="H352" i="34"/>
  <c r="I352" i="34"/>
  <c r="F353" i="34"/>
  <c r="G353" i="34"/>
  <c r="H353" i="34"/>
  <c r="I353" i="34"/>
  <c r="F354" i="34"/>
  <c r="G354" i="34"/>
  <c r="H354" i="34"/>
  <c r="I354" i="34"/>
  <c r="F355" i="34"/>
  <c r="G355" i="34"/>
  <c r="H355" i="34"/>
  <c r="I355" i="34"/>
  <c r="F356" i="34"/>
  <c r="G356" i="34"/>
  <c r="H356" i="34"/>
  <c r="I356" i="34"/>
  <c r="F357" i="34"/>
  <c r="G357" i="34"/>
  <c r="H357" i="34"/>
  <c r="I357" i="34"/>
  <c r="F358" i="34"/>
  <c r="G358" i="34"/>
  <c r="H358" i="34"/>
  <c r="I358" i="34"/>
  <c r="F359" i="34"/>
  <c r="G359" i="34"/>
  <c r="H359" i="34"/>
  <c r="I359" i="34"/>
  <c r="H757" i="2" l="1"/>
  <c r="F757" i="2"/>
  <c r="G235" i="2"/>
  <c r="G234" i="2"/>
  <c r="G233" i="2"/>
  <c r="G232" i="2"/>
  <c r="H231" i="2"/>
  <c r="F231" i="2"/>
  <c r="C231" i="2"/>
  <c r="C95" i="2"/>
  <c r="G151" i="2"/>
  <c r="F151" i="2"/>
  <c r="G150" i="2"/>
  <c r="F150" i="2"/>
  <c r="G149" i="2"/>
  <c r="F149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42" i="2"/>
  <c r="F142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C91" i="2"/>
  <c r="F91" i="2" s="1"/>
  <c r="F90" i="2"/>
  <c r="G90" i="2" s="1"/>
  <c r="H90" i="2" s="1"/>
  <c r="F89" i="2"/>
  <c r="G89" i="2" s="1"/>
  <c r="H89" i="2" s="1"/>
  <c r="C88" i="2"/>
  <c r="F88" i="2" s="1"/>
  <c r="F87" i="2"/>
  <c r="G87" i="2" s="1"/>
  <c r="F86" i="2"/>
  <c r="G86" i="2" s="1"/>
  <c r="C85" i="2"/>
  <c r="F85" i="2" s="1"/>
  <c r="F84" i="2"/>
  <c r="G84" i="2" s="1"/>
  <c r="F83" i="2"/>
  <c r="G83" i="2" s="1"/>
  <c r="H83" i="2" s="1"/>
  <c r="C82" i="2"/>
  <c r="F82" i="2" s="1"/>
  <c r="F81" i="2"/>
  <c r="F80" i="2"/>
  <c r="G80" i="2" s="1"/>
  <c r="F79" i="2"/>
  <c r="G79" i="2" s="1"/>
  <c r="F78" i="2"/>
  <c r="G78" i="2" s="1"/>
  <c r="H78" i="2" s="1"/>
  <c r="C77" i="2"/>
  <c r="F77" i="2" s="1"/>
  <c r="G77" i="2" s="1"/>
  <c r="F76" i="2"/>
  <c r="F75" i="2"/>
  <c r="G75" i="2" s="1"/>
  <c r="F74" i="2"/>
  <c r="G74" i="2" s="1"/>
  <c r="C73" i="2"/>
  <c r="F73" i="2" s="1"/>
  <c r="F72" i="2"/>
  <c r="G72" i="2" s="1"/>
  <c r="F71" i="2"/>
  <c r="G71" i="2" s="1"/>
  <c r="F70" i="2"/>
  <c r="G70" i="2" s="1"/>
  <c r="C69" i="2"/>
  <c r="F69" i="2" s="1"/>
  <c r="F68" i="2"/>
  <c r="G68" i="2" s="1"/>
  <c r="F67" i="2"/>
  <c r="F66" i="2"/>
  <c r="G66" i="2" s="1"/>
  <c r="C65" i="2"/>
  <c r="F65" i="2" s="1"/>
  <c r="F64" i="2"/>
  <c r="G64" i="2" s="1"/>
  <c r="F63" i="2"/>
  <c r="G63" i="2" s="1"/>
  <c r="F62" i="2"/>
  <c r="G62" i="2" s="1"/>
  <c r="C61" i="2"/>
  <c r="F61" i="2" s="1"/>
  <c r="G61" i="2" s="1"/>
  <c r="F60" i="2"/>
  <c r="G60" i="2" s="1"/>
  <c r="F59" i="2"/>
  <c r="G59" i="2" s="1"/>
  <c r="F58" i="2"/>
  <c r="G58" i="2" s="1"/>
  <c r="F57" i="2"/>
  <c r="G57" i="2" s="1"/>
  <c r="C56" i="2"/>
  <c r="F56" i="2" s="1"/>
  <c r="G56" i="2" s="1"/>
  <c r="F55" i="2"/>
  <c r="G55" i="2" s="1"/>
  <c r="F54" i="2"/>
  <c r="G54" i="2" s="1"/>
  <c r="C53" i="2"/>
  <c r="F53" i="2" s="1"/>
  <c r="F52" i="2"/>
  <c r="G52" i="2" s="1"/>
  <c r="F51" i="2"/>
  <c r="F50" i="2"/>
  <c r="G50" i="2" s="1"/>
  <c r="F49" i="2"/>
  <c r="G49" i="2" s="1"/>
  <c r="C48" i="2"/>
  <c r="F48" i="2" s="1"/>
  <c r="F47" i="2"/>
  <c r="G47" i="2" s="1"/>
  <c r="F46" i="2"/>
  <c r="G46" i="2" s="1"/>
  <c r="H46" i="2" s="1"/>
  <c r="F45" i="2"/>
  <c r="G45" i="2" s="1"/>
  <c r="C44" i="2"/>
  <c r="F44" i="2" s="1"/>
  <c r="F43" i="2"/>
  <c r="G43" i="2" s="1"/>
  <c r="F42" i="2"/>
  <c r="G42" i="2" s="1"/>
  <c r="H42" i="2" s="1"/>
  <c r="F41" i="2"/>
  <c r="G41" i="2" s="1"/>
  <c r="H41" i="2" s="1"/>
  <c r="C40" i="2"/>
  <c r="F40" i="2" s="1"/>
  <c r="F39" i="2"/>
  <c r="G39" i="2" s="1"/>
  <c r="F38" i="2"/>
  <c r="G38" i="2" s="1"/>
  <c r="F37" i="2"/>
  <c r="G37" i="2" s="1"/>
  <c r="H37" i="2" s="1"/>
  <c r="F36" i="2"/>
  <c r="G36" i="2" s="1"/>
  <c r="H36" i="2" s="1"/>
  <c r="H101" i="2" l="1"/>
  <c r="H117" i="2"/>
  <c r="H125" i="2"/>
  <c r="H133" i="2"/>
  <c r="H116" i="2"/>
  <c r="H124" i="2"/>
  <c r="H126" i="2"/>
  <c r="H128" i="2"/>
  <c r="H130" i="2"/>
  <c r="H132" i="2"/>
  <c r="H142" i="2"/>
  <c r="H144" i="2"/>
  <c r="H148" i="2"/>
  <c r="H108" i="2"/>
  <c r="F95" i="2"/>
  <c r="H110" i="2"/>
  <c r="H112" i="2"/>
  <c r="H149" i="2"/>
  <c r="H151" i="2"/>
  <c r="H143" i="2"/>
  <c r="H145" i="2"/>
  <c r="H147" i="2"/>
  <c r="H111" i="2"/>
  <c r="H113" i="2"/>
  <c r="H115" i="2"/>
  <c r="H140" i="2"/>
  <c r="H100" i="2"/>
  <c r="H114" i="2"/>
  <c r="H127" i="2"/>
  <c r="H129" i="2"/>
  <c r="H131" i="2"/>
  <c r="H146" i="2"/>
  <c r="H102" i="2"/>
  <c r="H104" i="2"/>
  <c r="H106" i="2"/>
  <c r="H109" i="2"/>
  <c r="G95" i="2"/>
  <c r="H119" i="2"/>
  <c r="H121" i="2"/>
  <c r="H123" i="2"/>
  <c r="H134" i="2"/>
  <c r="H136" i="2"/>
  <c r="H138" i="2"/>
  <c r="H141" i="2"/>
  <c r="H72" i="2"/>
  <c r="G82" i="2"/>
  <c r="H82" i="2" s="1"/>
  <c r="H103" i="2"/>
  <c r="H105" i="2"/>
  <c r="H107" i="2"/>
  <c r="H118" i="2"/>
  <c r="H120" i="2"/>
  <c r="H122" i="2"/>
  <c r="H135" i="2"/>
  <c r="H137" i="2"/>
  <c r="H139" i="2"/>
  <c r="H150" i="2"/>
  <c r="H52" i="2"/>
  <c r="H68" i="2"/>
  <c r="H58" i="2"/>
  <c r="H63" i="2"/>
  <c r="G51" i="2"/>
  <c r="H51" i="2" s="1"/>
  <c r="G67" i="2"/>
  <c r="H67" i="2" s="1"/>
  <c r="F35" i="2"/>
  <c r="H45" i="2"/>
  <c r="G65" i="2"/>
  <c r="H65" i="2" s="1"/>
  <c r="H47" i="2"/>
  <c r="H57" i="2"/>
  <c r="H62" i="2"/>
  <c r="G73" i="2"/>
  <c r="H73" i="2" s="1"/>
  <c r="H74" i="2"/>
  <c r="H77" i="2"/>
  <c r="H79" i="2"/>
  <c r="H84" i="2"/>
  <c r="H55" i="2"/>
  <c r="H60" i="2"/>
  <c r="H71" i="2"/>
  <c r="H39" i="2"/>
  <c r="G40" i="2"/>
  <c r="H40" i="2" s="1"/>
  <c r="G44" i="2"/>
  <c r="H44" i="2" s="1"/>
  <c r="H50" i="2"/>
  <c r="H56" i="2"/>
  <c r="H61" i="2"/>
  <c r="H66" i="2"/>
  <c r="G76" i="2"/>
  <c r="H76" i="2" s="1"/>
  <c r="G81" i="2"/>
  <c r="H81" i="2" s="1"/>
  <c r="H87" i="2"/>
  <c r="G88" i="2"/>
  <c r="H88" i="2" s="1"/>
  <c r="H38" i="2"/>
  <c r="H43" i="2"/>
  <c r="G48" i="2"/>
  <c r="H48" i="2" s="1"/>
  <c r="H49" i="2"/>
  <c r="G53" i="2"/>
  <c r="H53" i="2" s="1"/>
  <c r="H54" i="2"/>
  <c r="H59" i="2"/>
  <c r="H64" i="2"/>
  <c r="G69" i="2"/>
  <c r="H69" i="2" s="1"/>
  <c r="H70" i="2"/>
  <c r="H75" i="2"/>
  <c r="H80" i="2"/>
  <c r="G85" i="2"/>
  <c r="H85" i="2" s="1"/>
  <c r="H86" i="2"/>
  <c r="G91" i="2"/>
  <c r="H91" i="2" s="1"/>
  <c r="C35" i="2"/>
  <c r="H95" i="2" l="1"/>
  <c r="G35" i="2"/>
  <c r="H35" i="2"/>
  <c r="I1288" i="11" l="1"/>
  <c r="H1288" i="11"/>
  <c r="G1288" i="11"/>
  <c r="F1288" i="11"/>
  <c r="I1287" i="11"/>
  <c r="H1287" i="11"/>
  <c r="G1287" i="11"/>
  <c r="F1287" i="11"/>
  <c r="I1285" i="11"/>
  <c r="H1285" i="11"/>
  <c r="G1285" i="11"/>
  <c r="F1285" i="11"/>
  <c r="I1284" i="11"/>
  <c r="H1284" i="11"/>
  <c r="G1284" i="11"/>
  <c r="F1284" i="11"/>
  <c r="I1282" i="11"/>
  <c r="H1282" i="11"/>
  <c r="G1282" i="11"/>
  <c r="F1282" i="11"/>
  <c r="I1281" i="11"/>
  <c r="H1281" i="11"/>
  <c r="G1281" i="11"/>
  <c r="F1281" i="11"/>
  <c r="I1279" i="11"/>
  <c r="H1279" i="11"/>
  <c r="G1279" i="11"/>
  <c r="F1279" i="11"/>
  <c r="I1278" i="11"/>
  <c r="H1278" i="11"/>
  <c r="G1278" i="11"/>
  <c r="F1278" i="11"/>
  <c r="I1277" i="11"/>
  <c r="H1277" i="11"/>
  <c r="G1277" i="11"/>
  <c r="F1277" i="11"/>
  <c r="I1276" i="11"/>
  <c r="H1276" i="11"/>
  <c r="G1276" i="11"/>
  <c r="F1276" i="11"/>
  <c r="I1274" i="11"/>
  <c r="H1274" i="11"/>
  <c r="G1274" i="11"/>
  <c r="F1274" i="11"/>
  <c r="I1273" i="11"/>
  <c r="H1273" i="11"/>
  <c r="G1273" i="11"/>
  <c r="F1273" i="11"/>
  <c r="I1272" i="11"/>
  <c r="H1272" i="11"/>
  <c r="G1272" i="11"/>
  <c r="F1272" i="11"/>
  <c r="I1270" i="11"/>
  <c r="H1270" i="11"/>
  <c r="G1270" i="11"/>
  <c r="F1270" i="11"/>
  <c r="I1269" i="11"/>
  <c r="H1269" i="11"/>
  <c r="G1269" i="11"/>
  <c r="F1269" i="11"/>
  <c r="I1268" i="11"/>
  <c r="H1268" i="11"/>
  <c r="G1268" i="11"/>
  <c r="F1268" i="11"/>
  <c r="I1266" i="11"/>
  <c r="H1266" i="11"/>
  <c r="G1266" i="11"/>
  <c r="F1266" i="11"/>
  <c r="I1265" i="11"/>
  <c r="H1265" i="11"/>
  <c r="G1265" i="11"/>
  <c r="F1265" i="11"/>
  <c r="I1264" i="11"/>
  <c r="H1264" i="11"/>
  <c r="G1264" i="11"/>
  <c r="F1264" i="11"/>
  <c r="I1262" i="11"/>
  <c r="H1262" i="11"/>
  <c r="G1262" i="11"/>
  <c r="F1262" i="11"/>
  <c r="I1261" i="11"/>
  <c r="H1261" i="11"/>
  <c r="G1261" i="11"/>
  <c r="F1261" i="11"/>
  <c r="I1260" i="11"/>
  <c r="H1260" i="11"/>
  <c r="G1260" i="11"/>
  <c r="F1260" i="11"/>
  <c r="I1258" i="11"/>
  <c r="H1258" i="11"/>
  <c r="G1258" i="11"/>
  <c r="F1258" i="11"/>
  <c r="I1257" i="11"/>
  <c r="H1257" i="11"/>
  <c r="G1257" i="11"/>
  <c r="F1257" i="11"/>
  <c r="I1256" i="11"/>
  <c r="H1256" i="11"/>
  <c r="G1256" i="11"/>
  <c r="F1256" i="11"/>
  <c r="I1255" i="11"/>
  <c r="H1255" i="11"/>
  <c r="G1255" i="11"/>
  <c r="F1255" i="11"/>
  <c r="I1253" i="11"/>
  <c r="H1253" i="11"/>
  <c r="G1253" i="11"/>
  <c r="F1253" i="11"/>
  <c r="I1252" i="11"/>
  <c r="H1252" i="11"/>
  <c r="G1252" i="11"/>
  <c r="F1252" i="11"/>
  <c r="I1250" i="11"/>
  <c r="H1250" i="11"/>
  <c r="G1250" i="11"/>
  <c r="F1250" i="11"/>
  <c r="I1249" i="11"/>
  <c r="H1249" i="11"/>
  <c r="G1249" i="11"/>
  <c r="F1249" i="11"/>
  <c r="I1248" i="11"/>
  <c r="H1248" i="11"/>
  <c r="G1248" i="11"/>
  <c r="F1248" i="11"/>
  <c r="I1247" i="11"/>
  <c r="H1247" i="11"/>
  <c r="G1247" i="11"/>
  <c r="F1247" i="11"/>
  <c r="I1245" i="11"/>
  <c r="H1245" i="11"/>
  <c r="G1245" i="11"/>
  <c r="F1245" i="11"/>
  <c r="I1244" i="11"/>
  <c r="H1244" i="11"/>
  <c r="G1244" i="11"/>
  <c r="F1244" i="11"/>
  <c r="I1243" i="11"/>
  <c r="H1243" i="11"/>
  <c r="G1243" i="11"/>
  <c r="F1243" i="11"/>
  <c r="I1241" i="11"/>
  <c r="H1241" i="11"/>
  <c r="G1241" i="11"/>
  <c r="F1241" i="11"/>
  <c r="I1240" i="11"/>
  <c r="H1240" i="11"/>
  <c r="G1240" i="11"/>
  <c r="F1240" i="11"/>
  <c r="I1239" i="11"/>
  <c r="H1239" i="11"/>
  <c r="G1239" i="11"/>
  <c r="F1239" i="11"/>
  <c r="I1237" i="11"/>
  <c r="H1237" i="11"/>
  <c r="G1237" i="11"/>
  <c r="F1237" i="11"/>
  <c r="I1236" i="11"/>
  <c r="H1236" i="11"/>
  <c r="G1236" i="11"/>
  <c r="F1236" i="11"/>
  <c r="I1235" i="11"/>
  <c r="H1235" i="11"/>
  <c r="G1235" i="11"/>
  <c r="F1235" i="11"/>
  <c r="I1234" i="11"/>
  <c r="H1234" i="11"/>
  <c r="G1234" i="11"/>
  <c r="F1234" i="11"/>
  <c r="C1289" i="11"/>
  <c r="I1289" i="11" s="1"/>
  <c r="C1286" i="11"/>
  <c r="H1286" i="11" s="1"/>
  <c r="C1283" i="11"/>
  <c r="I1283" i="11" s="1"/>
  <c r="C1280" i="11"/>
  <c r="H1280" i="11" s="1"/>
  <c r="C1275" i="11"/>
  <c r="I1275" i="11" s="1"/>
  <c r="C1271" i="11"/>
  <c r="I1271" i="11" s="1"/>
  <c r="C1267" i="11"/>
  <c r="I1267" i="11" s="1"/>
  <c r="C1263" i="11"/>
  <c r="I1263" i="11" s="1"/>
  <c r="C1259" i="11"/>
  <c r="I1259" i="11" s="1"/>
  <c r="C1254" i="11"/>
  <c r="H1254" i="11" s="1"/>
  <c r="C1251" i="11"/>
  <c r="I1251" i="11" s="1"/>
  <c r="C1246" i="11"/>
  <c r="I1246" i="11" s="1"/>
  <c r="C1242" i="11"/>
  <c r="I1242" i="11" s="1"/>
  <c r="C1238" i="11"/>
  <c r="I1238" i="11" s="1"/>
  <c r="G1160" i="11"/>
  <c r="F1160" i="11"/>
  <c r="G1157" i="11"/>
  <c r="F1157" i="11"/>
  <c r="G1154" i="11"/>
  <c r="F1154" i="11"/>
  <c r="G1151" i="11"/>
  <c r="F1151" i="11"/>
  <c r="G1146" i="11"/>
  <c r="F1146" i="11"/>
  <c r="G1142" i="11"/>
  <c r="F1142" i="11"/>
  <c r="G1138" i="11"/>
  <c r="F1138" i="11"/>
  <c r="G1134" i="11"/>
  <c r="F1134" i="11"/>
  <c r="G1130" i="11"/>
  <c r="F1130" i="11"/>
  <c r="G1125" i="11"/>
  <c r="F1125" i="11"/>
  <c r="G1122" i="11"/>
  <c r="F1122" i="11"/>
  <c r="G1117" i="11"/>
  <c r="F1117" i="11"/>
  <c r="G1113" i="11"/>
  <c r="F1113" i="11"/>
  <c r="G1109" i="11"/>
  <c r="F1109" i="11"/>
  <c r="C1160" i="11"/>
  <c r="C1157" i="11"/>
  <c r="C1154" i="11"/>
  <c r="C1151" i="11"/>
  <c r="C1146" i="11"/>
  <c r="C1142" i="11"/>
  <c r="C1138" i="11"/>
  <c r="C1134" i="11"/>
  <c r="C1130" i="11"/>
  <c r="C1125" i="11"/>
  <c r="C1122" i="11"/>
  <c r="C1117" i="11"/>
  <c r="C1113" i="11"/>
  <c r="C1109" i="11"/>
  <c r="F1238" i="11" l="1"/>
  <c r="F1254" i="11"/>
  <c r="F1242" i="11"/>
  <c r="G1254" i="11"/>
  <c r="G1242" i="11"/>
  <c r="F1286" i="11"/>
  <c r="H1242" i="11"/>
  <c r="G1286" i="11"/>
  <c r="C1104" i="11"/>
  <c r="G1238" i="11"/>
  <c r="H1238" i="11"/>
  <c r="I1254" i="11"/>
  <c r="I1280" i="11"/>
  <c r="I1286" i="11"/>
  <c r="F1251" i="11"/>
  <c r="F1259" i="11"/>
  <c r="F1263" i="11"/>
  <c r="F1267" i="11"/>
  <c r="F1271" i="11"/>
  <c r="F1275" i="11"/>
  <c r="F1283" i="11"/>
  <c r="F1289" i="11"/>
  <c r="G1251" i="11"/>
  <c r="G1259" i="11"/>
  <c r="G1263" i="11"/>
  <c r="G1267" i="11"/>
  <c r="G1271" i="11"/>
  <c r="G1275" i="11"/>
  <c r="G1283" i="11"/>
  <c r="G1289" i="11"/>
  <c r="F1246" i="11"/>
  <c r="G1246" i="11"/>
  <c r="G1280" i="11"/>
  <c r="H1246" i="11"/>
  <c r="C1233" i="11"/>
  <c r="H1251" i="11"/>
  <c r="H1259" i="11"/>
  <c r="H1263" i="11"/>
  <c r="H1267" i="11"/>
  <c r="H1271" i="11"/>
  <c r="H1275" i="11"/>
  <c r="H1283" i="11"/>
  <c r="H1289" i="11"/>
  <c r="F1280" i="11"/>
  <c r="G509" i="2"/>
  <c r="F509" i="2"/>
  <c r="F535" i="2"/>
  <c r="G535" i="2"/>
  <c r="F532" i="2"/>
  <c r="G532" i="2"/>
  <c r="F529" i="2"/>
  <c r="G529" i="2"/>
  <c r="F526" i="2"/>
  <c r="G526" i="2"/>
  <c r="F521" i="2"/>
  <c r="G521" i="2"/>
  <c r="F517" i="2"/>
  <c r="G517" i="2"/>
  <c r="G513" i="2"/>
  <c r="F513" i="2"/>
  <c r="G505" i="2"/>
  <c r="F505" i="2"/>
  <c r="C500" i="2"/>
  <c r="G500" i="2"/>
  <c r="F500" i="2"/>
  <c r="G497" i="2"/>
  <c r="F497" i="2"/>
  <c r="G492" i="2"/>
  <c r="F492" i="2"/>
  <c r="G488" i="2"/>
  <c r="F488" i="2"/>
  <c r="C488" i="2"/>
  <c r="G484" i="2"/>
  <c r="F484" i="2"/>
  <c r="C535" i="2"/>
  <c r="C532" i="2"/>
  <c r="C529" i="2"/>
  <c r="C526" i="2"/>
  <c r="C521" i="2"/>
  <c r="C517" i="2"/>
  <c r="C513" i="2"/>
  <c r="C509" i="2"/>
  <c r="C505" i="2"/>
  <c r="C497" i="2"/>
  <c r="C492" i="2"/>
  <c r="C484" i="2"/>
  <c r="I476" i="2"/>
  <c r="H476" i="2"/>
  <c r="G476" i="2"/>
  <c r="F476" i="2"/>
  <c r="I475" i="2"/>
  <c r="H475" i="2"/>
  <c r="G475" i="2"/>
  <c r="F475" i="2"/>
  <c r="I473" i="2"/>
  <c r="H473" i="2"/>
  <c r="G473" i="2"/>
  <c r="F473" i="2"/>
  <c r="I472" i="2"/>
  <c r="H472" i="2"/>
  <c r="G472" i="2"/>
  <c r="F472" i="2"/>
  <c r="I470" i="2"/>
  <c r="H470" i="2"/>
  <c r="G470" i="2"/>
  <c r="F470" i="2"/>
  <c r="I469" i="2"/>
  <c r="H469" i="2"/>
  <c r="G469" i="2"/>
  <c r="F469" i="2"/>
  <c r="I467" i="2"/>
  <c r="H467" i="2"/>
  <c r="G467" i="2"/>
  <c r="F467" i="2"/>
  <c r="I466" i="2"/>
  <c r="H466" i="2"/>
  <c r="G466" i="2"/>
  <c r="F466" i="2"/>
  <c r="I465" i="2"/>
  <c r="H465" i="2"/>
  <c r="G465" i="2"/>
  <c r="F465" i="2"/>
  <c r="I464" i="2"/>
  <c r="H464" i="2"/>
  <c r="G464" i="2"/>
  <c r="F464" i="2"/>
  <c r="I462" i="2"/>
  <c r="H462" i="2"/>
  <c r="G462" i="2"/>
  <c r="F462" i="2"/>
  <c r="I461" i="2"/>
  <c r="H461" i="2"/>
  <c r="G461" i="2"/>
  <c r="F461" i="2"/>
  <c r="I460" i="2"/>
  <c r="H460" i="2"/>
  <c r="G460" i="2"/>
  <c r="F460" i="2"/>
  <c r="I458" i="2"/>
  <c r="H458" i="2"/>
  <c r="G458" i="2"/>
  <c r="F458" i="2"/>
  <c r="I457" i="2"/>
  <c r="H457" i="2"/>
  <c r="G457" i="2"/>
  <c r="F457" i="2"/>
  <c r="I456" i="2"/>
  <c r="H456" i="2"/>
  <c r="G456" i="2"/>
  <c r="F456" i="2"/>
  <c r="I454" i="2"/>
  <c r="H454" i="2"/>
  <c r="G454" i="2"/>
  <c r="F454" i="2"/>
  <c r="I453" i="2"/>
  <c r="H453" i="2"/>
  <c r="G453" i="2"/>
  <c r="F453" i="2"/>
  <c r="I452" i="2"/>
  <c r="H452" i="2"/>
  <c r="G452" i="2"/>
  <c r="F452" i="2"/>
  <c r="I450" i="2"/>
  <c r="H450" i="2"/>
  <c r="G450" i="2"/>
  <c r="F450" i="2"/>
  <c r="I449" i="2"/>
  <c r="H449" i="2"/>
  <c r="G449" i="2"/>
  <c r="F449" i="2"/>
  <c r="I448" i="2"/>
  <c r="H448" i="2"/>
  <c r="G448" i="2"/>
  <c r="F448" i="2"/>
  <c r="I446" i="2"/>
  <c r="H446" i="2"/>
  <c r="G446" i="2"/>
  <c r="F446" i="2"/>
  <c r="I445" i="2"/>
  <c r="H445" i="2"/>
  <c r="G445" i="2"/>
  <c r="F445" i="2"/>
  <c r="I444" i="2"/>
  <c r="H444" i="2"/>
  <c r="G444" i="2"/>
  <c r="F444" i="2"/>
  <c r="I443" i="2"/>
  <c r="H443" i="2"/>
  <c r="G443" i="2"/>
  <c r="F443" i="2"/>
  <c r="I441" i="2"/>
  <c r="H441" i="2"/>
  <c r="G441" i="2"/>
  <c r="F441" i="2"/>
  <c r="I440" i="2"/>
  <c r="H440" i="2"/>
  <c r="G440" i="2"/>
  <c r="F440" i="2"/>
  <c r="I438" i="2"/>
  <c r="H438" i="2"/>
  <c r="G438" i="2"/>
  <c r="F438" i="2"/>
  <c r="I437" i="2"/>
  <c r="H437" i="2"/>
  <c r="G437" i="2"/>
  <c r="F437" i="2"/>
  <c r="I436" i="2"/>
  <c r="H436" i="2"/>
  <c r="G436" i="2"/>
  <c r="F436" i="2"/>
  <c r="I435" i="2"/>
  <c r="H435" i="2"/>
  <c r="G435" i="2"/>
  <c r="F435" i="2"/>
  <c r="I433" i="2"/>
  <c r="H433" i="2"/>
  <c r="G433" i="2"/>
  <c r="F433" i="2"/>
  <c r="I432" i="2"/>
  <c r="H432" i="2"/>
  <c r="G432" i="2"/>
  <c r="F432" i="2"/>
  <c r="I431" i="2"/>
  <c r="H431" i="2"/>
  <c r="G431" i="2"/>
  <c r="F431" i="2"/>
  <c r="I429" i="2"/>
  <c r="H429" i="2"/>
  <c r="G429" i="2"/>
  <c r="F429" i="2"/>
  <c r="I428" i="2"/>
  <c r="H428" i="2"/>
  <c r="G428" i="2"/>
  <c r="F428" i="2"/>
  <c r="I427" i="2"/>
  <c r="H427" i="2"/>
  <c r="G427" i="2"/>
  <c r="F427" i="2"/>
  <c r="I425" i="2"/>
  <c r="H425" i="2"/>
  <c r="G425" i="2"/>
  <c r="F425" i="2"/>
  <c r="I424" i="2"/>
  <c r="H424" i="2"/>
  <c r="G424" i="2"/>
  <c r="F424" i="2"/>
  <c r="I423" i="2"/>
  <c r="H423" i="2"/>
  <c r="G423" i="2"/>
  <c r="F423" i="2"/>
  <c r="I422" i="2"/>
  <c r="H422" i="2"/>
  <c r="G422" i="2"/>
  <c r="F422" i="2"/>
  <c r="C477" i="2"/>
  <c r="F477" i="2" s="1"/>
  <c r="C474" i="2"/>
  <c r="F474" i="2" s="1"/>
  <c r="C471" i="2"/>
  <c r="F471" i="2" s="1"/>
  <c r="C468" i="2"/>
  <c r="F468" i="2" s="1"/>
  <c r="C463" i="2"/>
  <c r="F463" i="2" s="1"/>
  <c r="C459" i="2"/>
  <c r="F459" i="2" s="1"/>
  <c r="C455" i="2"/>
  <c r="F455" i="2" s="1"/>
  <c r="C451" i="2"/>
  <c r="F451" i="2" s="1"/>
  <c r="C447" i="2"/>
  <c r="F447" i="2" s="1"/>
  <c r="C442" i="2"/>
  <c r="G442" i="2" s="1"/>
  <c r="C439" i="2"/>
  <c r="F439" i="2" s="1"/>
  <c r="C434" i="2"/>
  <c r="F434" i="2" s="1"/>
  <c r="C430" i="2"/>
  <c r="F430" i="2" s="1"/>
  <c r="C426" i="2"/>
  <c r="H426" i="2" s="1"/>
  <c r="C479" i="2" l="1"/>
  <c r="I471" i="2"/>
  <c r="I451" i="2"/>
  <c r="I434" i="2"/>
  <c r="I474" i="2"/>
  <c r="I426" i="2"/>
  <c r="I442" i="2"/>
  <c r="F426" i="2"/>
  <c r="I439" i="2"/>
  <c r="I455" i="2"/>
  <c r="C421" i="2"/>
  <c r="G426" i="2"/>
  <c r="F442" i="2"/>
  <c r="I459" i="2"/>
  <c r="I430" i="2"/>
  <c r="I447" i="2"/>
  <c r="I468" i="2"/>
  <c r="I477" i="2"/>
  <c r="H430" i="2"/>
  <c r="H434" i="2"/>
  <c r="H439" i="2"/>
  <c r="H442" i="2"/>
  <c r="H447" i="2"/>
  <c r="H451" i="2"/>
  <c r="H455" i="2"/>
  <c r="H459" i="2"/>
  <c r="H463" i="2"/>
  <c r="H468" i="2"/>
  <c r="H471" i="2"/>
  <c r="H474" i="2"/>
  <c r="H477" i="2"/>
  <c r="I463" i="2"/>
  <c r="G430" i="2"/>
  <c r="G434" i="2"/>
  <c r="G439" i="2"/>
  <c r="G447" i="2"/>
  <c r="G451" i="2"/>
  <c r="G455" i="2"/>
  <c r="G459" i="2"/>
  <c r="G463" i="2"/>
  <c r="G468" i="2"/>
  <c r="G471" i="2"/>
  <c r="G474" i="2"/>
  <c r="G477" i="2"/>
  <c r="C757" i="2" l="1"/>
  <c r="C601" i="11" l="1"/>
  <c r="C552" i="11"/>
  <c r="C548" i="11"/>
  <c r="C544" i="11"/>
  <c r="C354" i="26" l="1"/>
  <c r="C351" i="26"/>
  <c r="C348" i="26"/>
  <c r="C345" i="26"/>
  <c r="C340" i="26"/>
  <c r="C336" i="26"/>
  <c r="C332" i="26"/>
  <c r="C328" i="26"/>
  <c r="C324" i="26"/>
  <c r="C319" i="26"/>
  <c r="C316" i="26"/>
  <c r="C311" i="26"/>
  <c r="C307" i="26"/>
  <c r="C303" i="26"/>
  <c r="I27" i="49" l="1"/>
  <c r="J27" i="49"/>
  <c r="C303" i="34" l="1"/>
  <c r="I303" i="34" l="1"/>
  <c r="H303" i="34"/>
  <c r="G303" i="34"/>
  <c r="F303" i="34"/>
</calcChain>
</file>

<file path=xl/sharedStrings.xml><?xml version="1.0" encoding="utf-8"?>
<sst xmlns="http://schemas.openxmlformats.org/spreadsheetml/2006/main" count="9269" uniqueCount="1434">
  <si>
    <t>(Goal)</t>
  </si>
  <si>
    <t>1. วัตถุประสงค์เชิงยุทธศาสตร์</t>
  </si>
  <si>
    <t>3. เกณฑ์วัดการดำเนินงานระดับองค์กร</t>
  </si>
  <si>
    <t>4. เป้าหมาย</t>
  </si>
  <si>
    <t>(Strategic Objective)</t>
  </si>
  <si>
    <t>- อัตราผลตอบแทนต่อสินทรัพย์รวม (ROA)</t>
  </si>
  <si>
    <t xml:space="preserve">             -</t>
  </si>
  <si>
    <t>6. เกณฑ์วัดการดำเนินงานระดับสายงาน</t>
  </si>
  <si>
    <t>7. เป้าหมาย</t>
  </si>
  <si>
    <t xml:space="preserve"> - ค่าใช้จ่ายในการดำเนินงานส่วนกลาง</t>
  </si>
  <si>
    <t xml:space="preserve"> - ค่าใช้จ่ายในการดำเนินงานส่วนภูมิภาค</t>
  </si>
  <si>
    <t>8. แผนงาน/โครงการ/งาน</t>
  </si>
  <si>
    <t>9. แผนปฏิบัติ</t>
  </si>
  <si>
    <t>(Operating Strategies หรือ Strategic Initiatives)</t>
  </si>
  <si>
    <t>(ระบุกิจกรรมหลักพร้อมปริมาณหรือเป้าหมาย)</t>
  </si>
  <si>
    <t>(Activities / Action Steps)</t>
  </si>
  <si>
    <t>ด้านเป้าหมายองค์กร</t>
  </si>
  <si>
    <t xml:space="preserve">สายงานการไฟฟ้า ภาค 2  </t>
  </si>
  <si>
    <t xml:space="preserve"> - ค่ากำไรทางเศรษฐศาสตร์ (Economic Profit: EP)</t>
  </si>
  <si>
    <t>สถานที่</t>
  </si>
  <si>
    <t>หน่วยงาน</t>
  </si>
  <si>
    <t>หลัก</t>
  </si>
  <si>
    <t xml:space="preserve"> - ความสามารถในการหารายได้การบริการธุรกิจเสริม</t>
  </si>
  <si>
    <t xml:space="preserve"> - ประสิทธิภาพในการควบคุมต้นทุนและบันทึกต้นทุน</t>
  </si>
  <si>
    <t xml:space="preserve">   ให้ได้ระดับกำไรที่เหมาะสมสำหรับงานให้บริการ</t>
  </si>
  <si>
    <t xml:space="preserve">   ธุรกิจเสริม ก่อสร้างระบบไฟฟ้าให้กับผู้ใช้ไฟฟ้า C02.2</t>
  </si>
  <si>
    <t xml:space="preserve"> - ประสิทธิภาพของการปิดงานของใบสั่งงาน WMS </t>
  </si>
  <si>
    <t xml:space="preserve">    งานบริการธุรกิจเสริมกลุ่มงานตรวจสอบ ซ่อมแซม</t>
  </si>
  <si>
    <t xml:space="preserve">    และบำรุงรักษา</t>
  </si>
  <si>
    <t xml:space="preserve"> - การบันทึกเวลาปฏิบัติงาน (Time Confirm)</t>
  </si>
  <si>
    <t xml:space="preserve"> 2. กลยุทธ์ระดับองค์กร</t>
  </si>
  <si>
    <t xml:space="preserve"> 5. กลยุทธ์ระดับสายงาน</t>
  </si>
  <si>
    <t xml:space="preserve"> - การบริหารค่าใช้จ่ายในการดำเนินงาน CPI-X</t>
  </si>
  <si>
    <t>- ไม่น้อยกว่าร้อยละ  6.60</t>
  </si>
  <si>
    <t>- ไม่มากกว่า 32,029 ล้านบาท</t>
  </si>
  <si>
    <t>- ไม่น้อยกว่า ............... ล้านบาท</t>
  </si>
  <si>
    <t>- ไม่มากกว่า..................   ล้านบาท</t>
  </si>
  <si>
    <t>- ไม่น้อยกว่าร้อยละ ...................</t>
  </si>
  <si>
    <t>- ไม่น้อยกว่า...............   ล้านบาท</t>
  </si>
  <si>
    <t>- ไม่น้อยกว่าร้อยละ .....................</t>
  </si>
  <si>
    <t>- ไม่น้อยกว่าร้อยละ ..................</t>
  </si>
  <si>
    <t>- ไม่มากกว่าร้อยละ....................</t>
  </si>
  <si>
    <t xml:space="preserve">- ไม่มากกว่า................... ล้านบาท </t>
  </si>
  <si>
    <t>1. แผนควบคุมค่าใช้จ่ายในการดำเนินงาน</t>
  </si>
  <si>
    <t>ในสังกัด</t>
  </si>
  <si>
    <t>ฝวธ.(ภ2)</t>
  </si>
  <si>
    <t xml:space="preserve">กฟฉ.1         </t>
  </si>
  <si>
    <t>ระดับ1 ไม่เกินร้อยละ 100</t>
  </si>
  <si>
    <t xml:space="preserve"> 1.2 บันทึกระยะเวลาปฏิบัติงานจริง(TIME CONFIRM) ในระบบ </t>
  </si>
  <si>
    <t xml:space="preserve">ล้านบาท </t>
  </si>
  <si>
    <t xml:space="preserve">2. แผนบริหารจัดเก็บหนี้ </t>
  </si>
  <si>
    <t xml:space="preserve">กฟฉ.1     </t>
  </si>
  <si>
    <t>วัน</t>
  </si>
  <si>
    <t xml:space="preserve">กฟฉ.1           </t>
  </si>
  <si>
    <t xml:space="preserve">ภาค 2             </t>
  </si>
  <si>
    <t>* เป้าหมายการเบิกจ่าย 100% ของงบที่ได้รับจัดสรร และ ผูกพัน จากปีก่อนหน้า</t>
  </si>
  <si>
    <t xml:space="preserve"> - งบลงทุนเพื่อการดำเนินงานปกติ (I) ทุกงบ</t>
  </si>
  <si>
    <t xml:space="preserve">3.3   ดำเนินการเบิกจ่ายงบสำรองกรณีเร่งด่วน ที่นอกเหนือจากงบ 20 ล้านบาท </t>
  </si>
  <si>
    <t xml:space="preserve">โดยเบิกจ่ายให้ได้ตามแผนงานและวงเงินที่ได้อนุมัติจาก กปง. 100 % </t>
  </si>
  <si>
    <t>%</t>
  </si>
  <si>
    <t xml:space="preserve">3.4 ดำเนินการเบิกจ่ายงบสำรองกรณีเร่งด่วนของ ภาค 2   วงเงิน 5 ล้านบาท </t>
  </si>
  <si>
    <t xml:space="preserve"> โดยเบิกจ่ายให้ได้ตามแผนงานที่และวงเงินที่ได้รับอนุมัติจาก ภาค 2  100 % </t>
  </si>
  <si>
    <t xml:space="preserve">3.5 ดำเนินการเบิกจ่ายแผนสนับสนุนการดำเนินงานระยะที่ 4 (สิ่งก่อสร้าง </t>
  </si>
  <si>
    <t xml:space="preserve">สำนักงาน บ้านพักพนักงาน  ที่ดิน ) โดยเบิกจ่ายให้ได้ 100 % ภายในไตรมาส 4  </t>
  </si>
  <si>
    <t>ของวงเงินที่ได้รับอนุมัติดำเนินการปี 2561</t>
  </si>
  <si>
    <t>4.1 บริหารจัดการค่ากำไรทางเศรษฐศาสตร์ ของสายงานการไฟฟ้าภาค 2</t>
  </si>
  <si>
    <t>ภาค 2</t>
  </si>
  <si>
    <t xml:space="preserve"> ให้ได้เป้าหมายระดับ 5</t>
  </si>
  <si>
    <t xml:space="preserve">กฟฉ.1        </t>
  </si>
  <si>
    <t>ล้านบาท</t>
  </si>
  <si>
    <t>ปี 2560</t>
  </si>
  <si>
    <t xml:space="preserve">5.1.1  ดำเนินการตั้งรายได้ค่าเช่าพาดสายสื่อสารโทรคมนาคมของปี 2561 </t>
  </si>
  <si>
    <t>จากการสำรวจในไตรมาส 4 ปี 2560 ให้แล้วเสร็จภายในเดือน มกราคม 2561</t>
  </si>
  <si>
    <t>เป้าหมาย  ตั้งรายได้ค่าเช่าพาดสายสื่อสารโทรคมนาคมของปี 2561 ให้ครบถ้วน</t>
  </si>
  <si>
    <t>ให้แล้วเสร็จภายในเดือน มกราคม 2561</t>
  </si>
  <si>
    <t xml:space="preserve">5.2  ดำเนินการบันทึกต้นทุนให้ได้ระดับกำไรที่เหมาะสม </t>
  </si>
  <si>
    <t>สำหรับงาน บริการธุรกิจเสริม และงานก่อสร้างระบบไฟฟ้าให้ผู้ใช้ไฟ 02.2</t>
  </si>
  <si>
    <t xml:space="preserve"> (เป้าหมายระดับ 5  กำไร 32%)</t>
  </si>
  <si>
    <t>ด้านกระบวนการภายใน</t>
  </si>
  <si>
    <t>(Internal  Process)</t>
  </si>
  <si>
    <t>2. กลยุทธ์ระดับองค์กร</t>
  </si>
  <si>
    <t xml:space="preserve">OM4 ปรับปรุงกระบวนการดำเนินงานให้มีประสิทธิภาพ </t>
  </si>
  <si>
    <t xml:space="preserve">SO2  มุ่งสู่องค์กรที่เป็นเลิศในด้านจำหน่ายกระแสไฟฟ้า </t>
  </si>
  <si>
    <t>โดยให้ครอบคลุมทั้งห่วงโซ่อุปทาน</t>
  </si>
  <si>
    <t>โดยพัฒนาประสิทธิภาพของทุกระบบงาน</t>
  </si>
  <si>
    <t>5. กลยุทธ์ระดับสายงาน</t>
  </si>
  <si>
    <t>-ความสำเร็จของการปิดงานก่อสร้างตามแผน</t>
  </si>
  <si>
    <t xml:space="preserve">วัตถุประสงค์ขององค์กร  </t>
  </si>
  <si>
    <t>วัตถุประสงค์ขององค์กร  (ต่อ)</t>
  </si>
  <si>
    <t xml:space="preserve">กว่า 30% ของจำนวนงานที่เกิดขึ้นในไตรมาส 3-4 ของปี 2561 (ยกเว้นงานที่ดิน - </t>
  </si>
  <si>
    <t>หมู่บ้านจัดสรร และงานก่อสร้างที่ส่วนกลางดำเนินการ)</t>
  </si>
  <si>
    <t xml:space="preserve">OM2 ปรับปรุงกระบวนการดำเนินงานให้มีประสิทธิภาพ </t>
  </si>
  <si>
    <t>ด้านลูกค้า</t>
  </si>
  <si>
    <t>(Customer Value Proposition )</t>
  </si>
  <si>
    <t xml:space="preserve">   CR1 ยกระดับมาตรฐานของผลิตภัณฑ์</t>
  </si>
  <si>
    <t xml:space="preserve">   - ความพึงพอใจของลูกค้า</t>
  </si>
  <si>
    <t xml:space="preserve">         และการให้บริการของลูกค้า</t>
  </si>
  <si>
    <t xml:space="preserve">        กลุ่มบ้านอยู่อาศัย</t>
  </si>
  <si>
    <t xml:space="preserve">   CR2  การสร้างความสัมพันธ์กับลูกค้าในระยะยาว</t>
  </si>
  <si>
    <t xml:space="preserve">        กลุ่มพาณิชย์</t>
  </si>
  <si>
    <t xml:space="preserve">        กลุ่มอุตสาหกรรม</t>
  </si>
  <si>
    <t xml:space="preserve">        กลุ่มอื่นๆ</t>
  </si>
  <si>
    <t xml:space="preserve">   - ความพึงพอใจของกลุ่มลูกค้าสำคัญ (Key Account)</t>
  </si>
  <si>
    <t xml:space="preserve">   - ร้อยละของข้อร้องเรียนที่ดำเนินการได้แล้วเสร็จ</t>
  </si>
  <si>
    <t xml:space="preserve">      ตาม SLA  ที่กำหนด</t>
  </si>
  <si>
    <t>1. แผนแม่บทบริการลูกค้าและการตลาด</t>
  </si>
  <si>
    <t xml:space="preserve">(SEPA  หมวด  3/แผนแม่บท) </t>
  </si>
  <si>
    <t>2. แผนปรับปรุงความพึงพอใจของลูกค้า</t>
  </si>
  <si>
    <t xml:space="preserve">(SEPA  หมวด  3)  </t>
  </si>
  <si>
    <t xml:space="preserve">     - รายงานผลการสานเสวนาที่เกี่ยวกับลูกค้า</t>
  </si>
  <si>
    <t xml:space="preserve">     - ข้อเสนอแนะจาก 1129 PEA Call Center</t>
  </si>
  <si>
    <t xml:space="preserve">กฟฉ.1            </t>
  </si>
  <si>
    <t>2.2.1 การรับฟังเสียงลูกค้าทางโทรศัพท์ (Voice-based) (VOC-03-005)</t>
  </si>
  <si>
    <t>- โทรศัพท์สำนักงาน (รอแนวทางจากคณะเสียงของลูกค้า)</t>
  </si>
  <si>
    <t>-1129 PEA Call Center</t>
  </si>
  <si>
    <t xml:space="preserve"> -การสานเสวนา ปีละ 1 ครั้ง (ตามคู่มือกลไกการสานเสวนา (WI-VOC-IB-2)</t>
  </si>
  <si>
    <t xml:space="preserve"> -กิจกรรมลูกค้าสัมพันธ์ </t>
  </si>
  <si>
    <t xml:space="preserve"> รายงานภายใน 20 วันหลังสิ้นไตรมาส</t>
  </si>
  <si>
    <t>2. แผนปรับปรุงความพึงพอใจของลูกค้า (ต่อ)</t>
  </si>
  <si>
    <t>ทุกไตรมาส</t>
  </si>
  <si>
    <t>2.6 ประสิทธิภาพการตอบสนองข้อร้องเรียนของลูกค้า</t>
  </si>
  <si>
    <t xml:space="preserve"> </t>
  </si>
  <si>
    <t>กฟฉ.1     อย่างน้อย 1 เรื่อง</t>
  </si>
  <si>
    <t>กฟฉ.1</t>
  </si>
  <si>
    <t>กฟฉ.3</t>
  </si>
  <si>
    <t>3. แผนงานการบริหาร CRM โดยการรับฟังเสียง</t>
  </si>
  <si>
    <t>ของลูกค้าหลังรับบริการ</t>
  </si>
  <si>
    <t>ครั้ง</t>
  </si>
  <si>
    <t>กฟฉ.2</t>
  </si>
  <si>
    <t>3.1.1.1  สุ่มสอบถามลูกค้าโดยวิธีโทรศัพท์ ดังนี้</t>
  </si>
  <si>
    <t>ของลูกค้าหลังรับบริการ (ต่อ)</t>
  </si>
  <si>
    <t>3.3.1 ให้ Front Manager รายงานผลการปฏิบัติงาน ทุกไตรมาส</t>
  </si>
  <si>
    <t xml:space="preserve"> - </t>
  </si>
  <si>
    <t>ฝวธ.(ภ2) จัดประชุม และสรุปรายงานผลภายใน 30 วันหลังสิ้นไตรมาส 1</t>
  </si>
  <si>
    <t>3.4 นำผลเสนอการแก้ปัญหาการลดเวลารอคอยการชำระค่าไฟ ณ จุดให้บริการ</t>
  </si>
  <si>
    <t>ของคณะทำงานมาปรับปรุงลดระยะเวลาการให้บริการรับชำระเงิน</t>
  </si>
  <si>
    <t>2 นาที/ราย</t>
  </si>
  <si>
    <t xml:space="preserve">4. แผนงานการประเมินประสิทธิภาพการส่งจ่าย </t>
  </si>
  <si>
    <t>ระบบไฟฟ้า</t>
  </si>
  <si>
    <t xml:space="preserve"> -รายงานข้อมูลแรงดันที่จุดที่ลูกค้าร้องเรียนเกี่ยวกับแรงดันไฟฟ้า</t>
  </si>
  <si>
    <t>(เฉพาะส่วนที่มีการร้องเรียน) ของแต่ละระบบแรงดัน</t>
  </si>
  <si>
    <t xml:space="preserve">กฟฉ.1      </t>
  </si>
  <si>
    <t xml:space="preserve"> - รายงานสรุปข้อมูลสายส่งและจำหน่ายมีโหลดเกินพิกัด</t>
  </si>
  <si>
    <t xml:space="preserve"> - รายงานสรุปข้อมูลหม้อแปลงไฟฟ้ากำลังที่มีโหลดเกินพิกัด</t>
  </si>
  <si>
    <t>โดยให้เรียงตามระดับปัญหามากไปหาน้อย</t>
  </si>
  <si>
    <t>5. แผนงานพัฒนาช่องทางการให้บริการลูกค้า</t>
  </si>
  <si>
    <t>6. แผนงานสร้างความสัมพันธ์กับลูกค้า</t>
  </si>
  <si>
    <t xml:space="preserve">6.1.2 การเยี่ยมเยือนลูกค้า high value และ/หรือลูกค้ารายสำคัญอื่น </t>
  </si>
  <si>
    <t>ราย/ปี</t>
  </si>
  <si>
    <t>กฟฉ.1 (อข., ผจก., กฟฟ.1-3)           93   ราย/ไตรมาส</t>
  </si>
  <si>
    <t xml:space="preserve">6.1.4 พนักงาน KAM สรุปวิเคราะห์ปัญหา/ความต้องการลูกค้า high value </t>
  </si>
  <si>
    <t>6. แผนงานสร้างความสัมพันธ์กับลูกค้า (ต่อ)</t>
  </si>
  <si>
    <t>7. แผนงานเพิ่มสมรรถนะทางด้านธุรกิจการตลาด</t>
  </si>
  <si>
    <t>และการบริการขององค์กร</t>
  </si>
  <si>
    <t>ราย</t>
  </si>
  <si>
    <t>7.2.1 เชิญชวนให้ผู้ใช้ไฟฟ้าลงทะเบียนรับบริการผ่าน SMS</t>
  </si>
  <si>
    <t xml:space="preserve">              ไม่น้อยกว่าร้อยละ 10</t>
  </si>
  <si>
    <t>8. งานยกระดับมาตรฐานคุณภาพการให้บริการ</t>
  </si>
  <si>
    <t xml:space="preserve"> แห่ง</t>
  </si>
  <si>
    <t>-ความสำเร็จของการดำเนินการตาม Service Level</t>
  </si>
  <si>
    <t xml:space="preserve">Agreement ที่ระบุในห่วงโซ่อุปทาน </t>
  </si>
  <si>
    <t xml:space="preserve"> - ค่าใช้จ่ายการดำเนินงานที่ลดลงจากการปรับปรุง</t>
  </si>
  <si>
    <t xml:space="preserve"> -  จำนวนกระบวนการที่สำคัญที่มีการใช้ ICT</t>
  </si>
  <si>
    <t xml:space="preserve"> เพื่อเพิ่มประสิทธิภาพ</t>
  </si>
  <si>
    <t xml:space="preserve">งานตามข้อตกลงระดับการให้บริการ (SLA) </t>
  </si>
  <si>
    <t>การให้บริการ (QA for SLA) กระบวนงาน P1-P11 ภายในเดือน ก.ย. 2561</t>
  </si>
  <si>
    <t xml:space="preserve">กฟฉ.1       </t>
  </si>
  <si>
    <t>งานตามข้อตกลงระดับการให้บริการ (SLA) (ต่อ)</t>
  </si>
  <si>
    <t>รายงานภายใน 10 วันหลังสิ้นไตรมาส</t>
  </si>
  <si>
    <t>มาตรฐาน (Guaranteed Standard)</t>
  </si>
  <si>
    <t>(Guaranteed Standard) ในกระบวนงาน P3 (เขตชุมชน) ,</t>
  </si>
  <si>
    <t xml:space="preserve"> P3 (นอกเขตชุมชน) , P9 และ P10 จำนวนผู้ใช้ไฟฟ้าที่ได้รับ</t>
  </si>
  <si>
    <t>บริการเร็วกว่ามาตรฐานไม่น้อยกว่าร้อยละ100 ของจำนวนลูกค้า</t>
  </si>
  <si>
    <t>ที่มาใช้บริการ</t>
  </si>
  <si>
    <t>กฟฟ.</t>
  </si>
  <si>
    <t xml:space="preserve">ภาค 2        </t>
  </si>
  <si>
    <t xml:space="preserve">เพื่ออำนวยความสะดวกแบบครบวงจร </t>
  </si>
  <si>
    <t>(Ease of Doing Business)</t>
  </si>
  <si>
    <t>สามารถดำเนินการได้ด้วยความสะดวก รวดเร็ว และคล่องตัวยิ่งขึ้น</t>
  </si>
  <si>
    <t>(Internal Process)</t>
  </si>
  <si>
    <t xml:space="preserve"> OM1 การเพิ่มประสิทธิภาพและความน่าเชื่อถือของระบบจำหน่าย</t>
  </si>
  <si>
    <t xml:space="preserve">          -</t>
  </si>
  <si>
    <t xml:space="preserve">    SO2 มุ่งสู่องค์กรที่เป็นเลิศในด้านจำหน่ายกระแสไฟฟ้า</t>
  </si>
  <si>
    <t xml:space="preserve">            โดยพัฒนาประสิทธิภาพของทุกระบบงาน</t>
  </si>
  <si>
    <t xml:space="preserve">    - การขยายเขตการบริการไฟฟ้า</t>
  </si>
  <si>
    <t>- ไม่น้อยกว่า................  ครัวเรือน</t>
  </si>
  <si>
    <t>เป้าหมาย : ขยายเขตให้หมู่บ้านมีไฟฟ้าใช้ให้ได้ 100%</t>
  </si>
  <si>
    <t xml:space="preserve">กฟฉ.1    </t>
  </si>
  <si>
    <t>เป็นประจำทุกไตรมาส (ครัวเรือนที่ไม่มีไฟฟ้าใช้ทั้งหมด, ครัวเรือนในพื้นที่</t>
  </si>
  <si>
    <t>หวงห้าม, ครัวเรือนที่จัดเข้าโครงการแล้ว, ครัวเรือนคงเหลือ, ครัวเรือนอยู่</t>
  </si>
  <si>
    <t>ระหว่างก่อสร้าง ฯ, ครัวเรือนที่สำรวจประมาณการแล้ว ,รอสำรวจ)</t>
  </si>
  <si>
    <t>ทางการเกษตร</t>
  </si>
  <si>
    <t xml:space="preserve">    - ดัชนีจำนวนครั้งที่ไฟฟ้าขัดข้อง (SAIFI)</t>
  </si>
  <si>
    <t>-ไม่มากกว่า    3.00   ครั้ง/ราย/ปี</t>
  </si>
  <si>
    <t>-ไม่มากกว่า   1.543   ครั้ง/ราย/ปี</t>
  </si>
  <si>
    <t xml:space="preserve">      12 เมืองใหญ่</t>
  </si>
  <si>
    <t xml:space="preserve">    - ดัชนีระยะเวลาที่ไฟฟ้าขัดข้อง (SAIDI) </t>
  </si>
  <si>
    <t>- ไม่มากกว่า   107 นาที/ราย/ปี</t>
  </si>
  <si>
    <t xml:space="preserve">    - ดัชนีระยะเวลาที่ไฟฟ้าขัดข้อง (SAIDI)</t>
  </si>
  <si>
    <t>- ไม่มากกว่า   22.335  นาที/ราย/ปี</t>
  </si>
  <si>
    <t>-ไม่มากกว่า.......... ครั้ง/ราย/ปี</t>
  </si>
  <si>
    <t xml:space="preserve">    - ดัชนีจำนวนครั้งที่ไฟฟ้าขัดข้อง (SAIFI) </t>
  </si>
  <si>
    <t xml:space="preserve">      3 เมืองใหญ่</t>
  </si>
  <si>
    <t>- ไม่มากกว่า........... นาที/ราย/ปี</t>
  </si>
  <si>
    <t>โดยประเมินจากจำนวนครั้งการทำงานของเซอร์กิตเบรคเกอร์</t>
  </si>
  <si>
    <t xml:space="preserve"> (ให้ทุกเขตมีแนวทางปฏิบัติเดียวกัน กฟฉ.3   เป็นเจ้าภาพ)</t>
  </si>
  <si>
    <t>ตัวชี้วัด</t>
  </si>
  <si>
    <t>ยกมาจากกลุ่ม 2</t>
  </si>
  <si>
    <t>กม.</t>
  </si>
  <si>
    <t xml:space="preserve">ตามหลักรุกขกรรม (ควบคุม/ตรวจสอบโดยรุกขกร)  </t>
  </si>
  <si>
    <t xml:space="preserve">กฟฉ.1               </t>
  </si>
  <si>
    <t>วงจร-กม.</t>
  </si>
  <si>
    <t xml:space="preserve">ภาค 2                </t>
  </si>
  <si>
    <t>(ภายในไตรมาสที่ตรวจพบ)</t>
  </si>
  <si>
    <t>ไม่น้อยกว่า 1 ครั้ง</t>
  </si>
  <si>
    <t xml:space="preserve">กฟฉ.1             </t>
  </si>
  <si>
    <t>-</t>
  </si>
  <si>
    <t>วงจร.กม.</t>
  </si>
  <si>
    <t>จังหวัดนครราชสีมา (โครงการพัฒนาระบบไฟฟ้าเมืองใหญ่ ระยะที่ 1 )</t>
  </si>
  <si>
    <t xml:space="preserve">กระแสไฟฟ้าขัดข้องในสายส่ง </t>
  </si>
  <si>
    <t>คณะทำงานฯ</t>
  </si>
  <si>
    <r>
      <t xml:space="preserve">หมายเหตุ : </t>
    </r>
    <r>
      <rPr>
        <sz val="18"/>
        <color rgb="FFFF0000"/>
        <rFont val="Browallia New"/>
        <family val="2"/>
      </rPr>
      <t>งบประมาณในการจัดหาเครื่องมือประจำ กฟฟ. (ประมาณ 50,000 บาท ต่อทีม)</t>
    </r>
  </si>
  <si>
    <t>รายงานผลภายใน 31 พ.ค. 2561</t>
  </si>
  <si>
    <t>100%</t>
  </si>
  <si>
    <t xml:space="preserve"> ขออนุมัติ รผก.(ภ2) ภายในไตรมาส 2</t>
  </si>
  <si>
    <t xml:space="preserve"> -</t>
  </si>
  <si>
    <t>ภายในไตรมาส 2</t>
  </si>
  <si>
    <t xml:space="preserve">   -</t>
  </si>
  <si>
    <t xml:space="preserve">    - ร้อยละของความถูกต้องของข้อมูลหม้อแปลง</t>
  </si>
  <si>
    <t xml:space="preserve">      ในฐานข้อมูลระบบ GIS</t>
  </si>
  <si>
    <t xml:space="preserve">    - ร้อยละของความถูกต้องของข้อมูลมิเตอร์</t>
  </si>
  <si>
    <t xml:space="preserve">    - ร้อยละของความถูกต้องของข้อมูลอุปกรณ์ตัดตอน</t>
  </si>
  <si>
    <r>
      <t xml:space="preserve"> (GIS เฟส 2 กับ </t>
    </r>
    <r>
      <rPr>
        <b/>
        <sz val="18"/>
        <color rgb="FFFF0000"/>
        <rFont val="Browallia New"/>
        <family val="2"/>
      </rPr>
      <t>TFM / SAP ADS)</t>
    </r>
    <r>
      <rPr>
        <b/>
        <sz val="18"/>
        <color rgb="FF0000FF"/>
        <rFont val="Browallia New"/>
        <family val="2"/>
      </rPr>
      <t xml:space="preserve"> ให้มี PEA No.  ถูกต้องตรงกัน </t>
    </r>
  </si>
  <si>
    <t xml:space="preserve"> ตรงกัน ใน 2 ระบบ (GIS เฟส 2 กับ ISU)</t>
  </si>
  <si>
    <t>ตรงกันใน 2 ระบบ (GIS เฟส 2 กับ SCADA) (ไม่รวม Dropout fuse)</t>
  </si>
  <si>
    <t>ด้านการเรียนรู้และพัฒนา</t>
  </si>
  <si>
    <t>(Learning and Growth)</t>
  </si>
  <si>
    <t xml:space="preserve"> HR1 ส่งเสริมการบริหารทุนมนุษย์ (HRM)</t>
  </si>
  <si>
    <t xml:space="preserve">- ความสำเร็จในการพัฒนาระบบ Performane </t>
  </si>
  <si>
    <t>- ไม่น้อยกว่าร้อยละ 100</t>
  </si>
  <si>
    <t>SO5 ขับเคลื่อนองค์กรให้ทันสมัยด้วยทุนมนุษย์</t>
  </si>
  <si>
    <t xml:space="preserve">  'Management System : PMS ตามแผนฯ</t>
  </si>
  <si>
    <t xml:space="preserve">        เทคโนโลยีดิจิทัล และนวัตกรรม</t>
  </si>
  <si>
    <t>- Engagement Score</t>
  </si>
  <si>
    <t>- ไม่น้อยกว่า  4.42   คะแนน</t>
  </si>
  <si>
    <t>- ไม่น้อยกว่าร้อยละ.............</t>
  </si>
  <si>
    <t>- ไม่น้อยกว่า..............คะแนน</t>
  </si>
  <si>
    <t>1. ความสำเร็จในการพัฒนาระบบ PMS ตามแผนฯ</t>
  </si>
  <si>
    <t>1.1 ดำเนินการตามแผนพัฒนาระบบ PMS ตามที่ กฟภ. กำหนด</t>
  </si>
  <si>
    <t xml:space="preserve">ฝวธ.(ภ2)  </t>
  </si>
  <si>
    <t>ฉบับ</t>
  </si>
  <si>
    <t xml:space="preserve">2. แผน  Employee Engagement </t>
  </si>
  <si>
    <t xml:space="preserve">2.1 ฝวธ.(ภ2), กฟข. และ กฟฟ.ในสังกัด จัดทำโครงการ/เข้าร่วมโครงการ </t>
  </si>
  <si>
    <t xml:space="preserve"> Happy Workplace ของหน่วยงาน ประจำปี 2561</t>
  </si>
  <si>
    <t xml:space="preserve"> โดยมีกิจกรรมในโครงการ ไม่น้อยกว่า 4 กิจกรรม (จากทั้งหมด 8 ด้าน) ดังนี้</t>
  </si>
  <si>
    <t xml:space="preserve"> 1) Happy Body (สุขภาพดี) เช่น กิจกรรมออกกำลังกายทุกวันพุธ</t>
  </si>
  <si>
    <t xml:space="preserve"> 2) Happy Society (สังคมดี) </t>
  </si>
  <si>
    <t xml:space="preserve"> 3) Happy Relax (ผ่อนคลาย)</t>
  </si>
  <si>
    <t xml:space="preserve"> 4) Happy Soul (ทางสงบ) </t>
  </si>
  <si>
    <t>2.2 จัดให้มีระบบรับฟัง ความคิดเห็น-ข้อเสนอแนะ ของพนักงาน</t>
  </si>
  <si>
    <t>ผ่าน Mobile Application</t>
  </si>
  <si>
    <t>ระบบ</t>
  </si>
  <si>
    <t xml:space="preserve">3. แผน Competency </t>
  </si>
  <si>
    <t>3.1 ร่วมกับสายงาน รผก.(ท) ในการทบทวน Competency Model</t>
  </si>
  <si>
    <t>งาน</t>
  </si>
  <si>
    <t xml:space="preserve"> (SEPA หมวด 5)</t>
  </si>
  <si>
    <t>3.2 พนักงานมีการประเมิน Competency ครบถ้วน</t>
  </si>
  <si>
    <t>ของพนักงาน</t>
  </si>
  <si>
    <t xml:space="preserve"> - ไม่น้อยกว่าร้อยละ 80</t>
  </si>
  <si>
    <t xml:space="preserve"> - ไม่น้อยกว่าร้อยละ 100</t>
  </si>
  <si>
    <t>4. แผนพัฒนาบุคลากร</t>
  </si>
  <si>
    <t>4.1  จัดทำแผนฝึกอบรมของ กฟข., ฝวธ.(ภ2) ประจำปี 2561</t>
  </si>
  <si>
    <t>ของแผนอบรม</t>
  </si>
  <si>
    <t>5. แผนการจัดการความรู้</t>
  </si>
  <si>
    <t>ของแผนฯ</t>
  </si>
  <si>
    <t>5.2 ดำเนินการตามแผนและจัดส่งรายงานผลการดำเนินงาน</t>
  </si>
  <si>
    <t>ตามเกณฑ์วัด SEPA  ปี 2561 หมวด 4</t>
  </si>
  <si>
    <t>(รายละเอียดตามแผนงาน SEPA สายงาน ภาค 2)</t>
  </si>
  <si>
    <t>คณะทำงาน SEPA องค์กรกำหนด</t>
  </si>
  <si>
    <t>OC 1 ส่งเสริมและพัฒนาองค์กรสู่ความยั่งยืน</t>
  </si>
  <si>
    <t>- คะแนนประเมิน ITA</t>
  </si>
  <si>
    <t xml:space="preserve">-  ไม่น้อยกว่า  80-100  คะแนน </t>
  </si>
  <si>
    <t>- ค่าดัชนีการประสบอุบัติภัย</t>
  </si>
  <si>
    <t>-  ดัชนีไม่มากกว่า  0.1027</t>
  </si>
  <si>
    <t xml:space="preserve">  (Disabling Injury Index: √DI)</t>
  </si>
  <si>
    <r>
      <t xml:space="preserve">-คะแนนประเมิน ITA </t>
    </r>
    <r>
      <rPr>
        <b/>
        <sz val="16"/>
        <color rgb="FFFF0000"/>
        <rFont val="Wingdings"/>
        <charset val="2"/>
      </rPr>
      <t>µ</t>
    </r>
  </si>
  <si>
    <t xml:space="preserve">-  ดัชนีไม่น้อยกว่า 80 - 100 </t>
  </si>
  <si>
    <t>- ค่าดัชนีการประสบอุบัติภัยของสายงานการไฟฟ้า</t>
  </si>
  <si>
    <t xml:space="preserve">  ภาค 2  (Disabling Injury Index: √DI)</t>
  </si>
  <si>
    <t>-  ดัชนีไม่มากกว่า.................</t>
  </si>
  <si>
    <t>6. แผนความปลอดภัย สำหรับพนักงานและลูกจ้าง</t>
  </si>
  <si>
    <t>6.1 ทุกหน่วยงาน ทบทวนการแต่งตั้งและขึ้นทะเบียน จป. ให้เป็นปัจจุบัน</t>
  </si>
  <si>
    <t>ให้แล้วเสร็จ ภายในไตรมาส 1/2561</t>
  </si>
  <si>
    <t>แห่ง</t>
  </si>
  <si>
    <t xml:space="preserve">6.3 กฟข.,กฟฟ. ชั้น 1-3,กฟส.,กฟย. ทุกแห่ง ดำเนินการจัดหาเครื่องมือ   </t>
  </si>
  <si>
    <t>อุปกรณ์ด้านความปลอดภัยให้เพียงพอและเหมาะสมอยู่เสมอ</t>
  </si>
  <si>
    <t>มีการส่งเสริมความปลอดภัย เสริมสร้างวัฒนธรรมด้านความปลอดภัย</t>
  </si>
  <si>
    <t xml:space="preserve"> (ไม่ประมาท คำนึงถึง Safety first, พูดคุย Safety talk, ทำ KYT,</t>
  </si>
  <si>
    <t>ปฎิบัติตามหลักความปลอดภัยจนเป็นนิสัย) และดำเนินการต่าง ๆ ตามกฏหมาย</t>
  </si>
  <si>
    <t>และตามวิธีปฏิบัติที่ กฟภ. กำหนด เพื่อมุ่งสู่ Safety Excellent</t>
  </si>
  <si>
    <t>6.4 กฟข. ตรวจประเมินการดำเนินงานด้านความปลอดภัยและประกวด</t>
  </si>
  <si>
    <t>หน่วยงาน/ผู้บริหารดีเด่นด้านความปลอดภัยประจำปี 2561 ภายใน</t>
  </si>
  <si>
    <t>เดือนสิงหาคม 2561</t>
  </si>
  <si>
    <t>6.5 ฝึกอบรมการปฏิบัติงานด้านความปลอดภัยให้กับ หัวหน้าเวร</t>
  </si>
  <si>
    <t>แก้ไฟฟ้าขัดข้อง พนักงานช่าง E/O Dispatchers พนักงานช่างแก้ไฟฟ้าขัดข้อง</t>
  </si>
  <si>
    <t>และลูกจ้างช่างแก้ไฟฟ้าขัดข้อง</t>
  </si>
  <si>
    <t>รุ่น</t>
  </si>
  <si>
    <t>7. แผนความปลอดภัย สำหรับประชาชน</t>
  </si>
  <si>
    <t xml:space="preserve">7.1  กฟฟ.  ทุกแห่ง ตรวจสอบและดำเนินการแก้ไขระบบไฟฟ้า
  </t>
  </si>
  <si>
    <t>จุดที่อาจก่อให้เกิดอันตรายแก่ประชาชน</t>
  </si>
  <si>
    <t xml:space="preserve">  - รายงานผลการตรวจสอบ และดำเนินการแก้ไขจุดบกพร่องให้แล้วเสร็จ </t>
  </si>
  <si>
    <t>(พร้อมภาพถ่ายแนบ) เป็นประจำทุกไตรมาส</t>
  </si>
  <si>
    <t xml:space="preserve">7.2 ส่งเสริมให้ลูกค้าติดตั้งและลงทะเบียนเข้าใช้ PEA Mobile App </t>
  </si>
  <si>
    <t>8. แผนงานตามนโยบายและข้อสั่งการของผู้ว่าการ</t>
  </si>
  <si>
    <t xml:space="preserve">8.1 กฟฟ.ชั้น 1-3 ร่วมกับผู้ประกอบการด้านสื่อสารโทรคมนาคม </t>
  </si>
  <si>
    <t>จัดระเบียบสายสื่อสารบนเสาไฟฟ้าของ กฟภ. ในพื้นที่รับผิดชอบ</t>
  </si>
  <si>
    <t>8.3  ขยายผลการดำเนินงานได้รับการรับรองมาตรฐานการให้บริการ</t>
  </si>
  <si>
    <t>ของศูนย์ราชการสะดวก(Government Easy Contact Center :</t>
  </si>
  <si>
    <t>GECC) ครบทุกการไฟฟ้าจังหวัด</t>
  </si>
  <si>
    <t xml:space="preserve">กฟฟ. </t>
  </si>
  <si>
    <t>8.4 กฟข., กฟฟ.ชั้น 1-3 จัดให้มีการบรรยายพิเศษเพื่อส่งเสริมและปลูกฝัง</t>
  </si>
  <si>
    <t>วัฒนธรรมองค์กร การเสริมสร้างคุณธรรม และจริยธรรมในการทำงาน</t>
  </si>
  <si>
    <t>8.5 ขยายผลโครงการการไฟฟ้าปลอดภัยครบทุก กฟฟ.ชั้น 2-3</t>
  </si>
  <si>
    <t>(ยกเว้น กฟจ. ที่ดำเนินการแล้วในปี 2560)</t>
  </si>
  <si>
    <t>8.6 เร่งรัดดำเนินการตามแผนสนับสนุนการดำเนินงานระยะที่ 3-4</t>
  </si>
  <si>
    <t>8.6.1 จัดซื้อที่ดินก่อสร้างสำนักงาน</t>
  </si>
  <si>
    <t xml:space="preserve">(SEPA  หมวด  1)  </t>
  </si>
  <si>
    <t>และงานตามภาระหน้าที่ของแผนก กฟฟ.ในสังกัดทั้ง 3 กฟข.</t>
  </si>
  <si>
    <t xml:space="preserve"> (โดยคณะทำงานของ กฟข.) ไตรมาส 1 - 3 อย่างน้อย</t>
  </si>
  <si>
    <t xml:space="preserve">ไตรมาสละ 10 กฟฟ.(กฟฟ.จุดรวมงาน 3  แห่ง กฟส. 3 แห่ง </t>
  </si>
  <si>
    <t xml:space="preserve">กฟย. 4 แห่ง) </t>
  </si>
  <si>
    <t xml:space="preserve">กฟฉ.1           รายงานภายใน  10  วัน หลังสิ้นไตรมาส </t>
  </si>
  <si>
    <t>OC 2 Stakeholder Engagement
Engagement</t>
  </si>
  <si>
    <t>ตามเกณฑ์วัด SEPA  ปี 2561 หมวด 1-6</t>
  </si>
  <si>
    <t>กฟฉ.1      รายงานภายในกำหนด</t>
  </si>
  <si>
    <t xml:space="preserve">     -</t>
  </si>
  <si>
    <t>SO1 ดำเนินธุรกิจตามหลักธรรมาภิบาลเพื่อการเติบโตอย่างยั่งยืน</t>
  </si>
  <si>
    <t>(ระบุกิจกรรมหลักพร้อมปริมกาณหรือเป้าหมาย)</t>
  </si>
  <si>
    <t>ชิ้นงาน</t>
  </si>
  <si>
    <t>ตามแผนกำกับดูแลกิจการที่ดี</t>
  </si>
  <si>
    <t>(รายละเอียดตามแผนงาน CG สายงาน ภาค 2)</t>
  </si>
  <si>
    <t>กฟฉ. 1</t>
  </si>
  <si>
    <t xml:space="preserve">      แผนปฏิบัติการด้าน CSR ประจำปี 2561</t>
  </si>
  <si>
    <t>(Integrated Distribution System Townscape (IDST)</t>
  </si>
  <si>
    <t xml:space="preserve">      แผนปฏิบัติการด้าน CSR ประจำปี 2561 (ต่อ)</t>
  </si>
  <si>
    <t>ให้ ฝสส. (ดำเนินการโดยคณะทำงานฯ SEPA หมวด 1)</t>
  </si>
  <si>
    <t>ตามระยะเวลาที่ ฝสส. กำหนด</t>
  </si>
  <si>
    <t xml:space="preserve">   กฟฉ.1                          </t>
  </si>
  <si>
    <t>รอพิจารณาความเหมาะสมแต่ละพื้นที่</t>
  </si>
  <si>
    <t>1</t>
  </si>
  <si>
    <t>โครงการ</t>
  </si>
  <si>
    <t>- ความสำเร็จในการดำเนินงานตามมาตรฐาน</t>
  </si>
  <si>
    <t>-  ไม่น้อยกว่าร้อยละ 100</t>
  </si>
  <si>
    <t>ความรับผิดชอบต่อสังคม ISO 26000</t>
  </si>
  <si>
    <t>ดำเนินการได้ 100% ตามแผนงานที่กำหนดไว้</t>
  </si>
  <si>
    <t>IP 1  ส่งเสริมและผลักดันงานวิจัยไปใช้ประโยชน์</t>
  </si>
  <si>
    <t>- จำนวนนวัตกรรมในระดับ TRL7-9</t>
  </si>
  <si>
    <t>- ไม่น้อยกว่าระดับ  5</t>
  </si>
  <si>
    <t xml:space="preserve">SO5 ขับเคลื่อนองค์กรให้ทันสมัยด้วยทุนมนุษย์
</t>
  </si>
  <si>
    <t>- กระบวนการที่มีการพัฒนานวัตกรรม</t>
  </si>
  <si>
    <t>- ไม่น้อยกว่าจำนวน  5   ชิ้นงาน</t>
  </si>
  <si>
    <t xml:space="preserve"> เทคโนโลยีดิจิทัล และนวัตกรรม</t>
  </si>
  <si>
    <t xml:space="preserve"> ทั้งนวัตกรรมผลิตภัณฑ์ บริการ และกระบวนการ</t>
  </si>
  <si>
    <t>IP 1  ส่งเสริมงานด้านวิจัยและพัฒนา</t>
  </si>
  <si>
    <t>- การพัฒนาองค์ความรู้และสร้างนวัตกรรม</t>
  </si>
  <si>
    <t>-  ไม่น้อยกว่าระดับ 5</t>
  </si>
  <si>
    <t xml:space="preserve">พิจารณากลั่นกรอง ติดตาม และขยายผลงานนวัตกรรม)  และแจกจ่ายให้ </t>
  </si>
  <si>
    <t>กฟฟ.ในสังกัดทุกเขต ทดลองใช้งาน และแจกจ่ายให้ กฟฟ.ในสังกัดทุกเขต</t>
  </si>
  <si>
    <t>ทดลองใช้งาน TRL Level 5</t>
  </si>
  <si>
    <t>ชิ้นงาน/กระบวนงาน</t>
  </si>
  <si>
    <t>ประโยชน์ (ต่อ)</t>
  </si>
  <si>
    <t>ไม่น้อยกว่า 2 ชิ้นงาน</t>
  </si>
  <si>
    <t xml:space="preserve">เสนอให้ (จากคณะกรรมการ  พิจารณากลั่นกรอง ติดตาม และขยายผลงาน </t>
  </si>
  <si>
    <t xml:space="preserve">นวัตกรรม) พิจารณาเลื่อนขึ้นระดับ TRL Level 4  </t>
  </si>
  <si>
    <r>
      <t xml:space="preserve">มาพิจารณาขออนุมัติขยายผลในระดับเขต </t>
    </r>
    <r>
      <rPr>
        <b/>
        <sz val="18"/>
        <color indexed="10"/>
        <rFont val="Browallia New"/>
        <family val="2"/>
      </rPr>
      <t/>
    </r>
  </si>
  <si>
    <t>กระบวนงาน</t>
  </si>
  <si>
    <t xml:space="preserve">ขออนุมัติขยายผลใช้งานในภาค 2  </t>
  </si>
  <si>
    <t xml:space="preserve"> โดยคณะกรรมการ ภาค 2 ภายในไตรมาส 4/2561 อย่างน้อย 1 ชิ้นงาน</t>
  </si>
  <si>
    <t>กระบวนการ และจัดงานมหกรรมคุณภาพในระดับเขต ภายใน</t>
  </si>
  <si>
    <t>ไตรมาส 3/2561</t>
  </si>
  <si>
    <t xml:space="preserve">ของหน่วยงานอื่น ๆ  </t>
  </si>
  <si>
    <t>คน/ปี</t>
  </si>
  <si>
    <t>(ตามบันทึกข้อตกลง ผวก.)</t>
  </si>
  <si>
    <t>กฟฉ.1      100%  ของรายได้ปี 2561 จากการสำรวจในไตรมาส 4 ปี 2560</t>
  </si>
  <si>
    <r>
      <t xml:space="preserve">      ตาม SLA  ที่กำหนด</t>
    </r>
    <r>
      <rPr>
        <b/>
        <sz val="16"/>
        <color rgb="FFFF0000"/>
        <rFont val="Wingdings"/>
        <charset val="2"/>
      </rPr>
      <t>µ</t>
    </r>
  </si>
  <si>
    <r>
      <t xml:space="preserve">   - ความพึงพอใจของกลุ่มลูกค้าสำคัญ (Key Account)</t>
    </r>
    <r>
      <rPr>
        <b/>
        <sz val="16"/>
        <color rgb="FFFF0000"/>
        <rFont val="Wingdings"/>
        <charset val="2"/>
      </rPr>
      <t>µ</t>
    </r>
  </si>
  <si>
    <t>ตามแผนแม่บทบริการลูกค้าทบทวนปี 2561</t>
  </si>
  <si>
    <t>1.1.1 จัดทำแผนการดำเนินการ โดยระบุกิจกรรมย่อย และเป้าหมายของ</t>
  </si>
  <si>
    <t xml:space="preserve">แต่ละกิจกรรมที่จะดำเนินการให้สอดคล้องกับแผนแม่บทการบริการลูกค้า </t>
  </si>
  <si>
    <t>ส่งให้คณะทำงานด้านการบริการลูกค้าภายในเดือนมีนาคม 2561</t>
  </si>
  <si>
    <t xml:space="preserve">2.1 สรุปข้อมูลเสียงของลูกค้า (ความต้องการ ความคาดหวัง ความพึงพอใจ </t>
  </si>
  <si>
    <t>ความไม่พึงพอใจ) ปี 2560 แต่ละช่องทาง ส่งให้คณะทำงานด้านการบริการลูกค้า</t>
  </si>
  <si>
    <t xml:space="preserve">2.2 สรุปข้อมูลเสียงของลูกค้าแต่ละกลุ่ม (ความต้องการ ความคาดหวัง </t>
  </si>
  <si>
    <t xml:space="preserve">ความไม่พึงพอใจ/ ร้องเรียน/ข้อร้องขอ ความพึงพอใจ/ข้อชื่นชม </t>
  </si>
  <si>
    <t>และข้อเสนอแนะ) ปี 2561ในแต่ละช่องทาง ส่งให้คณะทำงานด้าน</t>
  </si>
  <si>
    <t xml:space="preserve">การบริการลูกค้า ทุกไตรมาส </t>
  </si>
  <si>
    <t>2.2.3 การสำรวจข้อมูลลูกค้าธุรกิจเสริมโดยการใช้โทรศัพท์สอบถาม</t>
  </si>
  <si>
    <t>(ธุรกิจเสริม 6 กิจกรรม)</t>
  </si>
  <si>
    <t>ฝวธ.(ภ2)     จัดประชุมการจัดทำแผนการปรับปรุงกระบวนการทำงาน/</t>
  </si>
  <si>
    <t xml:space="preserve">                 แผนปฏิบัติการจากข้อมูลเสียงของลูกค้าภายในไตรมาส 2/2561</t>
  </si>
  <si>
    <t xml:space="preserve">ทุกไตรมาส </t>
  </si>
  <si>
    <t xml:space="preserve"> สรุปวิเคราะห์เรื่องร้องเรียน ปัญหาอุปสรรค สาเหตุ และแนวทางแก้ไข</t>
  </si>
  <si>
    <t>เพื่อปรับปรุงการทำงาน แจ้ง สวก. ทุกไตรมาส</t>
  </si>
  <si>
    <t>ตรวจสอบและแก้ไขอย่างทันท่วงที ภายใน 30 วัน หลังจากรับเรื่องร้องเรียน</t>
  </si>
  <si>
    <t>2.7 ระดับความสำเร็จของแผน/แนวทางการปฏิบัติงานเชิงป้องกัน และ</t>
  </si>
  <si>
    <t>แผนการสนับสนุนกระบวนการจัดการข้อร้องเรียนของลูกค้า</t>
  </si>
  <si>
    <t xml:space="preserve">2.7.1 จัดทำแผน/แนวทางการปฏิบัติงานเชิงป้องกันข้อร้องเรียนของลูกค้า </t>
  </si>
  <si>
    <t>และนำเสนอที่ประชุมผู้บริหาร กฟข.</t>
  </si>
  <si>
    <t>2.7.2 รายงานผลตามแผน/แนวทางการปฏิบัติงานเชิงป้องกัน</t>
  </si>
  <si>
    <t>ข้อร้องเรียนของลูกค้า</t>
  </si>
  <si>
    <t>2.8 การจัดการความรู้จากการจัดการข้อร้องเรียน และกำหนดแนวทาง</t>
  </si>
  <si>
    <t>การปฏิบัติงานเพื่อใช้ในการปรับปรุงทั่วทั้งองค์กร</t>
  </si>
  <si>
    <t xml:space="preserve">2.8.1 จัดทำองค์ความรู้ จากการจัดการข้อร้องเรียนที่มีนัยสำคัญ พร้อมทั้ง </t>
  </si>
  <si>
    <t>มีการตรวจสอบความถูกต้องและเผยแพร่ในระบบ KMS ภายในไตรมาส 3</t>
  </si>
  <si>
    <t xml:space="preserve">2.9 ดำเนินการตอบชี้แจงข้อประเด็นข่าวของส่วนราชการ กลุ่มไลน์ </t>
  </si>
  <si>
    <t>(IA/IR Chart) ตามบันทึก สรก.(ภ2) 89/2560 ลว. 28 ก.พ. 2560</t>
  </si>
  <si>
    <t xml:space="preserve">3.1 สรุปรายงานสถิติ วิเคราะห์ความพึงพอใจ/ความต้องการ/ข้อเสนอแนะ </t>
  </si>
  <si>
    <t>จากการสำรวจข้อมูลป้อนกลับจากลูกค้า ส่งให้คณะทำงานด้านการบริการลูกค้า</t>
  </si>
  <si>
    <t>3.1.1 สรุปผลการสำรวจข้อมูลป้อนกลับจากลูกค้า โดยวิธีโทรศัพท์</t>
  </si>
  <si>
    <t xml:space="preserve">สอบถามความพึงพอใจภายหลังจากใช้บริการ ทุกไตรมาส </t>
  </si>
  <si>
    <t xml:space="preserve">3.1.2  นำข้อมูลป้อนกลับจากลูกค้า จากระบบประเมินความพึงพอใจ </t>
  </si>
  <si>
    <t>(Smile Box)  มาสรุปวิเคราะห์และรายงานผล ทุกไตรมาส</t>
  </si>
  <si>
    <t xml:space="preserve"> - ติดต่อลูกค้าที่กดประเมินความพึงพอใจผ่านระบบกล่องประเมิน</t>
  </si>
  <si>
    <t xml:space="preserve">ความพึงพอใจ (Smile Box)คะแนนระดับ 1 ทันทีหรือภายใน 3 วัน </t>
  </si>
  <si>
    <t xml:space="preserve">เพื่อทราบสาเหตุและนำมาแก้ไขป้องกัน  โดย Front Manager </t>
  </si>
  <si>
    <t>หรือผู้ที่ได้รับมอบหมาย</t>
  </si>
  <si>
    <t>3.2 เพิ่มสัดส่วนจำนวนลูกค้าที่กดประเมินความพึงพอใจ ผ่านระบบกล่อง</t>
  </si>
  <si>
    <t>ไม่น้อยกว่าร้อยละ 60</t>
  </si>
  <si>
    <t>3.3 งานรักษามาตรฐานคุณภาพการให้บริการ ให้ตามความคาดหวัง</t>
  </si>
  <si>
    <t>ของลูกค้า</t>
  </si>
  <si>
    <t>3.3.3 จัดอบรมหลักสูตรการบริการด้วยใจ (Service mind) ให้กับพนักงาน</t>
  </si>
  <si>
    <t xml:space="preserve">ที่ติดต่อกับลูกค้าโดยตรง เช่น กลุ่มพนักงาน Front Office, พนักงาน E/O, </t>
  </si>
  <si>
    <t>พนักงาน KAM เป็นต้น</t>
  </si>
  <si>
    <t xml:space="preserve">3.3.2 จัดประชุมทบทวน และติดตามผลการปฏิบัติงานการทำงาน </t>
  </si>
  <si>
    <t>Front Manager</t>
  </si>
  <si>
    <t xml:space="preserve">3.3.4 จัดอบรมหลักสูตรการบริการด้วยใจ (Service mind) ให้กับตัวแทน </t>
  </si>
  <si>
    <t>เช่น ตัวแทนตัด ต่อกลับมิเตอร์, ตัวแทนตัดต้นไม้ เป็นต้น</t>
  </si>
  <si>
    <t>4.1 สรุปข้อมูลและสารสนเทศที่เกี่ยวข้องกับลูกค้าและตลาด มาเป็น</t>
  </si>
  <si>
    <t>ปัจจัยนำเข้า (Inputs) ในกระบวนการกำหนดและนวัตกรรมผลิตภัณฑ์</t>
  </si>
  <si>
    <t>และบริการ ส่งให้สายงาน ว และ วศ</t>
  </si>
  <si>
    <t xml:space="preserve">ด้านแรงดันไฟฟ้า </t>
  </si>
  <si>
    <t>ด้านความเพียงพอ</t>
  </si>
  <si>
    <t>5.1 พัฒนาการให้บริการเพื่อสนับสนุนและอำนวยความสะดวก รวมถึง</t>
  </si>
  <si>
    <t>การเพิ่มขอบเขตประเภทการให้บริการที่ PEA Shop</t>
  </si>
  <si>
    <t>ที่ใช้บริการ ณ สำนักงาน ไม่ต่ำกว่าร้อยละ 40</t>
  </si>
  <si>
    <t>6.1 ระดับความสำเร็จการสรุปผลดำเนินการและการควบคุมติดตามแผน</t>
  </si>
  <si>
    <t>และคู่มือกระบวนการสร้างและการจัดการความสัมพันธ์กับลูกค้า ส่งให้</t>
  </si>
  <si>
    <t>คณะทำงานด้านการบริการลูกค้า ทุกไตรมาส</t>
  </si>
  <si>
    <t>และ/หรือลูกค้ารายสำคัญอื่น จากข้อมูลในโปรแกรม BIC-SAP (บันทึกข้อมูล</t>
  </si>
  <si>
    <t xml:space="preserve">ทุกรายที่เข้าเยี่ยมตามข้อ 6.1.2 ) ไตรมาสละ1 ครั้ง  </t>
  </si>
  <si>
    <t>6.1.3 เยี่ยมเยือนลูกค้ารายสำคัญโดยผู้บริหารระดับสูง/หรือผู้แทน</t>
  </si>
  <si>
    <t>6.1.5 จัดสัมมนาลูกค้ากลุ่มอุตสาหกรรม กลุ่มพาณิชย์ และหน่วยงาน</t>
  </si>
  <si>
    <t>ราชการรายใหญ่</t>
  </si>
  <si>
    <t>7.2 การสื่อสารผ่าน SMS (การแจ้งค่าไฟฟ้า, การแจ้งแผนดับไฟเพื่อ</t>
  </si>
  <si>
    <t xml:space="preserve"> ปฏิบัติงาน, การแจ้งสถานะการแก้กระแสไฟฟ้าขัดข้อง และบริการอื่นๆ)</t>
  </si>
  <si>
    <t>ลูกค้ารายใหญ่ โดยการแจ้งค่าไฟฟ้าผ่านE-mail หรือโทรสารแบบอัตโนมัติ</t>
  </si>
  <si>
    <t>เป้าหมาย ลูกค้ารายใหญ่ทุกรายที่ยังไม่สมัคร Smart Invoice (ยกเว้นลูกค้า</t>
  </si>
  <si>
    <t>ที่ไม่มีความประสงค์จะรับบริการ)</t>
  </si>
  <si>
    <t>8.1 ลูกค้าที่มีความประสงค์ต้องการใช้บริการแบบ One Touch Service</t>
  </si>
  <si>
    <t xml:space="preserve"> ต้องได้รับการบริการไม่ต่ำกว่าร้อยละ 90 (ยกเว้นลูกค้าที่ปฏิบัติไม่ครบ</t>
  </si>
  <si>
    <t xml:space="preserve">ตามเงื่อนไข เช่น ติดตั้งระบบไฟฟ้าภายในไม่เรียบร้อย)  </t>
  </si>
  <si>
    <t xml:space="preserve">8.2 ปรับปรุงพัฒนาอาคารสำนักงานและสภาพแวดล้อมในการทำงานที่ดี </t>
  </si>
  <si>
    <t xml:space="preserve">เพื่อเพิ่มศักยภาพในการให้บริการประชาชนผู้ใช้ไฟฟ้าด้วยความทันสมัย </t>
  </si>
  <si>
    <t>(Front Office)</t>
  </si>
  <si>
    <t xml:space="preserve">- ติดต่อโดยตรงที่สำนักงาน (รอแนวทางจากคณะเสียงของลูกค้า) </t>
  </si>
  <si>
    <r>
      <t>2.4 ความพึงพอใจและความภักดีโดยรวมของลูกค้า</t>
    </r>
    <r>
      <rPr>
        <b/>
        <u/>
        <sz val="18"/>
        <color rgb="FF0000CC"/>
        <rFont val="Browallia New"/>
        <family val="2"/>
      </rPr>
      <t>ปี 2561</t>
    </r>
  </si>
  <si>
    <r>
      <t>2.5 รายงานสถิติและสรุปวิเคราะห์เรื่องร้องเรียน</t>
    </r>
    <r>
      <rPr>
        <b/>
        <u/>
        <sz val="18"/>
        <color rgb="FF0000CC"/>
        <rFont val="Browallia New"/>
        <family val="2"/>
      </rPr>
      <t>ปี 2561</t>
    </r>
    <r>
      <rPr>
        <b/>
        <sz val="18"/>
        <color rgb="FF0000CC"/>
        <rFont val="Browallia New"/>
        <family val="2"/>
      </rPr>
      <t xml:space="preserve"> </t>
    </r>
  </si>
  <si>
    <r>
      <t>2.5.1 รายงานสถิติเรื่องร้องเรียน</t>
    </r>
    <r>
      <rPr>
        <b/>
        <u/>
        <sz val="18"/>
        <color rgb="FF0000CC"/>
        <rFont val="Browallia New"/>
        <family val="2"/>
      </rPr>
      <t>ปี 2561</t>
    </r>
    <r>
      <rPr>
        <b/>
        <sz val="18"/>
        <color rgb="FF0000CC"/>
        <rFont val="Browallia New"/>
        <family val="2"/>
      </rPr>
      <t xml:space="preserve"> พร้อมทั้งประเมินผลการดำเนินงาน</t>
    </r>
  </si>
  <si>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สัดส่วนจานวนลูกค้าที่ใช้บริการ PEA Shop เปรียบเทียบกับ</t>
    </r>
  </si>
  <si>
    <t>ท้องถิ่น/แหล่งข้อมูลอื่นๆ (ติดตั้งหม้อแปลงเฉพาะรายทุกขนาด)</t>
  </si>
  <si>
    <t>ของหน่วยงาน(รผก.(ภ2),อข.ฉ.1-3, ผจก.) พร้อม สรุปรายงานความ</t>
  </si>
  <si>
    <t>ต้องการและแนวทางแก้ไข</t>
  </si>
  <si>
    <t xml:space="preserve">7.1 การบริการเสริมโดยไม่คิดค่าใช้จ่ายให้กับลูกค้าที่มีค่าไฟฟ้าตั้งแต่ </t>
  </si>
  <si>
    <t>10/20 ล้านบาท/เดือนขึ้นไปไม่เกินปีละ 2 ครั้ง</t>
  </si>
  <si>
    <t xml:space="preserve"> ( ส่องจุดร้อน,ฉีดน้ำล้างลูกถ้วย)</t>
  </si>
  <si>
    <t xml:space="preserve">1.1 ควบคุมค่าใช้จ่ายดำเนินงานตามค่าเกณฑ์วัดตาม กปง. 
</t>
  </si>
  <si>
    <t>SAP-PS และ WMS (ZW01 และ ZW02) เพื่อลดค่าใช้จ่ายในการดำเนินงาน</t>
  </si>
  <si>
    <t>1. แผนควบคุมค่าใช้จ่ายในการดำเนินงาน (ต่อ)</t>
  </si>
  <si>
    <t>5.1  เพิ่มรายได้จากการให้บริการธุรกิจเสริมให้ได้ 5% จากผลการดำเนินงาน</t>
  </si>
  <si>
    <t>ซ่อมแซม และบำรุงรักษา (เป้าหมายระดับ 5 ปิดงานใบสั่งงานให้ได้ 90%)</t>
  </si>
  <si>
    <t xml:space="preserve">5.3 ดำเนินการปิดใบสั่งงาน WMS งานธุรกิจเสริม กลุ่มงานตรวจสอบ </t>
  </si>
  <si>
    <t>2561 ให้ได้ไม่น้อยกว่า 50% ของจำนวนงานที่เกิดขึ้นในไตรมาส 1-2 ของ</t>
  </si>
  <si>
    <t>ปี 2561 (ยกเว้นงานที่ดิน - หมู่บ้านจัดสรร และงานก่อสร้างที่ส่วนกลางดำเนินการ)</t>
  </si>
  <si>
    <t xml:space="preserve"> OM1 การเพิ่มประสิทธิภาพและความน่าเชื่อถือ</t>
  </si>
  <si>
    <t xml:space="preserve"> - การขอใช้ไฟฟ้าของผู้ใช้ไฟรายใหญ่</t>
  </si>
  <si>
    <t xml:space="preserve">   (กรณีไม่ต้องขยายเขตแรงต่ำ) ตามแนวทาง</t>
  </si>
  <si>
    <t xml:space="preserve">  Doing Business : World Bank</t>
  </si>
  <si>
    <t>(Ease of Doing Business) ให้กับลูกค้าประเภทธุรกิจ อุตสาหกรรม</t>
  </si>
  <si>
    <t xml:space="preserve">         ของระบบจำหน่าย</t>
  </si>
  <si>
    <r>
      <t xml:space="preserve"> </t>
    </r>
    <r>
      <rPr>
        <b/>
        <u/>
        <sz val="18"/>
        <color rgb="FFFF0000"/>
        <rFont val="Browallia New"/>
        <family val="2"/>
      </rPr>
      <t>เป้าหมาย</t>
    </r>
    <r>
      <rPr>
        <sz val="18"/>
        <color rgb="FFFF0000"/>
        <rFont val="Browallia New"/>
        <family val="2"/>
      </rPr>
      <t xml:space="preserve"> ผลรวมการทำงาน TL ของ CB ลดลง 20% ของปีที่ผ่านมา </t>
    </r>
  </si>
  <si>
    <r>
      <t xml:space="preserve">  </t>
    </r>
    <r>
      <rPr>
        <b/>
        <u/>
        <sz val="18"/>
        <rFont val="Browallia New"/>
        <family val="2"/>
      </rPr>
      <t>เป้าหมาย</t>
    </r>
    <r>
      <rPr>
        <sz val="18"/>
        <rFont val="Browallia New"/>
        <family val="2"/>
      </rPr>
      <t xml:space="preserve"> เบิกจ่าย 50% ในไตรมาส 2 และเบิกจ่าย 100% ในไตรมาส 4</t>
    </r>
  </si>
  <si>
    <t xml:space="preserve"> โดยจัดให้มีให้ทีมงานตัดต้นไม้พร้อมเครื่องมือ ประจำทุก  กฟฟ.ชั้น 1-3   </t>
  </si>
  <si>
    <t>และผู้รับจ้างตัดต้นไม้</t>
  </si>
  <si>
    <t xml:space="preserve">ทัศนียภาพที่สวยงาม ในเขตชุมชน และ บริเวณที่มีความสำคัญ เช่น 
</t>
  </si>
  <si>
    <t>สถานที่ท่องเที่ยวโดยดำเนินการ กฟฟ.ชั้น 1-3 ละ 5 กม.</t>
  </si>
  <si>
    <r>
      <t xml:space="preserve"> </t>
    </r>
    <r>
      <rPr>
        <b/>
        <u/>
        <sz val="18"/>
        <color rgb="FF0000CC"/>
        <rFont val="Browallia New"/>
        <family val="2"/>
      </rPr>
      <t xml:space="preserve">เป้าหมายการแก้ไข </t>
    </r>
    <r>
      <rPr>
        <b/>
        <sz val="18"/>
        <color rgb="FF0000CC"/>
        <rFont val="Browallia New"/>
        <family val="2"/>
      </rPr>
      <t>แก้ไขพร้อมปิดใบสั่งงาน ZPM2 ได้ 100%</t>
    </r>
  </si>
  <si>
    <t>ได้ 100%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</si>
  <si>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ตรวจตราอย่างน้อย ปีละ 2 ครั้ง พร้อมปิดใบสั่งงาน ZPM4 </t>
    </r>
  </si>
  <si>
    <t xml:space="preserve"> บนมือถือ)</t>
  </si>
  <si>
    <t>บนมือถือ) ของจำนวนเหตุการณ์ที่ได้รับแจ้งทั้งหมด</t>
  </si>
  <si>
    <r>
      <t xml:space="preserve">  ใช้งานมานาน  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ตามงบประมาณทีได้รับการจัดสรร จาก กบร.</t>
    </r>
  </si>
  <si>
    <t xml:space="preserve"> ล้านบาท</t>
  </si>
  <si>
    <t xml:space="preserve">กฟฉ.1   </t>
  </si>
  <si>
    <t xml:space="preserve">กฟฉ.1 </t>
  </si>
  <si>
    <t>kVA</t>
  </si>
  <si>
    <t xml:space="preserve">แห่ง </t>
  </si>
  <si>
    <t>อุปกรณ์ป้องกันในระบบจำหน่าย 
(Line Coordination) ทุกสถานีไฟฟ้า</t>
  </si>
  <si>
    <t xml:space="preserve">กฟฉ.1    อย่างน้อยปีละ 1 ครั้ง </t>
  </si>
  <si>
    <t xml:space="preserve">กฟฉ.1   อย่างน้อยปีละ 1 ครั้ง </t>
  </si>
  <si>
    <t>กฟฉ.1   ไม่น้อยกว่า 99%</t>
  </si>
  <si>
    <t>กฟฉ.1  ไม่น้อยกว่า 90%</t>
  </si>
  <si>
    <t>กฟฉ.1   ไม่น้อยกว่า 95%</t>
  </si>
  <si>
    <t xml:space="preserve">เพื่อจ่ายไฟให้กับกลุ่มโหลดสำคัญ เพื่อให้มีประสิทธิภาพสูงสุด (โรงพยาบาล, </t>
  </si>
  <si>
    <t>กลุ่มธุรกิจขนาดใหญ่ และหน่วยงานความมั่นคง ฯลฯ) สำหรับหม้อแปลง</t>
  </si>
  <si>
    <t>รวมตั้งแต่ 1,000 kVA ขึ้นไป</t>
  </si>
  <si>
    <t>กฟฉ.1   ครอบคลุมกลุ่มโหลดสำคัญ ทุกแห่ง 100%</t>
  </si>
  <si>
    <t>ชนิดหุ้มฉนวนให้ครบทุกจุด</t>
  </si>
  <si>
    <t>กฟฉ.1   ครบ 100% ในเขตเมืองใหญ่ (ขอนแก่น)</t>
  </si>
  <si>
    <t>ขอนแก่น อุบลราชธานี) 
ให้เป็นสายหุ้มฉนวน ทั้งหมด</t>
  </si>
  <si>
    <t xml:space="preserve"> Underground แล้ว ให้เปลี่ยนเป็นสายหุ้มฉนวนทั้งหมด ในจุดที่ไม่ซ้ำกัน</t>
  </si>
  <si>
    <t xml:space="preserve"> กับสาย Underground</t>
  </si>
  <si>
    <t>หมายเหตุ : วงจรของเขตเทศบาลนครราชสีมาที่มีการเปลี่ยนเป็นสาย</t>
  </si>
  <si>
    <t xml:space="preserve">ไม่น้อยกว่า 80% </t>
  </si>
  <si>
    <t xml:space="preserve"> (เพิ่มสายยึดโยง,ปรับแต่งเสาเอน,เทโคนเสา,ปักเสาแซมไลน์ ฯลฯ)</t>
  </si>
  <si>
    <t xml:space="preserve"> เพื่อป้องกันความเสียหายจากวาตภัย ดำเนินการทุกจุดในไลน์ที่มีความเสี่ยง </t>
  </si>
  <si>
    <t>จังหวัดหนองคายและจังหวัดมุกดาหาร โดยก่อสร้างเสริมและปรับปรุง</t>
  </si>
  <si>
    <t>ระบบจำหน่ายไฟฟ้า (โครงการเศรษฐกิจพิเศษ ระยะที่ 1)</t>
  </si>
  <si>
    <t xml:space="preserve">กฟฟ.    </t>
  </si>
  <si>
    <t>โดยกำหนด กฟฟ.ชั้น 1-3 ที่มีความพร้อม(คน, ยานพาหนะ, เครื่องมือ)</t>
  </si>
  <si>
    <t xml:space="preserve">/มีแรงดันไฟฟ้าตก (แก้ไขจุดร้อน,บำรุงรักษา, LT Switch ,ล่อฟ้าแรงต่ำ, </t>
  </si>
  <si>
    <t xml:space="preserve">สาย N และระบบกราวด์) </t>
  </si>
  <si>
    <t>ไม่พึงพอใจของลูกค้ากรณีเมื่อเกิดไฟฟ้าดับ ไม่สามารถติดต่อได้หรือติดต่อ</t>
  </si>
  <si>
    <t>ได้ยาก(จากผลการสำรวจเพื่อการเรียนรู้เกี่ยวกับลูกค้าและตลาดของ กฟภ.)</t>
  </si>
  <si>
    <t>แก้กระแสไฟฟ้าขัดข้องให้แก่ ผู้ใช้ไฟกลุ่มอุตสาหกรรม (จากผลการสำรวจ</t>
  </si>
  <si>
    <t xml:space="preserve">เพื่อการเรียนรู้เกี่ยวกับลูกค้าและตลาดของ กฟภ.) ขออนุมัติ รผก.(ภ2) </t>
  </si>
  <si>
    <t xml:space="preserve">การจ่ายไฟของระบบไฟฟ้า ภาค 2 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</si>
  <si>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ตรวจตราอย่างน้อย ไตรมาสละ 1 ครั้ง พร้อมปิดใบสั่งงาน ZPM4 ได้ 100%</t>
    </r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</si>
  <si>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เป้าหมายการแก้ไข</t>
    </r>
    <r>
      <rPr>
        <b/>
        <sz val="18"/>
        <color rgb="FF0000CC"/>
        <rFont val="Browallia New"/>
        <family val="2"/>
      </rPr>
      <t xml:space="preserve"> แก้ไขพร้อมปิดใบสั่งงาน ZPM2 ได้ 100%</t>
    </r>
  </si>
  <si>
    <t>เขตพื้นที่เมืองใหญ่</t>
  </si>
  <si>
    <r>
      <t xml:space="preserve"> </t>
    </r>
    <r>
      <rPr>
        <b/>
        <u/>
        <sz val="18"/>
        <color rgb="FF0000CC"/>
        <rFont val="Browallia New"/>
        <family val="2"/>
      </rPr>
      <t>เป้าหมาย</t>
    </r>
    <r>
      <rPr>
        <b/>
        <sz val="18"/>
        <color rgb="FF0000CC"/>
        <rFont val="Browallia New"/>
        <family val="2"/>
      </rPr>
      <t xml:space="preserve"> ไม่น้อยกว่า 80% ในปี 2561 และครบ 100% ภายในปี 2562
       </t>
    </r>
  </si>
  <si>
    <r>
      <t>ภายในไตรมาส 1 หรือ</t>
    </r>
    <r>
      <rPr>
        <b/>
        <u/>
        <sz val="18"/>
        <color rgb="FF0000CC"/>
        <rFont val="Browallia New"/>
        <family val="2"/>
      </rPr>
      <t>อย่างช้า</t>
    </r>
    <r>
      <rPr>
        <b/>
        <sz val="18"/>
        <color rgb="FF0000CC"/>
        <rFont val="Browallia New"/>
        <family val="2"/>
      </rPr>
      <t>ไม่เกินไตรมาส 2</t>
    </r>
  </si>
  <si>
    <t>การดำเนินงานเป็นรายไตรมาส</t>
  </si>
  <si>
    <t xml:space="preserve">ดำเนินการโดยคณะทำงานด้านความมั่นคงในการจ่ายไฟของระบบไฟฟ้า ภาค 2 </t>
  </si>
  <si>
    <t>ภายในไตรมาส 2 ดำเนินการโดยคณะทำงานด้านความมั่นคงใน</t>
  </si>
  <si>
    <t>(แผนงานการพัฒนาระบบประเมินผลการปฏิบัติงานและ</t>
  </si>
  <si>
    <t>การบริหารผลการดำเนินงานของพนักงาน กฟภ.ในปี 2561)</t>
  </si>
  <si>
    <t>1.2 แต่งตั้งคณะทำงาน เพื่อจัดทำคู่มือ "แนวทางการประเมินผล</t>
  </si>
  <si>
    <t xml:space="preserve"> การปฏิบัติงานและให้คำแนะนำการปฏิบัติงาน"  ของสายงานการไฟฟ้า</t>
  </si>
  <si>
    <t xml:space="preserve">         อย่างมีคุณภาพ และมีประสิทธิภาพ</t>
  </si>
  <si>
    <t xml:space="preserve">       2.1 จัดแข่งขันกีฬาภายในหน่วยงาน</t>
  </si>
  <si>
    <t xml:space="preserve">      2.2 ให้ทุก แผนก/กฟย. ประชุมกำหนดแนวทางการทำงานร่วมกันอย่างมีความสุข </t>
  </si>
  <si>
    <t xml:space="preserve">      3.1จัดกิจกรรมผ่อนคลายเปลี่ยนอิริยาบท (กายบริหารสำหรับพนักงาน office)</t>
  </si>
  <si>
    <t xml:space="preserve">          ในช่วงเบรคเช้า(เวลา 10.30-10.35 น.)</t>
  </si>
  <si>
    <t xml:space="preserve">        4.1 จัดฝึกอบรมหลักสูตร "พัฒนาสมาธิเพื่อเพิ่มคุณภาพในการทำงาน" พร้อม</t>
  </si>
  <si>
    <t>รายงานความคืบหน้าในการดำเนินการทุกไตรมาส</t>
  </si>
  <si>
    <t xml:space="preserve">       4.2 จัดกิจกรรมพักผ่อนทำสมาธิ ช่วงเวลา 12.45-13.00 น.</t>
  </si>
  <si>
    <t>5.1  จัดทำแผนการจัดการความรู้ของ กฟข., ฝวธ.(ภ2) ประจำปี 2561</t>
  </si>
  <si>
    <t xml:space="preserve">ให้แล้วเสร็จใน ก.พ. 2561 และดำเนินการตามแผนการจัดการความรู้ </t>
  </si>
  <si>
    <t>5. แผนการจัดการความรู้ (ต่อ)</t>
  </si>
  <si>
    <t>5.3 จัดประชุมสัมมนาเพื่อแลกเปลี่ยนความรู้ ประสบการณ์ และแนวทาง</t>
  </si>
  <si>
    <t>การปฏิบัติงานแต่ละเขต( เช่น ผจซ.กบญ. ของทั้ง 3 เขต มาประชุมร่วมกัน)</t>
  </si>
  <si>
    <t xml:space="preserve"> ฝวธ.(ภ2) เป็นเจ้าภาพจัดหน่วยงานละ 1 ครั้ง</t>
  </si>
  <si>
    <t>จำนวน 4 ครั้ง (แผนกไม่ซ้ำกัน) โดย ฝบพ.ฉ.3, ฝวบ.ฉ.2,ฝปบ.ฉ.1,</t>
  </si>
  <si>
    <t>6.2 จัดหลักสูตรฝึกอบรมเจ้าหน้าที่ความปลอดภัยในการทำงาน (จป.)</t>
  </si>
  <si>
    <t xml:space="preserve"> ชั้น1-3/กฟส./กฟย.) ทุกแห่ง มีการแต่งตั้งและขึ้นทะเบียน จป. ครบถ้วน</t>
  </si>
  <si>
    <t xml:space="preserve">ตามที่กฎหมายกำหนด (โดยเฉพาะอย่างยิ่งกรณีโยกย้ายแต่งตั้ง) </t>
  </si>
  <si>
    <t>ขั้นสูง เพื่อแลกเปลี่ยนความรู้และประสบการณ์ด้านความปลอดภัย</t>
  </si>
  <si>
    <t>6.6 จัดประชุมสัมมนางานด้านความปลอดภัยของ จป.วิชาชีพ/ เทคนิค</t>
  </si>
  <si>
    <t>6. แผนความปลอดภัย สำหรับพนักงานและลูกจ้าง (ต่อ)</t>
  </si>
  <si>
    <t>8. แผนงานตามนโยบายและข้อสั่งการของผู้ว่าการ (ต่อ)</t>
  </si>
  <si>
    <t>8.2 ขยายผลโครงการสำนักงานสีเขียว (Green  Office) ตามมาตรฐานกรม</t>
  </si>
  <si>
    <t>ส่งเสริมคุณภาพสิ่งแวดล้อม (ครบทุกการไฟฟ้าจังหวัด) โดยให้ผ่านการ</t>
  </si>
  <si>
    <t>ตรวจจากคณะผู้ตรวจฯ ดังนี้</t>
  </si>
  <si>
    <t xml:space="preserve">8.2.1 ขยายผลโครงการสำนักงานสีเขียว (Green  Office) และตรวจประเมิน </t>
  </si>
  <si>
    <t>โดยคณะผู้ตรวจ กรมส่งเสริมคุณภาพสิ่งแวดล้อม (มหาวิทยาลัยมหิดล)</t>
  </si>
  <si>
    <t>(มีพนักงานเข้าร่วมไม่น้อยกว่า 9% ของจำนวนพนักงานทั้งหมด)</t>
  </si>
  <si>
    <t xml:space="preserve">ผลงานนวัตกรรม) พิจารณาเลื่อนขึ้นระดับ TRL Level 3  </t>
  </si>
  <si>
    <t>เสนอให้  (จากคณะกรรมการ  พิจารณากลั่นกรอง ติดตาม และขยาย</t>
  </si>
  <si>
    <t xml:space="preserve">ปี 2560 ที่ก่อให้เกิดประสิทธิภาพในการทำงาน มาทดลองใช้งานปี 2561 </t>
  </si>
  <si>
    <t>6.  แผนงานตามแผนกำกับดูแลกิจการที่ดี</t>
  </si>
  <si>
    <t>6.1 ดำเนินการตามแผนและจัดส่งรายงานผลการดำเนินงาน</t>
  </si>
  <si>
    <t>7.  แผนแม่บท CSR ระยะยาว ปี 2560 - 2564 และ</t>
  </si>
  <si>
    <t>7.1 โครงการปรับปรุงภูมิทัศน์ระบบจำหน่ายแบบบูรณาการ</t>
  </si>
  <si>
    <t xml:space="preserve">7.2 จัดส่งรายงานผลการดำเนินงานโครงการฯ ข้อ 7.1 </t>
  </si>
  <si>
    <t>7.3 โครงการ PEA ใส่ใจทุกชีวิต (บริจาคโลหิต)</t>
  </si>
  <si>
    <t>7.4 โครงการ PEA รักษ์น้ำ สร้างฝาย ถวายแม่ของแผ่นดิน</t>
  </si>
  <si>
    <t>7.5 โครงการชุมชนปลอดภัยใช้ไฟ PEA</t>
  </si>
  <si>
    <t>7.6 โครงการเสริมสร้างรายได้ และคุณภาพชีวิตสู่ชุมชน</t>
  </si>
  <si>
    <t>7.7 โครงการจิตอาสา</t>
  </si>
  <si>
    <t xml:space="preserve">ฝวธ.(ภ2)   สรุปรายงานผลการจัดทำแผนการดำเนินการ </t>
  </si>
  <si>
    <t xml:space="preserve">               ภายในเดือนมีนาคม 2561</t>
  </si>
  <si>
    <t>ข้อมูลเสียงของลูกค้า</t>
  </si>
  <si>
    <t xml:space="preserve"> - จำนวนนวัตกรรมในระดับ TRL 3-4</t>
  </si>
  <si>
    <t>IP 2 ส่งเสริม วิจัย พัฒนา  นวัตกรรมเพื่อให้เข้า</t>
  </si>
  <si>
    <t>สู่มาตรฐานสากล</t>
  </si>
  <si>
    <t xml:space="preserve"> - กระบวนการที่มีการพัฒนานวัตกรรมทั้งนวัตกรรม</t>
  </si>
  <si>
    <t xml:space="preserve">   ผลิตภัณฑ์ บริการและกระบวนการ</t>
  </si>
  <si>
    <t xml:space="preserve">- ไม่น้อยกว่าระดับ  </t>
  </si>
  <si>
    <t>- ไม่น้อยกว่าจำนวน……... ชิ้นงาน</t>
  </si>
  <si>
    <t xml:space="preserve"> - ร้อยละของพนักงานที่ผ่านระดับ Competency </t>
  </si>
  <si>
    <r>
      <t xml:space="preserve"> Management System : PMS ตามแผนฯ</t>
    </r>
    <r>
      <rPr>
        <b/>
        <sz val="16"/>
        <color indexed="10"/>
        <rFont val="Wingdings"/>
        <charset val="2"/>
      </rPr>
      <t>µ</t>
    </r>
  </si>
  <si>
    <r>
      <t>- Engagement Score</t>
    </r>
    <r>
      <rPr>
        <b/>
        <sz val="16"/>
        <color indexed="10"/>
        <rFont val="Wingdings"/>
        <charset val="2"/>
      </rPr>
      <t>µ</t>
    </r>
  </si>
  <si>
    <r>
      <t xml:space="preserve">   ที่คาดหวัง</t>
    </r>
    <r>
      <rPr>
        <b/>
        <sz val="16"/>
        <color indexed="10"/>
        <rFont val="Wingdings"/>
        <charset val="2"/>
      </rPr>
      <t>µ</t>
    </r>
  </si>
  <si>
    <t>9.  แผนงานตามแผน ISO26000</t>
  </si>
  <si>
    <t>- ความสำเร็จในการดำเนินงานแนวทาง SDGs และ</t>
  </si>
  <si>
    <t>- ความสำเร็จในการดำเนินงานตามแผนตามมาตรฐาน</t>
  </si>
  <si>
    <t>เพื่อเสริมสร้างชุมชนสำคัญเกิดความเข้มแข้ง ตามแนวทางแผน</t>
  </si>
  <si>
    <t xml:space="preserve"> ISO 26000</t>
  </si>
  <si>
    <t>9.1 ดำเนินการตามแผนงาน/โครงการป้องกันและลดผลกระทบเชิงลบ</t>
  </si>
  <si>
    <t>SO1 ดำเนินธุรกิจหลักธรรมาภิบาลเพื่อการเติบโตอย่างยั่งยืน</t>
  </si>
  <si>
    <t xml:space="preserve">11. แผนการปรับปรุงการควบคุมภายใน </t>
  </si>
  <si>
    <t xml:space="preserve">11.3 สุ่มตรวจติดตามการดำเนินงานตามระบบควบคุมภายใน </t>
  </si>
  <si>
    <t xml:space="preserve">12.  แผนงานตามเกณฑ์ประเมินผล SEPA </t>
  </si>
  <si>
    <t>12.1 ดำเนินการตามแผนและจัดส่งรายงานผลการดำเนินงาน</t>
  </si>
  <si>
    <t xml:space="preserve"> OM1  การเพิ่มประสิทธิภาพและความน่าเชื่อถือของระบบจำหน่าย</t>
  </si>
  <si>
    <t xml:space="preserve">    - ร้อยละของหน่วยสูญเสีย (Loss)</t>
  </si>
  <si>
    <t>- ไม่มากกว่าร้อยละ 5.28</t>
  </si>
  <si>
    <t>- ไม่มากกว่าร้อยละ .................</t>
  </si>
  <si>
    <r>
      <t>Agreement ที่ระบุในห่วงโซ่อุปทาน</t>
    </r>
    <r>
      <rPr>
        <b/>
        <sz val="16"/>
        <color indexed="10"/>
        <rFont val="Wingdings"/>
        <charset val="2"/>
      </rPr>
      <t xml:space="preserve">µ </t>
    </r>
  </si>
  <si>
    <t>กระบวนการหลัก</t>
  </si>
  <si>
    <r>
      <t xml:space="preserve"> เพื่อเพิ่มประสิทธิภาพ</t>
    </r>
    <r>
      <rPr>
        <b/>
        <sz val="16"/>
        <color rgb="FFFF0000"/>
        <rFont val="Wingdings"/>
        <charset val="2"/>
      </rPr>
      <t>µ</t>
    </r>
  </si>
  <si>
    <t>RS1  สนับสนุนการใช้พลังงานอย่างมีประสิทธิภาพ</t>
  </si>
  <si>
    <t xml:space="preserve"> - มาตรการส่งเสริมการเพิ่มประสิทธิภาพ</t>
  </si>
  <si>
    <t xml:space="preserve">    SO1 ดำเนินธุรกิจตามหลักธรรมาภิบาลเพื่อการเติบโตอย่างยั่งยืน</t>
  </si>
  <si>
    <t>การใช้พลังงานสำหรับผู้ผลิตและจำหน่าย</t>
  </si>
  <si>
    <t>พลังงาน (Energy Efficiency Resources</t>
  </si>
  <si>
    <t>Standards : EERS)</t>
  </si>
  <si>
    <t xml:space="preserve"> - จำนวนหน่วย (kWh) ที่ประหยัดพลังงานไฟฟ้าได้สะสม</t>
  </si>
  <si>
    <t xml:space="preserve"> - ไม่น้อยกว่า 40 ล้าน kWh</t>
  </si>
  <si>
    <t xml:space="preserve"> - ไม่น้อยกว่าร้อยละ……………..</t>
  </si>
  <si>
    <r>
      <t>Standards : EERS)</t>
    </r>
    <r>
      <rPr>
        <b/>
        <sz val="16"/>
        <color indexed="10"/>
        <rFont val="Wingdings"/>
        <charset val="2"/>
      </rPr>
      <t>µ</t>
    </r>
  </si>
  <si>
    <t xml:space="preserve"> - ผลสำรวจความพึงพอใจในการดำเนินงานของ กฟภ.</t>
  </si>
  <si>
    <t>กลุ่มพนักงาน และกลุ่มลูกค้า</t>
  </si>
  <si>
    <t xml:space="preserve"> - ผลการประเมินกระบวนการ/ระบบของรัฐวิสาหกิจ</t>
  </si>
  <si>
    <t xml:space="preserve"> - ผลการประเมินตามเกณฑ์ SEPA หมวด 1-6 </t>
  </si>
  <si>
    <t>ของสายงานการไฟฟ้าภาค 2</t>
  </si>
  <si>
    <t xml:space="preserve">         </t>
  </si>
  <si>
    <t>SO3   มุ่งเน้นการตอบสนองความต้องการของ ทุกกลุ่มลูกค้า</t>
  </si>
  <si>
    <t>HR 2 เพิ่มขีดความสามารถของบุคคล (HRD)</t>
  </si>
  <si>
    <t xml:space="preserve"> - ร้อยละของพนักงานที่ผ่านระดับ</t>
  </si>
  <si>
    <t>Competency ที่คาดหวัง</t>
  </si>
  <si>
    <t xml:space="preserve"> - ความสำเร็จในการดำเนินงานตามแผน KM</t>
  </si>
  <si>
    <t xml:space="preserve"> - ไม่น้อยกว่าระดับ  4.37</t>
  </si>
  <si>
    <t xml:space="preserve"> - ไม่น้อยกว่าระดับ  4.41</t>
  </si>
  <si>
    <t xml:space="preserve"> - ไม่น้อยกว่าระดับ  4.33</t>
  </si>
  <si>
    <t xml:space="preserve"> - ไม่น้อยกว่าระดับ  4.36</t>
  </si>
  <si>
    <t xml:space="preserve"> - ไม่น้อยกว่าระดับ  4.32</t>
  </si>
  <si>
    <t xml:space="preserve"> - ไม่น้อยกว่าระดับ  4.28</t>
  </si>
  <si>
    <t xml:space="preserve"> -ไม่น้อยกว่าร้อยละ............</t>
  </si>
  <si>
    <t xml:space="preserve"> - ไม่น้อยกว่าร้อยละ...............</t>
  </si>
  <si>
    <t xml:space="preserve"> - ไม่น้อยกว่าร้อยละ...........</t>
  </si>
  <si>
    <t xml:space="preserve"> - ไม่น้อยกว่าระดับ.................</t>
  </si>
  <si>
    <t xml:space="preserve"> - ไม่น้อยกว่าร้อยละ..................</t>
  </si>
  <si>
    <t xml:space="preserve"> - ไม่น้อยกว่าร้อยละ............</t>
  </si>
  <si>
    <t xml:space="preserve"> - ไม่น้อยกว่าร้อยละ.............</t>
  </si>
  <si>
    <t xml:space="preserve"> - ไม่น้อยกว่าร้อยละ  98</t>
  </si>
  <si>
    <t xml:space="preserve"> - ไม่น้อยกว่า  3  จำนวน</t>
  </si>
  <si>
    <t xml:space="preserve"> - ไม่มากกว่า x ล้านบาท</t>
  </si>
  <si>
    <t xml:space="preserve"> - ไม่มากกว่า........... ล้านบาท</t>
  </si>
  <si>
    <t xml:space="preserve">  - ไม่น้อยกว่า……….  จำนวน</t>
  </si>
  <si>
    <r>
      <t>กระบวนการหลัก</t>
    </r>
    <r>
      <rPr>
        <b/>
        <sz val="16"/>
        <color rgb="FFFF0000"/>
        <rFont val="Wingdings"/>
        <charset val="2"/>
      </rPr>
      <t>µ</t>
    </r>
  </si>
  <si>
    <t xml:space="preserve"> - ไม่น้อยกว่าร้อยละ…….</t>
  </si>
  <si>
    <t xml:space="preserve"> - ไม่น้อยกว่าระดับ 4</t>
  </si>
  <si>
    <t xml:space="preserve"> -ไม่น้อยกว่า…………..คะแนน</t>
  </si>
  <si>
    <r>
      <t>แผนปฏิบัติการ ประจำปี 2561</t>
    </r>
    <r>
      <rPr>
        <b/>
        <sz val="16"/>
        <rFont val="Browallia New"/>
        <family val="2"/>
      </rPr>
      <t xml:space="preserve"> (ฉบับทบทวนครั้งที่ 1)</t>
    </r>
  </si>
  <si>
    <t xml:space="preserve">ปี 2561 </t>
  </si>
  <si>
    <t>โดยใช้ผลการประเมินในไตรมาส 3 ตามเกณฑ์ดังนี้</t>
  </si>
  <si>
    <t>การดำเนินงานด้านจัดการหน่วยสูญเสีย</t>
  </si>
  <si>
    <t>NL2.1 = 5(W1)+3(W2)+1(W3)</t>
  </si>
  <si>
    <t xml:space="preserve">พิจารณาตามสัดส่วนน้ำหนักของแต่ละรหัส (รหัส 06  และ รหัส 11 น้ำหนัก 0.3  </t>
  </si>
  <si>
    <t>ส่วนรหัสที่เหลือ น้ำหนัก 0.1 )</t>
  </si>
  <si>
    <t>งานด้านมิเตอร์</t>
  </si>
  <si>
    <t>เครื่อง</t>
  </si>
  <si>
    <t xml:space="preserve">ประเภทบ้านอยู่อาศัย </t>
  </si>
  <si>
    <t xml:space="preserve">1) การตรวจสอบมิเตอร์ตามวาระ </t>
  </si>
  <si>
    <t>3) การสับเปลี่ยนมิเตอร์ทุกกรณี</t>
  </si>
  <si>
    <t>4) กลุ่มผู้ใช้ไฟร้องขอ</t>
  </si>
  <si>
    <t>ทุกเครื่องที่ตรวจพบ</t>
  </si>
  <si>
    <t>โคม</t>
  </si>
  <si>
    <r>
      <rPr>
        <b/>
        <u/>
        <sz val="18"/>
        <rFont val="Browallia New"/>
        <family val="2"/>
      </rPr>
      <t>หมายเหตุ</t>
    </r>
    <r>
      <rPr>
        <b/>
        <sz val="18"/>
        <rFont val="Browallia New"/>
        <family val="2"/>
      </rPr>
      <t xml:space="preserve"> </t>
    </r>
    <r>
      <rPr>
        <sz val="18"/>
        <rFont val="Browallia New"/>
        <family val="2"/>
      </rPr>
      <t>: 1.นำผลปี 2560 เป็นค่าตั้งต้น</t>
    </r>
  </si>
  <si>
    <t xml:space="preserve">                 2.กฟฉ.1-3 รายงานผลทุกเดือน</t>
  </si>
  <si>
    <t>(ตามจำนวนที่ติดตั้ง)</t>
  </si>
  <si>
    <t xml:space="preserve"> (ตามจำนวนที่ติดตั้ง)</t>
  </si>
  <si>
    <t>ที่ได้รับการแจ้งเตือนในระบบ ให้แล้วเสร็จภายใน 7 วัน ให้ได้ 100%</t>
  </si>
  <si>
    <t>ได้รับแจ้ง จำนวน.....เครื่อง, ตรวจสอบ/แก้ไขภายในกำหนด  จำนวน.....เครื่อง</t>
  </si>
  <si>
    <t>ไฟผิดปกติ/มิเตอร์ชำรุด/มิเตอร์ละเมิด ภายใน 30 วัน ให้ได้ 100%</t>
  </si>
  <si>
    <t xml:space="preserve">ปรับปรุงหน่วยแล้ว…..เครื่อง  ……....หน่วย </t>
  </si>
  <si>
    <t>คน</t>
  </si>
  <si>
    <t>Feeder</t>
  </si>
  <si>
    <t xml:space="preserve"> (ให้รายงานผลจำนวนหม้อแปลงที่ดำเนินการทุกไตรมาส)</t>
  </si>
  <si>
    <t>ฟีดเดอร์</t>
  </si>
  <si>
    <t>ก่อสร้างแล้วเสร็จ(ผ่านมาตรฐาน)….. งาน, นำเข้าใช้งานตามกำหนด จำนวน......งาน</t>
  </si>
  <si>
    <t xml:space="preserve"> ภายในไม่เกิน 30 วัน นับจากวันที่ตรวจพบ</t>
  </si>
  <si>
    <t>ตรวจพบ จำนวน ........ชุด, แก้ไขภายในกำหนด.......ชุด</t>
  </si>
  <si>
    <t>kVAR</t>
  </si>
  <si>
    <t xml:space="preserve">  </t>
  </si>
  <si>
    <t>พลังงานสำหรับผู้ใช้ไฟ</t>
  </si>
  <si>
    <t xml:space="preserve">กฟฉ.1          </t>
  </si>
  <si>
    <t>ประจำปี 2561</t>
  </si>
  <si>
    <t xml:space="preserve">เป้าหมาย : ตามแผน 5 ปี กฟภ. </t>
  </si>
  <si>
    <t>ไม่เกิน 1 เดือน (NL2)</t>
  </si>
  <si>
    <t xml:space="preserve">ไฟฟ้า (รหัส 11), มิเตอร์ PEA No.ไม่ตรงกัน (รหัส 07),หามิเตอร์ไม่พบ </t>
  </si>
  <si>
    <t xml:space="preserve">(รหัส 09), รอ พบช.ตรวจสอบ (รหัส 10), มิเตอร์เหตุสุดวิสัย (รหัส 44) </t>
  </si>
  <si>
    <t xml:space="preserve"> แรงสูงที่หน้างาน ทุกเครื่องอย่างน้อยปีละ 1 ครั้ง</t>
  </si>
  <si>
    <t>AMR ) ปีละ 1 ครั้ง(สถานะสิ้นปี 2560 ตามจำนวนที่ติดตั้ง)</t>
  </si>
  <si>
    <t xml:space="preserve"> (ไม่รวมมิเตอร์ AMR) (สถานะสิ้นปี 2560  ตามจำนวนที่ติดตั้ง)</t>
  </si>
  <si>
    <t>ชำรุด……เครื่อง</t>
  </si>
  <si>
    <t>ทุกคน เพื่อให้ความรู้เกี่ยวกับการตรวจสอบมิเตอร์และการอ่านหน่วย</t>
  </si>
  <si>
    <t>ตามระเบียบคู่มือวิธีปฏิบัติ กฟฟ.ชั้น 1-3 และ กฟส.  อย่างน้อยปีละ 1 ครั้ง</t>
  </si>
  <si>
    <t xml:space="preserve"> เพื่อสนับสนุนโปรแกรม U-Cube</t>
  </si>
  <si>
    <t>เข้าใช้งานภายใน 30 วัน ทุกงานนับจากวันที่ตรวจผ่านมาตรฐาน</t>
  </si>
  <si>
    <t xml:space="preserve"> Capacitor  แรงสูงที่หลุด/ชำรุด  นำเข้าระบบ ทุก กฟฟ.ชั้น 1-3 และ </t>
  </si>
  <si>
    <t xml:space="preserve"> U-Cube  กฟข.ละ 1 ฟีดเดอร์ และให้ลดหน่วยสูญเสียด้าน Non Technical  </t>
  </si>
  <si>
    <t>การดำเนินงานด้านจัดการหน่วยสูญเสีย (ต่อ)</t>
  </si>
  <si>
    <t xml:space="preserve">ภายใน 30 วันนับจากวันที่ชำระเงิน ให้ได้ 100% </t>
  </si>
  <si>
    <r>
      <t xml:space="preserve"> </t>
    </r>
    <r>
      <rPr>
        <b/>
        <sz val="18"/>
        <color rgb="FF0000CC"/>
        <rFont val="Browallia New"/>
        <family val="2"/>
      </rPr>
      <t>เกิน 10%  ขึ้นไป</t>
    </r>
    <r>
      <rPr>
        <sz val="18"/>
        <color rgb="FF0000CC"/>
        <rFont val="Browallia New"/>
        <family val="2"/>
      </rPr>
      <t xml:space="preserve">  **( ฟีดเดอร์ที่จ่ายโหลด 5 MW ขึ้นไป)</t>
    </r>
  </si>
  <si>
    <t>และความมั่นคงของระบบจำหน่ายเป็นหลัก</t>
  </si>
  <si>
    <t>100 หน่วย</t>
  </si>
  <si>
    <t>จำนวนดวงโคมที่เพิ่มขึ้นเข้าระบบบิลปีละ 1 ครั้ง)</t>
  </si>
  <si>
    <t>14. แผนงานดำเนินงานตามระบบประกันคุณภาพ</t>
  </si>
  <si>
    <t xml:space="preserve">14.1 จัดทำรายงานผลการดำเนินงานระบบประกันคุณภาพบริการ </t>
  </si>
  <si>
    <t>15. ปรับปรุงกระบวนงานบริการผู้ใช้ไฟฟ้าให้เร็วกว่า</t>
  </si>
  <si>
    <t>14.2  รายงานการจัดทำระบบประกันคุณภาพงานตามข้อตกลงระดับ</t>
  </si>
  <si>
    <t>15.1  งานบริการผู้ใช้ไฟฟ้าให้เร็วกว่ามาตรฐาน</t>
  </si>
  <si>
    <t xml:space="preserve">14.3  รายงานผลการดำเนินงานการจัดทำข้อตกลงระดับการให้บริการ </t>
  </si>
  <si>
    <t>(SLA)กระบวนการ P1-P11</t>
  </si>
  <si>
    <t>16. แผนงานบริหารกำไรให้มีประสิทธิภาพตาม</t>
  </si>
  <si>
    <t>16.1 ดำเนินการปิดงานก่อสร้าง (สถานะ Closed F4 และ Closed E2</t>
  </si>
  <si>
    <t>16.2 ดำเนินการปิดงานก่อสร้าง (สถานะ Closed F4 และ Closed E2(ยกเลิกงาน))</t>
  </si>
  <si>
    <t xml:space="preserve">16.3 ดำเนินการปิดงานก่อสร้าง (สถานะ Closed F4 และ Closed E2(ยกเลิกงาน)) ทุกงบ </t>
  </si>
  <si>
    <t>17. แผนส่งเสริมและผลักดันงานวิจัยไปใช้</t>
  </si>
  <si>
    <t>17.1 นำนวัตกรรม/สิ่งประดิษฐ์ ที่ได้รับความเห็นชอบ (จากคณะกรรมการ</t>
  </si>
  <si>
    <t xml:space="preserve">17. แผนส่งเสริมและผลักดันงานวิจัยไปใช้ประโยชน์ </t>
  </si>
  <si>
    <t>17.4 นำผลงานการปรับปรุงพัฒนากระบวนงาน ที่ผ่านการคัดเลือกจาก</t>
  </si>
  <si>
    <t>17.5 นำผลงานนวัตกรรมจากภายใน/ภายนอก สายงาน ภาค 2 มาพิจารณา</t>
  </si>
  <si>
    <t>17.6 ส่งเสริมให้พนักงานคิดสร้างสรรค์นวัตกรรม / ปรับปรุง</t>
  </si>
  <si>
    <t>18.มาตรการส่งเสริมการเพิ่มประสิทธิภาพการใช้</t>
  </si>
  <si>
    <r>
      <rPr>
        <b/>
        <u/>
        <sz val="18"/>
        <color rgb="FF0000CC"/>
        <rFont val="Browallia New"/>
        <family val="2"/>
      </rPr>
      <t xml:space="preserve"> เพิ่มเติมให้ครบถ้วน</t>
    </r>
    <r>
      <rPr>
        <b/>
        <sz val="18"/>
        <color rgb="FF0000CC"/>
        <rFont val="Browallia New"/>
        <family val="2"/>
      </rPr>
      <t xml:space="preserve"> เพื่อให้ทุกสถานประกอบการ (สนง.เขต, สนง.กฟฟ.</t>
    </r>
  </si>
  <si>
    <r>
      <rPr>
        <b/>
        <u/>
        <sz val="18"/>
        <color rgb="FF0000CC"/>
        <rFont val="Browallia New"/>
        <family val="2"/>
      </rPr>
      <t>เพิ่มขึ้น</t>
    </r>
    <r>
      <rPr>
        <b/>
        <sz val="18"/>
        <color rgb="FF0000CC"/>
        <rFont val="Browallia New"/>
        <family val="2"/>
      </rPr>
      <t xml:space="preserve"> ไม่น้อยกว่า 21,000 ราย</t>
    </r>
  </si>
  <si>
    <t>(รายละเอียดตามแผนงาน SEPA สายงานฯ ภาค 2)</t>
  </si>
  <si>
    <t>โดยมี Non-Technical Loss ไม่เกินร้อยละ 1</t>
  </si>
  <si>
    <t>แนวทางปฏิบัติที่ดีตามกรอบ DJSI</t>
  </si>
  <si>
    <t>OECD</t>
  </si>
  <si>
    <t>ที่ตอบสนองต่อความคาดหวังของกลุ่มภาครัฐ กลุ่มคู่ค้า</t>
  </si>
  <si>
    <t xml:space="preserve"> - ไม่น้อยกว่าระดับ 5</t>
  </si>
  <si>
    <t xml:space="preserve"> -ไม่น้อยกว่าระดับ 4</t>
  </si>
  <si>
    <t xml:space="preserve">ความพึงพอใจภายหลังจากใช้บริการ 15 วัน ตามแบบฟอร์ม </t>
  </si>
  <si>
    <t>กฟส.ในสังกัด อย่างน้อยปีละ 1 ครั้ง (ภายในไตรมาส 2/2561)</t>
  </si>
  <si>
    <t>7.3 ขยายผลบริการแจ้งค่าไฟฟ้าผ่านนวัตกรรม Smart Invoice สำหรับ</t>
  </si>
  <si>
    <t xml:space="preserve">17.2 พัฒนานวัตกรรม/สิ่งประดิษฐ์ที่จัดทำในปี 2561 ของแต่ละเขต </t>
  </si>
  <si>
    <t>17.3 พัฒนานวัตกรรม/สิ่งประดิษฐ์ที่จัดทำในปี 2560 - 2561 ของแต่ละเขต</t>
  </si>
  <si>
    <t xml:space="preserve"> (เกณฑ์ระดับ 5)</t>
  </si>
  <si>
    <t>รายงานภายใน 20 วันหลังสิ้นไตรมาส 3/2561</t>
  </si>
  <si>
    <t>17.7 จัดส่งสรุปรายงานผลการดำเนินงานตามข้อ 17.6  นวัตกรรมที่ได้</t>
  </si>
  <si>
    <t xml:space="preserve">รับรางวัลในระดับเขต </t>
  </si>
  <si>
    <t>17.8 ส่งเสริมให้พนักงานที่เกี่ยวข้องกับนวัตกรรม ศึกษาดูด้านนวัตกรรม</t>
  </si>
  <si>
    <t>2.1 จัดเก็บหนี้ค่ากระแสไฟฟ้ารวมทุกประเภทให้มีอายุหนี้ไม่เกินที่</t>
  </si>
  <si>
    <t>3. แผนติดตามและสรุปรายงานผลการเบิกจ่าย</t>
  </si>
  <si>
    <t>งบลงทุน</t>
  </si>
  <si>
    <t>ให้ได้ 100% ของเป้าหมายปี 2561</t>
  </si>
  <si>
    <t xml:space="preserve">3.1 ติดตามผลการเบิกจ่ายงบลงทุน (งบลงทุน I / งบโครงการ P) </t>
  </si>
  <si>
    <t>งบลงทุน (ต่อ)</t>
  </si>
  <si>
    <t xml:space="preserve">3.2   ดำเนินการเบิกจ่ายงบสำรองกรณีเร่งด่วน  (งบ 20 ล้านบาท) ให้ได้ 100% </t>
  </si>
  <si>
    <t xml:space="preserve">การให้บริการธุรกิจเสริม </t>
  </si>
  <si>
    <t>5. ความสามารถในการหารายได้และบันทึกต้นทุน</t>
  </si>
  <si>
    <t>4. แผนพัฒนาค่ากำไรทางเศรษฐศาสตร์ของ</t>
  </si>
  <si>
    <t>ศูนย์ EVM ภาค 2</t>
  </si>
  <si>
    <t>การให้บริการธุรกิจเสริม (ต่อ)</t>
  </si>
  <si>
    <t>รอพิจารณาความเหมาะสมจาก ฝสส.</t>
  </si>
  <si>
    <t xml:space="preserve">ประเมินความพึงพอใจ  (Smile Box) เทียบกับจำนวนคิวทั้งหมด </t>
  </si>
  <si>
    <t>3.1.1.2 สรุปรายงานสถิติ วิเคราะห์ความพึงพอใจ/ข้อคิดเห็น/ความต้องการ</t>
  </si>
  <si>
    <t>/ข้อเสนอแนะจากการสำรวจข้อมูลป้อนกลับจากลูกค้าให้คณะทำงาน</t>
  </si>
  <si>
    <t xml:space="preserve">ด้านการบริการลูกค้า ทุกไตรมาส </t>
  </si>
  <si>
    <t xml:space="preserve">18.1 ดำเนินการตรวจวัดและเสนอแนะการจัดการประหยัดพลังงานไฟฟ้า </t>
  </si>
  <si>
    <t>(หน่วยการใช้ไฟ) สำหรับผู้ใช้ไฟฟ้า</t>
  </si>
  <si>
    <t xml:space="preserve">      ทุกจุดในไลน์ที่มีความเสี่ยง</t>
  </si>
  <si>
    <t xml:space="preserve">   - ความพึงพอใจของลูกค้าของสายงานการไฟฟ้า ภาค 2</t>
  </si>
  <si>
    <t xml:space="preserve">   - ความพึงพอใจลูกค้า</t>
  </si>
  <si>
    <t>1. แผนเพิ่มคุณภาพระบบจำหน่ายไฟฟ้า</t>
  </si>
  <si>
    <t xml:space="preserve">1.1 เพิ่มตัวชี้วัดด้านความมั่นคงระบบไฟฟ้า (กฟข. ประเมิน กฟฟ.ในสังกัด) </t>
  </si>
  <si>
    <t>1. แผนเพิ่มคุณภาพระบบจำหน่ายไฟฟ้า (ต่อ)</t>
  </si>
  <si>
    <t>1.2 กิจกรรมเพื่อลดค่า SAIFI</t>
  </si>
  <si>
    <t>1.2.1 การบริหารจัดการงานตัด-ลิดรอนต้นไม้</t>
  </si>
  <si>
    <t>1.2.1.1 การจ้างเหมาดำเนินการ (รายปี/ เฉพาะคราว)</t>
  </si>
  <si>
    <t>1.2.1.2 ทีม กฟภ. ดำเนินการเอง</t>
  </si>
  <si>
    <t>1.2.1.3 การบริหารจัดการการตัดต้นไม้ใกล้แนวสายไฟฟ้าตามหลักรุกขกรรม</t>
  </si>
  <si>
    <t xml:space="preserve"> 1.2.1.4 ทุก กฟฟ.ชั้น 1-3 กำหนดเส้นทางที่ดำเนินการตัดต้นไม้เพื่อ</t>
  </si>
  <si>
    <t xml:space="preserve">1.2.1.5 ทุก กฟฟ.ชั้น 1-3 ดำเนินการตัดต้นไม้เพื่อทัศนียภาพที่สวยงาม </t>
  </si>
  <si>
    <t>1.2.2 งานตรวจตราและซ่อมแซมระบบไฟฟ้า</t>
  </si>
  <si>
    <t>1.2.2.1 ระบบสายส่ง 115 kV</t>
  </si>
  <si>
    <t>1.2.2.2 ระบบจำหน่าย 22 kV</t>
  </si>
  <si>
    <t xml:space="preserve"> 1.2.3.1 ความสำเร็จในการแก้ไขจุดบกพร่องที่ได้รับแจ้ง (ผ่านทาง Application </t>
  </si>
  <si>
    <t xml:space="preserve"> 1.2.3.2 การ OJT พนักงานฯ เรื่องการเปิด/ปิดงาน (ผ่านทาง Application</t>
  </si>
  <si>
    <t>1.2.4 งานปรับปรุง เปลี่ยนอุปกรณ์เสื่อมสภาพ เนื่องจากการชำรุดและ</t>
  </si>
  <si>
    <t>1.2.5 การก่อสร้างระบบจำหน่ายเพิ่มเติม</t>
  </si>
  <si>
    <t>1.2.5.2 ระบบจำหน่ายแรงต่ำ</t>
  </si>
  <si>
    <t>1.2.5.3 หม้อแปลง</t>
  </si>
  <si>
    <t>1.2.6 ติดตามเร่งรัดงานก่อสร้างสถานีไฟฟ้า</t>
  </si>
  <si>
    <t>1.2.6.1  โครงการ คพส.8.2</t>
  </si>
  <si>
    <t>1.2.6.2  โครงการ คพส.9.2</t>
  </si>
  <si>
    <t>1.2.6.3 โครงการ คพจ.1</t>
  </si>
  <si>
    <t>1.2.7 ทบทวน / ปรับปรุงรูปแบบการจ่ายไฟ ทุกสถานีไฟฟ้า</t>
  </si>
  <si>
    <t>1.2.8 ทบทวนการจัดลำดับความสัมพันธ์ของการทำงานของ</t>
  </si>
  <si>
    <t>1.3 กิจกรรมเพื่อลดค่า SAIDI</t>
  </si>
  <si>
    <t>1.3.1.1 ความพร้อมใช้งานของ  CSCS/ SRTU</t>
  </si>
  <si>
    <t>1.3.1.2 ความพร้อมใช้งานของ FRTU</t>
  </si>
  <si>
    <t>1.3.1.3 ความสำเร็จในการสั่งงานผ่านระบบ SCADA</t>
  </si>
  <si>
    <t>1.3.2  การบริหารจัดการแก้กระแสไฟฟ้าขัดข้อง</t>
  </si>
  <si>
    <t>1.3.2.1 ความสำเร็จในการปิดงาน ในระบบ SAP (ZOM1)</t>
  </si>
  <si>
    <t xml:space="preserve">1.3.3  จัดทำแผนงานความสามารถในการจ่ายไฟ ในสภาวะฉุกเฉิน (N-1) </t>
  </si>
  <si>
    <t xml:space="preserve">1.4 กิจกรรมเพื่อลดค่า SAIFI &amp; SAIDI เมืองใหญ่ </t>
  </si>
  <si>
    <r>
      <t xml:space="preserve">1.4.1 </t>
    </r>
    <r>
      <rPr>
        <b/>
        <u/>
        <sz val="18"/>
        <color rgb="FF0000CC"/>
        <rFont val="Browallia New"/>
        <family val="2"/>
      </rPr>
      <t>เร่งรัด</t>
    </r>
    <r>
      <rPr>
        <b/>
        <sz val="18"/>
        <color rgb="FF0000CC"/>
        <rFont val="Browallia New"/>
        <family val="2"/>
      </rPr>
      <t xml:space="preserve"> การติดตั้ง Cover และเปลี่ยนสายหลีดของหม้อแปลงเป็น</t>
    </r>
  </si>
  <si>
    <t>1.4.2 ดำเนินการตรวจตราระบบไฟฟ้า (Patrol) วงจรที่จ่ายไฟให้กับ</t>
  </si>
  <si>
    <t xml:space="preserve">1.4.3 เร่งรัด การเปลี่ยนสายระบบจำหน่ายเขตเมืองใหญ่ (นครราชสีมา </t>
  </si>
  <si>
    <t xml:space="preserve">1.4.4 การเปิดใช้งานฟังก์ชัน FISR ของระบบงาน SCADA </t>
  </si>
  <si>
    <t>1.5 สำรวจออกแบบ และดำเนินการปรับปรุงเสริมความมั่นคงระบบจำหน่าย</t>
  </si>
  <si>
    <t>1.6 ดำเนินงานตามแผนพัฒนาระบบไฟฟ้ารองรับพื้นที่เขตเศรษฐกิจพิเศษ</t>
  </si>
  <si>
    <t xml:space="preserve">1.7 ดำเนินงานตามแผนพัฒนาระบบไฟฟ้าในเมืองใหญ่ (เคเบิ้ลใต้ดิน) </t>
  </si>
  <si>
    <t xml:space="preserve">1.8 โครงการพัฒนาขีดความสามารถของ กฟฟ.ชั้น 1-3 ในการแก้ไข
</t>
  </si>
  <si>
    <t xml:space="preserve">1.8.1  จัดตั้งทีมงานแก้ไขสายส่ง 115 kV  
</t>
  </si>
  <si>
    <t>1.8.2 จัดฝึกอบรม และดำเนินการตามโครงการแก้ไขกระแสไฟฟ้าขัดข้องใน</t>
  </si>
  <si>
    <t>2. แผนงานการตอบสนองต่อปัญหาคุณภาพไฟฟ้า</t>
  </si>
  <si>
    <t>2.1 ตรวจสอบและซ่อมแซมระบบไฟฟ้า (Big Patrolling) รายงานผล</t>
  </si>
  <si>
    <t>2.1.1 ระบบสายส่ง 100%</t>
  </si>
  <si>
    <t>2.1.2 ระบบจำหน่ายแรงสูง 22 kV 100%</t>
  </si>
  <si>
    <t>2.2 ตรวจสอบและวิเคราะห์โหลด เพื่อชี้เป้าจำนวนหม้อแปลงในระบบ</t>
  </si>
  <si>
    <t>2. แผนงานการตอบสนองต่อปัญหาคุณภาพไฟฟ้า(ต่อ)</t>
  </si>
  <si>
    <t xml:space="preserve">2.3 ปรับปรุงแก้ไขหม้อแปลงในระบบจำหน่ายที่จ่ายโหลดเกิน 80 % ทุกเครื่อง </t>
  </si>
  <si>
    <t xml:space="preserve">2.4 ระบบจำหน่ายแรงต่ำ ในระบบจำหน่ายที่หม้อแปลงจ่ายโหลดเกิน 80% 
</t>
  </si>
  <si>
    <t>2.5 ทบทวนและปรับปรุงการรับแจ้งกระแสไฟฟ้าขัดข้อง เพื่อลดปัญหาความ</t>
  </si>
  <si>
    <t>2.6 ทบทวนและปรับปรุงการแจ้งข้อมูลปัญหา สาเหตุ ระยะเวลาดำเนินการ</t>
  </si>
  <si>
    <t>3. บันทึกข้อตกลงประเมินผลการดำเนินงาน</t>
  </si>
  <si>
    <t>3.1 การบริหารจัดการหน่วยสูญเสียในระบบจำหน่าย (เกณฑ์ระดับ 5)</t>
  </si>
  <si>
    <t>4. ข้อสั่งการ รผก.(ภ2)</t>
  </si>
  <si>
    <t xml:space="preserve">4.1 วิเคราะห์หน่วยสูญเสียในระบบจำหน่าย  22 kV โดยใช้โปรแกรม </t>
  </si>
  <si>
    <t>5.1 ควบคุมการตรวจสอบมิเตอร์ตามใบสั่งงานตรวจสอบ (NL1)</t>
  </si>
  <si>
    <t>5. นำโปรแกรม U cube มาใช้ในการควบคุม</t>
  </si>
  <si>
    <t>5.2. ควบคุมการตรวจสอบมิเตอร์ชำรุด (รหัส 06) ,มิเตอร์ละเมิดการใช้</t>
  </si>
  <si>
    <t>6. Non-Technical Loss</t>
  </si>
  <si>
    <t xml:space="preserve">6.1 สับเปลี่ยนมิเตอร์ตามวาระ </t>
  </si>
  <si>
    <t>6. Non-Technical Loss (ต่อ)</t>
  </si>
  <si>
    <t>6.2  ตรวจสอบเครื่องวัด(มิเตอร์)ให้แสดงค่าเที่ยงตรงทุก 3 ปี ของมิเตอร์</t>
  </si>
  <si>
    <t>6.3 ตรวจสอบมิเตอร์ไฟสาธารณะ (จำนวนมิเตอร์ติดตั้งของปี 2560)</t>
  </si>
  <si>
    <t xml:space="preserve"> 6.3.1 มิเตอร์ไฟทางหลวง  ที่มีหน่วยการใช้ไฟน้อยกว่า 500 หน่วย</t>
  </si>
  <si>
    <t xml:space="preserve"> 6.3.2 มิเตอร์ไฟสาธารณะหน่วยงานท้องถิ่น ที่มีหน่วยการใช้ไฟน้อยกว่า </t>
  </si>
  <si>
    <t xml:space="preserve"> 6.3.3 สำรวจไฟสาธารณะที่ไม่ผ่านมิเตอร์ (ต่อตรงเหมาจ่าย โดยตรวจนับ</t>
  </si>
  <si>
    <t>6.4 ตรวจสอบมิเตอร์แบ่งแดนระหว่างเขต ปีละ 1 ครั้ง</t>
  </si>
  <si>
    <t>6.5 ตรวจสอบความเที่ยงตรงมิเตอร์จุดรับซื้อ VSPP ทุกแห่ง  ปีละ 1 ครั้ง</t>
  </si>
  <si>
    <t>6.6 ตรวจสอบความเที่ยงตรง มิเตอร์ AMR ประกอบ CT แรงต่ำ / CT,VT</t>
  </si>
  <si>
    <t>6.7 ตรวจสอบ และแก้ไข  ความผิดปกติของมิเตอร์ AMR  ทุกเครื่อง</t>
  </si>
  <si>
    <t xml:space="preserve">6.8 ตรวจสอบมิเตอร์แรงสูงประกอบ CT , VT ทุกเครื่อง (ไม่รวมมิเตอร์ </t>
  </si>
  <si>
    <t>6.9 ตรวจสอบมิเตอร์แรงต่ำประกอบ CT ทุกเครื่อง  ปีละ 1 ครั้ง</t>
  </si>
  <si>
    <t>6.11 เฉลี่ยหน่วย/ปรับปรุงหน่วย การใช้ไฟกรณีที่ตรวจพบหน่วยการใช้</t>
  </si>
  <si>
    <t>6.11.1 มิเตอร์ชำรุด</t>
  </si>
  <si>
    <t>6.11.2 มิเตอร์ละเมิด</t>
  </si>
  <si>
    <t xml:space="preserve">6.12 จัดอบรมให้กับพนักงานที่เกี่ยวข้องและตัวแทนจดหน่วย,จดแจ้ง </t>
  </si>
  <si>
    <t xml:space="preserve">7.1 งาน Balance Load  </t>
  </si>
  <si>
    <t>7. Technical Loss</t>
  </si>
  <si>
    <t>7.1.2 แก้ไข Balance Feeder แรงสูงทุก Feeder ที่จ่ายโหลดเกิน 8 MW</t>
  </si>
  <si>
    <t>7.1.1 ตรวจสอบและแก้ไขระบบจำหน่ายแรงสูงที่ Unbalance  Phase</t>
  </si>
  <si>
    <t>7.1.3  แก้ไข Unbalance Load หม้อแปลง 3 เฟส ที่เกิน 20% ทุกเครื่อง</t>
  </si>
  <si>
    <t xml:space="preserve">7.2 งานก่อสร้างปรับปรุงระบบจำหน่าย </t>
  </si>
  <si>
    <t>7.2.1 ก่อสร้างปรับปรุง/เพิ่มขนาด/เสริมหม้อแปลง (kVA.)</t>
  </si>
  <si>
    <t>7. Technical Loss (ต่อ)</t>
  </si>
  <si>
    <t xml:space="preserve">7.2.2    ปรับปรุง/ก่อสร้างเสริมระบบจำหน่ายแรงสูงทุกโครงการ </t>
  </si>
  <si>
    <t>7.2.3  พิจารณาทวบทวนเปลี่ยนแปลงการจ่ายไฟ โดยคำนึงถึงหน่วยสูญเสีย</t>
  </si>
  <si>
    <t>7.2.4    ปรับปรุง/เสริมระบบจำหน่ายแรงต่ำ</t>
  </si>
  <si>
    <t>7.2.5  เร่งรัดการจ่ายไฟงานก่อสร้างเสริมระบบจำหน่ายที่ก่อสร้างแล้วเสร็จ</t>
  </si>
  <si>
    <t xml:space="preserve">7.3 คำนวณหน่วยสูญเสียผลกระทบจากผู้ผลิตไฟฟ้า( VSPP,SPP) ทุกราย </t>
  </si>
  <si>
    <t>7.4 ตรวจสอบ/ซ่อมแซม Fixed Capacitor แรงสูงที่หลุด/ชำรุด  นำเข้าระบบ</t>
  </si>
  <si>
    <t xml:space="preserve">7.5 จัดอบรมเชิงปฏิบัติการ OJT กระบวนการ งานตรวจสอบ/ซ่อมแซม Fixed </t>
  </si>
  <si>
    <t xml:space="preserve">7.6 งานติดตั้ง Capacitor แรงสูง </t>
  </si>
  <si>
    <t>7.6.1 Switching Capacitor</t>
  </si>
  <si>
    <t>7.6.2 Fixed Capacitor</t>
  </si>
  <si>
    <t>8. แผนงานบำรุงรักษาหม้อแปลงในระบบจำหน่าย</t>
  </si>
  <si>
    <t xml:space="preserve">9. แผนการปรับปรุงข้อมูลในระบบ GIS </t>
  </si>
  <si>
    <t>9.1 ปรับปรุงข้อมูลหม้อแปลง กฟภ.  และ หม้อแปลงผู้ใช้ไฟใน  2 ระบบ</t>
  </si>
  <si>
    <t>9.2 ปรับปรุงข้อมูลมิเตอร์ลงในฐานข้อมูลระบบ GIS ให้มี PEA No.</t>
  </si>
  <si>
    <t>9. แผนการปรับปรุงข้อมูลในระบบ GIS (ต่อ)</t>
  </si>
  <si>
    <t>9.3 การปรับปรุงข้อมูลอุปกรณ์ตัดตอนและอุปกรณ์ป้องกัน</t>
  </si>
  <si>
    <t xml:space="preserve">10. บันทึกข้อตกลงประเมินผลการดำเนินงานประจำปี </t>
  </si>
  <si>
    <t>10.1 การขยายเขตไฟฟ้าให้กับหมู่บ้านที่ไม่มีไฟฟ้าใช้</t>
  </si>
  <si>
    <t>11. โครงการขยายเขตไฟฟ้าให้ราษฎร</t>
  </si>
  <si>
    <t>11.1 โครงการขยายเขตระบบไฟฟ้าให้บ้านเรือนราษฎรรายใหม่ (คฟม.)  : คฟม.2</t>
  </si>
  <si>
    <t>11. โครงการขยายเขตไฟฟ้าให้ราษฎร (ต่อ)</t>
  </si>
  <si>
    <t xml:space="preserve">11.2 ปรับปรุงฐานข้อมูลครัวเรือนที่ไม่มีไฟฟ้าใช้ให้เป็นปัจจุบันและสรุปรายงาน </t>
  </si>
  <si>
    <t>12. โครงการขยายเขตไฟฟ้าให้พื้นที่ทำกิน</t>
  </si>
  <si>
    <r>
      <t>12.1  โครงการขยายเขตไฟฟ้าให้พื้นที่ทำกินทางการเกษตร (คขก.2)</t>
    </r>
    <r>
      <rPr>
        <b/>
        <sz val="18"/>
        <color rgb="FFFF0066"/>
        <rFont val="Browallia New"/>
        <family val="2"/>
      </rPr>
      <t xml:space="preserve"> </t>
    </r>
  </si>
  <si>
    <t xml:space="preserve">13. ปรับปรุงกระบวนงานบริการให้บริการทางธุรกิจ </t>
  </si>
  <si>
    <t xml:space="preserve">13.1 การให้บริการทางธุรกิจเพื่ออำนวยความสะดวกแบบครบวงจร </t>
  </si>
  <si>
    <t xml:space="preserve">ที่ตอบสนองต่อความคาดหวังของกลุ่มภาครัฐ </t>
  </si>
  <si>
    <r>
      <t xml:space="preserve">กลุ่มคู่ค้า กลุ่มพนักงาน กลุ่มลูกค้า </t>
    </r>
    <r>
      <rPr>
        <b/>
        <sz val="16"/>
        <color rgb="FFFF0000"/>
        <rFont val="Wingdings"/>
        <charset val="2"/>
      </rPr>
      <t>µ</t>
    </r>
  </si>
  <si>
    <r>
      <t xml:space="preserve">หมวด 1-6 </t>
    </r>
    <r>
      <rPr>
        <b/>
        <sz val="16"/>
        <color rgb="FFFF0000"/>
        <rFont val="Wingdings"/>
        <charset val="2"/>
      </rPr>
      <t>µ</t>
    </r>
  </si>
  <si>
    <t xml:space="preserve"> - ไม่มากกว่า ... วันปฏิทิน</t>
  </si>
  <si>
    <t>ช่วงเวลาดำเนินการ (ไตรมาส)</t>
  </si>
  <si>
    <t>กซข.</t>
  </si>
  <si>
    <t>กฟข.</t>
  </si>
  <si>
    <t>"</t>
  </si>
  <si>
    <t>กฟจ.อด.(ไม่รวมในสังกัด)</t>
  </si>
  <si>
    <t>กฟอ.บ้านผือ</t>
  </si>
  <si>
    <t>กฟอ.หนองวัวซอ</t>
  </si>
  <si>
    <t>กฟอ.กุดจับ</t>
  </si>
  <si>
    <t xml:space="preserve">กฟจ.อุดรธานี    </t>
  </si>
  <si>
    <t>กฟจ.นค. (ไม่รวมในสังกัด)</t>
  </si>
  <si>
    <t>กฟอ.ท่าบ่อ</t>
  </si>
  <si>
    <t>กฟอ.โพนพิสัย</t>
  </si>
  <si>
    <t>กฟจ.หนองคาย</t>
  </si>
  <si>
    <t>กฟจ.ขก. (ไม่รวมในสังกัด)</t>
  </si>
  <si>
    <t>กฟอ.น้ำพอง</t>
  </si>
  <si>
    <t>กฟอ.กระนวน</t>
  </si>
  <si>
    <t>กฟจ.ขอนแก่น</t>
  </si>
  <si>
    <t>กฟจ.ลย. (ไม่รวมในสังกัด)</t>
  </si>
  <si>
    <t>กฟอ.วังสะพุง</t>
  </si>
  <si>
    <t>กฟอ.เชียงคาน</t>
  </si>
  <si>
    <t>กฟอ.ด่านซ้าย</t>
  </si>
  <si>
    <t>กฟจ.เลย</t>
  </si>
  <si>
    <t>กฟจ.สน. (ไม่รวมในสังกัด)</t>
  </si>
  <si>
    <t>กฟอ.อากาศอำนวย</t>
  </si>
  <si>
    <t>กฟจ.สกลนคร</t>
  </si>
  <si>
    <t>กฟจ.นพ. (ไม่รวมในสังกัด)</t>
  </si>
  <si>
    <t>กฟอ.ธาตุพนม</t>
  </si>
  <si>
    <t>กฟอ.นาแก</t>
  </si>
  <si>
    <t>กฟอ.บ้านแพง</t>
  </si>
  <si>
    <t>กฟจ.นครพนม</t>
  </si>
  <si>
    <t>กฟอ.ชมพ. (ไม่รวมในสังกัด)</t>
  </si>
  <si>
    <t>กฟอ.ภูเวียง</t>
  </si>
  <si>
    <t>กฟอ.หนองเรือ</t>
  </si>
  <si>
    <t>กฟอ.ชุมแพ</t>
  </si>
  <si>
    <t>กฟอ.กุมภวาปี</t>
  </si>
  <si>
    <t>กฟอ.นห. (ไม่รวมในสังกัด)</t>
  </si>
  <si>
    <t>กฟอ.บ้านดุง</t>
  </si>
  <si>
    <t>กฟอ.หนองหาน</t>
  </si>
  <si>
    <t>กฟอ.พคน. (ไม่รวมในสังกัด)</t>
  </si>
  <si>
    <t>กฟอ.สว่างแดนดิน</t>
  </si>
  <si>
    <t>กฟอ.วานรนิวาส</t>
  </si>
  <si>
    <t>กฟอ.พังโคน</t>
  </si>
  <si>
    <t>กฟจ.นภ. (ไม่รวมในสังกัด)</t>
  </si>
  <si>
    <t>กฟอ.ศรีบุญเรือง</t>
  </si>
  <si>
    <t>กฟอ.นากลาง</t>
  </si>
  <si>
    <t>กฟจ.หนองบัวลำภู</t>
  </si>
  <si>
    <t>กฟอ.บผ. (ไม่รวมในสังกัด)</t>
  </si>
  <si>
    <t>กฟอ.พล.</t>
  </si>
  <si>
    <t>กฟอ.มัญจาคีรี</t>
  </si>
  <si>
    <t>กฟอ.หนองสองห้อง</t>
  </si>
  <si>
    <t>กฟอ.บ้านไผ่</t>
  </si>
  <si>
    <t>กฟจ.บึงกาฬ (ไม่รวมในสังกัด)</t>
  </si>
  <si>
    <t>กฟอ.เซกา</t>
  </si>
  <si>
    <t>กฟจ.บึงกาฬ</t>
  </si>
  <si>
    <t>กฟจ.ขอนแก่น 2 (มะลิวัลย์)</t>
  </si>
  <si>
    <t>กฟส.บ้านฝาง</t>
  </si>
  <si>
    <t>กฟจ.ขอนแก่น 2</t>
  </si>
  <si>
    <t xml:space="preserve">กฟจ.อุดรธานี 2  (นิตโย)   </t>
  </si>
  <si>
    <t>กฟอ.เพ็ญ</t>
  </si>
  <si>
    <t>กฟจ.อุดรธานี 2</t>
  </si>
  <si>
    <t>กบญ.</t>
  </si>
  <si>
    <t xml:space="preserve"> - อัตราผลตอบแทนต่อสินทรัพย์รวม (ROA)µ</t>
  </si>
  <si>
    <t>3. แผนติดตามและสรุปรายงานผลการเบิกจ่ายงบลงทุน (ต่อ)</t>
  </si>
  <si>
    <t>กฟจ.อุดรธานี 2  (ไม่รวมในสังกัด)</t>
  </si>
  <si>
    <t xml:space="preserve"> - งบโครงการ (P) วัดเฉพาะ คปจ.,คฟม.,คฟก.,คขก. 2 .,คพพ.1 , คพจ.1 </t>
  </si>
  <si>
    <t xml:space="preserve">เข้าระบบ e-One </t>
  </si>
  <si>
    <t>(เปลี่ยนจากระบบบ e-One เป็น ระบบ PEA VOC system)</t>
  </si>
  <si>
    <t>6.1.1 สรุปรายงานการสนับสนุนลูกค้ารายใหม่ตามข้อมูล BOI/หน่วยงาน</t>
  </si>
  <si>
    <t xml:space="preserve">ครั้ง </t>
  </si>
  <si>
    <t>กบล. ชี้เป้าหม้อแปลงที่คาดว่าจะมีปัญหา ให้ กฟฟ.หน้างานเพื่อดำเนินการแก้ไข เช่น วัดโหลด, สับเปลี่ยนเพิ่มขนาด</t>
  </si>
  <si>
    <t xml:space="preserve"> - วิเคราะห์/แก้ไขปัญหา 3 สถานี</t>
  </si>
  <si>
    <t>(จำนวนหม้อแปลงรอข้อมูลจากข้อ 2.2) (แล้วเสร็จภายใน 31 ส.ค. 2561)</t>
  </si>
  <si>
    <t xml:space="preserve">สายส่ง (แก้ไขเบื้องต้น) ให้กับทีมงานตามข้อ 1.8.1
</t>
  </si>
  <si>
    <t>จำหน่ายที่จ่ายโหลดเกิน 80 %  ทุกเครื่อง / มีแรงดันไฟฟ้าตก</t>
  </si>
  <si>
    <t>ใช้ข้อมูลจากนวัตกรรมวิเคราะห์โหลดหม้อแปลง หาหม้อแปลงที่จ่ายโหลดเกิน 80% จากนั้นทำการตรวจวัดจริง</t>
  </si>
  <si>
    <t>หมายเหตุ : เป้าหมายปรับเปลี่ยนได้ตามแผนงานของ กมต.และจำนวนมิเตอร์ที่ได้รับจัดสรรจริง</t>
  </si>
  <si>
    <t xml:space="preserve">ตรวจสอบปีละ 34% ของมิเตอร์ที่ติดตั้งประเภท 10,11 ณ 31 ธ.ค. 2560 ประกอบด้วย </t>
  </si>
  <si>
    <t>5) มิเตอร์ติดตั้งใหม่</t>
  </si>
  <si>
    <r>
      <t>2) รายงานการตรวจสอบมิเตอร์ผิดปกติทุกกรณี( 0 หน่วย,หน่วยผิดปกติ,ย้ำหน่วย,</t>
    </r>
    <r>
      <rPr>
        <sz val="18"/>
        <color rgb="FFFF0000"/>
        <rFont val="Browallia New"/>
        <family val="2"/>
      </rPr>
      <t xml:space="preserve"> U-Cube</t>
    </r>
    <r>
      <rPr>
        <sz val="18"/>
        <rFont val="Browallia New"/>
        <family val="2"/>
      </rPr>
      <t>)</t>
    </r>
  </si>
  <si>
    <t>หมายเหตุ : ผมม. เป็นผู้รับผิดชอบในการตรวจสอบ</t>
  </si>
  <si>
    <t>กฟฟ.หน้างาน รับผิดชอบ โดย ผมม.จะเป็นผู้กำหนดจำนวนและ PEA ให้แต่ละ กฟฟ.</t>
  </si>
  <si>
    <t xml:space="preserve">6.10 เร่งรัดนำข้อมูลมิเตอร์ติดตั้งใหม่ เข้าระบบ SAP  </t>
  </si>
  <si>
    <t>ใช้ข้อมูลจากนวัตกรรมวิเคราะห์โหลดหม้อแปลง หาหม้อแปลงที่ Unbalance เกิน 20% จากนั้นทำการตรวจวัดจริงเพื่อใช้เป็นเป้าหมายในการดำเนินการจริง</t>
  </si>
  <si>
    <t>8.1.2  หม้อแปลงไฟฟ้า 1 เฟส  (30%) สถานะ 31 ธ.ค. 2560</t>
  </si>
  <si>
    <t>8.1.1 หม้อแปลงไฟฟ้า 3 เฟส  (ทุกเครื่อง) สถานะ 31 ธ.ค. 2560</t>
  </si>
  <si>
    <t>กบล.</t>
  </si>
  <si>
    <t>กอก.</t>
  </si>
  <si>
    <t>กปบ./กบล.</t>
  </si>
  <si>
    <t>กรท.</t>
  </si>
  <si>
    <t>กกค.</t>
  </si>
  <si>
    <t>กบษ.</t>
  </si>
  <si>
    <t>กปบ.</t>
  </si>
  <si>
    <t>กวว./กกค.</t>
  </si>
  <si>
    <t>กวว.</t>
  </si>
  <si>
    <t>กบล./กกค.</t>
  </si>
  <si>
    <t>ให้แล้วเสร็จในเดือน ม.ค. 2561</t>
  </si>
  <si>
    <t xml:space="preserve">ของกรอบวงเงินที่ได้รับจัดสรร ปี 2561  </t>
  </si>
  <si>
    <t>หมายเหตุ : รอเป้าหมายจากส่วนเกี่ยวข้อง</t>
  </si>
  <si>
    <t>กปบ.,กรส.,กบษ.</t>
  </si>
  <si>
    <t>กบล.,กบญ.</t>
  </si>
  <si>
    <t>กอก.,กบล.</t>
  </si>
  <si>
    <t>กวว.,กกค.</t>
  </si>
  <si>
    <t>คณะทำงานฯ,กกค.</t>
  </si>
  <si>
    <t>ในที่ประชุมมีมติเลือกตัวแทนตัด-ต่อกลับ มิเตอร์</t>
  </si>
  <si>
    <t>กบล.,กวว.</t>
  </si>
  <si>
    <t xml:space="preserve">กฟอ.บ้านไผ่ </t>
  </si>
  <si>
    <t>กฟฟ.ชั้น 1-3 จำนวน 5 กม., กฟส. จำนวน 3 กม.</t>
  </si>
  <si>
    <t>(ยกเว้นงานที่ดิน - หมู่บ้านจัดสรร และงานก่อสร้างที่ส่วนกลางดำเนินการ)</t>
  </si>
  <si>
    <t>กฟฟ.ชั้น 1-3 รายงานแบบฟอร์ม P2-AU-01 ผผธ.กบล. ภายใน 5 วันหลังสิ้นไตรมาส</t>
  </si>
  <si>
    <t>(SQA)กระบวนงานแก้กระแสไฟฟ้าขัดข้อง (P2) ทุก กฟฟ. ชั้น 1-3</t>
  </si>
  <si>
    <t>กฟฉ.1 รายงาน ฝวธ.(ภ2) ภายใน 10 วันหลังสิ้นไตรมาส</t>
  </si>
  <si>
    <t xml:space="preserve"> รายงานภายใน 15 วันหลังสิ้นเดือน</t>
  </si>
  <si>
    <t>100% ของข้อมูลมิเตอร์ที่มีค่า PEA No. ตรงกัน</t>
  </si>
  <si>
    <t>รวม กฟฉ.1</t>
  </si>
  <si>
    <t>100% ของข้อมูลหม้อแปลงฯ ที่มีค่า PEA No. ตรงกัน</t>
  </si>
  <si>
    <t>กฟจ.(อด.,อด.2)</t>
  </si>
  <si>
    <t>กฟจ.นค.</t>
  </si>
  <si>
    <t>กฟจ.(ขก.,ขก.2)</t>
  </si>
  <si>
    <t>กฟจ.ลย.</t>
  </si>
  <si>
    <t>กฟจ.สน.</t>
  </si>
  <si>
    <t>กฟจ.นพ.</t>
  </si>
  <si>
    <t>กฟอ.ชมพ.</t>
  </si>
  <si>
    <t>กฟอ.กภว.</t>
  </si>
  <si>
    <t>กฟอ.นห.</t>
  </si>
  <si>
    <t>กฟอ.พคน.</t>
  </si>
  <si>
    <t>กฟจ.นภ.</t>
  </si>
  <si>
    <t>กฟอ.บผ.</t>
  </si>
  <si>
    <t>กฟจ.บฬ.</t>
  </si>
  <si>
    <t>ใช้ข้อมูลจาก T-Code ZBLR008 โดยใช้ข้อมูลในเดือน ธ.ค. 2560 ตั้งเป็นค่าเป้าหมายปี 2561</t>
  </si>
  <si>
    <t>(ยกเลิกงาน))ทุกงบ C,P,I ( งบ P เฉพาะ คฟม,คฟก,คขก.2) ในส่วน</t>
  </si>
  <si>
    <t xml:space="preserve"> ทุกงบ C,P,I (งบ P เฉพาะ คฟม.2,คฟก,คขก.2) ในส่วนที่เกิดขึ้นในปี </t>
  </si>
  <si>
    <t xml:space="preserve"> C,P,I (งบ P เฉพาะ คฟม,คฟก,คขก.2) ในส่วนที่เกิดขึ้นในปี 2561 ให้ได้ไม่น้อย</t>
  </si>
  <si>
    <t xml:space="preserve">รวม กฟฉ.1           </t>
  </si>
  <si>
    <t xml:space="preserve">รวม กฟจ.อุดรธานี    </t>
  </si>
  <si>
    <t>รวม กฟจ.หนองคาย</t>
  </si>
  <si>
    <t>รวม กฟจ.ขอนแก่น</t>
  </si>
  <si>
    <t>รวม กฟจ.เลย</t>
  </si>
  <si>
    <t>รวม กฟจ.สกลนคร</t>
  </si>
  <si>
    <t>8. Non-Technical Loss (ต่อ)</t>
  </si>
  <si>
    <t>รวม กฟจ.นครพนม</t>
  </si>
  <si>
    <t>รวม กฟอ.ชุมแพ</t>
  </si>
  <si>
    <t>รวม กฟอ.หนองหาน</t>
  </si>
  <si>
    <t>รวม กฟอ.พังโคน</t>
  </si>
  <si>
    <t>รวม กฟจ.หนองบัวลำภู</t>
  </si>
  <si>
    <t>รวม กฟอ.บ้านไผ่</t>
  </si>
  <si>
    <t>รวม กฟจ.บึงกาฬ</t>
  </si>
  <si>
    <t>รวม กฟจ.ขอนแก่น 2</t>
  </si>
  <si>
    <t>รวม กฟจ.อุดรธานี 2</t>
  </si>
  <si>
    <t>กฟจ.ขอนแก่น 2 (มะลิวัลย์)(ไม่รวมในสังกัด)</t>
  </si>
  <si>
    <t>กฟจ.อุดรธานี 2 (นิตโย)(ไม่รวมในสังกัด)</t>
  </si>
  <si>
    <t>กฟจ.อุดรธานี 2 (นิตโย)</t>
  </si>
  <si>
    <t>สำรวจประมาณการและอนุมัติ</t>
  </si>
  <si>
    <t xml:space="preserve">รวม กฟฉ.1       </t>
  </si>
  <si>
    <t xml:space="preserve">รวม กฟฉ.1            </t>
  </si>
  <si>
    <t xml:space="preserve">รวม กฟฉ.1 </t>
  </si>
  <si>
    <t>ขอนแก่น 4</t>
  </si>
  <si>
    <t>สกลนคร 2</t>
  </si>
  <si>
    <t>วังสะพุง</t>
  </si>
  <si>
    <t>ขอนแก่น 1 (ลานไก)</t>
  </si>
  <si>
    <t>เลย (ลานไก)</t>
  </si>
  <si>
    <t>โซ่พิสัย</t>
  </si>
  <si>
    <t>นครพนม 2</t>
  </si>
  <si>
    <t>บ้านแพง</t>
  </si>
  <si>
    <t>วานรนิวาส</t>
  </si>
  <si>
    <t>รวม กฟฉ.1 (ความยาว)</t>
  </si>
  <si>
    <t xml:space="preserve">รวม กฟฉ.1               </t>
  </si>
  <si>
    <t>5 ความสามารถในการหารายได้และบันทึกต้นทุนการ</t>
  </si>
  <si>
    <t xml:space="preserve">รวม กฟฉ.1        </t>
  </si>
  <si>
    <t>ทุกไตรมาส ตามระยะเวลาที่ กกท.กำหนด</t>
  </si>
  <si>
    <t>รวม กฟฉ. 1</t>
  </si>
  <si>
    <t>รายงานภายใน วันที่ 15 กุมภาพันธ์ 2561</t>
  </si>
  <si>
    <t>รายงานภายใน 20 วันหลังสิ้นไตรมาส</t>
  </si>
  <si>
    <t>ภายในไตรมาส 1</t>
  </si>
  <si>
    <t>เผยแพร่ในระบบ KMS ภายในไตรมาส 3</t>
  </si>
  <si>
    <t>รายงานภายใน 15 วันหลังสิ้นไตรมาส</t>
  </si>
  <si>
    <t>สรุปข้อมูลถูกต้อง/รายงานภายใน 20 เมษายน 2561</t>
  </si>
  <si>
    <t>กฟจ.อุดรธานี</t>
  </si>
  <si>
    <t>กฟจ.ขอนแก่น2(มะลิวัลย์)</t>
  </si>
  <si>
    <t>กฟจ.อุดรธานี2(นิตโย)</t>
  </si>
  <si>
    <t xml:space="preserve">รวม กฟฉ.1      </t>
  </si>
  <si>
    <t xml:space="preserve"> อบรมหลักสูตร จป.หัวหน้างาน    2  รุ่น </t>
  </si>
  <si>
    <t xml:space="preserve"> 1) กวว. จัดสรรงบ ประมาณ การจัดซื้ออุปกรณ์ PPE  จาก กปภ. กระจายให้ กฟฟ.ในสังกัด ภายในไตรมาส 1</t>
  </si>
  <si>
    <t xml:space="preserve"> 2) กฟฟ. รายงานการดำเนินกิจกรรม Pea Safety Culture  (โดยให้ จป. กฟฟ.1-3 รวบรวม กฟฟ.ในสังกัด ทุกเดือน) </t>
  </si>
  <si>
    <t xml:space="preserve">ดำเนินการในไตรมาสที่ 1 </t>
  </si>
  <si>
    <t xml:space="preserve">กฟฟ.1-3  รายงาน ผลการตรวจสอบ แก้ไข สายไฟใกล้อาคาร จุดเสี่ยง ทุกไตรมาส </t>
  </si>
  <si>
    <t>รายงานผลทุกไตรมาส</t>
  </si>
  <si>
    <t xml:space="preserve">ในปี 2560 กฟฉ.1 ได้ดำเนินการ ขยายผลโครงการฯ ให้กับ กฟฟ.ช้น.1-3 ครบถ้วนแล้ว ทุกแห่ง </t>
  </si>
  <si>
    <t xml:space="preserve">(คณะทำงานฯ ได้ตรวจประเมิน ตามเกณฑ์วัด กฟฟ.ดีเด่นด้านความปลอดภัย และ กฟฟ.ชั้น.1-3 </t>
  </si>
  <si>
    <t>ทุกแห่ง ผ่านเกณฑ์ประเมิน ตามสรุปผลการดำเนินการโครงการ บันทึกที่ ฉ.1กวว.(ปอ)</t>
  </si>
  <si>
    <t xml:space="preserve"> 1019/2560 ลว. 15 พ.ย.2560) </t>
  </si>
  <si>
    <t>ที่เกิดขึ้นก่อนปี 2561 ให้ได้ 100% ของจำนวนงานคงเหลือ ณ 31 ธันวาคม 2560</t>
  </si>
  <si>
    <t>1.3.1  การบริหารจัดการความพร้อมใช้งานของระบบ SCADA</t>
  </si>
  <si>
    <t>หมายเหตุ ผบธ.กบล. จะอ้างอิงข้อมูลจาก Dashboard โดยจะตรวจสอบและแจ้งผลงาน ให้ กฟฟ. เป็นรายเดือน</t>
  </si>
  <si>
    <t>ปริมาณงานตามข้อมูล TR จ่ายโหลดเกิน 80% ปี 60</t>
  </si>
  <si>
    <t xml:space="preserve"> แห่ง </t>
  </si>
  <si>
    <t>1.กฟจ.สกลนคร</t>
  </si>
  <si>
    <t>2.กฟจ.หนองคาย</t>
  </si>
  <si>
    <t>3.กฟอ.ชุมแพ</t>
  </si>
  <si>
    <t>4.กฟจ.หนองบัวลำภู</t>
  </si>
  <si>
    <t>5.กฟจ.เลย</t>
  </si>
  <si>
    <t>6.กฟจ.บึงกาฬ</t>
  </si>
  <si>
    <t>7.กฟอ.บ้านไผ่</t>
  </si>
  <si>
    <t>8.กฟอ.กุมภวาปี</t>
  </si>
  <si>
    <t>9.กฟอ.พังโคน</t>
  </si>
  <si>
    <t>10.กฟส.น้ำพอง</t>
  </si>
  <si>
    <t>11.กฟส.ธาตุพนม</t>
  </si>
  <si>
    <t>12.กฟส.พล</t>
  </si>
  <si>
    <t>13.กฟส.หนองวัวซอ</t>
  </si>
  <si>
    <t>วางแผนดำเนินการปรับปรุงแล้วเสร็จไตรมาส 3 และเบิกจ่ายแล้วเสร็จภายในไตรมาส 4 ปี 2561</t>
  </si>
  <si>
    <t>ถ้าสามารถหาผู้รับจ้างได้และส่งมอบพื้นที่ได้ภายในเดือน พ.ค. 2561</t>
  </si>
  <si>
    <r>
      <rPr>
        <u/>
        <sz val="18"/>
        <color rgb="FFFF0000"/>
        <rFont val="Browallia New"/>
        <family val="2"/>
      </rPr>
      <t>หมายเหตุ</t>
    </r>
    <r>
      <rPr>
        <sz val="18"/>
        <color rgb="FFFF0000"/>
        <rFont val="Browallia New"/>
        <family val="2"/>
      </rPr>
      <t xml:space="preserve"> อยู่ระหว่าง กฟภ.ดำเนินการประกวดราคาหาผู้รับจ้าง </t>
    </r>
  </si>
  <si>
    <t>เป้าหมายคือหาที่ดินแล้วส่งเรื่องให้คณะกรรมการ กฟภ.ดำเนินการต่อไป</t>
  </si>
  <si>
    <r>
      <rPr>
        <u/>
        <sz val="18"/>
        <color rgb="FFFF0000"/>
        <rFont val="Browallia New"/>
        <family val="2"/>
      </rPr>
      <t>หมายเหตุ</t>
    </r>
    <r>
      <rPr>
        <sz val="18"/>
        <color rgb="FFFF0000"/>
        <rFont val="Browallia New"/>
        <family val="2"/>
      </rPr>
      <t xml:space="preserve"> อยู่ระหว่างคณะกรรมการจัดหาที่ดิน ภายในปี 2561 </t>
    </r>
  </si>
  <si>
    <t xml:space="preserve">เป้าหมายก่อสร้างได้ 20% ภายในเดือน ธ.ค. 2561 </t>
  </si>
  <si>
    <t>หมายเหตุ จัดซื้ออาคารพร้อมที่ดิน กฟจ.อด2 (นิตโย)</t>
  </si>
  <si>
    <t>แผนสนับสนุนการดำเนินงานระยะที่ 3 (คงค้าง)</t>
  </si>
  <si>
    <t>งานก่อสร้างโรงเก็บพัสดุและอื่นๆ กฟอ.พังโคน</t>
  </si>
  <si>
    <t>แผนสนับสนุนการดำเนินงานระยะที่ 4</t>
  </si>
  <si>
    <t>1.ก่อสร้างโรงจอดรถยนต์ รั้ว และอื่นๆ กฟฉ.1</t>
  </si>
  <si>
    <t>2.ก่อสร้างโรงเก็บพัสดุพร้อมอาคารสำนักงาน โรงจอดรถยนต์ กฟจ.สกลนคร</t>
  </si>
  <si>
    <t>3.ก่อสร้างโรงเก็บพัสดุพร้อมอาคารสำนักงาน อาคารอยู่เวร และอื่นๆ กฟอ.กุมภวาปี</t>
  </si>
  <si>
    <t>4.อาคารสำนักงาน 2 ชั้น และอื่นๆ กฟส.วังสะพุง</t>
  </si>
  <si>
    <t>5.อาคารสำนักงาน 2 ชั้น และอื่นๆ กฟส.น้ำพอง</t>
  </si>
  <si>
    <t>6.อาคารสำนักงาน 2 ชั้น และอื่นๆ กฟส.บ้านฝาง</t>
  </si>
  <si>
    <t>7.อาคารสำนักงาน 2 ชั้น และอื่นๆ กฟส.วานรนิวาส</t>
  </si>
  <si>
    <t>8.อาคารสำนักงาน 2 ชั้น และอื่นๆ กฟส.เซกา</t>
  </si>
  <si>
    <t>9.อาคารสำนักงาน 2 ชั้น และอื่นๆ กฟย.พรรณานิคม</t>
  </si>
  <si>
    <t>10.ก่อสร้างอาคารอยู่เวร อาคารสำนักงาน และอื่นๆ กฟย.ปากคาด</t>
  </si>
  <si>
    <t>11.ก่อสร้างอาคารอยู่เวร อาคารสำนักงาน และอื่นๆ กฟย.ท่าลี่</t>
  </si>
  <si>
    <t>12.ก่อสร้างอาคารอยู่เวร อาคารสำนักงาน และอื่นๆ กฟย.บ้านม่วง</t>
  </si>
  <si>
    <t>13.ก่อสร้างอาคารอยู่เวร อาคารสำนักงาน และอื่นๆ กฟย.เอราวัณ</t>
  </si>
  <si>
    <t>14.ก่อสร้างอาคารอยู่เวร อาคารสำนักงาน และอื่นๆ กฟย.บึงโขงหลง</t>
  </si>
  <si>
    <t>15.ก่อสร้างอาคารอยู่เวร อาคารสำนักงาน และอื่นๆ กฟย.ภูกระดึง</t>
  </si>
  <si>
    <t>16.ก่อสร้างอาคารอยู่เวร อาคารสำนักงาน และอื่นๆ กฟย.คำตากล้า</t>
  </si>
  <si>
    <t>17.ก่อสร้างอาคารอยู่เวร อาคารสำนักงาน และอื่นๆ กฟย.ภูเรือ</t>
  </si>
  <si>
    <t>18.ก่อสร้างอาคารอยู่เวร อาคารสำนักงาน และอื่นๆ กฟย.พรเจริญ</t>
  </si>
  <si>
    <t>19.ก่อสร้างอาคารอยู่เวร อาคารสำนักงาน และอื่นๆ กฟย.โซ่พิสัย</t>
  </si>
  <si>
    <r>
      <rPr>
        <u/>
        <sz val="18"/>
        <rFont val="Browallia New"/>
        <family val="2"/>
      </rPr>
      <t>หมายเหตุ</t>
    </r>
    <r>
      <rPr>
        <sz val="18"/>
        <rFont val="Browallia New"/>
        <family val="2"/>
      </rPr>
      <t xml:space="preserve"> วางแผนดำเนินการปรับปรุงแล้วเสร็จไตรมาส 3 และเบิกจ่ายแล้วเสร็จภายในไตรมาส 4 ปี 2561</t>
    </r>
  </si>
  <si>
    <t xml:space="preserve">กฟฉ.1             จำนวนรวม  </t>
  </si>
  <si>
    <t>(งบประมาณปี 2561 จำนวน 40.00 ลบ.)</t>
  </si>
  <si>
    <t>ลบ.</t>
  </si>
  <si>
    <t>ทีม</t>
  </si>
  <si>
    <t>สฟฟ. ที่ต้องดำเนินการ จำนวน 37 สถานี  ไม่ดำเนินการ 4 สถานี (renovate)</t>
  </si>
  <si>
    <t>กฟจ.ขก.</t>
  </si>
  <si>
    <t>จำนวน Cover ………600……… ชิ้น</t>
  </si>
  <si>
    <t>จำนวน TR ที่เปลี่ยนสายหรีด ..........30......... เครื่อง</t>
  </si>
  <si>
    <t>กฟจ.ขก.2 (มะลิวัลย์)</t>
  </si>
  <si>
    <t>จำนวน Cover ………500…… ชิ้น</t>
  </si>
  <si>
    <t>จำนวน TR ที่เปลี่ยนสายหรีด ..........30........... เครื่อง</t>
  </si>
  <si>
    <t>กฟจ.ขก.                       ระบบจำหน่าย 22 kV.  ระยะทาง  ………1,325.28…. วงจร-กม.</t>
  </si>
  <si>
    <t>กฟจ.ขก.2 (มะลิวัลย์)        ระบบจำหน่าย 22 kV.  ระยะทาง  …428.47…….. วงจร-กม.</t>
  </si>
  <si>
    <t>(กฟจ.อด.,ขก.,นค. และ กฟอ.กภว.)</t>
  </si>
  <si>
    <t>ดำเนินการแล้ว</t>
  </si>
  <si>
    <t>ฉ.1 กบล.(ลส) 2965/2560 ลว. 15 พ.ย. 2560</t>
  </si>
  <si>
    <t xml:space="preserve">กฟฉ.1   รายงานภายใน 20 วันหลังสิ้นไตรมาส          </t>
  </si>
  <si>
    <t>กฟฟ.ชั้น 1-3 รายงานภายใน 10 วันหลังสิ้นไตรมาส</t>
  </si>
  <si>
    <t xml:space="preserve">กฟฉ.1  รายงานภายใน 20 วันหลังสิ้นไตรมาส       </t>
  </si>
  <si>
    <t xml:space="preserve">กฟฉ.1 รายงานภายใน 10 วันหลังสิ้นไตรมาส       </t>
  </si>
  <si>
    <t>กฟฟ.ชั้น 1-3 รายงานภายใน 5 วันหลังสิ้นไตรมาส</t>
  </si>
  <si>
    <t>ตรวจสอบข้อมูลในระบบ PEA-VOC System</t>
  </si>
  <si>
    <t>กฟฟ.ชั้น 1-3, กฟส.</t>
  </si>
  <si>
    <t>ประสิทธิภาพการตอบสนองข้อร้องเรียน ร้อยละ 100</t>
  </si>
  <si>
    <t xml:space="preserve">กฟฉ.1    รายงานภายใน 15 วัน หลังสิ้นไตรมาส    </t>
  </si>
  <si>
    <t>กฟฟ.ชั้น 1-3 รายงาน ภายใน 5 วันหลังสิ้นไตรมาส</t>
  </si>
  <si>
    <t xml:space="preserve">กฟฟ.ชั้น 1-3 </t>
  </si>
  <si>
    <t xml:space="preserve">ตอบชี้แจงภายในระยะเวลาที่กำหนด               </t>
  </si>
  <si>
    <t xml:space="preserve">กฟฟ.ชั้น 1-3 รายงานให้ กฟฉ.1 ภายใน 5 วันหลังสิ้นไตรมาส </t>
  </si>
  <si>
    <t>45 ราย</t>
  </si>
  <si>
    <t>48 ราย</t>
  </si>
  <si>
    <t>1 ครั้ง</t>
  </si>
  <si>
    <t>กฟฉ.1            รายงานภายใน 15 วันหลังสิ้นไตรมาส</t>
  </si>
  <si>
    <t xml:space="preserve">กฟฉ.1       รายงานภายใน 15 วันหลังสิ้นไตรมาส     </t>
  </si>
  <si>
    <t>สรุปรายงานผลภายใน 20 วันหลังสิ้นไตรมาส 1</t>
  </si>
  <si>
    <t xml:space="preserve">รายงานให้ กฟฉ.1 ภายใน 10 วันหลังสิ้นไตรมาส </t>
  </si>
  <si>
    <t>กฟฉ.1      รายงานภายใน 15 วัน หลังสิ้นไตรมาส</t>
  </si>
  <si>
    <t xml:space="preserve">        2. รวบรวมข้อมูลที่ทำการตรวจวัด โดยรายงาน กฟฉ.1 ภายใน 5 วัน หลังสิ้นไตรมาส</t>
  </si>
  <si>
    <t>กฟฟ.  1. ตรวจวัดแรงดันจุดที่มีการร้องเรียน(ตรวจสอบข้อมูลจากระบบ e-One)</t>
  </si>
  <si>
    <t>และบันทึกข้อมูลตามแบบฟอร์มภายใน 5 วันที่มีการร้องเรียน</t>
  </si>
  <si>
    <t xml:space="preserve">กฟฉ.1       รายงานภายใน 15 วัน หลังสิ้นไตรมาส </t>
  </si>
  <si>
    <t>กฟฟ. ที่มี PEA SHOP 7 กฟฟ. รายงานภายใน 10 วันหลังสิ้นไตรมาส</t>
  </si>
  <si>
    <t>กฟฉ.1                รายงานภายใน 15 วันหลังสิ้นไตรมาส</t>
  </si>
  <si>
    <t>กฟฟ.ชั้น 1-3 รายงาน กฟฉ.1 ไตรมาสละ 1 ครั้ง ภายใน 10 วัน หลังสิ้นไตรมาส</t>
  </si>
  <si>
    <t>421 ราย</t>
  </si>
  <si>
    <t>รผก.(ภ2)                                     1    ราย/ไตรมาส</t>
  </si>
  <si>
    <t>93 ราย</t>
  </si>
  <si>
    <t>(กฟจ. ขก., ขก.2)</t>
  </si>
  <si>
    <t>ราย (รายงานภายใน 15 วันหลังสิ้นไตรมาส)</t>
  </si>
  <si>
    <t>มหาวิทยาลัยขอนแก่น</t>
  </si>
  <si>
    <t>บมจ.ฟินิคซ พัลพ แอนด์ เพเพอร์</t>
  </si>
  <si>
    <t>บริษัท ขอนแก่นกล๊าส อินดัสทรี จำกัด</t>
  </si>
  <si>
    <t>บริษัท ขอนแก่นบริวเวอรี่ จำกัด</t>
  </si>
  <si>
    <t xml:space="preserve">บจก.พานาโซนิค แมนูแฟคเจอริ่ง(ประเทศไทย) </t>
  </si>
  <si>
    <t>บริษัท เซ็นทรัลพัฒนา ขอนแก่น จำกัด</t>
  </si>
  <si>
    <t>บริษัทไทยนำมันสำปะหลัง จำกัด</t>
  </si>
  <si>
    <t>บริษัท เซ็นทรัลเวิลด์ จำกัด</t>
  </si>
  <si>
    <t>หมายเหตุ : ลูกค้าที่มีค่าไฟฟ้าตั้งแต่ 6 ล้านบาท/เดือนขึ้นไป</t>
  </si>
  <si>
    <t xml:space="preserve">           กฟข. และ กฟฟ.ชั้น 1-3 จัดกิจกรรมออกกำลังกายทุกวันพุธ</t>
  </si>
  <si>
    <t xml:space="preserve">         กฟฉ.1</t>
  </si>
  <si>
    <t xml:space="preserve">         กฟฟ.ชั้น 1-3</t>
  </si>
  <si>
    <t>1    ครั้ง</t>
  </si>
  <si>
    <t xml:space="preserve">          ทุกแผนก สังกัด กฟส.</t>
  </si>
  <si>
    <t xml:space="preserve">          ทุกแผนก สังกัดทุกกอง ฉ.1</t>
  </si>
  <si>
    <t xml:space="preserve">          กฟย.</t>
  </si>
  <si>
    <t>สัปดาห์ละ 1 ครั้ง</t>
  </si>
  <si>
    <t xml:space="preserve">          ทุกแผนก สังกัด กฟฟ.ชั้น 1-3</t>
  </si>
  <si>
    <t xml:space="preserve">          กฟฟ.ชั้น 1-3 </t>
  </si>
  <si>
    <t xml:space="preserve">          กฟฉ.1</t>
  </si>
  <si>
    <t xml:space="preserve">          กฟฟ.ชั้น 1-3</t>
  </si>
  <si>
    <t>เดือนละ 1  ครั้ง</t>
  </si>
  <si>
    <t>ครัวเรือน</t>
  </si>
  <si>
    <t>กฟส.ธาตุพนม</t>
  </si>
  <si>
    <t>กฟส.อากาศอำนวย</t>
  </si>
  <si>
    <t>กฟส.หนองวัวซอ</t>
  </si>
  <si>
    <t>กฟส.เพ็ญ</t>
  </si>
  <si>
    <t>กฟส.เชียงคาน</t>
  </si>
  <si>
    <t>กฟส.น้ำพอง</t>
  </si>
  <si>
    <t>กฟส.เซกา</t>
  </si>
  <si>
    <t>กฟย.พรรณานิคม</t>
  </si>
  <si>
    <t xml:space="preserve">รวม กฟฉ.1     </t>
  </si>
  <si>
    <t xml:space="preserve">1.2.5.1 ระบบจำหน่ายแรงสูง </t>
  </si>
  <si>
    <t>ใช้ข้อมูลเดียวกับข้อ 7.2.1 ก่อสร้างปรับปรุง/เพิ่มขนาด/เสริมหม้อแปลง (kVA.) ในด้าน Loss</t>
  </si>
  <si>
    <t>ใช้ข้อมูลเดียวกับข้อ 7.2.4 ปรับปรุง/เสริมระบบจำหน่ายแรงต่ำ ในด้าน Loss</t>
  </si>
  <si>
    <t>หมายเหตุ เป้าหมาย คืองานก่อสร้างใหม่</t>
  </si>
  <si>
    <t>หมายเหตุ เป้าหมาย คืองานปรับปรุงเปลี่ยนสายเปือยเป็นสายหุ้มฉนวน(SAC)</t>
  </si>
  <si>
    <t>กฟฉ.1 รายงานภายใน 10 วัน หลังสิ้นเดือน</t>
  </si>
  <si>
    <t>โดยกำหนดช่วงเวลาแล้วเสร็จครบ 100% ภายใน ไตรมาส 3</t>
  </si>
  <si>
    <t>กฟฟ.หน้างาน รับผิดชอบฯ โดย ผมม.จะเป็นผู้กำหนดจำนวนและ PEA ให้แต่ละ กฟฟ.</t>
  </si>
  <si>
    <t>กฟจ.ขอนแก่น 2 (ไม่รวมในสังกัด)</t>
  </si>
  <si>
    <t xml:space="preserve">กฟจ.อุดรธานี </t>
  </si>
  <si>
    <t>กฟส.บ้านผือ (ไม่รวมสังกัด)</t>
  </si>
  <si>
    <t>กฟย.น้ำโสม</t>
  </si>
  <si>
    <t>กฟย.นายูง</t>
  </si>
  <si>
    <t>กฟส.บ้านผือ</t>
  </si>
  <si>
    <t xml:space="preserve">กฟส.หนองวัวซอ </t>
  </si>
  <si>
    <t xml:space="preserve">กฟส.กุดจับ </t>
  </si>
  <si>
    <t>รวม กฟจ.อุดรธานี</t>
  </si>
  <si>
    <t>กฟจ.หนองคาย (ไม่รวมสังกัด)</t>
  </si>
  <si>
    <t>กฟย.สระใคร</t>
  </si>
  <si>
    <t>กฟส.ท่าบ่อ (ไม่รวมสังกัด)</t>
  </si>
  <si>
    <t>กฟย.ศรีเชียงใหม่</t>
  </si>
  <si>
    <t>กฟย.สังคม</t>
  </si>
  <si>
    <t>กฟย.โพธิ์ตาก</t>
  </si>
  <si>
    <t>กฟส.ท่าบ่อ</t>
  </si>
  <si>
    <t>กฟส.โพนพิสัย (ไม่รวมสังกัด)</t>
  </si>
  <si>
    <t>กฟย.รัตนวาปี</t>
  </si>
  <si>
    <t>กฟย.เฝ้าไร่</t>
  </si>
  <si>
    <t>กฟส.โพนพิสัย</t>
  </si>
  <si>
    <t xml:space="preserve">กฟจ.ขอนแก่น </t>
  </si>
  <si>
    <t>กฟส.น้ำพอง (ไม่รวมสังกัด)</t>
  </si>
  <si>
    <t>กฟย.เขาสวนกวาง</t>
  </si>
  <si>
    <t>กฟย.อุบลรัตน์</t>
  </si>
  <si>
    <t>กฟส.กระนวน (ไม่รวมสังกัด)</t>
  </si>
  <si>
    <t>กฟย.ซำสูง</t>
  </si>
  <si>
    <t>กฟส.กระนวน</t>
  </si>
  <si>
    <t>กฟจ.เลย (ไม่รวมสังกัด)</t>
  </si>
  <si>
    <t>กฟย.นาด้วง</t>
  </si>
  <si>
    <t>กฟย.ท่าลี่</t>
  </si>
  <si>
    <t>กฟย.ภูเรือ</t>
  </si>
  <si>
    <t>กฟส.วังสะพุง (ไม่รวมสังกัด)</t>
  </si>
  <si>
    <t>กฟย.ภูกระดึง</t>
  </si>
  <si>
    <t>กฟย.ผาขาว</t>
  </si>
  <si>
    <t>กฟย.ภูหลวง</t>
  </si>
  <si>
    <t>กฟย.หนองหิน</t>
  </si>
  <si>
    <t>กฟย.เอราวัณ</t>
  </si>
  <si>
    <t>กฟส.วังสะพุง</t>
  </si>
  <si>
    <t>กฟส.เชียงคาน (ไม่รวมสังกัด)</t>
  </si>
  <si>
    <t>กฟย.ปากชม</t>
  </si>
  <si>
    <t>กฟส.ด่านซ้าย (ไม่รวมสังกัด)</t>
  </si>
  <si>
    <t>กฟย.นาแห้ว</t>
  </si>
  <si>
    <t>กฟส.ด่านซ้าย</t>
  </si>
  <si>
    <t>กฟจ.สกลนคร (ไม่รวมสังกัด)</t>
  </si>
  <si>
    <t>กฟย.กุสุมาลย์</t>
  </si>
  <si>
    <t>กฟย.โคกศรีสุพรรณ</t>
  </si>
  <si>
    <t>กฟย.กุดบาก</t>
  </si>
  <si>
    <t>กฟย.ภูพาน</t>
  </si>
  <si>
    <t>กฟย.เต่างอย</t>
  </si>
  <si>
    <t>กฟย.โพนนาแก้ว</t>
  </si>
  <si>
    <t xml:space="preserve">กฟส.อากาศอำนวย </t>
  </si>
  <si>
    <t>กฟจ.นครพนม (ไม่รวมสังกัด)</t>
  </si>
  <si>
    <t>กฟย.ท่าอุเทน</t>
  </si>
  <si>
    <t>กฟย.นาหว้า</t>
  </si>
  <si>
    <t>กฟย.ศรีสงคราม</t>
  </si>
  <si>
    <t>กฟย.ปลาปาก</t>
  </si>
  <si>
    <t>กฟย.โพนสวรรค์</t>
  </si>
  <si>
    <t>กฟส.ธาตุพนม (ไม่รวมสังกัด)</t>
  </si>
  <si>
    <t>กฟย.เรณูนคร</t>
  </si>
  <si>
    <t xml:space="preserve">กฟส.นาแก </t>
  </si>
  <si>
    <t>กฟส.บ้านแพง (ไม่รวมสังกัด)</t>
  </si>
  <si>
    <t>กฟย.นาทม</t>
  </si>
  <si>
    <t>กฟส.บ้านแพง</t>
  </si>
  <si>
    <t>กฟอ.ชุมแพ (ไม่รวมสังกัด)</t>
  </si>
  <si>
    <t>กฟย.สีชมพู</t>
  </si>
  <si>
    <t>กฟย.ภูผาม่าน</t>
  </si>
  <si>
    <t>กฟส.ภูเวียง (ไม่รวมสังกัด)</t>
  </si>
  <si>
    <t>กฟย.หนองนาคำ</t>
  </si>
  <si>
    <t>กฟส.ภูเวียง</t>
  </si>
  <si>
    <t xml:space="preserve">กฟส.หนองเรือ </t>
  </si>
  <si>
    <t>กฟอ.กุมภวาปี (ไม่รวมสังกัด)</t>
  </si>
  <si>
    <t>กฟย.ศรีธาตุ</t>
  </si>
  <si>
    <t>กฟย.โนนสะอาด</t>
  </si>
  <si>
    <t>กฟย.วังสามหมอ</t>
  </si>
  <si>
    <t>กฟย.หนองแสง</t>
  </si>
  <si>
    <t>กฟย.ประจักษ์ศิลปาคม</t>
  </si>
  <si>
    <t>รวม กฟอ.กุมภวาปี</t>
  </si>
  <si>
    <t>กฟอ.หนองหาน (ไม่รวมสังกัด)</t>
  </si>
  <si>
    <t>กฟย.ไชยวาน</t>
  </si>
  <si>
    <t>กฟย.ทุ่งฝน</t>
  </si>
  <si>
    <t>กฟย.พิบูลย์รักษ์</t>
  </si>
  <si>
    <t>กฟย.กู่แก้ว</t>
  </si>
  <si>
    <t xml:space="preserve">กฟส.บ้านดุง </t>
  </si>
  <si>
    <t>กฟอ.พังโคน (ไม่รวมสังกัด)</t>
  </si>
  <si>
    <t>กฟย.วาริชภูมิ</t>
  </si>
  <si>
    <t>กฟย.นิคมน้ำอูน</t>
  </si>
  <si>
    <t>กฟส.สว่างแดนดิน (ไม่รวมสังกัด)</t>
  </si>
  <si>
    <t>กฟย.ส่องดาว</t>
  </si>
  <si>
    <t>กฟย.เจริญศิลป์</t>
  </si>
  <si>
    <t>กฟส.สว่างแดนดิน</t>
  </si>
  <si>
    <t>กฟส.วานรนิวาส (ไม่รวมสังกัด)</t>
  </si>
  <si>
    <t>กฟย.บ้านม่วง</t>
  </si>
  <si>
    <t>กฟย.คำตากล้า</t>
  </si>
  <si>
    <t>กฟส.วานรนิวาส</t>
  </si>
  <si>
    <t>กฟจ.หนองบัวลำภู (ไม่รวมสังกัด)</t>
  </si>
  <si>
    <t>กฟย.โนนสัง</t>
  </si>
  <si>
    <t>กฟย.สุวรรณคูหา</t>
  </si>
  <si>
    <t xml:space="preserve">กฟส.ศรีบุญเรือง </t>
  </si>
  <si>
    <t>กฟส.นากลาง (ไม่รวมสังกัด)</t>
  </si>
  <si>
    <t>กฟย.นาวัง</t>
  </si>
  <si>
    <t>กฟส.นากลาง</t>
  </si>
  <si>
    <t>กฟอ.บ้านไผ่ (ไม่รวมสังกัด)</t>
  </si>
  <si>
    <t>กฟย.ชนบท</t>
  </si>
  <si>
    <t>กฟย.เปือยน้อย</t>
  </si>
  <si>
    <t>กฟย.บ้านแฮด</t>
  </si>
  <si>
    <t>กฟส.พล (ไม่รวมสังกัด)</t>
  </si>
  <si>
    <t>กฟย.แวงน้อย</t>
  </si>
  <si>
    <t>กฟย.แวงใหญ่</t>
  </si>
  <si>
    <t>กฟส.พล</t>
  </si>
  <si>
    <t>กฟส.มัญจาคีรี (ไม่รวมสังกัด)</t>
  </si>
  <si>
    <t>กฟย.โคกโพธิ์ไชย</t>
  </si>
  <si>
    <t>กฟส.มัญจาคีรี</t>
  </si>
  <si>
    <t xml:space="preserve">กฟส.หนองสองห้อง </t>
  </si>
  <si>
    <t>กฟจ.บึงกาฬ (ไม่รวมสังกัด)</t>
  </si>
  <si>
    <t>กฟย.ปากคาด</t>
  </si>
  <si>
    <t>กฟย.พรเจริญ</t>
  </si>
  <si>
    <t>กฟย.โซ่พิสัย</t>
  </si>
  <si>
    <t>กฟย.ศรีวิไล</t>
  </si>
  <si>
    <t>กฟย.บุ่งคล้า</t>
  </si>
  <si>
    <t>กฟส.เซกา (ไม่รวมสังกัด)</t>
  </si>
  <si>
    <t>กฟย.บึงโขงหลง</t>
  </si>
  <si>
    <t>กฟจ.ขอนแก่น 2 (ไม่รวมสังกัด)</t>
  </si>
  <si>
    <t>กฟย.ท่าพระ</t>
  </si>
  <si>
    <t>กฟส.บ้านฝาง (ไม่รวมสังกัด)</t>
  </si>
  <si>
    <t>กฟย.พระยืน</t>
  </si>
  <si>
    <t>กฟจ.อุดรธานี 2 (ไม่รวมสังกัด)</t>
  </si>
  <si>
    <t>กฟส.เพ็ญ (ไม่รวมสังกัด)</t>
  </si>
  <si>
    <t>กฟย.สร้างคอม</t>
  </si>
  <si>
    <t xml:space="preserve"> กปบ. วิเคราะห์ Technical Loss สถานีไฟฟ้าหนองคาย 1 จำนวน 8 ฟีดเดอร์</t>
  </si>
  <si>
    <t>หมายเหตุ F7, F9 ไม่ได้จ่ายไฟ</t>
  </si>
  <si>
    <t xml:space="preserve"> KKB09,LEA05,NNA07,PON06,SEK01,SOA07,STT05,THA06,NSG03 ,SSK08</t>
  </si>
  <si>
    <t>LEA07,STT03,CHA02,KKA02,KKC01,KKC06,KUP02,SOA05,UDB02,PFA02</t>
  </si>
  <si>
    <t>KKD01,KKD04,PON01,PON06,STT03,SSK06,BPU03,KRA02</t>
  </si>
  <si>
    <t xml:space="preserve">ด้านกระบวนการภายใน </t>
  </si>
  <si>
    <t xml:space="preserve">   ข้อ 1.2.1.3 การบริหารจัดการการตัดต้นไม้ใกล้แนวสายไฟฟ้าตามหลักรุกขกรรมฯ</t>
  </si>
  <si>
    <t xml:space="preserve">   ข้อ 1.2.1.4 กำหนดเส้นทางที่ดำเนินการตัดต้นไม้เพื่อทัศนียภาพที่สวยงามฯ</t>
  </si>
  <si>
    <t xml:space="preserve">   ข้อ 1.2.1.5 ดำเนินการตัดต้นไม้เพื่อทัศนียภาพที่สวยงาม ฯ</t>
  </si>
  <si>
    <t xml:space="preserve">   ข้อ 1.2.2 งานตรวจตราและซ่อมแซมระบบไฟฟ้า (ระบบ 115 kV และ 22 kV)</t>
  </si>
  <si>
    <t xml:space="preserve">   ข้อ 8.1 กฟฟ. ร่วมกับผู้ประกอบการด้านสื่อสารโทรคมนาคมจัดระเบียบสายสื่อสารฯ</t>
  </si>
  <si>
    <t xml:space="preserve">หมายเหตุ : เป็นกิจกรรมที่สอดคล้องกันระหว่างกิจกรรม ดังนี้ </t>
  </si>
  <si>
    <t>ใหม่</t>
  </si>
  <si>
    <t>ฝวธ.(ภ2), กบล.</t>
  </si>
  <si>
    <r>
      <t xml:space="preserve">  </t>
    </r>
    <r>
      <rPr>
        <b/>
        <u/>
        <sz val="18"/>
        <rFont val="Browallia New"/>
        <family val="2"/>
      </rPr>
      <t>เป้าหมาย</t>
    </r>
    <r>
      <rPr>
        <sz val="18"/>
        <rFont val="Browallia New"/>
        <family val="2"/>
      </rPr>
      <t xml:space="preserve"> (เฉพาะ กฟฟ.ชั้น 1-3)</t>
    </r>
  </si>
  <si>
    <t xml:space="preserve"> - งานขอใช้ไฟติดตั้งมิเตอร์ กฟฟ.ชั้น 1-3 จำนวน 3 ราย/ไตรมาส</t>
  </si>
  <si>
    <t xml:space="preserve"> - งานขอขยายเขตแรงต่ำและติดตั้งมิเตอร์ กฟฟ.ชั้น 1-3 จำนวน 3 ราย/ไตรมาส</t>
  </si>
  <si>
    <t>(เขตละ 3 ราย/ไตรมาส,กฟฟ.ชั้น 1-3 ละ 3 ราย/ไตรมาส)</t>
  </si>
  <si>
    <t>กองรายได้กำหนดกำหนด</t>
  </si>
  <si>
    <t>และการบริการขององค์กร (ต่อ)</t>
  </si>
  <si>
    <t>8. งานยกระดับมาตรฐานคุณภาพการให้บริการ (ต่อ)</t>
  </si>
  <si>
    <t xml:space="preserve"> ตามปริมาณงานในข้อ 1.2.1.4 อย่างน้อยปีละ 1 ครั้ง</t>
  </si>
  <si>
    <r>
      <t xml:space="preserve"> เ</t>
    </r>
    <r>
      <rPr>
        <b/>
        <u/>
        <sz val="18"/>
        <color rgb="FF0000CC"/>
        <rFont val="Browallia New"/>
        <family val="2"/>
      </rPr>
      <t>ป้าหมาย</t>
    </r>
    <r>
      <rPr>
        <b/>
        <sz val="18"/>
        <color rgb="FF0000CC"/>
        <rFont val="Browallia New"/>
        <family val="2"/>
      </rPr>
      <t xml:space="preserve"> ตรวจตราอย่างน้อย </t>
    </r>
    <r>
      <rPr>
        <b/>
        <sz val="18"/>
        <color rgb="FF0000CC"/>
        <rFont val="Browallia New"/>
        <family val="2"/>
      </rPr>
      <t xml:space="preserve">เดือนละ 1 ครั้ง พร้อมปิดใบสั่งงาน ZPM4 </t>
    </r>
  </si>
  <si>
    <t>1.2.3 ขยายผลนวัตกรรมแจ้งจุดบกพร่องในระบบไฟฟ้าผ่าน Application บนมือถือ</t>
  </si>
  <si>
    <t>กฟข.ละ 2 ทีม (เพิ่มทุก กฟฟ.ชั้น 1-3 ที่มีระบบสายส่ง)</t>
  </si>
  <si>
    <t>- ตรวจสอบและปิดใบสั่งงานทุกใบสั่งงานภายใน 7 วัน ตามเกณฑ์การให้คะแนน</t>
  </si>
  <si>
    <t>8.1 งานตรวจสอบและบำรุงรักษาหม้อแปลงในระบบจำหน่ายเชิงป้องกัน</t>
  </si>
  <si>
    <t>รอค่าเป้าหมาย</t>
  </si>
  <si>
    <t xml:space="preserve">100% ของปริมาณความครบถ้วน ข้อมูลของ GIS เฟส 2 เมื่อเปรียบเทียบกับ </t>
  </si>
  <si>
    <t xml:space="preserve">ระบบ SCADA  </t>
  </si>
  <si>
    <t>ดำเนินการภายใน 25 วันปฏิทิน (กฟฟ.ชั้น 1-3)</t>
  </si>
  <si>
    <t>กฟฟ. รายงานให้ ผบธ.กบล. ภายใน 5 วัน หลังสิ้นเดือน</t>
  </si>
  <si>
    <t>7. แผนความปลอดภัย สำหรับประชาชน (ต่อ)</t>
  </si>
  <si>
    <t>Goal</t>
  </si>
  <si>
    <t>Goal(CSR)</t>
  </si>
  <si>
    <t>Customer</t>
  </si>
  <si>
    <t>I1 OM1(SAIFISAIDI)</t>
  </si>
  <si>
    <t>I2 OM1 (LOSS)</t>
  </si>
  <si>
    <t>I3 OM1(GIS)</t>
  </si>
  <si>
    <t>I4 OM1(งานขยายเขต)</t>
  </si>
  <si>
    <t>I5 OM2(DB)</t>
  </si>
  <si>
    <t>I6 OM2 (SLA)</t>
  </si>
  <si>
    <t>I7 OM2(ปิดงานก่อสร้าง)</t>
  </si>
  <si>
    <t>I8 IP 1-2(นวัตกรรม)</t>
  </si>
  <si>
    <t>I9 RS1 (พลังงาน)</t>
  </si>
  <si>
    <t>L1 HR1</t>
  </si>
  <si>
    <t>L2 HR2</t>
  </si>
  <si>
    <t>L3 OC1 (ความปลอดภัย,นโยบาย)</t>
  </si>
  <si>
    <t>L4 OC1(ISO 26000)</t>
  </si>
  <si>
    <t>L5 OC1(ความเสี่ยง,ควบคุมภายใน)</t>
  </si>
  <si>
    <t>L6 OC2(SEPA 1-6)</t>
  </si>
  <si>
    <t>จำนวนแผน</t>
  </si>
  <si>
    <t>จำนวนกิจกรรม</t>
  </si>
  <si>
    <t>ด้าน</t>
  </si>
  <si>
    <t>Internal Process</t>
  </si>
  <si>
    <t>L&amp;G</t>
  </si>
  <si>
    <r>
      <t>*</t>
    </r>
    <r>
      <rPr>
        <b/>
        <u/>
        <sz val="18"/>
        <color rgb="FFFF0000"/>
        <rFont val="Browallia New"/>
        <family val="2"/>
      </rPr>
      <t>หมายเหตุ</t>
    </r>
    <r>
      <rPr>
        <u/>
        <sz val="18"/>
        <color rgb="FFFF0000"/>
        <rFont val="Browallia New"/>
        <family val="2"/>
      </rPr>
      <t xml:space="preserve"> </t>
    </r>
    <r>
      <rPr>
        <sz val="18"/>
        <color rgb="FFFF0000"/>
        <rFont val="Browallia New"/>
        <family val="2"/>
      </rPr>
      <t>การสื่อสารบริการผ่าน sms ผู้สมัครใช้บริการเพิ่มขึ้นจากจำนวนผู้สมัครในปี 2560</t>
    </r>
  </si>
  <si>
    <t>1.1 ดำเนินกิจกรรมตามแผนพัฒนาการให้บริการสนับสนุนแก่ลูกค้า</t>
  </si>
  <si>
    <t xml:space="preserve">2.2.2 การรับฟังด้วยการปฏิสัมพันธ์ (Interaction-based) (VOC-04-003)  </t>
  </si>
  <si>
    <t>2.3 จัดทำแผนการปรับปรุงกระบวนการทำงาน/แผนปฏิบัติการจาก</t>
  </si>
  <si>
    <t>2.4.1 สรุปผลการสำรวจความพึงพอใจของลูกค้าที่ใช้บริการธุรกิจเสริม</t>
  </si>
  <si>
    <t>2.6.1 จัดการข้อร้องเรียนของลูกค้า เพื่อให้ข้อร้องเรียนของลูกค้า ได้รับการ</t>
  </si>
  <si>
    <t xml:space="preserve">4.1.1 สรุปข้อมูลการประเมินประสิทธิภาพการส่งจ่ายแยกเป็นพื้นที่  </t>
  </si>
  <si>
    <t xml:space="preserve">4.1.2 สรุปข้อมูลการประเมินประสิทธิภาพการส่งจ่ายแยกเป็นพื้นที่        </t>
  </si>
  <si>
    <t xml:space="preserve"> - งานขยายเขตติดตั้งหม้อแปลงเฉพาะราย กฟฟ.ชั้น 1-3 จำนวน 3 ราย/ไตรมาส</t>
  </si>
  <si>
    <t>ตอนปรับปรุงแผนครั้งที่ 2 &gt;&gt; ตัดให้เหลือเฉพาะ กฟฟ.ชั้น 1-3 จำนวน 3 ราย/ไตรมาส (เหลือ 45 ราย/ไตรมาส)</t>
  </si>
  <si>
    <t>เพิ่ม เป้าหมายไตรมาส 1-2 เมื่อ 30 ม.ค. 2561</t>
  </si>
  <si>
    <t>เปลี่ยนผู้รับผิดชอบเป็นคณะทำงานฯ</t>
  </si>
  <si>
    <t xml:space="preserve">10. แผนบริหารความเสี่ยงของสายงาน </t>
  </si>
  <si>
    <t>10.1 จัดทำแผนบริหารความเสี่ยงระดับสายงาน ปี 2561</t>
  </si>
  <si>
    <t>ภายในไตรมาส 1/2561</t>
  </si>
  <si>
    <t>10.2 ดำเนินการ ติดตามผล และจัดทำรายงานตามแผนบริหาร</t>
  </si>
  <si>
    <t>ความเสี่ยงภาค 2 ปี 2561 (ไตรมาสละ 1 ครั้ง)</t>
  </si>
  <si>
    <t>กฟฉ.1    รายงานภายใน  5  วัน หลังสิ้นไตรมาส</t>
  </si>
  <si>
    <t>11.1 ปรับปรุง/จัดวางระบบการควบคุมภายในของหน่วยงานประจำ</t>
  </si>
  <si>
    <t>ปี 2561</t>
  </si>
  <si>
    <t>ภายในวันที่  30  มกราคม 2561</t>
  </si>
  <si>
    <t xml:space="preserve">ทุกหน่วยงาน ทบทวนกระดาษทำการ 8 ช่อง, แบบสอบถามจุดควบคุมกระบวนงานฯ, </t>
  </si>
  <si>
    <t>ภาคผนวก ก,ภาคผนวก ข</t>
  </si>
  <si>
    <t>11.2 ดำเนินการ ติดตามผล และจัดทำรายงานตามแผนการ</t>
  </si>
  <si>
    <t>ปรับปรุงการควบคุมภายใน(ตามแผน ปย.2 และรายงานผล)</t>
  </si>
  <si>
    <t>(ไตรมาสละ 1 ครั้ง)</t>
  </si>
  <si>
    <t>กฟฉ.1      รายงานภายใน  5  วัน หลังสิ้นไตรมาส</t>
  </si>
  <si>
    <t>หน่วยงานที่มี ปย.2</t>
  </si>
  <si>
    <t>Performance Management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</si>
</sst>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64" formatCode="#,##0.000"/>
    <numFmt numFmtId="165" formatCode="_-* #,##0.000_-;\-* #,##0.000_-;_-* &quot;-&quot;??_-;_-@_-"/>
    <numFmt numFmtId="166" formatCode="0.000"/>
    <numFmt numFmtId="167" formatCode="_-* #,##0.0000_-;\-* #,##0.0000_-;_-* &quot;-&quot;??_-;_-@_-"/>
    <numFmt numFmtId="168" formatCode="#,##0;[Red]#,##0"/>
    <numFmt numFmtId="169" formatCode="_-* #,##0.000_-;\-* #,##0.000_-;_-* &quot;-&quot;???_-;_-@_-"/>
    <numFmt numFmtId="170" formatCode="#,##0_ ;\-#,##0\ "/>
    <numFmt numFmtId="171" formatCode="_-* #,##0_-;\-* #,##0_-;_-* &quot;-&quot;??_-;_-@_-"/>
    <numFmt numFmtId="172" formatCode="0.0000"/>
    <numFmt numFmtId="173" formatCode="_(* #,##0.00_);_(* \(#,##0.00\);_(* &quot;-&quot;??_);_(@_)"/>
    <numFmt numFmtId="174" formatCode="_-* #,##0.0_-;\-* #,##0.0_-;_-* &quot;-&quot;?_-;_-@_-"/>
    <numFmt numFmtId="175" formatCode="_(* #,##0_);_(* \(#,##0\);_(* &quot;-&quot;??_);_(@_)"/>
  </numFmts>
  <fonts count="123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theme="1"/>
      <name val="Calibri"/>
      <family val="2"/>
      <charset val="222"/>
    </font>
    <font>
      <b/>
      <sz val="18"/>
      <name val="Browallia New"/>
      <family val="2"/>
    </font>
    <font>
      <sz val="18"/>
      <name val="Browallia New"/>
      <family val="2"/>
    </font>
    <font>
      <sz val="14"/>
      <name val="Cordia New"/>
      <family val="2"/>
    </font>
    <font>
      <b/>
      <sz val="20"/>
      <name val="Browallia New"/>
      <family val="2"/>
    </font>
    <font>
      <sz val="18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indexed="12"/>
      <name val="Browallia New"/>
      <family val="2"/>
    </font>
    <font>
      <sz val="16"/>
      <color theme="1"/>
      <name val="Browallia New"/>
      <family val="2"/>
    </font>
    <font>
      <sz val="16"/>
      <color indexed="12"/>
      <name val="Browallia New"/>
      <family val="2"/>
    </font>
    <font>
      <sz val="16"/>
      <color indexed="23"/>
      <name val="Browallia New"/>
      <family val="2"/>
    </font>
    <font>
      <sz val="16"/>
      <color indexed="8"/>
      <name val="Browallia New"/>
      <family val="2"/>
    </font>
    <font>
      <sz val="16"/>
      <color indexed="10"/>
      <name val="Browallia New"/>
      <family val="2"/>
    </font>
    <font>
      <sz val="16"/>
      <color indexed="60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sz val="16"/>
      <color indexed="10"/>
      <name val="Browallia New"/>
      <family val="2"/>
    </font>
    <font>
      <b/>
      <sz val="16"/>
      <color theme="1"/>
      <name val="Browallia New"/>
      <family val="2"/>
    </font>
    <font>
      <b/>
      <sz val="18"/>
      <color indexed="10"/>
      <name val="Browallia New"/>
      <family val="2"/>
    </font>
    <font>
      <sz val="16"/>
      <color indexed="14"/>
      <name val="Browallia New"/>
      <family val="2"/>
    </font>
    <font>
      <sz val="16"/>
      <color indexed="55"/>
      <name val="Browallia New"/>
      <family val="2"/>
    </font>
    <font>
      <b/>
      <sz val="16"/>
      <color rgb="FF0000FF"/>
      <name val="Browallia New"/>
      <family val="2"/>
    </font>
    <font>
      <b/>
      <sz val="18"/>
      <color rgb="FFFF0000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8"/>
      <color indexed="12"/>
      <name val="Browallia New"/>
      <family val="2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u/>
      <sz val="18"/>
      <color rgb="FFFF0000"/>
      <name val="Browallia New"/>
      <family val="2"/>
    </font>
    <font>
      <b/>
      <sz val="16"/>
      <color rgb="FFFF0000"/>
      <name val="Wingdings"/>
      <charset val="2"/>
    </font>
    <font>
      <sz val="18"/>
      <color indexed="12"/>
      <name val="Browallia New"/>
      <family val="2"/>
    </font>
    <font>
      <sz val="18"/>
      <color indexed="10"/>
      <name val="Browallia New"/>
      <family val="2"/>
    </font>
    <font>
      <sz val="18"/>
      <color rgb="FFFF0000"/>
      <name val="Browallia New"/>
      <family val="2"/>
    </font>
    <font>
      <sz val="18"/>
      <color indexed="8"/>
      <name val="Browallia New"/>
      <family val="2"/>
    </font>
    <font>
      <sz val="18"/>
      <color indexed="58"/>
      <name val="Browallia New"/>
      <family val="2"/>
    </font>
    <font>
      <sz val="18"/>
      <color rgb="FF0000FF"/>
      <name val="Browallia New"/>
      <family val="2"/>
    </font>
    <font>
      <b/>
      <sz val="18"/>
      <color rgb="FF0000FF"/>
      <name val="Browallia New"/>
      <family val="2"/>
    </font>
    <font>
      <b/>
      <sz val="18"/>
      <color indexed="60"/>
      <name val="Browallia New"/>
      <family val="2"/>
    </font>
    <font>
      <sz val="18"/>
      <color indexed="60"/>
      <name val="Browallia New"/>
      <family val="2"/>
    </font>
    <font>
      <sz val="18"/>
      <color indexed="17"/>
      <name val="Browallia New"/>
      <family val="2"/>
    </font>
    <font>
      <sz val="18"/>
      <color indexed="9"/>
      <name val="Browallia New"/>
      <family val="2"/>
    </font>
    <font>
      <sz val="18"/>
      <color indexed="14"/>
      <name val="Browallia New"/>
      <family val="2"/>
    </font>
    <font>
      <b/>
      <sz val="18"/>
      <color indexed="8"/>
      <name val="Browallia New"/>
      <family val="2"/>
    </font>
    <font>
      <sz val="18"/>
      <color indexed="13"/>
      <name val="Browallia New"/>
      <family val="2"/>
    </font>
    <font>
      <i/>
      <sz val="18"/>
      <color theme="1"/>
      <name val="Calibri"/>
      <family val="2"/>
      <charset val="222"/>
      <scheme val="minor"/>
    </font>
    <font>
      <i/>
      <sz val="18"/>
      <name val="Browallia New"/>
      <family val="2"/>
    </font>
    <font>
      <b/>
      <i/>
      <sz val="18"/>
      <color indexed="12"/>
      <name val="Browallia New"/>
      <family val="2"/>
    </font>
    <font>
      <b/>
      <strike/>
      <sz val="18"/>
      <color indexed="12"/>
      <name val="Browallia New"/>
      <family val="2"/>
    </font>
    <font>
      <b/>
      <sz val="22"/>
      <name val="Browallia New"/>
      <family val="2"/>
    </font>
    <font>
      <b/>
      <sz val="16"/>
      <color indexed="8"/>
      <name val="Browallia New"/>
      <family val="2"/>
    </font>
    <font>
      <b/>
      <u/>
      <sz val="16"/>
      <color rgb="FFFF0000"/>
      <name val="Browallia New"/>
      <family val="2"/>
    </font>
    <font>
      <b/>
      <sz val="17"/>
      <color indexed="12"/>
      <name val="Browallia New"/>
      <family val="2"/>
    </font>
    <font>
      <sz val="17.5"/>
      <color rgb="FFFF0000"/>
      <name val="Browallia New"/>
      <family val="2"/>
    </font>
    <font>
      <b/>
      <sz val="17"/>
      <color rgb="FF0000FF"/>
      <name val="Browallia New"/>
      <family val="2"/>
    </font>
    <font>
      <u/>
      <sz val="18"/>
      <name val="Browallia New"/>
      <family val="2"/>
    </font>
    <font>
      <b/>
      <u/>
      <sz val="18"/>
      <name val="Browallia New"/>
      <family val="2"/>
    </font>
    <font>
      <u/>
      <sz val="11"/>
      <name val="Browallia New"/>
      <family val="2"/>
    </font>
    <font>
      <b/>
      <u/>
      <sz val="18"/>
      <color rgb="FFFF0000"/>
      <name val="Browallia New"/>
      <family val="2"/>
    </font>
    <font>
      <sz val="16"/>
      <color indexed="23"/>
      <name val="TH SarabunPSK"/>
      <family val="2"/>
    </font>
    <font>
      <sz val="16"/>
      <color theme="1"/>
      <name val="TH SarabunPSK"/>
      <family val="2"/>
    </font>
    <font>
      <sz val="16"/>
      <color indexed="12"/>
      <name val="TH SarabunPSK"/>
      <family val="2"/>
    </font>
    <font>
      <sz val="16"/>
      <color indexed="10"/>
      <name val="TH SarabunPSK"/>
      <family val="2"/>
    </font>
    <font>
      <b/>
      <sz val="15"/>
      <name val="Browallia New"/>
      <family val="2"/>
    </font>
    <font>
      <sz val="15"/>
      <color theme="1"/>
      <name val="Browallia New"/>
      <family val="2"/>
    </font>
    <font>
      <sz val="15"/>
      <color rgb="FFFF0000"/>
      <name val="Browallia New"/>
      <family val="2"/>
    </font>
    <font>
      <b/>
      <sz val="18"/>
      <color rgb="FF1607DF"/>
      <name val="Browallia New"/>
      <family val="2"/>
    </font>
    <font>
      <strike/>
      <sz val="18"/>
      <name val="Browallia New"/>
      <family val="2"/>
    </font>
    <font>
      <sz val="16"/>
      <color rgb="FF0000FF"/>
      <name val="Browallia New"/>
      <family val="2"/>
    </font>
    <font>
      <sz val="20"/>
      <name val="Browallia New"/>
      <family val="2"/>
    </font>
    <font>
      <b/>
      <sz val="18"/>
      <color rgb="FFFF0066"/>
      <name val="Browallia New"/>
      <family val="2"/>
    </font>
    <font>
      <sz val="18"/>
      <color rgb="FFFF0066"/>
      <name val="Browallia New"/>
      <family val="2"/>
    </font>
    <font>
      <i/>
      <sz val="18"/>
      <color theme="0"/>
      <name val="Browallia New"/>
      <family val="2"/>
    </font>
    <font>
      <sz val="14"/>
      <color rgb="FFFF0000"/>
      <name val="Browallia New"/>
      <family val="2"/>
    </font>
    <font>
      <sz val="14"/>
      <color rgb="FF0000FF"/>
      <name val="Browallia New"/>
      <family val="2"/>
    </font>
    <font>
      <sz val="18"/>
      <color rgb="FF002060"/>
      <name val="Browallia New"/>
      <family val="2"/>
    </font>
    <font>
      <b/>
      <sz val="16"/>
      <color rgb="FF002060"/>
      <name val="Browallia New"/>
      <family val="2"/>
    </font>
    <font>
      <b/>
      <sz val="16"/>
      <color indexed="60"/>
      <name val="Browallia New"/>
      <family val="2"/>
    </font>
    <font>
      <i/>
      <sz val="18"/>
      <color rgb="FFFF0000"/>
      <name val="Calibri"/>
      <family val="2"/>
      <charset val="222"/>
      <scheme val="minor"/>
    </font>
    <font>
      <sz val="20"/>
      <color rgb="FFFF0000"/>
      <name val="TH Chakra Petch"/>
    </font>
    <font>
      <sz val="18"/>
      <color rgb="FFFF0000"/>
      <name val="Calibri"/>
      <family val="2"/>
    </font>
    <font>
      <b/>
      <sz val="18"/>
      <color rgb="FF0000CC"/>
      <name val="Browallia New"/>
      <family val="2"/>
    </font>
    <font>
      <b/>
      <sz val="16"/>
      <color rgb="FF0000CC"/>
      <name val="Browallia New"/>
      <family val="2"/>
    </font>
    <font>
      <sz val="18"/>
      <color rgb="FF0000CC"/>
      <name val="Browallia New"/>
      <family val="2"/>
    </font>
    <font>
      <b/>
      <u/>
      <sz val="18"/>
      <color rgb="FF0000CC"/>
      <name val="Browallia New"/>
      <family val="2"/>
    </font>
    <font>
      <sz val="15"/>
      <color rgb="FF0000CC"/>
      <name val="Browallia New"/>
      <family val="2"/>
    </font>
    <font>
      <sz val="16"/>
      <color rgb="FF0000CC"/>
      <name val="Browallia New"/>
      <family val="2"/>
    </font>
    <font>
      <b/>
      <sz val="20"/>
      <color rgb="FF0000CC"/>
      <name val="Browallia New"/>
      <family val="2"/>
    </font>
    <font>
      <sz val="18"/>
      <name val="TH SarabunPSK"/>
      <family val="2"/>
    </font>
    <font>
      <b/>
      <sz val="17"/>
      <color rgb="FF0000CC"/>
      <name val="Browallia New"/>
      <family val="2"/>
    </font>
    <font>
      <sz val="18"/>
      <color rgb="FF000066"/>
      <name val="Browallia New"/>
      <family val="2"/>
    </font>
    <font>
      <sz val="17"/>
      <color rgb="FF0000CC"/>
      <name val="Browallia New"/>
      <family val="2"/>
    </font>
    <font>
      <b/>
      <sz val="16"/>
      <color indexed="10"/>
      <name val="Wingdings"/>
      <charset val="2"/>
    </font>
    <font>
      <sz val="17"/>
      <name val="Browallia New"/>
      <family val="2"/>
    </font>
    <font>
      <b/>
      <sz val="18"/>
      <color indexed="17"/>
      <name val="Browallia New"/>
      <family val="2"/>
    </font>
    <font>
      <sz val="18"/>
      <color rgb="FFA50021"/>
      <name val="Browallia New"/>
      <family val="2"/>
    </font>
    <font>
      <b/>
      <i/>
      <sz val="18"/>
      <color rgb="FF0000CC"/>
      <name val="Browallia New"/>
      <family val="2"/>
    </font>
    <font>
      <i/>
      <sz val="18"/>
      <color rgb="FF0000CC"/>
      <name val="Calibri"/>
      <family val="2"/>
      <charset val="222"/>
      <scheme val="minor"/>
    </font>
    <font>
      <b/>
      <sz val="17"/>
      <color rgb="FFFF0000"/>
      <name val="Browallia New"/>
      <family val="2"/>
    </font>
    <font>
      <b/>
      <sz val="18"/>
      <color theme="1"/>
      <name val="Angsana New"/>
      <family val="1"/>
    </font>
    <font>
      <b/>
      <sz val="18"/>
      <color theme="1"/>
      <name val="Browallia New"/>
      <family val="2"/>
    </font>
    <font>
      <sz val="18"/>
      <color theme="1"/>
      <name val="TH SarabunPSK"/>
      <family val="2"/>
    </font>
    <font>
      <sz val="16"/>
      <color indexed="9"/>
      <name val="Angsana New"/>
      <family val="1"/>
    </font>
    <font>
      <sz val="16"/>
      <name val="Angsana New"/>
      <family val="1"/>
    </font>
    <font>
      <sz val="16"/>
      <color rgb="FF0000FF"/>
      <name val="Angsana New"/>
      <family val="1"/>
    </font>
    <font>
      <sz val="16"/>
      <color indexed="12"/>
      <name val="Angsana New"/>
      <family val="1"/>
    </font>
    <font>
      <sz val="16"/>
      <color indexed="60"/>
      <name val="Aharoni"/>
      <charset val="177"/>
    </font>
    <font>
      <sz val="18"/>
      <color rgb="FFFF0000"/>
      <name val="Angsana New"/>
      <family val="1"/>
    </font>
    <font>
      <sz val="18"/>
      <color theme="1"/>
      <name val="Angsana New"/>
      <family val="1"/>
    </font>
    <font>
      <b/>
      <sz val="16"/>
      <color indexed="12"/>
      <name val="Angsana New"/>
      <family val="1"/>
    </font>
    <font>
      <b/>
      <sz val="16"/>
      <color rgb="FF0000FF"/>
      <name val="Angsana New"/>
      <family val="1"/>
    </font>
    <font>
      <sz val="16"/>
      <color indexed="10"/>
      <name val="Angsana New"/>
      <family val="1"/>
    </font>
    <font>
      <b/>
      <sz val="16"/>
      <color theme="0"/>
      <name val="Browallia New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  <font>
      <b/>
      <u/>
      <sz val="16"/>
      <color rgb="FF0000CC"/>
      <name val="Browallia New"/>
      <family val="2"/>
    </font>
    <font>
      <sz val="11"/>
      <color theme="1"/>
      <name val="Browallia New"/>
      <family val="2"/>
    </font>
    <font>
      <sz val="16"/>
      <color rgb="FFFF0000"/>
      <name val="Angsana New"/>
      <family val="1"/>
    </font>
    <font>
      <sz val="16"/>
      <color rgb="FFFF0066"/>
      <name val="Browallia New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6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43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0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28">
    <xf numFmtId="0" fontId="0" fillId="0" borderId="0" xfId="0"/>
    <xf numFmtId="0" fontId="13" fillId="0" borderId="0" xfId="0" applyFont="1" applyAlignment="1">
      <alignment vertical="center"/>
    </xf>
    <xf numFmtId="4" fontId="15" fillId="0" borderId="12" xfId="0" applyNumberFormat="1" applyFont="1" applyFill="1" applyBorder="1" applyAlignment="1">
      <alignment horizontal="right" vertical="center"/>
    </xf>
    <xf numFmtId="0" fontId="14" fillId="5" borderId="13" xfId="0" applyFont="1" applyFill="1" applyBorder="1" applyAlignment="1">
      <alignment vertical="center"/>
    </xf>
    <xf numFmtId="164" fontId="14" fillId="0" borderId="13" xfId="16" quotePrefix="1" applyNumberFormat="1" applyFont="1" applyFill="1" applyBorder="1" applyAlignment="1">
      <alignment horizontal="center" vertical="center"/>
    </xf>
    <xf numFmtId="4" fontId="11" fillId="0" borderId="13" xfId="16" applyNumberFormat="1" applyFont="1" applyFill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164" fontId="11" fillId="0" borderId="13" xfId="16" applyNumberFormat="1" applyFont="1" applyFill="1" applyBorder="1" applyAlignment="1">
      <alignment horizontal="center" vertical="center"/>
    </xf>
    <xf numFmtId="4" fontId="11" fillId="0" borderId="13" xfId="16" applyNumberFormat="1" applyFont="1" applyFill="1" applyBorder="1" applyAlignment="1">
      <alignment horizontal="center" vertical="center"/>
    </xf>
    <xf numFmtId="0" fontId="10" fillId="2" borderId="3" xfId="44" applyFont="1" applyFill="1" applyBorder="1" applyAlignment="1">
      <alignment horizontal="center" vertical="center"/>
    </xf>
    <xf numFmtId="0" fontId="10" fillId="2" borderId="2" xfId="44" applyFont="1" applyFill="1" applyBorder="1" applyAlignment="1">
      <alignment horizontal="center" vertical="center"/>
    </xf>
    <xf numFmtId="0" fontId="10" fillId="2" borderId="1" xfId="44" applyFont="1" applyFill="1" applyBorder="1" applyAlignment="1">
      <alignment vertical="center"/>
    </xf>
    <xf numFmtId="0" fontId="13" fillId="0" borderId="0" xfId="0" applyFont="1"/>
    <xf numFmtId="0" fontId="13" fillId="0" borderId="13" xfId="0" applyFont="1" applyBorder="1"/>
    <xf numFmtId="0" fontId="13" fillId="0" borderId="17" xfId="0" applyFont="1" applyBorder="1"/>
    <xf numFmtId="0" fontId="13" fillId="0" borderId="32" xfId="0" applyFont="1" applyBorder="1"/>
    <xf numFmtId="164" fontId="14" fillId="0" borderId="17" xfId="16" quotePrefix="1" applyNumberFormat="1" applyFont="1" applyFill="1" applyBorder="1" applyAlignment="1">
      <alignment horizontal="center" vertical="center"/>
    </xf>
    <xf numFmtId="4" fontId="11" fillId="0" borderId="12" xfId="16" applyNumberFormat="1" applyFont="1" applyFill="1" applyBorder="1" applyAlignment="1">
      <alignment horizontal="center" vertical="center"/>
    </xf>
    <xf numFmtId="0" fontId="13" fillId="4" borderId="13" xfId="0" applyFont="1" applyFill="1" applyBorder="1"/>
    <xf numFmtId="0" fontId="13" fillId="4" borderId="17" xfId="0" applyFont="1" applyFill="1" applyBorder="1"/>
    <xf numFmtId="0" fontId="11" fillId="4" borderId="13" xfId="49" applyFont="1" applyFill="1" applyBorder="1" applyAlignment="1">
      <alignment horizontal="center" vertical="center"/>
    </xf>
    <xf numFmtId="0" fontId="11" fillId="5" borderId="13" xfId="49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vertical="center"/>
    </xf>
    <xf numFmtId="0" fontId="9" fillId="0" borderId="0" xfId="0" applyFont="1"/>
    <xf numFmtId="0" fontId="13" fillId="0" borderId="12" xfId="0" applyFont="1" applyBorder="1"/>
    <xf numFmtId="0" fontId="13" fillId="0" borderId="20" xfId="0" applyFont="1" applyBorder="1"/>
    <xf numFmtId="0" fontId="13" fillId="0" borderId="15" xfId="0" applyFont="1" applyBorder="1"/>
    <xf numFmtId="0" fontId="18" fillId="5" borderId="13" xfId="48" applyFont="1" applyFill="1" applyBorder="1" applyAlignment="1">
      <alignment horizontal="center" vertical="center"/>
    </xf>
    <xf numFmtId="43" fontId="17" fillId="0" borderId="13" xfId="4" applyFont="1" applyFill="1" applyBorder="1" applyAlignment="1">
      <alignment horizontal="center" vertical="center"/>
    </xf>
    <xf numFmtId="0" fontId="13" fillId="0" borderId="14" xfId="0" applyFont="1" applyBorder="1"/>
    <xf numFmtId="4" fontId="11" fillId="5" borderId="13" xfId="16" applyNumberFormat="1" applyFont="1" applyFill="1" applyBorder="1" applyAlignment="1">
      <alignment horizontal="right" vertical="center"/>
    </xf>
    <xf numFmtId="4" fontId="11" fillId="5" borderId="13" xfId="16" applyNumberFormat="1" applyFont="1" applyFill="1" applyBorder="1" applyAlignment="1">
      <alignment horizontal="center" vertical="center"/>
    </xf>
    <xf numFmtId="0" fontId="13" fillId="0" borderId="18" xfId="0" applyFont="1" applyBorder="1"/>
    <xf numFmtId="0" fontId="13" fillId="0" borderId="19" xfId="0" applyFont="1" applyBorder="1"/>
    <xf numFmtId="164" fontId="14" fillId="0" borderId="20" xfId="16" quotePrefix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vertical="center"/>
    </xf>
    <xf numFmtId="3" fontId="33" fillId="0" borderId="15" xfId="51" applyNumberFormat="1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 applyFill="1"/>
    <xf numFmtId="0" fontId="19" fillId="0" borderId="0" xfId="0" applyFont="1" applyFill="1"/>
    <xf numFmtId="0" fontId="10" fillId="0" borderId="8" xfId="44" applyFont="1" applyBorder="1" applyAlignment="1">
      <alignment vertical="center"/>
    </xf>
    <xf numFmtId="0" fontId="13" fillId="0" borderId="0" xfId="0" applyFont="1" applyFill="1" applyAlignment="1">
      <alignment vertical="center"/>
    </xf>
    <xf numFmtId="4" fontId="11" fillId="5" borderId="12" xfId="16" applyNumberFormat="1" applyFont="1" applyFill="1" applyBorder="1" applyAlignment="1">
      <alignment horizontal="right" vertical="center"/>
    </xf>
    <xf numFmtId="0" fontId="10" fillId="0" borderId="0" xfId="44" applyFont="1" applyBorder="1" applyAlignment="1">
      <alignment vertical="center"/>
    </xf>
    <xf numFmtId="0" fontId="13" fillId="0" borderId="8" xfId="0" applyFont="1" applyBorder="1"/>
    <xf numFmtId="0" fontId="13" fillId="4" borderId="13" xfId="0" applyFont="1" applyFill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0" fillId="2" borderId="4" xfId="44" applyFont="1" applyFill="1" applyBorder="1" applyAlignment="1">
      <alignment horizontal="center" vertical="center"/>
    </xf>
    <xf numFmtId="0" fontId="10" fillId="2" borderId="10" xfId="44" applyFont="1" applyFill="1" applyBorder="1" applyAlignment="1">
      <alignment horizontal="center" vertical="center"/>
    </xf>
    <xf numFmtId="0" fontId="10" fillId="2" borderId="7" xfId="44" applyFont="1" applyFill="1" applyBorder="1" applyAlignment="1">
      <alignment horizontal="center" vertical="center"/>
    </xf>
    <xf numFmtId="164" fontId="11" fillId="4" borderId="13" xfId="16" applyNumberFormat="1" applyFont="1" applyFill="1" applyBorder="1" applyAlignment="1">
      <alignment horizontal="center" vertical="center"/>
    </xf>
    <xf numFmtId="0" fontId="10" fillId="2" borderId="1" xfId="44" applyFont="1" applyFill="1" applyBorder="1" applyAlignment="1">
      <alignment horizontal="center" vertical="center"/>
    </xf>
    <xf numFmtId="0" fontId="10" fillId="3" borderId="28" xfId="44" applyFont="1" applyFill="1" applyBorder="1" applyAlignment="1">
      <alignment horizontal="center" vertical="center"/>
    </xf>
    <xf numFmtId="4" fontId="11" fillId="4" borderId="13" xfId="16" applyNumberFormat="1" applyFont="1" applyFill="1" applyBorder="1" applyAlignment="1">
      <alignment horizontal="center" vertical="center"/>
    </xf>
    <xf numFmtId="4" fontId="11" fillId="4" borderId="13" xfId="16" applyNumberFormat="1" applyFont="1" applyFill="1" applyBorder="1" applyAlignment="1">
      <alignment horizontal="right" vertical="center"/>
    </xf>
    <xf numFmtId="4" fontId="11" fillId="4" borderId="12" xfId="16" applyNumberFormat="1" applyFont="1" applyFill="1" applyBorder="1" applyAlignment="1">
      <alignment horizontal="right" vertical="center"/>
    </xf>
    <xf numFmtId="0" fontId="5" fillId="2" borderId="4" xfId="44" applyFont="1" applyFill="1" applyBorder="1" applyAlignment="1">
      <alignment horizontal="center" vertical="center"/>
    </xf>
    <xf numFmtId="0" fontId="5" fillId="2" borderId="10" xfId="44" applyFont="1" applyFill="1" applyBorder="1" applyAlignment="1">
      <alignment horizontal="center" vertical="center"/>
    </xf>
    <xf numFmtId="0" fontId="5" fillId="2" borderId="2" xfId="44" applyFont="1" applyFill="1" applyBorder="1" applyAlignment="1">
      <alignment horizontal="center" vertical="center"/>
    </xf>
    <xf numFmtId="0" fontId="5" fillId="2" borderId="7" xfId="44" applyFont="1" applyFill="1" applyBorder="1" applyAlignment="1">
      <alignment horizontal="center" vertical="center"/>
    </xf>
    <xf numFmtId="0" fontId="5" fillId="2" borderId="1" xfId="44" applyFont="1" applyFill="1" applyBorder="1" applyAlignment="1">
      <alignment horizontal="center" vertical="center"/>
    </xf>
    <xf numFmtId="4" fontId="11" fillId="0" borderId="14" xfId="16" applyNumberFormat="1" applyFont="1" applyFill="1" applyBorder="1" applyAlignment="1">
      <alignment horizontal="right" vertical="center"/>
    </xf>
    <xf numFmtId="4" fontId="25" fillId="0" borderId="12" xfId="21" applyNumberFormat="1" applyFont="1" applyFill="1" applyBorder="1" applyAlignment="1">
      <alignment horizontal="center" vertical="center"/>
    </xf>
    <xf numFmtId="4" fontId="25" fillId="0" borderId="13" xfId="21" applyNumberFormat="1" applyFont="1" applyFill="1" applyBorder="1" applyAlignment="1">
      <alignment horizontal="center" vertical="center"/>
    </xf>
    <xf numFmtId="0" fontId="13" fillId="0" borderId="30" xfId="0" applyFont="1" applyBorder="1"/>
    <xf numFmtId="0" fontId="13" fillId="4" borderId="0" xfId="0" applyFont="1" applyFill="1" applyBorder="1"/>
    <xf numFmtId="0" fontId="6" fillId="4" borderId="14" xfId="48" applyFont="1" applyFill="1" applyBorder="1" applyAlignment="1">
      <alignment vertical="center"/>
    </xf>
    <xf numFmtId="0" fontId="6" fillId="0" borderId="13" xfId="53" applyFont="1" applyFill="1" applyBorder="1" applyAlignment="1">
      <alignment horizontal="left" vertical="center"/>
    </xf>
    <xf numFmtId="0" fontId="6" fillId="0" borderId="15" xfId="49" applyFont="1" applyFill="1" applyBorder="1" applyAlignment="1">
      <alignment horizontal="center" vertical="center"/>
    </xf>
    <xf numFmtId="43" fontId="6" fillId="0" borderId="16" xfId="16" applyFont="1" applyFill="1" applyBorder="1" applyAlignment="1">
      <alignment horizontal="right" vertical="center"/>
    </xf>
    <xf numFmtId="165" fontId="6" fillId="0" borderId="16" xfId="16" applyNumberFormat="1" applyFont="1" applyFill="1" applyBorder="1" applyAlignment="1">
      <alignment horizontal="right" vertical="center"/>
    </xf>
    <xf numFmtId="0" fontId="6" fillId="0" borderId="14" xfId="48" applyFont="1" applyFill="1" applyBorder="1" applyAlignment="1">
      <alignment vertical="center"/>
    </xf>
    <xf numFmtId="0" fontId="6" fillId="0" borderId="15" xfId="48" applyFont="1" applyFill="1" applyBorder="1" applyAlignment="1">
      <alignment horizontal="center" vertical="center"/>
    </xf>
    <xf numFmtId="0" fontId="6" fillId="0" borderId="16" xfId="48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46" applyFont="1" applyFill="1" applyBorder="1" applyAlignment="1">
      <alignment horizontal="center" vertical="center"/>
    </xf>
    <xf numFmtId="0" fontId="6" fillId="0" borderId="15" xfId="24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center" vertical="center"/>
    </xf>
    <xf numFmtId="0" fontId="6" fillId="4" borderId="16" xfId="48" applyFont="1" applyFill="1" applyBorder="1" applyAlignment="1">
      <alignment vertical="center"/>
    </xf>
    <xf numFmtId="0" fontId="6" fillId="0" borderId="14" xfId="46" applyFont="1" applyFill="1" applyBorder="1" applyAlignment="1">
      <alignment horizontal="left" vertical="center"/>
    </xf>
    <xf numFmtId="0" fontId="6" fillId="0" borderId="15" xfId="48" applyFont="1" applyFill="1" applyBorder="1" applyAlignment="1">
      <alignment vertical="center"/>
    </xf>
    <xf numFmtId="0" fontId="38" fillId="0" borderId="16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4" xfId="0" applyFont="1" applyFill="1" applyBorder="1" applyAlignment="1">
      <alignment vertical="center"/>
    </xf>
    <xf numFmtId="3" fontId="6" fillId="0" borderId="15" xfId="51" applyNumberFormat="1" applyFont="1" applyFill="1" applyBorder="1" applyAlignment="1">
      <alignment horizontal="center" vertical="center"/>
    </xf>
    <xf numFmtId="0" fontId="6" fillId="0" borderId="16" xfId="51" applyFont="1" applyFill="1" applyBorder="1" applyAlignment="1">
      <alignment horizontal="left" vertical="center"/>
    </xf>
    <xf numFmtId="0" fontId="9" fillId="0" borderId="14" xfId="0" applyFont="1" applyBorder="1"/>
    <xf numFmtId="0" fontId="6" fillId="0" borderId="14" xfId="51" applyFont="1" applyFill="1" applyBorder="1" applyAlignment="1">
      <alignment horizontal="left" vertical="center"/>
    </xf>
    <xf numFmtId="3" fontId="9" fillId="0" borderId="15" xfId="51" applyNumberFormat="1" applyFont="1" applyFill="1" applyBorder="1" applyAlignment="1">
      <alignment horizontal="center" vertical="center"/>
    </xf>
    <xf numFmtId="0" fontId="6" fillId="5" borderId="14" xfId="51" applyFont="1" applyFill="1" applyBorder="1" applyAlignment="1">
      <alignment horizontal="left" vertical="center"/>
    </xf>
    <xf numFmtId="0" fontId="38" fillId="0" borderId="14" xfId="51" applyFont="1" applyFill="1" applyBorder="1" applyAlignment="1">
      <alignment horizontal="left" vertical="center"/>
    </xf>
    <xf numFmtId="0" fontId="39" fillId="0" borderId="14" xfId="51" applyFont="1" applyFill="1" applyBorder="1" applyAlignment="1">
      <alignment horizontal="left" vertical="center"/>
    </xf>
    <xf numFmtId="0" fontId="6" fillId="5" borderId="15" xfId="49" applyFont="1" applyFill="1" applyBorder="1" applyAlignment="1">
      <alignment horizontal="center" vertical="center"/>
    </xf>
    <xf numFmtId="0" fontId="6" fillId="0" borderId="15" xfId="45" applyFont="1" applyFill="1" applyBorder="1" applyAlignment="1">
      <alignment horizontal="center" vertical="center"/>
    </xf>
    <xf numFmtId="1" fontId="6" fillId="0" borderId="15" xfId="48" applyNumberFormat="1" applyFont="1" applyFill="1" applyBorder="1" applyAlignment="1">
      <alignment horizontal="center" vertical="center"/>
    </xf>
    <xf numFmtId="0" fontId="6" fillId="0" borderId="14" xfId="45" applyFont="1" applyFill="1" applyBorder="1" applyAlignment="1">
      <alignment horizontal="left" vertical="center"/>
    </xf>
    <xf numFmtId="0" fontId="6" fillId="0" borderId="15" xfId="45" applyFont="1" applyFill="1" applyBorder="1" applyAlignment="1">
      <alignment horizontal="left" vertical="center"/>
    </xf>
    <xf numFmtId="0" fontId="6" fillId="0" borderId="16" xfId="45" applyFont="1" applyFill="1" applyBorder="1" applyAlignment="1">
      <alignment horizontal="left" vertical="center"/>
    </xf>
    <xf numFmtId="0" fontId="9" fillId="0" borderId="16" xfId="45" applyFont="1" applyFill="1" applyBorder="1" applyAlignment="1">
      <alignment horizontal="left" vertical="center"/>
    </xf>
    <xf numFmtId="0" fontId="6" fillId="4" borderId="15" xfId="48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38" fillId="0" borderId="14" xfId="48" applyFont="1" applyFill="1" applyBorder="1" applyAlignment="1">
      <alignment vertical="center"/>
    </xf>
    <xf numFmtId="0" fontId="38" fillId="0" borderId="16" xfId="48" applyFont="1" applyFill="1" applyBorder="1" applyAlignment="1">
      <alignment vertical="center"/>
    </xf>
    <xf numFmtId="0" fontId="5" fillId="2" borderId="1" xfId="44" applyFont="1" applyFill="1" applyBorder="1" applyAlignment="1">
      <alignment vertical="center"/>
    </xf>
    <xf numFmtId="0" fontId="6" fillId="4" borderId="18" xfId="48" applyFont="1" applyFill="1" applyBorder="1" applyAlignment="1">
      <alignment vertical="center"/>
    </xf>
    <xf numFmtId="0" fontId="35" fillId="5" borderId="13" xfId="0" applyFont="1" applyFill="1" applyBorder="1" applyAlignment="1">
      <alignment vertical="center"/>
    </xf>
    <xf numFmtId="0" fontId="35" fillId="0" borderId="13" xfId="46" applyFont="1" applyFill="1" applyBorder="1" applyAlignment="1">
      <alignment horizontal="left" vertical="center"/>
    </xf>
    <xf numFmtId="0" fontId="35" fillId="0" borderId="13" xfId="46" applyFont="1" applyFill="1" applyBorder="1" applyAlignment="1">
      <alignment horizontal="center" vertical="center"/>
    </xf>
    <xf numFmtId="0" fontId="37" fillId="0" borderId="13" xfId="46" applyFont="1" applyFill="1" applyBorder="1" applyAlignment="1">
      <alignment horizontal="left" vertical="center"/>
    </xf>
    <xf numFmtId="0" fontId="35" fillId="5" borderId="13" xfId="46" applyFont="1" applyFill="1" applyBorder="1" applyAlignment="1">
      <alignment horizontal="left" vertical="center"/>
    </xf>
    <xf numFmtId="0" fontId="6" fillId="0" borderId="19" xfId="46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0" fontId="29" fillId="0" borderId="13" xfId="47" applyFont="1" applyFill="1" applyBorder="1" applyAlignment="1">
      <alignment horizontal="left" vertical="center"/>
    </xf>
    <xf numFmtId="0" fontId="42" fillId="0" borderId="13" xfId="48" applyFont="1" applyFill="1" applyBorder="1" applyAlignment="1">
      <alignment horizontal="center" vertical="center"/>
    </xf>
    <xf numFmtId="0" fontId="35" fillId="4" borderId="13" xfId="46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0" fontId="29" fillId="4" borderId="20" xfId="0" applyFont="1" applyFill="1" applyBorder="1" applyAlignment="1">
      <alignment vertical="center"/>
    </xf>
    <xf numFmtId="49" fontId="6" fillId="4" borderId="15" xfId="0" applyNumberFormat="1" applyFont="1" applyFill="1" applyBorder="1" applyAlignment="1">
      <alignment vertical="center"/>
    </xf>
    <xf numFmtId="0" fontId="44" fillId="4" borderId="13" xfId="0" applyFont="1" applyFill="1" applyBorder="1"/>
    <xf numFmtId="0" fontId="44" fillId="4" borderId="13" xfId="0" applyNumberFormat="1" applyFont="1" applyFill="1" applyBorder="1"/>
    <xf numFmtId="0" fontId="29" fillId="4" borderId="13" xfId="0" applyFont="1" applyFill="1" applyBorder="1" applyAlignment="1">
      <alignment vertical="center"/>
    </xf>
    <xf numFmtId="0" fontId="44" fillId="4" borderId="17" xfId="0" applyNumberFormat="1" applyFont="1" applyFill="1" applyBorder="1"/>
    <xf numFmtId="0" fontId="29" fillId="4" borderId="13" xfId="0" applyFont="1" applyFill="1" applyBorder="1" applyAlignment="1">
      <alignment horizontal="left" vertical="center"/>
    </xf>
    <xf numFmtId="0" fontId="6" fillId="4" borderId="31" xfId="48" applyFont="1" applyFill="1" applyBorder="1" applyAlignment="1">
      <alignment horizontal="left" vertical="center"/>
    </xf>
    <xf numFmtId="0" fontId="6" fillId="4" borderId="21" xfId="48" applyFont="1" applyFill="1" applyBorder="1" applyAlignment="1">
      <alignment vertical="center"/>
    </xf>
    <xf numFmtId="0" fontId="6" fillId="4" borderId="27" xfId="48" applyFont="1" applyFill="1" applyBorder="1" applyAlignment="1">
      <alignment vertical="center"/>
    </xf>
    <xf numFmtId="0" fontId="9" fillId="0" borderId="13" xfId="0" applyFont="1" applyBorder="1"/>
    <xf numFmtId="0" fontId="9" fillId="0" borderId="15" xfId="0" applyFont="1" applyBorder="1" applyAlignment="1">
      <alignment horizontal="center"/>
    </xf>
    <xf numFmtId="0" fontId="6" fillId="4" borderId="29" xfId="48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9" fillId="5" borderId="13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30" xfId="49" applyFont="1" applyFill="1" applyBorder="1" applyAlignment="1">
      <alignment horizontal="center" vertical="center"/>
    </xf>
    <xf numFmtId="0" fontId="6" fillId="0" borderId="19" xfId="49" applyFont="1" applyFill="1" applyBorder="1" applyAlignment="1">
      <alignment horizontal="center" vertical="center"/>
    </xf>
    <xf numFmtId="0" fontId="42" fillId="0" borderId="13" xfId="40" applyFont="1" applyFill="1" applyBorder="1" applyAlignment="1">
      <alignment horizontal="left" vertical="center"/>
    </xf>
    <xf numFmtId="0" fontId="6" fillId="0" borderId="13" xfId="51" applyFont="1" applyFill="1" applyBorder="1" applyAlignment="1">
      <alignment horizontal="left" vertical="center"/>
    </xf>
    <xf numFmtId="0" fontId="35" fillId="0" borderId="13" xfId="51" applyFont="1" applyFill="1" applyBorder="1" applyAlignment="1">
      <alignment vertical="center"/>
    </xf>
    <xf numFmtId="0" fontId="43" fillId="0" borderId="13" xfId="40" applyFont="1" applyFill="1" applyBorder="1" applyAlignment="1">
      <alignment horizontal="center" vertical="center"/>
    </xf>
    <xf numFmtId="0" fontId="6" fillId="0" borderId="13" xfId="40" applyFont="1" applyFill="1" applyBorder="1" applyAlignment="1">
      <alignment vertical="center"/>
    </xf>
    <xf numFmtId="0" fontId="38" fillId="0" borderId="15" xfId="51" applyFont="1" applyFill="1" applyBorder="1" applyAlignment="1">
      <alignment horizontal="left" vertical="center"/>
    </xf>
    <xf numFmtId="0" fontId="9" fillId="0" borderId="15" xfId="0" applyFont="1" applyFill="1" applyBorder="1" applyAlignment="1">
      <alignment vertical="center"/>
    </xf>
    <xf numFmtId="0" fontId="43" fillId="0" borderId="13" xfId="40" applyFont="1" applyFill="1" applyBorder="1" applyAlignment="1">
      <alignment vertical="center"/>
    </xf>
    <xf numFmtId="0" fontId="29" fillId="0" borderId="13" xfId="51" applyFont="1" applyFill="1" applyBorder="1" applyAlignment="1">
      <alignment vertical="center"/>
    </xf>
    <xf numFmtId="0" fontId="46" fillId="0" borderId="13" xfId="0" applyFont="1" applyFill="1" applyBorder="1" applyAlignment="1">
      <alignment vertical="center"/>
    </xf>
    <xf numFmtId="0" fontId="36" fillId="0" borderId="13" xfId="0" applyFont="1" applyFill="1" applyBorder="1" applyAlignment="1">
      <alignment horizontal="center" vertical="center"/>
    </xf>
    <xf numFmtId="0" fontId="39" fillId="0" borderId="15" xfId="51" applyFont="1" applyFill="1" applyBorder="1" applyAlignment="1">
      <alignment horizontal="left" vertical="center"/>
    </xf>
    <xf numFmtId="0" fontId="38" fillId="0" borderId="13" xfId="0" applyFont="1" applyFill="1" applyBorder="1" applyAlignment="1">
      <alignment vertical="center"/>
    </xf>
    <xf numFmtId="0" fontId="6" fillId="0" borderId="13" xfId="45" applyFont="1" applyFill="1" applyBorder="1" applyAlignment="1">
      <alignment horizontal="center" vertical="center"/>
    </xf>
    <xf numFmtId="0" fontId="29" fillId="0" borderId="13" xfId="45" applyFont="1" applyFill="1" applyBorder="1" applyAlignment="1">
      <alignment horizontal="left" vertical="center"/>
    </xf>
    <xf numFmtId="0" fontId="38" fillId="0" borderId="13" xfId="0" applyFont="1" applyBorder="1" applyAlignment="1">
      <alignment vertical="center"/>
    </xf>
    <xf numFmtId="0" fontId="29" fillId="0" borderId="13" xfId="48" applyFont="1" applyFill="1" applyBorder="1" applyAlignment="1">
      <alignment horizontal="left" vertical="center"/>
    </xf>
    <xf numFmtId="0" fontId="6" fillId="0" borderId="18" xfId="49" applyFont="1" applyFill="1" applyBorder="1" applyAlignment="1">
      <alignment vertical="center"/>
    </xf>
    <xf numFmtId="0" fontId="41" fillId="0" borderId="14" xfId="0" applyFont="1" applyFill="1" applyBorder="1" applyAlignment="1">
      <alignment vertical="center"/>
    </xf>
    <xf numFmtId="0" fontId="46" fillId="0" borderId="14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9" fillId="0" borderId="15" xfId="45" applyFont="1" applyFill="1" applyBorder="1" applyAlignment="1">
      <alignment vertical="top" wrapText="1"/>
    </xf>
    <xf numFmtId="0" fontId="29" fillId="0" borderId="16" xfId="45" applyFont="1" applyFill="1" applyBorder="1" applyAlignment="1">
      <alignment vertical="top" wrapText="1"/>
    </xf>
    <xf numFmtId="0" fontId="29" fillId="0" borderId="13" xfId="0" applyFont="1" applyFill="1" applyBorder="1" applyAlignment="1">
      <alignment vertical="center"/>
    </xf>
    <xf numFmtId="0" fontId="43" fillId="0" borderId="13" xfId="48" applyFont="1" applyFill="1" applyBorder="1" applyAlignment="1">
      <alignment horizontal="center" vertical="center"/>
    </xf>
    <xf numFmtId="0" fontId="37" fillId="0" borderId="13" xfId="49" applyFont="1" applyFill="1" applyBorder="1" applyAlignment="1">
      <alignment horizontal="center" vertical="center"/>
    </xf>
    <xf numFmtId="0" fontId="6" fillId="0" borderId="13" xfId="24" applyFont="1" applyFill="1" applyBorder="1" applyAlignment="1">
      <alignment vertical="center"/>
    </xf>
    <xf numFmtId="43" fontId="6" fillId="0" borderId="27" xfId="16" applyFont="1" applyFill="1" applyBorder="1" applyAlignment="1">
      <alignment horizontal="right" vertical="center"/>
    </xf>
    <xf numFmtId="0" fontId="6" fillId="0" borderId="13" xfId="49" applyFont="1" applyFill="1" applyBorder="1" applyAlignment="1">
      <alignment vertical="center"/>
    </xf>
    <xf numFmtId="0" fontId="6" fillId="0" borderId="14" xfId="53" applyFont="1" applyFill="1" applyBorder="1" applyAlignment="1">
      <alignment horizontal="left" vertical="center"/>
    </xf>
    <xf numFmtId="0" fontId="35" fillId="0" borderId="13" xfId="49" applyFont="1" applyFill="1" applyBorder="1" applyAlignment="1">
      <alignment horizontal="left" vertical="center"/>
    </xf>
    <xf numFmtId="0" fontId="6" fillId="0" borderId="13" xfId="49" applyFont="1" applyFill="1" applyBorder="1" applyAlignment="1">
      <alignment horizontal="center" vertical="center"/>
    </xf>
    <xf numFmtId="0" fontId="35" fillId="4" borderId="13" xfId="0" applyFont="1" applyFill="1" applyBorder="1" applyAlignment="1">
      <alignment horizontal="left" vertical="center"/>
    </xf>
    <xf numFmtId="0" fontId="36" fillId="4" borderId="13" xfId="0" applyFont="1" applyFill="1" applyBorder="1" applyAlignment="1">
      <alignment horizontal="center" vertical="center"/>
    </xf>
    <xf numFmtId="0" fontId="52" fillId="0" borderId="13" xfId="49" applyFont="1" applyFill="1" applyBorder="1" applyAlignment="1">
      <alignment horizontal="left" vertical="center"/>
    </xf>
    <xf numFmtId="0" fontId="6" fillId="0" borderId="29" xfId="0" applyFont="1" applyFill="1" applyBorder="1" applyAlignment="1">
      <alignment vertical="center"/>
    </xf>
    <xf numFmtId="0" fontId="35" fillId="0" borderId="13" xfId="58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7" fillId="5" borderId="13" xfId="0" applyFont="1" applyFill="1" applyBorder="1" applyAlignment="1">
      <alignment vertical="center"/>
    </xf>
    <xf numFmtId="0" fontId="6" fillId="0" borderId="16" xfId="46" applyFont="1" applyFill="1" applyBorder="1" applyAlignment="1">
      <alignment horizontal="center" vertical="center"/>
    </xf>
    <xf numFmtId="3" fontId="38" fillId="0" borderId="15" xfId="48" applyNumberFormat="1" applyFont="1" applyFill="1" applyBorder="1" applyAlignment="1">
      <alignment vertical="center" wrapText="1"/>
    </xf>
    <xf numFmtId="0" fontId="41" fillId="4" borderId="13" xfId="46" applyFont="1" applyFill="1" applyBorder="1" applyAlignment="1">
      <alignment horizontal="left" vertical="center"/>
    </xf>
    <xf numFmtId="3" fontId="16" fillId="0" borderId="15" xfId="48" applyNumberFormat="1" applyFont="1" applyFill="1" applyBorder="1" applyAlignment="1">
      <alignment horizontal="center" vertical="center" wrapText="1"/>
    </xf>
    <xf numFmtId="0" fontId="10" fillId="0" borderId="12" xfId="45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0" fillId="0" borderId="13" xfId="46" applyFont="1" applyFill="1" applyBorder="1" applyAlignment="1">
      <alignment horizontal="center" vertical="center"/>
    </xf>
    <xf numFmtId="0" fontId="10" fillId="0" borderId="13" xfId="45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17" fontId="10" fillId="0" borderId="13" xfId="46" applyNumberFormat="1" applyFont="1" applyFill="1" applyBorder="1" applyAlignment="1">
      <alignment horizontal="center" vertical="center"/>
    </xf>
    <xf numFmtId="0" fontId="10" fillId="0" borderId="20" xfId="45" applyFont="1" applyFill="1" applyBorder="1" applyAlignment="1">
      <alignment horizontal="center" vertical="center"/>
    </xf>
    <xf numFmtId="43" fontId="41" fillId="0" borderId="13" xfId="16" applyFont="1" applyFill="1" applyBorder="1" applyAlignment="1">
      <alignment horizontal="right" vertical="center"/>
    </xf>
    <xf numFmtId="43" fontId="9" fillId="0" borderId="0" xfId="50" applyFont="1" applyBorder="1" applyAlignment="1">
      <alignment vertical="center" wrapText="1"/>
    </xf>
    <xf numFmtId="166" fontId="9" fillId="5" borderId="0" xfId="48" applyNumberFormat="1" applyFont="1" applyFill="1" applyBorder="1" applyAlignment="1">
      <alignment horizontal="center" vertical="center"/>
    </xf>
    <xf numFmtId="43" fontId="41" fillId="0" borderId="17" xfId="16" applyFont="1" applyFill="1" applyBorder="1" applyAlignment="1">
      <alignment horizontal="right" vertical="center"/>
    </xf>
    <xf numFmtId="0" fontId="10" fillId="0" borderId="12" xfId="46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vertical="center"/>
    </xf>
    <xf numFmtId="0" fontId="53" fillId="0" borderId="0" xfId="44" applyFont="1" applyFill="1" applyBorder="1" applyAlignment="1">
      <alignment vertical="center"/>
    </xf>
    <xf numFmtId="0" fontId="11" fillId="0" borderId="0" xfId="44" applyFont="1" applyBorder="1" applyAlignment="1">
      <alignment vertical="center"/>
    </xf>
    <xf numFmtId="0" fontId="11" fillId="0" borderId="0" xfId="44" applyFont="1" applyBorder="1" applyAlignment="1">
      <alignment horizontal="left" vertical="center"/>
    </xf>
    <xf numFmtId="0" fontId="5" fillId="0" borderId="0" xfId="44" applyFont="1" applyBorder="1" applyAlignment="1">
      <alignment vertical="center"/>
    </xf>
    <xf numFmtId="0" fontId="20" fillId="0" borderId="0" xfId="44" applyFont="1" applyBorder="1" applyAlignment="1">
      <alignment vertical="center"/>
    </xf>
    <xf numFmtId="0" fontId="20" fillId="0" borderId="0" xfId="44" quotePrefix="1" applyFont="1" applyBorder="1" applyAlignment="1">
      <alignment vertical="center"/>
    </xf>
    <xf numFmtId="0" fontId="11" fillId="0" borderId="0" xfId="44" applyFont="1" applyFill="1" applyBorder="1" applyAlignment="1">
      <alignment vertical="center"/>
    </xf>
    <xf numFmtId="0" fontId="10" fillId="0" borderId="0" xfId="44" applyFont="1" applyFill="1" applyBorder="1" applyAlignment="1">
      <alignment horizontal="center" vertical="center"/>
    </xf>
    <xf numFmtId="0" fontId="11" fillId="0" borderId="0" xfId="44" applyFont="1" applyFill="1" applyBorder="1" applyAlignment="1">
      <alignment horizontal="left" vertical="center"/>
    </xf>
    <xf numFmtId="0" fontId="20" fillId="0" borderId="8" xfId="44" applyFont="1" applyBorder="1" applyAlignment="1">
      <alignment vertical="center"/>
    </xf>
    <xf numFmtId="0" fontId="20" fillId="0" borderId="13" xfId="46" applyFont="1" applyFill="1" applyBorder="1" applyAlignment="1">
      <alignment horizontal="center" vertical="center"/>
    </xf>
    <xf numFmtId="0" fontId="10" fillId="0" borderId="20" xfId="46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7" fillId="0" borderId="0" xfId="46" applyFont="1" applyFill="1" applyBorder="1" applyAlignment="1">
      <alignment horizontal="center" vertical="center"/>
    </xf>
    <xf numFmtId="43" fontId="27" fillId="0" borderId="13" xfId="16" applyFont="1" applyFill="1" applyBorder="1" applyAlignment="1">
      <alignment horizontal="right" vertical="center"/>
    </xf>
    <xf numFmtId="0" fontId="27" fillId="0" borderId="15" xfId="46" applyFont="1" applyFill="1" applyBorder="1" applyAlignment="1">
      <alignment horizontal="center" vertical="center"/>
    </xf>
    <xf numFmtId="0" fontId="27" fillId="0" borderId="16" xfId="46" applyFont="1" applyFill="1" applyBorder="1" applyAlignment="1">
      <alignment horizontal="center" vertical="center"/>
    </xf>
    <xf numFmtId="0" fontId="27" fillId="0" borderId="14" xfId="0" applyFont="1" applyBorder="1" applyAlignment="1">
      <alignment vertical="center"/>
    </xf>
    <xf numFmtId="17" fontId="10" fillId="0" borderId="20" xfId="46" applyNumberFormat="1" applyFont="1" applyFill="1" applyBorder="1" applyAlignment="1">
      <alignment horizontal="center" vertical="center"/>
    </xf>
    <xf numFmtId="0" fontId="56" fillId="5" borderId="13" xfId="0" applyFont="1" applyFill="1" applyBorder="1" applyAlignment="1">
      <alignment vertical="center"/>
    </xf>
    <xf numFmtId="164" fontId="6" fillId="0" borderId="15" xfId="50" applyNumberFormat="1" applyFont="1" applyBorder="1" applyAlignment="1">
      <alignment horizontal="center" vertical="center" wrapText="1"/>
    </xf>
    <xf numFmtId="0" fontId="38" fillId="5" borderId="16" xfId="48" applyFont="1" applyFill="1" applyBorder="1" applyAlignment="1">
      <alignment vertical="center"/>
    </xf>
    <xf numFmtId="4" fontId="38" fillId="0" borderId="15" xfId="50" applyNumberFormat="1" applyFont="1" applyFill="1" applyBorder="1" applyAlignment="1">
      <alignment horizontal="center" vertical="center" wrapText="1"/>
    </xf>
    <xf numFmtId="3" fontId="38" fillId="0" borderId="15" xfId="48" applyNumberFormat="1" applyFont="1" applyFill="1" applyBorder="1" applyAlignment="1">
      <alignment horizontal="center" vertical="center" wrapText="1"/>
    </xf>
    <xf numFmtId="0" fontId="57" fillId="0" borderId="15" xfId="0" applyFont="1" applyBorder="1" applyAlignment="1">
      <alignment vertical="center"/>
    </xf>
    <xf numFmtId="0" fontId="57" fillId="0" borderId="16" xfId="0" applyFont="1" applyBorder="1" applyAlignment="1">
      <alignment vertical="center" wrapText="1"/>
    </xf>
    <xf numFmtId="0" fontId="5" fillId="0" borderId="14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1" fillId="0" borderId="13" xfId="46" applyFont="1" applyFill="1" applyBorder="1" applyAlignment="1">
      <alignment horizontal="left" vertical="center"/>
    </xf>
    <xf numFmtId="0" fontId="58" fillId="4" borderId="20" xfId="46" applyFont="1" applyFill="1" applyBorder="1" applyAlignment="1">
      <alignment horizontal="left" vertical="center"/>
    </xf>
    <xf numFmtId="3" fontId="38" fillId="0" borderId="15" xfId="48" quotePrefix="1" applyNumberFormat="1" applyFont="1" applyFill="1" applyBorder="1" applyAlignment="1">
      <alignment horizontal="center" vertical="center" wrapText="1"/>
    </xf>
    <xf numFmtId="3" fontId="9" fillId="5" borderId="15" xfId="48" applyNumberFormat="1" applyFont="1" applyFill="1" applyBorder="1" applyAlignment="1">
      <alignment horizontal="center" vertical="center"/>
    </xf>
    <xf numFmtId="0" fontId="20" fillId="0" borderId="8" xfId="44" quotePrefix="1" applyFont="1" applyBorder="1" applyAlignment="1">
      <alignment vertical="center"/>
    </xf>
    <xf numFmtId="0" fontId="6" fillId="0" borderId="16" xfId="46" applyFont="1" applyFill="1" applyBorder="1" applyAlignment="1">
      <alignment horizontal="left" vertical="center"/>
    </xf>
    <xf numFmtId="0" fontId="20" fillId="0" borderId="8" xfId="44" quotePrefix="1" applyFont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6" fillId="0" borderId="14" xfId="48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2" fillId="0" borderId="14" xfId="0" applyFont="1" applyBorder="1" applyAlignment="1">
      <alignment vertical="center"/>
    </xf>
    <xf numFmtId="165" fontId="41" fillId="0" borderId="13" xfId="16" applyNumberFormat="1" applyFont="1" applyFill="1" applyBorder="1" applyAlignment="1">
      <alignment horizontal="right" vertical="center"/>
    </xf>
    <xf numFmtId="0" fontId="5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quotePrefix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horizontal="left" vertical="center"/>
    </xf>
    <xf numFmtId="0" fontId="10" fillId="0" borderId="0" xfId="44" quotePrefix="1" applyFont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vertical="center"/>
    </xf>
    <xf numFmtId="49" fontId="21" fillId="0" borderId="8" xfId="0" applyNumberFormat="1" applyFont="1" applyFill="1" applyBorder="1" applyAlignment="1">
      <alignment horizontal="left" vertical="center"/>
    </xf>
    <xf numFmtId="0" fontId="22" fillId="0" borderId="8" xfId="0" applyFont="1" applyBorder="1"/>
    <xf numFmtId="4" fontId="63" fillId="0" borderId="12" xfId="0" applyNumberFormat="1" applyFont="1" applyFill="1" applyBorder="1" applyAlignment="1">
      <alignment horizontal="right" vertical="center"/>
    </xf>
    <xf numFmtId="4" fontId="65" fillId="0" borderId="13" xfId="16" quotePrefix="1" applyNumberFormat="1" applyFont="1" applyFill="1" applyBorder="1" applyAlignment="1">
      <alignment horizontal="center" vertical="center"/>
    </xf>
    <xf numFmtId="4" fontId="65" fillId="0" borderId="13" xfId="16" applyNumberFormat="1" applyFont="1" applyFill="1" applyBorder="1" applyAlignment="1">
      <alignment horizontal="right" vertical="center"/>
    </xf>
    <xf numFmtId="49" fontId="12" fillId="0" borderId="13" xfId="0" applyNumberFormat="1" applyFont="1" applyFill="1" applyBorder="1" applyAlignment="1">
      <alignment vertical="center"/>
    </xf>
    <xf numFmtId="167" fontId="13" fillId="0" borderId="0" xfId="0" applyNumberFormat="1" applyFont="1"/>
    <xf numFmtId="0" fontId="6" fillId="0" borderId="14" xfId="0" applyFont="1" applyFill="1" applyBorder="1"/>
    <xf numFmtId="0" fontId="6" fillId="0" borderId="19" xfId="45" applyFont="1" applyFill="1" applyBorder="1" applyAlignment="1">
      <alignment horizontal="left" vertical="center"/>
    </xf>
    <xf numFmtId="0" fontId="20" fillId="0" borderId="0" xfId="44" applyFont="1" applyBorder="1" applyAlignment="1">
      <alignment horizontal="left" vertical="center"/>
    </xf>
    <xf numFmtId="0" fontId="53" fillId="4" borderId="0" xfId="0" applyFont="1" applyFill="1" applyBorder="1" applyAlignment="1">
      <alignment horizontal="left" vertical="center"/>
    </xf>
    <xf numFmtId="0" fontId="68" fillId="4" borderId="0" xfId="0" applyFont="1" applyFill="1"/>
    <xf numFmtId="0" fontId="5" fillId="4" borderId="0" xfId="44" applyFont="1" applyFill="1" applyBorder="1" applyAlignment="1">
      <alignment vertical="center"/>
    </xf>
    <xf numFmtId="0" fontId="10" fillId="4" borderId="0" xfId="44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0" fillId="4" borderId="0" xfId="44" applyFont="1" applyFill="1" applyBorder="1" applyAlignment="1">
      <alignment vertical="center"/>
    </xf>
    <xf numFmtId="49" fontId="20" fillId="4" borderId="0" xfId="0" applyNumberFormat="1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left" vertical="center"/>
    </xf>
    <xf numFmtId="0" fontId="67" fillId="4" borderId="0" xfId="44" applyFont="1" applyFill="1" applyBorder="1" applyAlignment="1">
      <alignment vertical="center"/>
    </xf>
    <xf numFmtId="0" fontId="67" fillId="3" borderId="3" xfId="44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/>
    </xf>
    <xf numFmtId="0" fontId="67" fillId="3" borderId="2" xfId="44" applyFont="1" applyFill="1" applyBorder="1" applyAlignment="1">
      <alignment horizontal="center" vertical="center"/>
    </xf>
    <xf numFmtId="0" fontId="67" fillId="3" borderId="1" xfId="44" applyFont="1" applyFill="1" applyBorder="1" applyAlignment="1">
      <alignment vertical="center"/>
    </xf>
    <xf numFmtId="0" fontId="67" fillId="3" borderId="1" xfId="44" applyFont="1" applyFill="1" applyBorder="1" applyAlignment="1">
      <alignment horizontal="center" vertical="center"/>
    </xf>
    <xf numFmtId="0" fontId="10" fillId="0" borderId="22" xfId="45" applyFont="1" applyFill="1" applyBorder="1" applyAlignment="1">
      <alignment horizontal="center" vertical="center"/>
    </xf>
    <xf numFmtId="0" fontId="10" fillId="0" borderId="23" xfId="45" applyFont="1" applyFill="1" applyBorder="1" applyAlignment="1">
      <alignment horizontal="center" vertical="center"/>
    </xf>
    <xf numFmtId="0" fontId="68" fillId="0" borderId="0" xfId="0" applyFont="1" applyFill="1"/>
    <xf numFmtId="0" fontId="10" fillId="0" borderId="15" xfId="45" applyFont="1" applyFill="1" applyBorder="1" applyAlignment="1">
      <alignment horizontal="center" vertical="center"/>
    </xf>
    <xf numFmtId="0" fontId="10" fillId="0" borderId="16" xfId="45" applyFont="1" applyFill="1" applyBorder="1" applyAlignment="1">
      <alignment horizontal="center" vertical="center"/>
    </xf>
    <xf numFmtId="0" fontId="11" fillId="0" borderId="13" xfId="0" applyFont="1" applyFill="1" applyBorder="1"/>
    <xf numFmtId="0" fontId="10" fillId="4" borderId="30" xfId="45" applyFont="1" applyFill="1" applyBorder="1" applyAlignment="1">
      <alignment horizontal="center" vertical="center"/>
    </xf>
    <xf numFmtId="0" fontId="10" fillId="4" borderId="31" xfId="45" applyFont="1" applyFill="1" applyBorder="1" applyAlignment="1">
      <alignment horizontal="center" vertical="center"/>
    </xf>
    <xf numFmtId="0" fontId="10" fillId="4" borderId="32" xfId="45" applyFont="1" applyFill="1" applyBorder="1" applyAlignment="1">
      <alignment horizontal="center" vertical="center"/>
    </xf>
    <xf numFmtId="4" fontId="11" fillId="0" borderId="29" xfId="16" applyNumberFormat="1" applyFont="1" applyFill="1" applyBorder="1" applyAlignment="1">
      <alignment horizontal="right" vertical="center"/>
    </xf>
    <xf numFmtId="0" fontId="11" fillId="0" borderId="32" xfId="0" applyFont="1" applyFill="1" applyBorder="1"/>
    <xf numFmtId="0" fontId="10" fillId="4" borderId="15" xfId="45" applyFont="1" applyFill="1" applyBorder="1" applyAlignment="1">
      <alignment horizontal="center" vertical="center"/>
    </xf>
    <xf numFmtId="0" fontId="10" fillId="4" borderId="16" xfId="45" applyFont="1" applyFill="1" applyBorder="1" applyAlignment="1">
      <alignment horizontal="center" vertical="center"/>
    </xf>
    <xf numFmtId="0" fontId="10" fillId="4" borderId="13" xfId="45" applyFont="1" applyFill="1" applyBorder="1" applyAlignment="1">
      <alignment horizontal="center" vertical="center"/>
    </xf>
    <xf numFmtId="0" fontId="10" fillId="0" borderId="27" xfId="45" applyFont="1" applyFill="1" applyBorder="1" applyAlignment="1">
      <alignment horizontal="center" vertical="center"/>
    </xf>
    <xf numFmtId="0" fontId="10" fillId="0" borderId="17" xfId="45" applyFont="1" applyFill="1" applyBorder="1" applyAlignment="1">
      <alignment horizontal="center" vertical="center"/>
    </xf>
    <xf numFmtId="0" fontId="6" fillId="0" borderId="13" xfId="59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0" fillId="0" borderId="15" xfId="59" applyFont="1" applyFill="1" applyBorder="1" applyAlignment="1">
      <alignment horizontal="center" vertical="center"/>
    </xf>
    <xf numFmtId="0" fontId="10" fillId="0" borderId="16" xfId="59" applyFont="1" applyFill="1" applyBorder="1" applyAlignment="1">
      <alignment horizontal="center" vertical="center"/>
    </xf>
    <xf numFmtId="0" fontId="10" fillId="0" borderId="13" xfId="59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/>
    </xf>
    <xf numFmtId="9" fontId="6" fillId="0" borderId="15" xfId="45" applyNumberFormat="1" applyFont="1" applyFill="1" applyBorder="1" applyAlignment="1">
      <alignment horizontal="left" vertical="center"/>
    </xf>
    <xf numFmtId="0" fontId="68" fillId="0" borderId="22" xfId="0" applyFont="1" applyFill="1" applyBorder="1"/>
    <xf numFmtId="0" fontId="29" fillId="4" borderId="20" xfId="59" applyFont="1" applyFill="1" applyBorder="1" applyAlignment="1">
      <alignment vertical="center"/>
    </xf>
    <xf numFmtId="0" fontId="68" fillId="0" borderId="0" xfId="0" applyFont="1" applyFill="1" applyBorder="1"/>
    <xf numFmtId="0" fontId="10" fillId="4" borderId="15" xfId="45" applyFont="1" applyFill="1" applyBorder="1" applyAlignment="1">
      <alignment vertical="center"/>
    </xf>
    <xf numFmtId="0" fontId="10" fillId="4" borderId="13" xfId="45" applyFont="1" applyFill="1" applyBorder="1" applyAlignment="1">
      <alignment vertical="center"/>
    </xf>
    <xf numFmtId="0" fontId="10" fillId="4" borderId="22" xfId="45" applyFont="1" applyFill="1" applyBorder="1" applyAlignment="1">
      <alignment vertical="center"/>
    </xf>
    <xf numFmtId="0" fontId="10" fillId="4" borderId="23" xfId="45" applyFont="1" applyFill="1" applyBorder="1" applyAlignment="1">
      <alignment horizontal="center" vertical="center"/>
    </xf>
    <xf numFmtId="0" fontId="10" fillId="4" borderId="20" xfId="45" applyFont="1" applyFill="1" applyBorder="1" applyAlignment="1">
      <alignment vertical="center"/>
    </xf>
    <xf numFmtId="0" fontId="10" fillId="4" borderId="20" xfId="45" applyFont="1" applyFill="1" applyBorder="1" applyAlignment="1">
      <alignment horizontal="center" vertical="center"/>
    </xf>
    <xf numFmtId="17" fontId="10" fillId="0" borderId="13" xfId="45" applyNumberFormat="1" applyFont="1" applyFill="1" applyBorder="1" applyAlignment="1">
      <alignment horizontal="center" vertical="center"/>
    </xf>
    <xf numFmtId="0" fontId="10" fillId="4" borderId="19" xfId="45" applyFont="1" applyFill="1" applyBorder="1" applyAlignment="1">
      <alignment vertical="center"/>
    </xf>
    <xf numFmtId="0" fontId="10" fillId="4" borderId="27" xfId="45" applyFont="1" applyFill="1" applyBorder="1" applyAlignment="1">
      <alignment horizontal="center" vertical="center"/>
    </xf>
    <xf numFmtId="0" fontId="10" fillId="4" borderId="17" xfId="45" applyFont="1" applyFill="1" applyBorder="1" applyAlignment="1">
      <alignment vertical="center"/>
    </xf>
    <xf numFmtId="0" fontId="10" fillId="4" borderId="17" xfId="45" applyFont="1" applyFill="1" applyBorder="1" applyAlignment="1">
      <alignment horizontal="center" vertical="center"/>
    </xf>
    <xf numFmtId="0" fontId="69" fillId="0" borderId="0" xfId="0" applyFont="1" applyFill="1"/>
    <xf numFmtId="0" fontId="20" fillId="0" borderId="16" xfId="45" applyFont="1" applyFill="1" applyBorder="1" applyAlignment="1">
      <alignment horizontal="center" vertical="center"/>
    </xf>
    <xf numFmtId="0" fontId="20" fillId="0" borderId="13" xfId="45" applyFont="1" applyFill="1" applyBorder="1" applyAlignment="1">
      <alignment horizontal="center" vertical="center"/>
    </xf>
    <xf numFmtId="0" fontId="37" fillId="0" borderId="20" xfId="48" applyFont="1" applyFill="1" applyBorder="1" applyAlignment="1">
      <alignment horizontal="center" vertical="center"/>
    </xf>
    <xf numFmtId="0" fontId="20" fillId="4" borderId="16" xfId="45" applyFont="1" applyFill="1" applyBorder="1" applyAlignment="1">
      <alignment horizontal="center" vertical="center"/>
    </xf>
    <xf numFmtId="0" fontId="20" fillId="4" borderId="13" xfId="45" applyFont="1" applyFill="1" applyBorder="1" applyAlignment="1">
      <alignment vertical="center"/>
    </xf>
    <xf numFmtId="0" fontId="20" fillId="4" borderId="13" xfId="45" applyFont="1" applyFill="1" applyBorder="1" applyAlignment="1">
      <alignment horizontal="center" vertical="center"/>
    </xf>
    <xf numFmtId="0" fontId="29" fillId="4" borderId="13" xfId="59" applyFont="1" applyFill="1" applyBorder="1" applyAlignment="1">
      <alignment vertical="center"/>
    </xf>
    <xf numFmtId="0" fontId="6" fillId="4" borderId="14" xfId="60" applyFont="1" applyFill="1" applyBorder="1" applyAlignment="1">
      <alignment vertical="center"/>
    </xf>
    <xf numFmtId="0" fontId="6" fillId="0" borderId="15" xfId="59" applyFont="1" applyFill="1" applyBorder="1" applyAlignment="1">
      <alignment horizontal="center" vertical="center"/>
    </xf>
    <xf numFmtId="0" fontId="6" fillId="0" borderId="16" xfId="59" applyFont="1" applyFill="1" applyBorder="1" applyAlignment="1">
      <alignment horizontal="left" vertical="center"/>
    </xf>
    <xf numFmtId="0" fontId="6" fillId="0" borderId="20" xfId="59" applyFont="1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/>
    </xf>
    <xf numFmtId="0" fontId="10" fillId="0" borderId="22" xfId="59" applyFont="1" applyFill="1" applyBorder="1" applyAlignment="1">
      <alignment horizontal="center" vertical="center"/>
    </xf>
    <xf numFmtId="0" fontId="10" fillId="0" borderId="23" xfId="59" applyFont="1" applyFill="1" applyBorder="1" applyAlignment="1">
      <alignment horizontal="center" vertical="center"/>
    </xf>
    <xf numFmtId="0" fontId="10" fillId="0" borderId="20" xfId="59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vertical="center"/>
    </xf>
    <xf numFmtId="0" fontId="10" fillId="0" borderId="13" xfId="45" applyFont="1" applyFill="1" applyBorder="1" applyAlignment="1">
      <alignment vertical="center"/>
    </xf>
    <xf numFmtId="0" fontId="10" fillId="0" borderId="15" xfId="45" applyFont="1" applyFill="1" applyBorder="1" applyAlignment="1">
      <alignment vertical="center"/>
    </xf>
    <xf numFmtId="0" fontId="10" fillId="0" borderId="22" xfId="45" applyFont="1" applyFill="1" applyBorder="1" applyAlignment="1">
      <alignment vertical="center"/>
    </xf>
    <xf numFmtId="0" fontId="10" fillId="0" borderId="20" xfId="45" applyFont="1" applyFill="1" applyBorder="1" applyAlignment="1">
      <alignment vertical="center"/>
    </xf>
    <xf numFmtId="0" fontId="37" fillId="0" borderId="13" xfId="0" applyFont="1" applyFill="1" applyBorder="1" applyAlignment="1">
      <alignment vertical="center"/>
    </xf>
    <xf numFmtId="0" fontId="70" fillId="0" borderId="14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vertical="center"/>
    </xf>
    <xf numFmtId="0" fontId="10" fillId="0" borderId="19" xfId="45" applyFont="1" applyFill="1" applyBorder="1" applyAlignment="1">
      <alignment vertical="center"/>
    </xf>
    <xf numFmtId="0" fontId="20" fillId="0" borderId="13" xfId="45" applyFont="1" applyFill="1" applyBorder="1" applyAlignment="1">
      <alignment vertical="center"/>
    </xf>
    <xf numFmtId="0" fontId="37" fillId="0" borderId="32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vertical="center"/>
    </xf>
    <xf numFmtId="0" fontId="37" fillId="0" borderId="32" xfId="0" applyFont="1" applyFill="1" applyBorder="1" applyAlignment="1">
      <alignment vertical="center"/>
    </xf>
    <xf numFmtId="0" fontId="20" fillId="0" borderId="30" xfId="45" applyFont="1" applyFill="1" applyBorder="1" applyAlignment="1">
      <alignment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vertical="center"/>
    </xf>
    <xf numFmtId="0" fontId="20" fillId="0" borderId="32" xfId="45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10" fillId="0" borderId="13" xfId="45" applyNumberFormat="1" applyFont="1" applyFill="1" applyBorder="1" applyAlignment="1">
      <alignment horizontal="center" vertical="center"/>
    </xf>
    <xf numFmtId="0" fontId="11" fillId="4" borderId="13" xfId="0" applyFont="1" applyFill="1" applyBorder="1"/>
    <xf numFmtId="0" fontId="44" fillId="4" borderId="17" xfId="0" applyFont="1" applyFill="1" applyBorder="1"/>
    <xf numFmtId="0" fontId="10" fillId="4" borderId="19" xfId="45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32" xfId="0" applyFont="1" applyFill="1" applyBorder="1"/>
    <xf numFmtId="0" fontId="10" fillId="0" borderId="30" xfId="45" applyFont="1" applyFill="1" applyBorder="1" applyAlignment="1">
      <alignment horizontal="center" vertical="center"/>
    </xf>
    <xf numFmtId="0" fontId="10" fillId="0" borderId="31" xfId="45" applyFont="1" applyFill="1" applyBorder="1" applyAlignment="1">
      <alignment horizontal="center" vertical="center"/>
    </xf>
    <xf numFmtId="0" fontId="10" fillId="0" borderId="32" xfId="45" applyFont="1" applyFill="1" applyBorder="1" applyAlignment="1">
      <alignment horizontal="center" vertical="center"/>
    </xf>
    <xf numFmtId="49" fontId="29" fillId="4" borderId="20" xfId="61" applyNumberFormat="1" applyFont="1" applyFill="1" applyBorder="1" applyAlignment="1">
      <alignment vertical="center"/>
    </xf>
    <xf numFmtId="0" fontId="10" fillId="4" borderId="22" xfId="45" applyFont="1" applyFill="1" applyBorder="1" applyAlignment="1">
      <alignment horizontal="center" vertical="center"/>
    </xf>
    <xf numFmtId="168" fontId="37" fillId="4" borderId="15" xfId="45" applyNumberFormat="1" applyFont="1" applyFill="1" applyBorder="1" applyAlignment="1">
      <alignment horizontal="center" vertical="center"/>
    </xf>
    <xf numFmtId="0" fontId="6" fillId="4" borderId="16" xfId="45" applyFont="1" applyFill="1" applyBorder="1" applyAlignment="1">
      <alignment horizontal="left" vertical="center"/>
    </xf>
    <xf numFmtId="0" fontId="6" fillId="4" borderId="15" xfId="45" applyFont="1" applyFill="1" applyBorder="1" applyAlignment="1">
      <alignment horizontal="center" vertical="center"/>
    </xf>
    <xf numFmtId="49" fontId="29" fillId="4" borderId="12" xfId="61" applyNumberFormat="1" applyFont="1" applyFill="1" applyBorder="1" applyAlignment="1">
      <alignment vertical="center"/>
    </xf>
    <xf numFmtId="4" fontId="11" fillId="4" borderId="14" xfId="0" applyNumberFormat="1" applyFont="1" applyFill="1" applyBorder="1" applyAlignment="1">
      <alignment horizontal="right" vertical="center"/>
    </xf>
    <xf numFmtId="49" fontId="29" fillId="4" borderId="13" xfId="61" applyNumberFormat="1" applyFont="1" applyFill="1" applyBorder="1" applyAlignment="1">
      <alignment vertical="center"/>
    </xf>
    <xf numFmtId="0" fontId="37" fillId="4" borderId="15" xfId="45" applyFont="1" applyFill="1" applyBorder="1" applyAlignment="1">
      <alignment horizontal="center" vertical="center"/>
    </xf>
    <xf numFmtId="0" fontId="35" fillId="4" borderId="13" xfId="58" applyFont="1" applyFill="1" applyBorder="1" applyAlignment="1">
      <alignment horizontal="center" vertical="center"/>
    </xf>
    <xf numFmtId="17" fontId="10" fillId="0" borderId="20" xfId="45" applyNumberFormat="1" applyFont="1" applyFill="1" applyBorder="1" applyAlignment="1">
      <alignment horizontal="center" vertical="center"/>
    </xf>
    <xf numFmtId="0" fontId="8" fillId="0" borderId="13" xfId="45" applyFont="1" applyFill="1" applyBorder="1" applyAlignment="1">
      <alignment horizontal="center" vertical="center"/>
    </xf>
    <xf numFmtId="0" fontId="8" fillId="4" borderId="13" xfId="45" applyFont="1" applyFill="1" applyBorder="1" applyAlignment="1">
      <alignment vertical="center"/>
    </xf>
    <xf numFmtId="0" fontId="8" fillId="4" borderId="13" xfId="45" applyFont="1" applyFill="1" applyBorder="1" applyAlignment="1">
      <alignment horizontal="center" vertical="center"/>
    </xf>
    <xf numFmtId="0" fontId="6" fillId="5" borderId="14" xfId="60" applyFont="1" applyFill="1" applyBorder="1" applyAlignment="1">
      <alignment vertical="center"/>
    </xf>
    <xf numFmtId="0" fontId="37" fillId="4" borderId="13" xfId="58" applyFont="1" applyFill="1" applyBorder="1" applyAlignment="1">
      <alignment vertical="center"/>
    </xf>
    <xf numFmtId="0" fontId="9" fillId="0" borderId="14" xfId="0" applyFont="1" applyFill="1" applyBorder="1" applyAlignment="1">
      <alignment horizontal="left" vertical="top"/>
    </xf>
    <xf numFmtId="0" fontId="20" fillId="4" borderId="15" xfId="45" applyFont="1" applyFill="1" applyBorder="1" applyAlignment="1">
      <alignment horizontal="center" vertical="center"/>
    </xf>
    <xf numFmtId="0" fontId="44" fillId="4" borderId="13" xfId="58" applyFont="1" applyFill="1" applyBorder="1" applyAlignment="1">
      <alignment vertical="center"/>
    </xf>
    <xf numFmtId="0" fontId="10" fillId="4" borderId="13" xfId="0" applyFont="1" applyFill="1" applyBorder="1" applyAlignment="1">
      <alignment horizontal="center" vertical="center"/>
    </xf>
    <xf numFmtId="43" fontId="10" fillId="4" borderId="13" xfId="16" applyFont="1" applyFill="1" applyBorder="1" applyAlignment="1">
      <alignment horizontal="center" vertical="center"/>
    </xf>
    <xf numFmtId="0" fontId="41" fillId="4" borderId="13" xfId="58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3" xfId="59" applyFont="1" applyFill="1" applyBorder="1" applyAlignment="1">
      <alignment horizontal="center" vertical="center"/>
    </xf>
    <xf numFmtId="0" fontId="6" fillId="4" borderId="21" xfId="48" applyFont="1" applyFill="1" applyBorder="1" applyAlignment="1">
      <alignment horizontal="left" vertical="center"/>
    </xf>
    <xf numFmtId="0" fontId="6" fillId="4" borderId="21" xfId="0" applyFont="1" applyFill="1" applyBorder="1" applyAlignment="1">
      <alignment vertical="center"/>
    </xf>
    <xf numFmtId="0" fontId="10" fillId="4" borderId="12" xfId="45" applyFont="1" applyFill="1" applyBorder="1" applyAlignment="1">
      <alignment horizontal="center" vertical="center"/>
    </xf>
    <xf numFmtId="43" fontId="10" fillId="0" borderId="13" xfId="16" applyFont="1" applyFill="1" applyBorder="1" applyAlignment="1">
      <alignment horizontal="center" vertical="center"/>
    </xf>
    <xf numFmtId="0" fontId="10" fillId="0" borderId="13" xfId="21" applyFont="1" applyFill="1" applyBorder="1" applyAlignment="1">
      <alignment horizontal="center" vertical="center"/>
    </xf>
    <xf numFmtId="0" fontId="6" fillId="0" borderId="14" xfId="60" applyFont="1" applyFill="1" applyBorder="1" applyAlignment="1">
      <alignment vertical="center"/>
    </xf>
    <xf numFmtId="0" fontId="6" fillId="0" borderId="15" xfId="60" applyFont="1" applyFill="1" applyBorder="1" applyAlignment="1">
      <alignment vertical="center"/>
    </xf>
    <xf numFmtId="0" fontId="6" fillId="0" borderId="16" xfId="60" applyFont="1" applyFill="1" applyBorder="1" applyAlignment="1">
      <alignment vertical="center"/>
    </xf>
    <xf numFmtId="0" fontId="6" fillId="0" borderId="15" xfId="60" applyFont="1" applyFill="1" applyBorder="1" applyAlignment="1">
      <alignment horizontal="center" vertical="center"/>
    </xf>
    <xf numFmtId="9" fontId="6" fillId="0" borderId="15" xfId="60" applyNumberFormat="1" applyFont="1" applyFill="1" applyBorder="1" applyAlignment="1">
      <alignment horizontal="center" vertical="center"/>
    </xf>
    <xf numFmtId="0" fontId="10" fillId="0" borderId="13" xfId="49" applyFont="1" applyFill="1" applyBorder="1" applyAlignment="1">
      <alignment horizontal="center" vertical="center"/>
    </xf>
    <xf numFmtId="0" fontId="6" fillId="0" borderId="21" xfId="60" applyFont="1" applyFill="1" applyBorder="1" applyAlignment="1">
      <alignment vertical="center"/>
    </xf>
    <xf numFmtId="0" fontId="6" fillId="0" borderId="22" xfId="60" applyFont="1" applyFill="1" applyBorder="1" applyAlignment="1">
      <alignment vertical="center"/>
    </xf>
    <xf numFmtId="0" fontId="6" fillId="0" borderId="23" xfId="60" applyFont="1" applyFill="1" applyBorder="1" applyAlignment="1">
      <alignment vertical="center"/>
    </xf>
    <xf numFmtId="0" fontId="10" fillId="0" borderId="20" xfId="21" applyFont="1" applyFill="1" applyBorder="1" applyAlignment="1">
      <alignment horizontal="center" vertical="center"/>
    </xf>
    <xf numFmtId="0" fontId="12" fillId="0" borderId="13" xfId="49" applyFont="1" applyFill="1" applyBorder="1" applyAlignment="1">
      <alignment horizontal="center" vertical="center"/>
    </xf>
    <xf numFmtId="0" fontId="36" fillId="5" borderId="14" xfId="60" applyFont="1" applyFill="1" applyBorder="1" applyAlignment="1">
      <alignment horizontal="center" vertical="center"/>
    </xf>
    <xf numFmtId="49" fontId="48" fillId="5" borderId="20" xfId="6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21" fillId="0" borderId="0" xfId="57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7" fillId="0" borderId="0" xfId="44" applyFont="1" applyBorder="1" applyAlignment="1">
      <alignment vertical="center"/>
    </xf>
    <xf numFmtId="0" fontId="23" fillId="0" borderId="0" xfId="57" applyFont="1" applyFill="1" applyBorder="1" applyAlignment="1">
      <alignment vertical="center"/>
    </xf>
    <xf numFmtId="0" fontId="21" fillId="0" borderId="8" xfId="57" applyFont="1" applyFill="1" applyBorder="1" applyAlignment="1">
      <alignment vertical="center"/>
    </xf>
    <xf numFmtId="0" fontId="10" fillId="5" borderId="12" xfId="49" applyFont="1" applyFill="1" applyBorder="1" applyAlignment="1">
      <alignment horizontal="center" vertical="center"/>
    </xf>
    <xf numFmtId="0" fontId="5" fillId="0" borderId="12" xfId="44" applyFont="1" applyFill="1" applyBorder="1" applyAlignment="1">
      <alignment horizontal="center" vertical="center"/>
    </xf>
    <xf numFmtId="0" fontId="10" fillId="0" borderId="15" xfId="44" applyFont="1" applyFill="1" applyBorder="1" applyAlignment="1">
      <alignment horizontal="center" vertical="center"/>
    </xf>
    <xf numFmtId="0" fontId="10" fillId="5" borderId="13" xfId="49" applyFont="1" applyFill="1" applyBorder="1" applyAlignment="1">
      <alignment horizontal="center" vertical="center"/>
    </xf>
    <xf numFmtId="43" fontId="10" fillId="5" borderId="13" xfId="16" applyFont="1" applyFill="1" applyBorder="1" applyAlignment="1">
      <alignment horizontal="center" vertical="center"/>
    </xf>
    <xf numFmtId="0" fontId="5" fillId="0" borderId="13" xfId="44" applyFont="1" applyFill="1" applyBorder="1" applyAlignment="1">
      <alignment horizontal="center" vertical="center"/>
    </xf>
    <xf numFmtId="0" fontId="10" fillId="0" borderId="13" xfId="44" applyFont="1" applyFill="1" applyBorder="1" applyAlignment="1">
      <alignment vertical="center"/>
    </xf>
    <xf numFmtId="0" fontId="6" fillId="4" borderId="14" xfId="59" applyFont="1" applyFill="1" applyBorder="1" applyAlignment="1">
      <alignment horizontal="left" vertical="center"/>
    </xf>
    <xf numFmtId="9" fontId="6" fillId="4" borderId="15" xfId="59" applyNumberFormat="1" applyFont="1" applyFill="1" applyBorder="1" applyAlignment="1">
      <alignment horizontal="left" vertical="center"/>
    </xf>
    <xf numFmtId="0" fontId="6" fillId="4" borderId="16" xfId="0" applyFont="1" applyFill="1" applyBorder="1" applyAlignment="1">
      <alignment vertical="center"/>
    </xf>
    <xf numFmtId="3" fontId="6" fillId="4" borderId="15" xfId="59" applyNumberFormat="1" applyFont="1" applyFill="1" applyBorder="1" applyAlignment="1">
      <alignment horizontal="left" vertical="center"/>
    </xf>
    <xf numFmtId="0" fontId="5" fillId="0" borderId="14" xfId="44" applyFont="1" applyFill="1" applyBorder="1" applyAlignment="1">
      <alignment horizontal="center" vertical="center"/>
    </xf>
    <xf numFmtId="0" fontId="5" fillId="0" borderId="16" xfId="44" applyFont="1" applyFill="1" applyBorder="1" applyAlignment="1">
      <alignment horizontal="center" vertical="center"/>
    </xf>
    <xf numFmtId="3" fontId="6" fillId="4" borderId="15" xfId="59" applyNumberFormat="1" applyFont="1" applyFill="1" applyBorder="1" applyAlignment="1">
      <alignment horizontal="center" vertical="center"/>
    </xf>
    <xf numFmtId="0" fontId="20" fillId="0" borderId="13" xfId="51" applyFont="1" applyFill="1" applyBorder="1" applyAlignment="1">
      <alignment horizontal="left" vertical="center"/>
    </xf>
    <xf numFmtId="43" fontId="38" fillId="4" borderId="16" xfId="16" applyFont="1" applyFill="1" applyBorder="1" applyAlignment="1">
      <alignment vertical="center"/>
    </xf>
    <xf numFmtId="43" fontId="38" fillId="4" borderId="15" xfId="16" applyFont="1" applyFill="1" applyBorder="1" applyAlignment="1">
      <alignment vertical="center"/>
    </xf>
    <xf numFmtId="0" fontId="10" fillId="0" borderId="13" xfId="61" applyFont="1" applyFill="1" applyBorder="1" applyAlignment="1">
      <alignment vertical="center"/>
    </xf>
    <xf numFmtId="0" fontId="10" fillId="0" borderId="13" xfId="63" applyFont="1" applyFill="1" applyBorder="1" applyAlignment="1">
      <alignment horizontal="center" vertical="center"/>
    </xf>
    <xf numFmtId="0" fontId="6" fillId="4" borderId="18" xfId="48" applyFont="1" applyFill="1" applyBorder="1" applyAlignment="1">
      <alignment horizontal="left" vertical="center"/>
    </xf>
    <xf numFmtId="0" fontId="6" fillId="4" borderId="19" xfId="48" applyFont="1" applyFill="1" applyBorder="1" applyAlignment="1">
      <alignment horizontal="left" vertical="center"/>
    </xf>
    <xf numFmtId="0" fontId="6" fillId="4" borderId="27" xfId="48" applyFont="1" applyFill="1" applyBorder="1" applyAlignment="1">
      <alignment horizontal="left" vertical="center"/>
    </xf>
    <xf numFmtId="0" fontId="10" fillId="5" borderId="20" xfId="49" applyFont="1" applyFill="1" applyBorder="1" applyAlignment="1">
      <alignment horizontal="center" vertical="center"/>
    </xf>
    <xf numFmtId="0" fontId="22" fillId="0" borderId="15" xfId="0" applyFont="1" applyBorder="1"/>
    <xf numFmtId="0" fontId="11" fillId="0" borderId="17" xfId="59" applyFont="1" applyFill="1" applyBorder="1" applyAlignment="1">
      <alignment vertical="center"/>
    </xf>
    <xf numFmtId="0" fontId="10" fillId="0" borderId="17" xfId="49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vertical="center"/>
    </xf>
    <xf numFmtId="0" fontId="53" fillId="4" borderId="0" xfId="0" applyFont="1" applyFill="1" applyBorder="1" applyAlignment="1">
      <alignment vertical="center"/>
    </xf>
    <xf numFmtId="0" fontId="11" fillId="4" borderId="0" xfId="44" applyFont="1" applyFill="1" applyBorder="1" applyAlignment="1">
      <alignment vertical="center"/>
    </xf>
    <xf numFmtId="0" fontId="10" fillId="4" borderId="0" xfId="44" applyFont="1" applyFill="1" applyBorder="1" applyAlignment="1">
      <alignment horizontal="center" vertical="center"/>
    </xf>
    <xf numFmtId="0" fontId="11" fillId="4" borderId="0" xfId="44" applyFont="1" applyFill="1" applyBorder="1" applyAlignment="1">
      <alignment horizontal="left" vertical="center"/>
    </xf>
    <xf numFmtId="0" fontId="13" fillId="4" borderId="0" xfId="0" applyFont="1" applyFill="1"/>
    <xf numFmtId="0" fontId="9" fillId="4" borderId="0" xfId="0" applyFont="1" applyFill="1"/>
    <xf numFmtId="0" fontId="21" fillId="4" borderId="0" xfId="57" applyFont="1" applyFill="1" applyBorder="1" applyAlignment="1">
      <alignment vertical="center"/>
    </xf>
    <xf numFmtId="0" fontId="20" fillId="4" borderId="0" xfId="44" quotePrefix="1" applyFont="1" applyFill="1" applyBorder="1" applyAlignment="1">
      <alignment horizontal="left" vertical="center"/>
    </xf>
    <xf numFmtId="0" fontId="21" fillId="4" borderId="0" xfId="0" applyFont="1" applyFill="1" applyBorder="1" applyAlignment="1">
      <alignment vertical="center"/>
    </xf>
    <xf numFmtId="0" fontId="10" fillId="4" borderId="8" xfId="44" applyFont="1" applyFill="1" applyBorder="1" applyAlignment="1">
      <alignment vertical="center"/>
    </xf>
    <xf numFmtId="0" fontId="21" fillId="4" borderId="8" xfId="57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0" fillId="4" borderId="12" xfId="49" applyFont="1" applyFill="1" applyBorder="1" applyAlignment="1">
      <alignment horizontal="center" vertical="center"/>
    </xf>
    <xf numFmtId="49" fontId="35" fillId="4" borderId="13" xfId="61" applyNumberFormat="1" applyFont="1" applyFill="1" applyBorder="1" applyAlignment="1">
      <alignment vertical="center"/>
    </xf>
    <xf numFmtId="0" fontId="41" fillId="4" borderId="15" xfId="59" applyFont="1" applyFill="1" applyBorder="1" applyAlignment="1">
      <alignment horizontal="left" vertical="center"/>
    </xf>
    <xf numFmtId="0" fontId="10" fillId="4" borderId="13" xfId="49" applyFont="1" applyFill="1" applyBorder="1" applyAlignment="1">
      <alignment horizontal="center" vertical="center"/>
    </xf>
    <xf numFmtId="49" fontId="37" fillId="4" borderId="13" xfId="61" applyNumberFormat="1" applyFont="1" applyFill="1" applyBorder="1" applyAlignment="1">
      <alignment vertical="center"/>
    </xf>
    <xf numFmtId="49" fontId="37" fillId="4" borderId="14" xfId="61" applyNumberFormat="1" applyFont="1" applyFill="1" applyBorder="1" applyAlignment="1">
      <alignment horizontal="center" vertical="center"/>
    </xf>
    <xf numFmtId="0" fontId="6" fillId="4" borderId="15" xfId="46" applyFont="1" applyFill="1" applyBorder="1" applyAlignment="1">
      <alignment horizontal="left" vertical="center"/>
    </xf>
    <xf numFmtId="49" fontId="6" fillId="4" borderId="14" xfId="61" applyNumberFormat="1" applyFont="1" applyFill="1" applyBorder="1" applyAlignment="1">
      <alignment vertical="center"/>
    </xf>
    <xf numFmtId="49" fontId="6" fillId="4" borderId="29" xfId="61" applyNumberFormat="1" applyFont="1" applyFill="1" applyBorder="1" applyAlignment="1">
      <alignment vertical="center"/>
    </xf>
    <xf numFmtId="0" fontId="10" fillId="4" borderId="32" xfId="49" applyFont="1" applyFill="1" applyBorder="1" applyAlignment="1">
      <alignment horizontal="center" vertical="center"/>
    </xf>
    <xf numFmtId="0" fontId="75" fillId="4" borderId="14" xfId="48" applyFont="1" applyFill="1" applyBorder="1" applyAlignment="1">
      <alignment vertical="center"/>
    </xf>
    <xf numFmtId="0" fontId="75" fillId="4" borderId="14" xfId="48" quotePrefix="1" applyFont="1" applyFill="1" applyBorder="1" applyAlignment="1">
      <alignment horizontal="left" vertical="center"/>
    </xf>
    <xf numFmtId="0" fontId="76" fillId="4" borderId="14" xfId="46" applyFont="1" applyFill="1" applyBorder="1" applyAlignment="1">
      <alignment horizontal="center" vertical="center"/>
    </xf>
    <xf numFmtId="0" fontId="77" fillId="4" borderId="14" xfId="0" applyFont="1" applyFill="1" applyBorder="1" applyAlignment="1">
      <alignment horizontal="left" vertical="center"/>
    </xf>
    <xf numFmtId="1" fontId="6" fillId="4" borderId="15" xfId="48" applyNumberFormat="1" applyFont="1" applyFill="1" applyBorder="1" applyAlignment="1">
      <alignment horizontal="center" vertical="center"/>
    </xf>
    <xf numFmtId="0" fontId="77" fillId="4" borderId="14" xfId="48" applyFont="1" applyFill="1" applyBorder="1" applyAlignment="1">
      <alignment horizontal="left" vertical="center"/>
    </xf>
    <xf numFmtId="1" fontId="41" fillId="4" borderId="15" xfId="48" applyNumberFormat="1" applyFont="1" applyFill="1" applyBorder="1" applyAlignment="1">
      <alignment horizontal="center" vertical="center"/>
    </xf>
    <xf numFmtId="0" fontId="41" fillId="4" borderId="16" xfId="48" applyFont="1" applyFill="1" applyBorder="1" applyAlignment="1">
      <alignment vertical="center"/>
    </xf>
    <xf numFmtId="3" fontId="10" fillId="4" borderId="13" xfId="16" applyNumberFormat="1" applyFont="1" applyFill="1" applyBorder="1" applyAlignment="1">
      <alignment horizontal="center" vertical="center"/>
    </xf>
    <xf numFmtId="0" fontId="78" fillId="4" borderId="14" xfId="0" applyFont="1" applyFill="1" applyBorder="1" applyAlignment="1">
      <alignment horizontal="left" vertical="center"/>
    </xf>
    <xf numFmtId="49" fontId="6" fillId="0" borderId="29" xfId="61" applyNumberFormat="1" applyFont="1" applyFill="1" applyBorder="1" applyAlignment="1">
      <alignment vertical="center"/>
    </xf>
    <xf numFmtId="0" fontId="10" fillId="0" borderId="32" xfId="49" applyFont="1" applyFill="1" applyBorder="1" applyAlignment="1">
      <alignment horizontal="center" vertical="center"/>
    </xf>
    <xf numFmtId="0" fontId="75" fillId="4" borderId="22" xfId="48" applyFont="1" applyFill="1" applyBorder="1" applyAlignment="1">
      <alignment horizontal="left" vertical="center"/>
    </xf>
    <xf numFmtId="0" fontId="75" fillId="4" borderId="23" xfId="48" applyFont="1" applyFill="1" applyBorder="1" applyAlignment="1">
      <alignment horizontal="left" vertical="center"/>
    </xf>
    <xf numFmtId="0" fontId="6" fillId="4" borderId="0" xfId="48" applyFont="1" applyFill="1" applyBorder="1" applyAlignment="1">
      <alignment vertical="center"/>
    </xf>
    <xf numFmtId="49" fontId="6" fillId="4" borderId="32" xfId="61" applyNumberFormat="1" applyFont="1" applyFill="1" applyBorder="1" applyAlignment="1">
      <alignment vertical="center"/>
    </xf>
    <xf numFmtId="49" fontId="6" fillId="0" borderId="13" xfId="61" applyNumberFormat="1" applyFont="1" applyFill="1" applyBorder="1" applyAlignment="1">
      <alignment vertical="center"/>
    </xf>
    <xf numFmtId="1" fontId="41" fillId="0" borderId="15" xfId="48" applyNumberFormat="1" applyFont="1" applyFill="1" applyBorder="1" applyAlignment="1">
      <alignment horizontal="center" vertical="center"/>
    </xf>
    <xf numFmtId="49" fontId="6" fillId="4" borderId="13" xfId="61" applyNumberFormat="1" applyFont="1" applyFill="1" applyBorder="1" applyAlignment="1">
      <alignment vertical="center"/>
    </xf>
    <xf numFmtId="1" fontId="6" fillId="0" borderId="15" xfId="48" applyNumberFormat="1" applyFont="1" applyFill="1" applyBorder="1" applyAlignment="1">
      <alignment horizontal="left" vertical="center"/>
    </xf>
    <xf numFmtId="49" fontId="37" fillId="0" borderId="13" xfId="61" applyNumberFormat="1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80" fillId="4" borderId="32" xfId="49" applyFont="1" applyFill="1" applyBorder="1" applyAlignment="1">
      <alignment horizontal="center" vertical="center"/>
    </xf>
    <xf numFmtId="0" fontId="13" fillId="4" borderId="14" xfId="0" applyFont="1" applyFill="1" applyBorder="1"/>
    <xf numFmtId="0" fontId="22" fillId="4" borderId="15" xfId="0" applyFont="1" applyFill="1" applyBorder="1"/>
    <xf numFmtId="1" fontId="6" fillId="4" borderId="15" xfId="48" applyNumberFormat="1" applyFont="1" applyFill="1" applyBorder="1" applyAlignment="1">
      <alignment horizontal="left" vertical="center"/>
    </xf>
    <xf numFmtId="49" fontId="6" fillId="4" borderId="20" xfId="61" applyNumberFormat="1" applyFont="1" applyFill="1" applyBorder="1" applyAlignment="1">
      <alignment vertical="center"/>
    </xf>
    <xf numFmtId="0" fontId="41" fillId="4" borderId="14" xfId="48" applyFont="1" applyFill="1" applyBorder="1" applyAlignment="1">
      <alignment vertical="center"/>
    </xf>
    <xf numFmtId="49" fontId="37" fillId="4" borderId="20" xfId="61" applyNumberFormat="1" applyFont="1" applyFill="1" applyBorder="1" applyAlignment="1">
      <alignment vertical="center"/>
    </xf>
    <xf numFmtId="0" fontId="10" fillId="4" borderId="20" xfId="49" applyFont="1" applyFill="1" applyBorder="1" applyAlignment="1">
      <alignment horizontal="center" vertical="center"/>
    </xf>
    <xf numFmtId="0" fontId="20" fillId="4" borderId="13" xfId="49" applyFont="1" applyFill="1" applyBorder="1" applyAlignment="1">
      <alignment horizontal="center" vertical="center"/>
    </xf>
    <xf numFmtId="43" fontId="20" fillId="4" borderId="13" xfId="16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6" fillId="4" borderId="15" xfId="49" applyFont="1" applyFill="1" applyBorder="1" applyAlignment="1">
      <alignment horizontal="left" vertical="center"/>
    </xf>
    <xf numFmtId="0" fontId="27" fillId="4" borderId="15" xfId="49" applyFont="1" applyFill="1" applyBorder="1" applyAlignment="1">
      <alignment horizontal="left" vertical="center"/>
    </xf>
    <xf numFmtId="0" fontId="41" fillId="4" borderId="14" xfId="48" applyFont="1" applyFill="1" applyBorder="1" applyAlignment="1">
      <alignment horizontal="left" vertical="center"/>
    </xf>
    <xf numFmtId="0" fontId="10" fillId="4" borderId="17" xfId="49" applyFont="1" applyFill="1" applyBorder="1" applyAlignment="1">
      <alignment horizontal="center" vertical="center"/>
    </xf>
    <xf numFmtId="0" fontId="22" fillId="4" borderId="13" xfId="49" applyFont="1" applyFill="1" applyBorder="1" applyAlignment="1">
      <alignment horizontal="center" vertical="center"/>
    </xf>
    <xf numFmtId="0" fontId="22" fillId="4" borderId="13" xfId="45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54" fillId="5" borderId="13" xfId="49" applyFont="1" applyFill="1" applyBorder="1" applyAlignment="1">
      <alignment horizontal="center" vertical="center"/>
    </xf>
    <xf numFmtId="15" fontId="54" fillId="5" borderId="13" xfId="49" applyNumberFormat="1" applyFont="1" applyFill="1" applyBorder="1" applyAlignment="1">
      <alignment horizontal="center" vertical="center"/>
    </xf>
    <xf numFmtId="0" fontId="21" fillId="5" borderId="13" xfId="49" applyFont="1" applyFill="1" applyBorder="1" applyAlignment="1">
      <alignment horizontal="center" vertical="center"/>
    </xf>
    <xf numFmtId="0" fontId="21" fillId="5" borderId="13" xfId="45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2" fillId="5" borderId="13" xfId="49" applyFont="1" applyFill="1" applyBorder="1" applyAlignment="1">
      <alignment horizontal="center" vertical="center"/>
    </xf>
    <xf numFmtId="49" fontId="74" fillId="0" borderId="13" xfId="61" applyNumberFormat="1" applyFont="1" applyFill="1" applyBorder="1" applyAlignment="1">
      <alignment vertical="center"/>
    </xf>
    <xf numFmtId="0" fontId="6" fillId="4" borderId="30" xfId="49" applyFont="1" applyFill="1" applyBorder="1" applyAlignment="1">
      <alignment horizontal="left" vertical="center"/>
    </xf>
    <xf numFmtId="0" fontId="6" fillId="4" borderId="30" xfId="46" applyFont="1" applyFill="1" applyBorder="1" applyAlignment="1">
      <alignment horizontal="left" vertical="center"/>
    </xf>
    <xf numFmtId="0" fontId="13" fillId="0" borderId="14" xfId="0" applyFont="1" applyFill="1" applyBorder="1"/>
    <xf numFmtId="0" fontId="22" fillId="0" borderId="13" xfId="0" applyFont="1" applyBorder="1"/>
    <xf numFmtId="165" fontId="41" fillId="0" borderId="32" xfId="16" applyNumberFormat="1" applyFont="1" applyFill="1" applyBorder="1" applyAlignment="1">
      <alignment horizontal="right" vertical="center"/>
    </xf>
    <xf numFmtId="0" fontId="19" fillId="0" borderId="18" xfId="0" applyFont="1" applyBorder="1"/>
    <xf numFmtId="0" fontId="6" fillId="4" borderId="19" xfId="49" applyFont="1" applyFill="1" applyBorder="1" applyAlignment="1">
      <alignment horizontal="left" vertical="center"/>
    </xf>
    <xf numFmtId="0" fontId="6" fillId="4" borderId="19" xfId="46" applyFont="1" applyFill="1" applyBorder="1" applyAlignment="1">
      <alignment horizontal="left" vertical="center"/>
    </xf>
    <xf numFmtId="0" fontId="22" fillId="0" borderId="17" xfId="0" applyFont="1" applyBorder="1"/>
    <xf numFmtId="165" fontId="41" fillId="0" borderId="17" xfId="16" applyNumberFormat="1" applyFont="1" applyFill="1" applyBorder="1" applyAlignment="1">
      <alignment horizontal="right" vertical="center"/>
    </xf>
    <xf numFmtId="165" fontId="41" fillId="0" borderId="12" xfId="16" applyNumberFormat="1" applyFont="1" applyFill="1" applyBorder="1" applyAlignment="1">
      <alignment horizontal="right" vertical="center"/>
    </xf>
    <xf numFmtId="0" fontId="74" fillId="4" borderId="14" xfId="0" applyFont="1" applyFill="1" applyBorder="1" applyAlignment="1">
      <alignment vertical="center"/>
    </xf>
    <xf numFmtId="0" fontId="37" fillId="5" borderId="16" xfId="48" applyFont="1" applyFill="1" applyBorder="1" applyAlignment="1">
      <alignment horizontal="left" vertical="center"/>
    </xf>
    <xf numFmtId="0" fontId="6" fillId="0" borderId="30" xfId="48" applyFont="1" applyFill="1" applyBorder="1" applyAlignment="1">
      <alignment vertical="center"/>
    </xf>
    <xf numFmtId="0" fontId="6" fillId="0" borderId="31" xfId="48" applyFont="1" applyFill="1" applyBorder="1" applyAlignment="1">
      <alignment vertical="center"/>
    </xf>
    <xf numFmtId="4" fontId="11" fillId="0" borderId="32" xfId="16" applyNumberFormat="1" applyFont="1" applyFill="1" applyBorder="1" applyAlignment="1">
      <alignment horizontal="right" vertical="center"/>
    </xf>
    <xf numFmtId="0" fontId="10" fillId="0" borderId="12" xfId="49" applyFont="1" applyFill="1" applyBorder="1" applyAlignment="1">
      <alignment horizontal="center" vertical="center"/>
    </xf>
    <xf numFmtId="0" fontId="81" fillId="0" borderId="13" xfId="0" applyFont="1" applyFill="1" applyBorder="1" applyAlignment="1">
      <alignment vertical="center"/>
    </xf>
    <xf numFmtId="0" fontId="13" fillId="0" borderId="27" xfId="0" applyFont="1" applyBorder="1" applyAlignment="1">
      <alignment horizontal="left"/>
    </xf>
    <xf numFmtId="0" fontId="21" fillId="4" borderId="0" xfId="57" quotePrefix="1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0" fontId="10" fillId="3" borderId="3" xfId="44" applyFont="1" applyFill="1" applyBorder="1" applyAlignment="1">
      <alignment horizontal="center" vertical="center"/>
    </xf>
    <xf numFmtId="0" fontId="5" fillId="3" borderId="3" xfId="44" applyFont="1" applyFill="1" applyBorder="1" applyAlignment="1">
      <alignment horizontal="center" vertical="center"/>
    </xf>
    <xf numFmtId="0" fontId="10" fillId="3" borderId="2" xfId="44" applyFont="1" applyFill="1" applyBorder="1" applyAlignment="1">
      <alignment horizontal="center" vertical="center"/>
    </xf>
    <xf numFmtId="0" fontId="10" fillId="3" borderId="1" xfId="44" applyFont="1" applyFill="1" applyBorder="1" applyAlignment="1">
      <alignment vertical="center"/>
    </xf>
    <xf numFmtId="9" fontId="6" fillId="0" borderId="15" xfId="48" applyNumberFormat="1" applyFont="1" applyFill="1" applyBorder="1" applyAlignment="1">
      <alignment horizontal="center" vertical="center"/>
    </xf>
    <xf numFmtId="17" fontId="10" fillId="4" borderId="13" xfId="46" quotePrefix="1" applyNumberFormat="1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vertical="center"/>
    </xf>
    <xf numFmtId="0" fontId="41" fillId="0" borderId="14" xfId="45" applyFont="1" applyFill="1" applyBorder="1" applyAlignment="1">
      <alignment vertical="top"/>
    </xf>
    <xf numFmtId="0" fontId="10" fillId="4" borderId="13" xfId="48" applyFont="1" applyFill="1" applyBorder="1" applyAlignment="1">
      <alignment horizontal="center" vertical="center"/>
    </xf>
    <xf numFmtId="4" fontId="17" fillId="4" borderId="13" xfId="16" applyNumberFormat="1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49" fontId="37" fillId="4" borderId="20" xfId="58" applyNumberFormat="1" applyFont="1" applyFill="1" applyBorder="1" applyAlignment="1">
      <alignment horizontal="center" vertical="center"/>
    </xf>
    <xf numFmtId="0" fontId="36" fillId="4" borderId="20" xfId="0" applyFont="1" applyFill="1" applyBorder="1" applyAlignment="1">
      <alignment vertical="center"/>
    </xf>
    <xf numFmtId="0" fontId="21" fillId="4" borderId="32" xfId="45" applyFont="1" applyFill="1" applyBorder="1" applyAlignment="1">
      <alignment vertical="center"/>
    </xf>
    <xf numFmtId="0" fontId="21" fillId="4" borderId="32" xfId="45" applyFont="1" applyFill="1" applyBorder="1" applyAlignment="1">
      <alignment horizontal="center" vertical="center"/>
    </xf>
    <xf numFmtId="0" fontId="6" fillId="4" borderId="19" xfId="48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0" fontId="21" fillId="4" borderId="0" xfId="57" quotePrefix="1" applyFont="1" applyFill="1" applyBorder="1" applyAlignment="1">
      <alignment horizontal="center" vertical="center"/>
    </xf>
    <xf numFmtId="0" fontId="13" fillId="4" borderId="8" xfId="0" applyFont="1" applyFill="1" applyBorder="1"/>
    <xf numFmtId="0" fontId="41" fillId="4" borderId="14" xfId="45" applyFont="1" applyFill="1" applyBorder="1" applyAlignment="1">
      <alignment vertical="top"/>
    </xf>
    <xf numFmtId="0" fontId="29" fillId="4" borderId="15" xfId="45" applyFont="1" applyFill="1" applyBorder="1" applyAlignment="1">
      <alignment vertical="top" wrapText="1"/>
    </xf>
    <xf numFmtId="0" fontId="29" fillId="4" borderId="16" xfId="45" applyFont="1" applyFill="1" applyBorder="1" applyAlignment="1">
      <alignment vertical="top" wrapText="1"/>
    </xf>
    <xf numFmtId="9" fontId="6" fillId="4" borderId="15" xfId="48" applyNumberFormat="1" applyFont="1" applyFill="1" applyBorder="1" applyAlignment="1">
      <alignment horizontal="center" vertical="center"/>
    </xf>
    <xf numFmtId="9" fontId="6" fillId="4" borderId="22" xfId="48" applyNumberFormat="1" applyFont="1" applyFill="1" applyBorder="1" applyAlignment="1">
      <alignment horizontal="center" vertical="center"/>
    </xf>
    <xf numFmtId="0" fontId="6" fillId="4" borderId="23" xfId="48" applyFont="1" applyFill="1" applyBorder="1" applyAlignment="1">
      <alignment horizontal="left" vertical="center"/>
    </xf>
    <xf numFmtId="0" fontId="10" fillId="4" borderId="20" xfId="48" applyFont="1" applyFill="1" applyBorder="1" applyAlignment="1">
      <alignment horizontal="center" vertical="center"/>
    </xf>
    <xf numFmtId="0" fontId="29" fillId="4" borderId="13" xfId="45" applyFont="1" applyFill="1" applyBorder="1" applyAlignment="1">
      <alignment vertical="center"/>
    </xf>
    <xf numFmtId="0" fontId="37" fillId="4" borderId="13" xfId="0" applyFont="1" applyFill="1" applyBorder="1" applyAlignment="1">
      <alignment horizontal="center" vertical="center"/>
    </xf>
    <xf numFmtId="49" fontId="37" fillId="4" borderId="13" xfId="58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/>
    </xf>
    <xf numFmtId="0" fontId="10" fillId="4" borderId="17" xfId="0" applyFont="1" applyFill="1" applyBorder="1" applyAlignment="1">
      <alignment horizontal="center" vertical="center"/>
    </xf>
    <xf numFmtId="0" fontId="20" fillId="4" borderId="0" xfId="28" quotePrefix="1" applyFont="1" applyFill="1" applyBorder="1" applyAlignment="1">
      <alignment horizontal="left" vertical="center"/>
    </xf>
    <xf numFmtId="0" fontId="20" fillId="4" borderId="0" xfId="0" applyFont="1" applyFill="1" applyBorder="1"/>
    <xf numFmtId="0" fontId="5" fillId="3" borderId="2" xfId="44" applyFont="1" applyFill="1" applyBorder="1" applyAlignment="1">
      <alignment vertical="center"/>
    </xf>
    <xf numFmtId="0" fontId="5" fillId="3" borderId="1" xfId="44" applyFont="1" applyFill="1" applyBorder="1" applyAlignment="1">
      <alignment vertical="center"/>
    </xf>
    <xf numFmtId="0" fontId="29" fillId="0" borderId="14" xfId="0" applyFont="1" applyFill="1" applyBorder="1" applyAlignment="1">
      <alignment vertical="top"/>
    </xf>
    <xf numFmtId="4" fontId="11" fillId="4" borderId="13" xfId="0" applyNumberFormat="1" applyFont="1" applyFill="1" applyBorder="1" applyAlignment="1">
      <alignment horizontal="center" vertical="center"/>
    </xf>
    <xf numFmtId="0" fontId="51" fillId="4" borderId="13" xfId="46" applyFont="1" applyFill="1" applyBorder="1" applyAlignment="1">
      <alignment horizontal="center" vertical="center"/>
    </xf>
    <xf numFmtId="0" fontId="49" fillId="4" borderId="13" xfId="0" applyFont="1" applyFill="1" applyBorder="1"/>
    <xf numFmtId="0" fontId="29" fillId="4" borderId="15" xfId="0" applyFont="1" applyFill="1" applyBorder="1" applyAlignment="1">
      <alignment vertical="top" wrapText="1"/>
    </xf>
    <xf numFmtId="0" fontId="29" fillId="4" borderId="16" xfId="0" applyFont="1" applyFill="1" applyBorder="1" applyAlignment="1">
      <alignment vertical="top" wrapText="1"/>
    </xf>
    <xf numFmtId="0" fontId="50" fillId="4" borderId="13" xfId="0" applyFont="1" applyFill="1" applyBorder="1" applyAlignment="1">
      <alignment vertical="center"/>
    </xf>
    <xf numFmtId="0" fontId="29" fillId="4" borderId="13" xfId="49" applyFont="1" applyFill="1" applyBorder="1" applyAlignment="1">
      <alignment horizontal="left" vertical="center"/>
    </xf>
    <xf numFmtId="17" fontId="10" fillId="4" borderId="13" xfId="49" applyNumberFormat="1" applyFont="1" applyFill="1" applyBorder="1" applyAlignment="1">
      <alignment horizontal="center" vertical="center"/>
    </xf>
    <xf numFmtId="0" fontId="51" fillId="0" borderId="13" xfId="46" applyFont="1" applyFill="1" applyBorder="1" applyAlignment="1">
      <alignment horizontal="center" vertical="center"/>
    </xf>
    <xf numFmtId="0" fontId="49" fillId="0" borderId="14" xfId="0" applyFont="1" applyFill="1" applyBorder="1"/>
    <xf numFmtId="0" fontId="82" fillId="0" borderId="13" xfId="0" applyFont="1" applyFill="1" applyBorder="1" applyAlignment="1">
      <alignment horizontal="center"/>
    </xf>
    <xf numFmtId="0" fontId="51" fillId="4" borderId="14" xfId="46" applyFont="1" applyFill="1" applyBorder="1" applyAlignment="1">
      <alignment horizontal="center" vertical="center"/>
    </xf>
    <xf numFmtId="0" fontId="49" fillId="4" borderId="14" xfId="0" applyFont="1" applyFill="1" applyBorder="1"/>
    <xf numFmtId="0" fontId="6" fillId="4" borderId="29" xfId="48" applyFont="1" applyFill="1" applyBorder="1" applyAlignment="1">
      <alignment horizontal="left" vertical="center"/>
    </xf>
    <xf numFmtId="0" fontId="6" fillId="4" borderId="30" xfId="48" applyFont="1" applyFill="1" applyBorder="1" applyAlignment="1">
      <alignment horizontal="left" vertical="center"/>
    </xf>
    <xf numFmtId="0" fontId="10" fillId="4" borderId="32" xfId="59" applyFont="1" applyFill="1" applyBorder="1" applyAlignment="1">
      <alignment horizontal="center" vertical="center"/>
    </xf>
    <xf numFmtId="0" fontId="37" fillId="0" borderId="14" xfId="48" applyFont="1" applyFill="1" applyBorder="1" applyAlignment="1">
      <alignment horizontal="center" vertical="center"/>
    </xf>
    <xf numFmtId="0" fontId="29" fillId="0" borderId="20" xfId="49" applyFont="1" applyFill="1" applyBorder="1" applyAlignment="1">
      <alignment horizontal="left" vertical="center"/>
    </xf>
    <xf numFmtId="0" fontId="35" fillId="0" borderId="13" xfId="0" applyFont="1" applyFill="1" applyBorder="1" applyAlignment="1">
      <alignment horizontal="left" vertical="center"/>
    </xf>
    <xf numFmtId="0" fontId="23" fillId="5" borderId="14" xfId="0" applyFont="1" applyFill="1" applyBorder="1" applyAlignment="1">
      <alignment horizontal="left"/>
    </xf>
    <xf numFmtId="0" fontId="23" fillId="5" borderId="15" xfId="0" applyFont="1" applyFill="1" applyBorder="1" applyAlignment="1">
      <alignment horizontal="left"/>
    </xf>
    <xf numFmtId="0" fontId="23" fillId="5" borderId="16" xfId="0" applyFont="1" applyFill="1" applyBorder="1" applyAlignment="1">
      <alignment horizontal="left"/>
    </xf>
    <xf numFmtId="0" fontId="37" fillId="0" borderId="13" xfId="0" applyFont="1" applyFill="1" applyBorder="1" applyAlignment="1">
      <alignment horizontal="center" vertical="center"/>
    </xf>
    <xf numFmtId="0" fontId="52" fillId="4" borderId="13" xfId="49" applyFont="1" applyFill="1" applyBorder="1" applyAlignment="1">
      <alignment horizontal="left" vertical="center"/>
    </xf>
    <xf numFmtId="0" fontId="37" fillId="4" borderId="13" xfId="49" applyFont="1" applyFill="1" applyBorder="1" applyAlignment="1">
      <alignment horizontal="center" vertical="center"/>
    </xf>
    <xf numFmtId="0" fontId="83" fillId="4" borderId="0" xfId="0" applyFont="1" applyFill="1" applyBorder="1" applyAlignment="1">
      <alignment horizontal="center" vertical="center" readingOrder="1"/>
    </xf>
    <xf numFmtId="0" fontId="10" fillId="0" borderId="13" xfId="52" applyFont="1" applyFill="1" applyBorder="1" applyAlignment="1">
      <alignment horizontal="center" vertical="center"/>
    </xf>
    <xf numFmtId="0" fontId="10" fillId="0" borderId="13" xfId="49" applyFont="1" applyFill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2" xfId="52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29" xfId="49" applyFont="1" applyFill="1" applyBorder="1" applyAlignment="1">
      <alignment vertical="center"/>
    </xf>
    <xf numFmtId="0" fontId="6" fillId="0" borderId="29" xfId="53" applyFont="1" applyFill="1" applyBorder="1" applyAlignment="1">
      <alignment horizontal="left" vertical="center"/>
    </xf>
    <xf numFmtId="165" fontId="6" fillId="0" borderId="31" xfId="16" applyNumberFormat="1" applyFont="1" applyFill="1" applyBorder="1" applyAlignment="1">
      <alignment horizontal="right" vertical="center"/>
    </xf>
    <xf numFmtId="0" fontId="6" fillId="0" borderId="18" xfId="53" applyFont="1" applyFill="1" applyBorder="1" applyAlignment="1">
      <alignment horizontal="left" vertical="center"/>
    </xf>
    <xf numFmtId="165" fontId="6" fillId="0" borderId="27" xfId="16" applyNumberFormat="1" applyFont="1" applyFill="1" applyBorder="1" applyAlignment="1">
      <alignment horizontal="right" vertical="center"/>
    </xf>
    <xf numFmtId="0" fontId="10" fillId="4" borderId="0" xfId="44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center" vertical="center"/>
    </xf>
    <xf numFmtId="0" fontId="13" fillId="4" borderId="15" xfId="0" applyFont="1" applyFill="1" applyBorder="1"/>
    <xf numFmtId="0" fontId="26" fillId="5" borderId="13" xfId="49" applyFont="1" applyFill="1" applyBorder="1" applyAlignment="1">
      <alignment horizontal="center" vertical="center"/>
    </xf>
    <xf numFmtId="0" fontId="10" fillId="4" borderId="26" xfId="45" applyFont="1" applyFill="1" applyBorder="1" applyAlignment="1">
      <alignment horizontal="center" vertical="center"/>
    </xf>
    <xf numFmtId="0" fontId="6" fillId="4" borderId="14" xfId="58" applyFont="1" applyFill="1" applyBorder="1" applyAlignment="1">
      <alignment vertical="center"/>
    </xf>
    <xf numFmtId="0" fontId="6" fillId="4" borderId="13" xfId="58" applyFont="1" applyFill="1" applyBorder="1" applyAlignment="1">
      <alignment vertical="center"/>
    </xf>
    <xf numFmtId="0" fontId="13" fillId="4" borderId="27" xfId="0" applyFont="1" applyFill="1" applyBorder="1"/>
    <xf numFmtId="49" fontId="20" fillId="0" borderId="0" xfId="0" applyNumberFormat="1" applyFont="1" applyFill="1" applyBorder="1" applyAlignment="1">
      <alignment vertical="center"/>
    </xf>
    <xf numFmtId="0" fontId="13" fillId="4" borderId="16" xfId="0" applyFont="1" applyFill="1" applyBorder="1"/>
    <xf numFmtId="3" fontId="40" fillId="4" borderId="32" xfId="0" applyNumberFormat="1" applyFont="1" applyFill="1" applyBorder="1" applyAlignment="1">
      <alignment horizontal="center"/>
    </xf>
    <xf numFmtId="0" fontId="19" fillId="4" borderId="20" xfId="49" applyFont="1" applyFill="1" applyBorder="1" applyAlignment="1">
      <alignment horizontal="center" vertical="center"/>
    </xf>
    <xf numFmtId="0" fontId="6" fillId="4" borderId="14" xfId="0" applyNumberFormat="1" applyFont="1" applyFill="1" applyBorder="1" applyAlignment="1">
      <alignment vertical="center"/>
    </xf>
    <xf numFmtId="3" fontId="40" fillId="4" borderId="13" xfId="0" applyNumberFormat="1" applyFont="1" applyFill="1" applyBorder="1" applyAlignment="1">
      <alignment horizontal="center"/>
    </xf>
    <xf numFmtId="0" fontId="84" fillId="4" borderId="0" xfId="0" applyFont="1" applyFill="1" applyBorder="1" applyAlignment="1">
      <alignment horizontal="center" vertical="center" readingOrder="1"/>
    </xf>
    <xf numFmtId="0" fontId="21" fillId="4" borderId="0" xfId="0" applyFont="1" applyFill="1" applyBorder="1" applyAlignment="1">
      <alignment vertical="top" wrapText="1"/>
    </xf>
    <xf numFmtId="0" fontId="10" fillId="5" borderId="12" xfId="45" applyFont="1" applyFill="1" applyBorder="1" applyAlignment="1">
      <alignment horizontal="center" vertical="center"/>
    </xf>
    <xf numFmtId="4" fontId="11" fillId="5" borderId="12" xfId="49" applyNumberFormat="1" applyFont="1" applyFill="1" applyBorder="1" applyAlignment="1">
      <alignment horizontal="center" vertical="center"/>
    </xf>
    <xf numFmtId="0" fontId="29" fillId="5" borderId="13" xfId="49" applyFont="1" applyFill="1" applyBorder="1" applyAlignment="1">
      <alignment horizontal="left" vertical="center"/>
    </xf>
    <xf numFmtId="0" fontId="10" fillId="5" borderId="13" xfId="45" applyFont="1" applyFill="1" applyBorder="1" applyAlignment="1">
      <alignment horizontal="center" vertical="center"/>
    </xf>
    <xf numFmtId="0" fontId="6" fillId="5" borderId="13" xfId="58" applyFont="1" applyFill="1" applyBorder="1" applyAlignment="1">
      <alignment horizontal="center" vertical="center"/>
    </xf>
    <xf numFmtId="0" fontId="40" fillId="5" borderId="14" xfId="49" applyFont="1" applyFill="1" applyBorder="1" applyAlignment="1">
      <alignment vertical="center"/>
    </xf>
    <xf numFmtId="0" fontId="40" fillId="5" borderId="15" xfId="49" applyFont="1" applyFill="1" applyBorder="1" applyAlignment="1">
      <alignment horizontal="center" vertical="center"/>
    </xf>
    <xf numFmtId="0" fontId="40" fillId="5" borderId="16" xfId="49" applyFont="1" applyFill="1" applyBorder="1" applyAlignment="1">
      <alignment vertical="center"/>
    </xf>
    <xf numFmtId="0" fontId="54" fillId="5" borderId="13" xfId="0" applyFont="1" applyFill="1" applyBorder="1" applyAlignment="1">
      <alignment vertical="center"/>
    </xf>
    <xf numFmtId="43" fontId="29" fillId="0" borderId="13" xfId="16" applyFont="1" applyFill="1" applyBorder="1" applyAlignment="1">
      <alignment horizontal="right" vertical="center"/>
    </xf>
    <xf numFmtId="0" fontId="6" fillId="5" borderId="13" xfId="58" applyFont="1" applyFill="1" applyBorder="1" applyAlignment="1">
      <alignment vertical="center"/>
    </xf>
    <xf numFmtId="0" fontId="16" fillId="5" borderId="15" xfId="0" applyFont="1" applyFill="1" applyBorder="1"/>
    <xf numFmtId="0" fontId="6" fillId="5" borderId="32" xfId="58" applyFont="1" applyFill="1" applyBorder="1" applyAlignment="1">
      <alignment vertical="center"/>
    </xf>
    <xf numFmtId="0" fontId="36" fillId="5" borderId="14" xfId="58" applyFont="1" applyFill="1" applyBorder="1" applyAlignment="1">
      <alignment horizontal="left" vertical="center"/>
    </xf>
    <xf numFmtId="0" fontId="36" fillId="5" borderId="30" xfId="49" applyFont="1" applyFill="1" applyBorder="1" applyAlignment="1">
      <alignment horizontal="center" vertical="center"/>
    </xf>
    <xf numFmtId="0" fontId="36" fillId="5" borderId="31" xfId="49" applyFont="1" applyFill="1" applyBorder="1" applyAlignment="1">
      <alignment vertical="center"/>
    </xf>
    <xf numFmtId="0" fontId="10" fillId="5" borderId="32" xfId="49" applyFont="1" applyFill="1" applyBorder="1" applyAlignment="1">
      <alignment horizontal="center" vertical="center"/>
    </xf>
    <xf numFmtId="43" fontId="29" fillId="0" borderId="32" xfId="16" applyFont="1" applyFill="1" applyBorder="1" applyAlignment="1">
      <alignment horizontal="right" vertical="center"/>
    </xf>
    <xf numFmtId="0" fontId="6" fillId="5" borderId="17" xfId="58" applyFont="1" applyFill="1" applyBorder="1" applyAlignment="1">
      <alignment vertical="center"/>
    </xf>
    <xf numFmtId="0" fontId="36" fillId="5" borderId="18" xfId="58" applyFont="1" applyFill="1" applyBorder="1" applyAlignment="1">
      <alignment horizontal="left" vertical="center"/>
    </xf>
    <xf numFmtId="0" fontId="36" fillId="5" borderId="19" xfId="49" applyFont="1" applyFill="1" applyBorder="1" applyAlignment="1">
      <alignment horizontal="center" vertical="center"/>
    </xf>
    <xf numFmtId="0" fontId="36" fillId="5" borderId="27" xfId="49" applyFont="1" applyFill="1" applyBorder="1" applyAlignment="1">
      <alignment vertical="center"/>
    </xf>
    <xf numFmtId="0" fontId="10" fillId="5" borderId="17" xfId="49" applyFont="1" applyFill="1" applyBorder="1" applyAlignment="1">
      <alignment horizontal="center" vertical="center"/>
    </xf>
    <xf numFmtId="43" fontId="29" fillId="0" borderId="17" xfId="16" applyFont="1" applyFill="1" applyBorder="1" applyAlignment="1">
      <alignment horizontal="right" vertical="center"/>
    </xf>
    <xf numFmtId="43" fontId="29" fillId="0" borderId="12" xfId="16" applyFont="1" applyFill="1" applyBorder="1" applyAlignment="1">
      <alignment horizontal="right" vertical="center"/>
    </xf>
    <xf numFmtId="0" fontId="35" fillId="5" borderId="13" xfId="58" applyFont="1" applyFill="1" applyBorder="1" applyAlignment="1">
      <alignment vertical="center"/>
    </xf>
    <xf numFmtId="0" fontId="12" fillId="5" borderId="13" xfId="49" applyFont="1" applyFill="1" applyBorder="1" applyAlignment="1">
      <alignment horizontal="center" vertical="center"/>
    </xf>
    <xf numFmtId="0" fontId="29" fillId="5" borderId="20" xfId="49" applyFont="1" applyFill="1" applyBorder="1" applyAlignment="1">
      <alignment horizontal="left" vertical="center"/>
    </xf>
    <xf numFmtId="0" fontId="10" fillId="5" borderId="20" xfId="45" applyFont="1" applyFill="1" applyBorder="1" applyAlignment="1">
      <alignment horizontal="center" vertical="center"/>
    </xf>
    <xf numFmtId="43" fontId="47" fillId="0" borderId="13" xfId="16" applyFont="1" applyFill="1" applyBorder="1" applyAlignment="1">
      <alignment horizontal="right" vertical="center"/>
    </xf>
    <xf numFmtId="0" fontId="6" fillId="5" borderId="20" xfId="58" applyFont="1" applyFill="1" applyBorder="1" applyAlignment="1">
      <alignment vertical="center"/>
    </xf>
    <xf numFmtId="4" fontId="72" fillId="5" borderId="13" xfId="16" applyNumberFormat="1" applyFont="1" applyFill="1" applyBorder="1" applyAlignment="1">
      <alignment horizontal="center" vertical="center"/>
    </xf>
    <xf numFmtId="0" fontId="40" fillId="5" borderId="13" xfId="58" applyFont="1" applyFill="1" applyBorder="1" applyAlignment="1">
      <alignment horizontal="center" vertical="center"/>
    </xf>
    <xf numFmtId="49" fontId="40" fillId="5" borderId="13" xfId="58" applyNumberFormat="1" applyFont="1" applyFill="1" applyBorder="1" applyAlignment="1">
      <alignment horizontal="center" vertical="center"/>
    </xf>
    <xf numFmtId="0" fontId="40" fillId="5" borderId="13" xfId="58" applyFont="1" applyFill="1" applyBorder="1" applyAlignment="1">
      <alignment vertical="center"/>
    </xf>
    <xf numFmtId="0" fontId="72" fillId="5" borderId="0" xfId="0" applyFont="1" applyFill="1" applyBorder="1"/>
    <xf numFmtId="0" fontId="40" fillId="5" borderId="32" xfId="58" applyFont="1" applyFill="1" applyBorder="1" applyAlignment="1">
      <alignment vertical="center"/>
    </xf>
    <xf numFmtId="0" fontId="26" fillId="5" borderId="32" xfId="49" applyFont="1" applyFill="1" applyBorder="1" applyAlignment="1">
      <alignment horizontal="center" vertical="center"/>
    </xf>
    <xf numFmtId="0" fontId="17" fillId="5" borderId="19" xfId="0" applyFont="1" applyFill="1" applyBorder="1"/>
    <xf numFmtId="0" fontId="54" fillId="5" borderId="17" xfId="49" applyFont="1" applyFill="1" applyBorder="1" applyAlignment="1">
      <alignment horizontal="center" vertical="center"/>
    </xf>
    <xf numFmtId="43" fontId="47" fillId="0" borderId="17" xfId="16" applyFont="1" applyFill="1" applyBorder="1" applyAlignment="1">
      <alignment horizontal="right" vertical="center"/>
    </xf>
    <xf numFmtId="49" fontId="36" fillId="5" borderId="13" xfId="58" applyNumberFormat="1" applyFont="1" applyFill="1" applyBorder="1" applyAlignment="1">
      <alignment horizontal="center" vertical="center"/>
    </xf>
    <xf numFmtId="17" fontId="10" fillId="5" borderId="13" xfId="46" quotePrefix="1" applyNumberFormat="1" applyFont="1" applyFill="1" applyBorder="1" applyAlignment="1">
      <alignment horizontal="center" vertical="center"/>
    </xf>
    <xf numFmtId="164" fontId="14" fillId="5" borderId="13" xfId="16" quotePrefix="1" applyNumberFormat="1" applyFont="1" applyFill="1" applyBorder="1" applyAlignment="1">
      <alignment horizontal="center" vertical="center"/>
    </xf>
    <xf numFmtId="2" fontId="29" fillId="5" borderId="13" xfId="49" applyNumberFormat="1" applyFont="1" applyFill="1" applyBorder="1" applyAlignment="1">
      <alignment horizontal="left" vertical="center"/>
    </xf>
    <xf numFmtId="0" fontId="10" fillId="5" borderId="13" xfId="48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vertical="center"/>
    </xf>
    <xf numFmtId="0" fontId="20" fillId="5" borderId="20" xfId="48" applyFont="1" applyFill="1" applyBorder="1" applyAlignment="1">
      <alignment horizontal="center" vertical="center"/>
    </xf>
    <xf numFmtId="0" fontId="20" fillId="5" borderId="20" xfId="45" applyFont="1" applyFill="1" applyBorder="1" applyAlignment="1">
      <alignment horizontal="center" vertical="center"/>
    </xf>
    <xf numFmtId="0" fontId="27" fillId="5" borderId="13" xfId="49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/>
    </xf>
    <xf numFmtId="0" fontId="43" fillId="0" borderId="20" xfId="48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top"/>
    </xf>
    <xf numFmtId="0" fontId="85" fillId="0" borderId="21" xfId="0" applyFont="1" applyFill="1" applyBorder="1" applyAlignment="1">
      <alignment horizontal="left" vertical="top"/>
    </xf>
    <xf numFmtId="0" fontId="86" fillId="0" borderId="22" xfId="45" applyFont="1" applyFill="1" applyBorder="1" applyAlignment="1">
      <alignment horizontal="center" vertical="center"/>
    </xf>
    <xf numFmtId="17" fontId="86" fillId="0" borderId="23" xfId="45" applyNumberFormat="1" applyFont="1" applyFill="1" applyBorder="1" applyAlignment="1">
      <alignment horizontal="center" vertical="center"/>
    </xf>
    <xf numFmtId="0" fontId="22" fillId="0" borderId="20" xfId="45" applyFont="1" applyFill="1" applyBorder="1" applyAlignment="1">
      <alignment horizontal="center" vertical="center"/>
    </xf>
    <xf numFmtId="17" fontId="22" fillId="0" borderId="20" xfId="45" applyNumberFormat="1" applyFont="1" applyFill="1" applyBorder="1" applyAlignment="1">
      <alignment horizontal="center" vertical="center"/>
    </xf>
    <xf numFmtId="0" fontId="22" fillId="0" borderId="13" xfId="45" applyFont="1" applyFill="1" applyBorder="1" applyAlignment="1">
      <alignment horizontal="center" vertical="center"/>
    </xf>
    <xf numFmtId="0" fontId="22" fillId="4" borderId="13" xfId="45" applyFont="1" applyFill="1" applyBorder="1" applyAlignment="1">
      <alignment vertical="center"/>
    </xf>
    <xf numFmtId="0" fontId="22" fillId="0" borderId="15" xfId="45" applyFont="1" applyFill="1" applyBorder="1" applyAlignment="1">
      <alignment horizontal="center" vertical="center"/>
    </xf>
    <xf numFmtId="0" fontId="22" fillId="0" borderId="16" xfId="45" applyFont="1" applyFill="1" applyBorder="1" applyAlignment="1">
      <alignment horizontal="center" vertical="center"/>
    </xf>
    <xf numFmtId="0" fontId="22" fillId="4" borderId="15" xfId="45" applyFont="1" applyFill="1" applyBorder="1" applyAlignment="1">
      <alignment vertical="center"/>
    </xf>
    <xf numFmtId="0" fontId="22" fillId="4" borderId="16" xfId="45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top"/>
    </xf>
    <xf numFmtId="0" fontId="22" fillId="4" borderId="22" xfId="45" applyFont="1" applyFill="1" applyBorder="1" applyAlignment="1">
      <alignment vertical="center"/>
    </xf>
    <xf numFmtId="0" fontId="22" fillId="4" borderId="23" xfId="45" applyFont="1" applyFill="1" applyBorder="1" applyAlignment="1">
      <alignment horizontal="center" vertical="center"/>
    </xf>
    <xf numFmtId="0" fontId="22" fillId="4" borderId="20" xfId="45" applyFont="1" applyFill="1" applyBorder="1" applyAlignment="1">
      <alignment vertical="center"/>
    </xf>
    <xf numFmtId="0" fontId="22" fillId="4" borderId="20" xfId="45" applyFont="1" applyFill="1" applyBorder="1" applyAlignment="1">
      <alignment horizontal="center" vertical="center"/>
    </xf>
    <xf numFmtId="0" fontId="20" fillId="4" borderId="20" xfId="45" applyFont="1" applyFill="1" applyBorder="1" applyAlignment="1">
      <alignment vertical="center"/>
    </xf>
    <xf numFmtId="0" fontId="85" fillId="0" borderId="21" xfId="0" applyFont="1" applyFill="1" applyBorder="1" applyAlignment="1">
      <alignment horizontal="left" vertical="center"/>
    </xf>
    <xf numFmtId="0" fontId="86" fillId="0" borderId="22" xfId="45" applyFont="1" applyFill="1" applyBorder="1" applyAlignment="1">
      <alignment vertical="center"/>
    </xf>
    <xf numFmtId="0" fontId="86" fillId="0" borderId="23" xfId="45" applyFont="1" applyFill="1" applyBorder="1" applyAlignment="1">
      <alignment horizontal="center" vertical="center"/>
    </xf>
    <xf numFmtId="0" fontId="86" fillId="0" borderId="15" xfId="45" applyFont="1" applyFill="1" applyBorder="1" applyAlignment="1">
      <alignment vertical="center"/>
    </xf>
    <xf numFmtId="0" fontId="86" fillId="0" borderId="16" xfId="45" applyFont="1" applyFill="1" applyBorder="1" applyAlignment="1">
      <alignment horizontal="center" vertical="center"/>
    </xf>
    <xf numFmtId="0" fontId="44" fillId="4" borderId="20" xfId="0" applyFont="1" applyFill="1" applyBorder="1"/>
    <xf numFmtId="168" fontId="73" fillId="4" borderId="13" xfId="45" applyNumberFormat="1" applyFont="1" applyFill="1" applyBorder="1" applyAlignment="1">
      <alignment horizontal="center" vertical="center"/>
    </xf>
    <xf numFmtId="0" fontId="73" fillId="4" borderId="13" xfId="45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 vertical="top"/>
    </xf>
    <xf numFmtId="0" fontId="86" fillId="0" borderId="15" xfId="45" applyFont="1" applyFill="1" applyBorder="1" applyAlignment="1">
      <alignment horizontal="center" vertical="center"/>
    </xf>
    <xf numFmtId="0" fontId="85" fillId="4" borderId="13" xfId="0" applyFont="1" applyFill="1" applyBorder="1" applyAlignment="1">
      <alignment horizontal="left" vertical="center"/>
    </xf>
    <xf numFmtId="0" fontId="85" fillId="0" borderId="2" xfId="59" applyFont="1" applyFill="1" applyBorder="1" applyAlignment="1">
      <alignment vertical="center"/>
    </xf>
    <xf numFmtId="0" fontId="85" fillId="0" borderId="4" xfId="0" applyFont="1" applyFill="1" applyBorder="1" applyAlignment="1">
      <alignment horizontal="left" vertical="top"/>
    </xf>
    <xf numFmtId="0" fontId="86" fillId="4" borderId="30" xfId="45" applyFont="1" applyFill="1" applyBorder="1" applyAlignment="1">
      <alignment horizontal="center" vertical="center"/>
    </xf>
    <xf numFmtId="0" fontId="86" fillId="4" borderId="31" xfId="45" applyFont="1" applyFill="1" applyBorder="1" applyAlignment="1">
      <alignment horizontal="center" vertical="center"/>
    </xf>
    <xf numFmtId="0" fontId="87" fillId="0" borderId="13" xfId="46" applyFont="1" applyFill="1" applyBorder="1" applyAlignment="1">
      <alignment horizontal="center" vertical="center"/>
    </xf>
    <xf numFmtId="0" fontId="87" fillId="4" borderId="13" xfId="0" applyFont="1" applyFill="1" applyBorder="1"/>
    <xf numFmtId="0" fontId="86" fillId="4" borderId="15" xfId="45" applyFont="1" applyFill="1" applyBorder="1" applyAlignment="1">
      <alignment horizontal="center" vertical="center"/>
    </xf>
    <xf numFmtId="0" fontId="86" fillId="4" borderId="16" xfId="45" applyFont="1" applyFill="1" applyBorder="1" applyAlignment="1">
      <alignment horizontal="center" vertical="center"/>
    </xf>
    <xf numFmtId="0" fontId="85" fillId="4" borderId="13" xfId="59" applyFont="1" applyFill="1" applyBorder="1" applyAlignment="1">
      <alignment vertical="center"/>
    </xf>
    <xf numFmtId="0" fontId="87" fillId="4" borderId="13" xfId="46" applyFont="1" applyFill="1" applyBorder="1" applyAlignment="1">
      <alignment horizontal="center" vertical="center"/>
    </xf>
    <xf numFmtId="0" fontId="85" fillId="0" borderId="14" xfId="0" quotePrefix="1" applyFont="1" applyFill="1" applyBorder="1" applyAlignment="1">
      <alignment horizontal="left" vertical="top"/>
    </xf>
    <xf numFmtId="0" fontId="85" fillId="4" borderId="20" xfId="59" applyFont="1" applyFill="1" applyBorder="1" applyAlignment="1">
      <alignment vertical="center"/>
    </xf>
    <xf numFmtId="0" fontId="87" fillId="0" borderId="13" xfId="59" applyFont="1" applyFill="1" applyBorder="1" applyAlignment="1">
      <alignment vertical="center"/>
    </xf>
    <xf numFmtId="0" fontId="86" fillId="0" borderId="15" xfId="59" applyFont="1" applyFill="1" applyBorder="1" applyAlignment="1">
      <alignment horizontal="center" vertical="center"/>
    </xf>
    <xf numFmtId="0" fontId="86" fillId="0" borderId="16" xfId="59" applyFont="1" applyFill="1" applyBorder="1" applyAlignment="1">
      <alignment horizontal="center" vertical="center"/>
    </xf>
    <xf numFmtId="0" fontId="87" fillId="0" borderId="13" xfId="48" applyFont="1" applyFill="1" applyBorder="1" applyAlignment="1">
      <alignment horizontal="center" vertical="center"/>
    </xf>
    <xf numFmtId="0" fontId="86" fillId="4" borderId="15" xfId="45" applyFont="1" applyFill="1" applyBorder="1" applyAlignment="1">
      <alignment vertical="center"/>
    </xf>
    <xf numFmtId="0" fontId="86" fillId="4" borderId="22" xfId="45" applyFont="1" applyFill="1" applyBorder="1" applyAlignment="1">
      <alignment vertical="center"/>
    </xf>
    <xf numFmtId="0" fontId="86" fillId="4" borderId="23" xfId="45" applyFont="1" applyFill="1" applyBorder="1" applyAlignment="1">
      <alignment horizontal="center" vertical="center"/>
    </xf>
    <xf numFmtId="17" fontId="86" fillId="0" borderId="16" xfId="45" applyNumberFormat="1" applyFont="1" applyFill="1" applyBorder="1" applyAlignment="1">
      <alignment horizontal="center" vertical="center"/>
    </xf>
    <xf numFmtId="0" fontId="85" fillId="4" borderId="12" xfId="0" applyFont="1" applyFill="1" applyBorder="1" applyAlignment="1">
      <alignment horizontal="left" vertical="center"/>
    </xf>
    <xf numFmtId="0" fontId="86" fillId="0" borderId="15" xfId="0" applyFont="1" applyFill="1" applyBorder="1" applyAlignment="1">
      <alignment vertical="center"/>
    </xf>
    <xf numFmtId="0" fontId="89" fillId="0" borderId="13" xfId="0" applyFont="1" applyFill="1" applyBorder="1"/>
    <xf numFmtId="0" fontId="85" fillId="4" borderId="14" xfId="59" applyFont="1" applyFill="1" applyBorder="1" applyAlignment="1">
      <alignment vertical="center"/>
    </xf>
    <xf numFmtId="0" fontId="85" fillId="4" borderId="14" xfId="0" applyFont="1" applyFill="1" applyBorder="1" applyAlignment="1">
      <alignment vertical="center"/>
    </xf>
    <xf numFmtId="0" fontId="85" fillId="4" borderId="13" xfId="0" applyFont="1" applyFill="1" applyBorder="1" applyAlignment="1">
      <alignment vertical="center"/>
    </xf>
    <xf numFmtId="0" fontId="85" fillId="4" borderId="20" xfId="0" applyFont="1" applyFill="1" applyBorder="1" applyAlignment="1">
      <alignment vertical="center"/>
    </xf>
    <xf numFmtId="0" fontId="85" fillId="4" borderId="13" xfId="46" applyFont="1" applyFill="1" applyBorder="1" applyAlignment="1">
      <alignment horizontal="left" vertical="center"/>
    </xf>
    <xf numFmtId="0" fontId="86" fillId="0" borderId="16" xfId="45" applyNumberFormat="1" applyFont="1" applyFill="1" applyBorder="1" applyAlignment="1">
      <alignment horizontal="center" vertical="center"/>
    </xf>
    <xf numFmtId="0" fontId="85" fillId="0" borderId="12" xfId="0" applyFont="1" applyFill="1" applyBorder="1"/>
    <xf numFmtId="0" fontId="85" fillId="0" borderId="24" xfId="0" applyFont="1" applyFill="1" applyBorder="1" applyAlignment="1"/>
    <xf numFmtId="0" fontId="86" fillId="0" borderId="25" xfId="45" applyFont="1" applyFill="1" applyBorder="1" applyAlignment="1">
      <alignment horizontal="center" vertical="center"/>
    </xf>
    <xf numFmtId="0" fontId="86" fillId="0" borderId="26" xfId="45" applyFont="1" applyFill="1" applyBorder="1" applyAlignment="1">
      <alignment horizontal="center" vertical="center"/>
    </xf>
    <xf numFmtId="0" fontId="85" fillId="0" borderId="13" xfId="46" applyFont="1" applyFill="1" applyBorder="1" applyAlignment="1">
      <alignment horizontal="center" vertical="center"/>
    </xf>
    <xf numFmtId="0" fontId="85" fillId="0" borderId="14" xfId="0" applyFont="1" applyFill="1" applyBorder="1" applyAlignment="1">
      <alignment vertical="center"/>
    </xf>
    <xf numFmtId="0" fontId="87" fillId="0" borderId="13" xfId="0" applyFont="1" applyFill="1" applyBorder="1"/>
    <xf numFmtId="49" fontId="85" fillId="4" borderId="13" xfId="61" applyNumberFormat="1" applyFont="1" applyFill="1" applyBorder="1" applyAlignment="1">
      <alignment vertical="center"/>
    </xf>
    <xf numFmtId="0" fontId="85" fillId="4" borderId="21" xfId="0" applyFont="1" applyFill="1" applyBorder="1" applyAlignment="1">
      <alignment vertical="center"/>
    </xf>
    <xf numFmtId="49" fontId="85" fillId="4" borderId="20" xfId="61" applyNumberFormat="1" applyFont="1" applyFill="1" applyBorder="1" applyAlignment="1">
      <alignment vertical="center"/>
    </xf>
    <xf numFmtId="0" fontId="85" fillId="4" borderId="14" xfId="49" applyFont="1" applyFill="1" applyBorder="1" applyAlignment="1">
      <alignment vertical="center"/>
    </xf>
    <xf numFmtId="0" fontId="86" fillId="4" borderId="13" xfId="45" applyFont="1" applyFill="1" applyBorder="1" applyAlignment="1">
      <alignment horizontal="center" vertical="center"/>
    </xf>
    <xf numFmtId="0" fontId="87" fillId="0" borderId="14" xfId="0" applyFont="1" applyFill="1" applyBorder="1" applyAlignment="1">
      <alignment horizontal="left" vertical="top"/>
    </xf>
    <xf numFmtId="0" fontId="91" fillId="4" borderId="15" xfId="45" applyFont="1" applyFill="1" applyBorder="1" applyAlignment="1">
      <alignment vertical="center"/>
    </xf>
    <xf numFmtId="0" fontId="91" fillId="4" borderId="16" xfId="45" applyFont="1" applyFill="1" applyBorder="1" applyAlignment="1">
      <alignment horizontal="center" vertical="center"/>
    </xf>
    <xf numFmtId="0" fontId="87" fillId="4" borderId="13" xfId="58" applyFont="1" applyFill="1" applyBorder="1" applyAlignment="1">
      <alignment vertical="center"/>
    </xf>
    <xf numFmtId="0" fontId="85" fillId="5" borderId="12" xfId="0" applyFont="1" applyFill="1" applyBorder="1" applyAlignment="1">
      <alignment vertical="center"/>
    </xf>
    <xf numFmtId="0" fontId="86" fillId="0" borderId="13" xfId="46" applyFont="1" applyFill="1" applyBorder="1" applyAlignment="1">
      <alignment horizontal="center" vertical="center"/>
    </xf>
    <xf numFmtId="0" fontId="85" fillId="0" borderId="14" xfId="0" quotePrefix="1" applyFont="1" applyBorder="1" applyAlignment="1">
      <alignment horizontal="left" vertical="center"/>
    </xf>
    <xf numFmtId="0" fontId="85" fillId="5" borderId="13" xfId="0" applyFont="1" applyFill="1" applyBorder="1" applyAlignment="1">
      <alignment vertical="center"/>
    </xf>
    <xf numFmtId="49" fontId="87" fillId="0" borderId="15" xfId="0" applyNumberFormat="1" applyFont="1" applyFill="1" applyBorder="1" applyAlignment="1">
      <alignment vertical="center"/>
    </xf>
    <xf numFmtId="0" fontId="87" fillId="0" borderId="16" xfId="0" applyFont="1" applyFill="1" applyBorder="1" applyAlignment="1">
      <alignment vertical="center"/>
    </xf>
    <xf numFmtId="0" fontId="87" fillId="0" borderId="15" xfId="46" applyFont="1" applyFill="1" applyBorder="1" applyAlignment="1">
      <alignment horizontal="center" vertical="center"/>
    </xf>
    <xf numFmtId="0" fontId="87" fillId="0" borderId="16" xfId="46" applyFont="1" applyFill="1" applyBorder="1" applyAlignment="1">
      <alignment horizontal="center" vertical="center"/>
    </xf>
    <xf numFmtId="0" fontId="85" fillId="0" borderId="16" xfId="0" applyFont="1" applyFill="1" applyBorder="1" applyAlignment="1">
      <alignment horizontal="left" vertical="center"/>
    </xf>
    <xf numFmtId="0" fontId="85" fillId="0" borderId="13" xfId="47" applyFont="1" applyFill="1" applyBorder="1" applyAlignment="1">
      <alignment vertical="center"/>
    </xf>
    <xf numFmtId="0" fontId="87" fillId="4" borderId="15" xfId="46" applyFont="1" applyFill="1" applyBorder="1" applyAlignment="1">
      <alignment horizontal="center" vertical="center"/>
    </xf>
    <xf numFmtId="0" fontId="87" fillId="4" borderId="16" xfId="46" applyFont="1" applyFill="1" applyBorder="1" applyAlignment="1">
      <alignment horizontal="center" vertical="center"/>
    </xf>
    <xf numFmtId="0" fontId="85" fillId="0" borderId="15" xfId="0" applyFont="1" applyBorder="1" applyAlignment="1">
      <alignment vertical="center"/>
    </xf>
    <xf numFmtId="0" fontId="90" fillId="0" borderId="15" xfId="0" applyFont="1" applyBorder="1" applyAlignment="1">
      <alignment vertical="center"/>
    </xf>
    <xf numFmtId="0" fontId="85" fillId="0" borderId="14" xfId="0" applyFont="1" applyBorder="1" applyAlignment="1">
      <alignment vertical="center"/>
    </xf>
    <xf numFmtId="4" fontId="85" fillId="0" borderId="15" xfId="50" applyNumberFormat="1" applyFont="1" applyFill="1" applyBorder="1" applyAlignment="1">
      <alignment horizontal="center" vertical="center" wrapText="1"/>
    </xf>
    <xf numFmtId="0" fontId="85" fillId="0" borderId="16" xfId="48" applyFont="1" applyFill="1" applyBorder="1" applyAlignment="1">
      <alignment vertical="center"/>
    </xf>
    <xf numFmtId="4" fontId="6" fillId="0" borderId="15" xfId="50" applyNumberFormat="1" applyFont="1" applyFill="1" applyBorder="1" applyAlignment="1">
      <alignment horizontal="center" vertical="center" wrapText="1"/>
    </xf>
    <xf numFmtId="0" fontId="93" fillId="5" borderId="13" xfId="0" applyFont="1" applyFill="1" applyBorder="1" applyAlignment="1">
      <alignment vertical="center"/>
    </xf>
    <xf numFmtId="0" fontId="87" fillId="0" borderId="13" xfId="0" applyFont="1" applyFill="1" applyBorder="1" applyAlignment="1">
      <alignment vertical="center"/>
    </xf>
    <xf numFmtId="0" fontId="6" fillId="4" borderId="16" xfId="0" applyFont="1" applyFill="1" applyBorder="1"/>
    <xf numFmtId="0" fontId="8" fillId="0" borderId="0" xfId="44" applyFont="1" applyFill="1" applyBorder="1" applyAlignment="1">
      <alignment horizontal="left" vertical="center"/>
    </xf>
    <xf numFmtId="0" fontId="8" fillId="0" borderId="0" xfId="44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44" applyFont="1" applyFill="1" applyBorder="1" applyAlignment="1">
      <alignment horizontal="center" vertical="center"/>
    </xf>
    <xf numFmtId="0" fontId="73" fillId="4" borderId="0" xfId="44" applyFont="1" applyFill="1" applyBorder="1" applyAlignment="1">
      <alignment vertical="center"/>
    </xf>
    <xf numFmtId="0" fontId="85" fillId="0" borderId="12" xfId="48" applyFont="1" applyFill="1" applyBorder="1" applyAlignment="1">
      <alignment horizontal="left" vertical="center"/>
    </xf>
    <xf numFmtId="0" fontId="87" fillId="0" borderId="16" xfId="59" applyFont="1" applyFill="1" applyBorder="1" applyAlignment="1">
      <alignment horizontal="left" vertical="center"/>
    </xf>
    <xf numFmtId="0" fontId="85" fillId="0" borderId="13" xfId="48" applyFont="1" applyFill="1" applyBorder="1" applyAlignment="1">
      <alignment horizontal="left" vertical="center"/>
    </xf>
    <xf numFmtId="0" fontId="85" fillId="5" borderId="14" xfId="60" applyFont="1" applyFill="1" applyBorder="1" applyAlignment="1">
      <alignment vertical="center"/>
    </xf>
    <xf numFmtId="0" fontId="85" fillId="5" borderId="15" xfId="60" applyFont="1" applyFill="1" applyBorder="1" applyAlignment="1">
      <alignment vertical="center"/>
    </xf>
    <xf numFmtId="0" fontId="85" fillId="5" borderId="16" xfId="60" applyFont="1" applyFill="1" applyBorder="1" applyAlignment="1">
      <alignment vertical="center"/>
    </xf>
    <xf numFmtId="0" fontId="85" fillId="5" borderId="14" xfId="60" applyFont="1" applyFill="1" applyBorder="1" applyAlignment="1">
      <alignment horizontal="left" vertical="center"/>
    </xf>
    <xf numFmtId="0" fontId="85" fillId="5" borderId="15" xfId="60" applyFont="1" applyFill="1" applyBorder="1" applyAlignment="1">
      <alignment horizontal="left" vertical="center"/>
    </xf>
    <xf numFmtId="0" fontId="85" fillId="5" borderId="16" xfId="60" applyFont="1" applyFill="1" applyBorder="1" applyAlignment="1">
      <alignment horizontal="left" vertical="center"/>
    </xf>
    <xf numFmtId="0" fontId="85" fillId="0" borderId="13" xfId="59" applyFont="1" applyFill="1" applyBorder="1" applyAlignment="1">
      <alignment horizontal="center" vertical="center"/>
    </xf>
    <xf numFmtId="0" fontId="85" fillId="0" borderId="21" xfId="0" applyFont="1" applyFill="1" applyBorder="1" applyAlignment="1">
      <alignment vertical="top"/>
    </xf>
    <xf numFmtId="0" fontId="85" fillId="0" borderId="22" xfId="0" applyFont="1" applyFill="1" applyBorder="1" applyAlignment="1">
      <alignment vertical="top"/>
    </xf>
    <xf numFmtId="0" fontId="85" fillId="0" borderId="23" xfId="0" applyFont="1" applyFill="1" applyBorder="1" applyAlignment="1">
      <alignment vertical="top"/>
    </xf>
    <xf numFmtId="0" fontId="85" fillId="0" borderId="14" xfId="0" applyFont="1" applyFill="1" applyBorder="1" applyAlignment="1">
      <alignment vertical="top"/>
    </xf>
    <xf numFmtId="0" fontId="85" fillId="0" borderId="15" xfId="0" applyFont="1" applyFill="1" applyBorder="1" applyAlignment="1">
      <alignment vertical="top"/>
    </xf>
    <xf numFmtId="0" fontId="85" fillId="0" borderId="16" xfId="0" applyFont="1" applyFill="1" applyBorder="1" applyAlignment="1">
      <alignment vertical="top"/>
    </xf>
    <xf numFmtId="49" fontId="87" fillId="5" borderId="20" xfId="6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5" fillId="0" borderId="13" xfId="59" applyFont="1" applyFill="1" applyBorder="1" applyAlignment="1">
      <alignment vertical="center"/>
    </xf>
    <xf numFmtId="0" fontId="90" fillId="5" borderId="13" xfId="0" applyFont="1" applyFill="1" applyBorder="1" applyAlignment="1">
      <alignment vertical="center"/>
    </xf>
    <xf numFmtId="0" fontId="85" fillId="0" borderId="12" xfId="44" applyFont="1" applyFill="1" applyBorder="1" applyAlignment="1">
      <alignment vertical="center"/>
    </xf>
    <xf numFmtId="0" fontId="86" fillId="0" borderId="25" xfId="44" applyFont="1" applyFill="1" applyBorder="1" applyAlignment="1">
      <alignment horizontal="center" vertical="center"/>
    </xf>
    <xf numFmtId="0" fontId="85" fillId="0" borderId="13" xfId="44" applyFont="1" applyFill="1" applyBorder="1" applyAlignment="1">
      <alignment horizontal="left" vertical="center"/>
    </xf>
    <xf numFmtId="0" fontId="85" fillId="0" borderId="15" xfId="44" applyFont="1" applyFill="1" applyBorder="1" applyAlignment="1">
      <alignment horizontal="left" vertical="center"/>
    </xf>
    <xf numFmtId="0" fontId="86" fillId="0" borderId="15" xfId="44" applyFont="1" applyFill="1" applyBorder="1" applyAlignment="1">
      <alignment horizontal="center" vertical="center"/>
    </xf>
    <xf numFmtId="0" fontId="94" fillId="4" borderId="16" xfId="0" applyFont="1" applyFill="1" applyBorder="1" applyAlignment="1">
      <alignment vertical="center"/>
    </xf>
    <xf numFmtId="49" fontId="85" fillId="4" borderId="12" xfId="61" applyNumberFormat="1" applyFont="1" applyFill="1" applyBorder="1" applyAlignment="1">
      <alignment vertical="center"/>
    </xf>
    <xf numFmtId="49" fontId="87" fillId="4" borderId="13" xfId="61" applyNumberFormat="1" applyFont="1" applyFill="1" applyBorder="1" applyAlignment="1">
      <alignment vertical="center"/>
    </xf>
    <xf numFmtId="0" fontId="85" fillId="4" borderId="21" xfId="59" applyFont="1" applyFill="1" applyBorder="1" applyAlignment="1">
      <alignment horizontal="left" vertical="center"/>
    </xf>
    <xf numFmtId="0" fontId="75" fillId="4" borderId="16" xfId="48" applyFont="1" applyFill="1" applyBorder="1" applyAlignment="1">
      <alignment vertical="center"/>
    </xf>
    <xf numFmtId="0" fontId="75" fillId="4" borderId="15" xfId="48" applyFont="1" applyFill="1" applyBorder="1" applyAlignment="1">
      <alignment horizontal="center" vertical="center"/>
    </xf>
    <xf numFmtId="0" fontId="6" fillId="4" borderId="14" xfId="48" quotePrefix="1" applyFont="1" applyFill="1" applyBorder="1" applyAlignment="1">
      <alignment vertical="center"/>
    </xf>
    <xf numFmtId="0" fontId="41" fillId="4" borderId="15" xfId="0" applyFont="1" applyFill="1" applyBorder="1" applyAlignment="1">
      <alignment horizontal="left" vertical="center" wrapText="1"/>
    </xf>
    <xf numFmtId="0" fontId="85" fillId="4" borderId="15" xfId="0" applyFont="1" applyFill="1" applyBorder="1" applyAlignment="1">
      <alignment horizontal="left" vertical="center" wrapText="1"/>
    </xf>
    <xf numFmtId="0" fontId="85" fillId="4" borderId="16" xfId="0" applyFont="1" applyFill="1" applyBorder="1" applyAlignment="1">
      <alignment horizontal="left" vertical="center" wrapText="1"/>
    </xf>
    <xf numFmtId="1" fontId="85" fillId="4" borderId="15" xfId="48" applyNumberFormat="1" applyFont="1" applyFill="1" applyBorder="1" applyAlignment="1">
      <alignment horizontal="center" vertical="center"/>
    </xf>
    <xf numFmtId="1" fontId="85" fillId="4" borderId="15" xfId="48" applyNumberFormat="1" applyFont="1" applyFill="1" applyBorder="1" applyAlignment="1">
      <alignment horizontal="left" vertical="center"/>
    </xf>
    <xf numFmtId="0" fontId="85" fillId="0" borderId="14" xfId="0" applyFont="1" applyBorder="1"/>
    <xf numFmtId="0" fontId="86" fillId="0" borderId="32" xfId="49" applyFont="1" applyFill="1" applyBorder="1" applyAlignment="1">
      <alignment horizontal="center" vertical="center"/>
    </xf>
    <xf numFmtId="4" fontId="6" fillId="0" borderId="15" xfId="49" applyNumberFormat="1" applyFont="1" applyFill="1" applyBorder="1" applyAlignment="1">
      <alignment horizontal="center" vertical="center"/>
    </xf>
    <xf numFmtId="4" fontId="6" fillId="5" borderId="15" xfId="49" applyNumberFormat="1" applyFont="1" applyFill="1" applyBorder="1" applyAlignment="1">
      <alignment horizontal="center" vertical="center"/>
    </xf>
    <xf numFmtId="0" fontId="85" fillId="4" borderId="33" xfId="48" applyFont="1" applyFill="1" applyBorder="1" applyAlignment="1">
      <alignment vertical="center"/>
    </xf>
    <xf numFmtId="0" fontId="85" fillId="4" borderId="34" xfId="46" applyFont="1" applyFill="1" applyBorder="1" applyAlignment="1">
      <alignment horizontal="left" vertical="center"/>
    </xf>
    <xf numFmtId="1" fontId="85" fillId="0" borderId="15" xfId="48" applyNumberFormat="1" applyFont="1" applyFill="1" applyBorder="1" applyAlignment="1">
      <alignment horizontal="center" vertical="center"/>
    </xf>
    <xf numFmtId="0" fontId="85" fillId="0" borderId="15" xfId="0" applyFont="1" applyFill="1" applyBorder="1" applyAlignment="1">
      <alignment vertical="center"/>
    </xf>
    <xf numFmtId="0" fontId="85" fillId="0" borderId="14" xfId="48" applyFont="1" applyFill="1" applyBorder="1" applyAlignment="1">
      <alignment vertical="center"/>
    </xf>
    <xf numFmtId="0" fontId="75" fillId="4" borderId="21" xfId="48" applyFont="1" applyFill="1" applyBorder="1" applyAlignment="1">
      <alignment horizontal="left" vertical="center"/>
    </xf>
    <xf numFmtId="0" fontId="79" fillId="4" borderId="21" xfId="48" applyFont="1" applyFill="1" applyBorder="1" applyAlignment="1">
      <alignment vertical="center"/>
    </xf>
    <xf numFmtId="0" fontId="79" fillId="4" borderId="22" xfId="48" applyFont="1" applyFill="1" applyBorder="1" applyAlignment="1">
      <alignment vertical="center"/>
    </xf>
    <xf numFmtId="0" fontId="79" fillId="4" borderId="23" xfId="46" applyFont="1" applyFill="1" applyBorder="1" applyAlignment="1">
      <alignment horizontal="left" vertical="center"/>
    </xf>
    <xf numFmtId="0" fontId="22" fillId="5" borderId="20" xfId="49" applyFont="1" applyFill="1" applyBorder="1" applyAlignment="1">
      <alignment horizontal="center" vertical="center"/>
    </xf>
    <xf numFmtId="0" fontId="87" fillId="4" borderId="16" xfId="48" applyFont="1" applyFill="1" applyBorder="1" applyAlignment="1">
      <alignment horizontal="left" vertical="center"/>
    </xf>
    <xf numFmtId="0" fontId="85" fillId="4" borderId="15" xfId="48" applyFont="1" applyFill="1" applyBorder="1" applyAlignment="1">
      <alignment vertical="center" wrapText="1"/>
    </xf>
    <xf numFmtId="0" fontId="85" fillId="4" borderId="16" xfId="48" applyFont="1" applyFill="1" applyBorder="1" applyAlignment="1">
      <alignment vertical="center" wrapText="1"/>
    </xf>
    <xf numFmtId="0" fontId="85" fillId="4" borderId="22" xfId="48" applyFont="1" applyFill="1" applyBorder="1" applyAlignment="1">
      <alignment horizontal="left" vertical="center"/>
    </xf>
    <xf numFmtId="0" fontId="85" fillId="4" borderId="23" xfId="48" applyFont="1" applyFill="1" applyBorder="1" applyAlignment="1">
      <alignment horizontal="left" vertical="center"/>
    </xf>
    <xf numFmtId="0" fontId="85" fillId="4" borderId="15" xfId="48" quotePrefix="1" applyFont="1" applyFill="1" applyBorder="1" applyAlignment="1">
      <alignment vertical="center"/>
    </xf>
    <xf numFmtId="0" fontId="85" fillId="4" borderId="16" xfId="48" quotePrefix="1" applyFont="1" applyFill="1" applyBorder="1" applyAlignment="1">
      <alignment vertical="center"/>
    </xf>
    <xf numFmtId="49" fontId="87" fillId="4" borderId="20" xfId="61" applyNumberFormat="1" applyFont="1" applyFill="1" applyBorder="1" applyAlignment="1">
      <alignment vertical="center"/>
    </xf>
    <xf numFmtId="0" fontId="87" fillId="4" borderId="15" xfId="0" applyFont="1" applyFill="1" applyBorder="1" applyAlignment="1">
      <alignment horizontal="left" vertical="center"/>
    </xf>
    <xf numFmtId="0" fontId="87" fillId="4" borderId="16" xfId="0" applyFont="1" applyFill="1" applyBorder="1" applyAlignment="1">
      <alignment horizontal="left" vertical="center"/>
    </xf>
    <xf numFmtId="49" fontId="85" fillId="0" borderId="13" xfId="61" applyNumberFormat="1" applyFont="1" applyFill="1" applyBorder="1" applyAlignment="1">
      <alignment vertical="center"/>
    </xf>
    <xf numFmtId="0" fontId="37" fillId="4" borderId="21" xfId="48" applyFont="1" applyFill="1" applyBorder="1" applyAlignment="1">
      <alignment vertical="center"/>
    </xf>
    <xf numFmtId="0" fontId="37" fillId="4" borderId="22" xfId="48" applyFont="1" applyFill="1" applyBorder="1" applyAlignment="1">
      <alignment vertical="center"/>
    </xf>
    <xf numFmtId="0" fontId="37" fillId="4" borderId="23" xfId="46" applyFont="1" applyFill="1" applyBorder="1" applyAlignment="1">
      <alignment horizontal="left" vertical="center"/>
    </xf>
    <xf numFmtId="0" fontId="13" fillId="4" borderId="30" xfId="0" applyFont="1" applyFill="1" applyBorder="1"/>
    <xf numFmtId="3" fontId="10" fillId="4" borderId="20" xfId="16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168" fontId="6" fillId="0" borderId="15" xfId="0" applyNumberFormat="1" applyFont="1" applyFill="1" applyBorder="1" applyAlignment="1">
      <alignment horizontal="center"/>
    </xf>
    <xf numFmtId="0" fontId="85" fillId="0" borderId="12" xfId="0" applyFont="1" applyFill="1" applyBorder="1" applyAlignment="1">
      <alignment vertical="center"/>
    </xf>
    <xf numFmtId="0" fontId="85" fillId="0" borderId="24" xfId="45" applyFont="1" applyFill="1" applyBorder="1" applyAlignment="1">
      <alignment vertical="top"/>
    </xf>
    <xf numFmtId="0" fontId="85" fillId="0" borderId="25" xfId="45" applyFont="1" applyFill="1" applyBorder="1" applyAlignment="1">
      <alignment vertical="top" wrapText="1"/>
    </xf>
    <xf numFmtId="0" fontId="85" fillId="0" borderId="26" xfId="45" applyFont="1" applyFill="1" applyBorder="1" applyAlignment="1">
      <alignment vertical="top" wrapText="1"/>
    </xf>
    <xf numFmtId="0" fontId="87" fillId="0" borderId="13" xfId="0" applyFont="1" applyFill="1" applyBorder="1" applyAlignment="1">
      <alignment vertical="center" wrapText="1"/>
    </xf>
    <xf numFmtId="4" fontId="17" fillId="0" borderId="13" xfId="16" applyNumberFormat="1" applyFont="1" applyFill="1" applyBorder="1" applyAlignment="1">
      <alignment horizontal="right" vertical="center"/>
    </xf>
    <xf numFmtId="0" fontId="85" fillId="4" borderId="13" xfId="0" applyFont="1" applyFill="1" applyBorder="1" applyAlignment="1">
      <alignment horizontal="center" vertical="center"/>
    </xf>
    <xf numFmtId="0" fontId="85" fillId="0" borderId="14" xfId="45" applyFont="1" applyFill="1" applyBorder="1" applyAlignment="1">
      <alignment vertical="top"/>
    </xf>
    <xf numFmtId="0" fontId="85" fillId="0" borderId="15" xfId="45" applyFont="1" applyFill="1" applyBorder="1" applyAlignment="1">
      <alignment vertical="top" wrapText="1"/>
    </xf>
    <xf numFmtId="0" fontId="85" fillId="0" borderId="16" xfId="45" applyFont="1" applyFill="1" applyBorder="1" applyAlignment="1">
      <alignment vertical="top" wrapText="1"/>
    </xf>
    <xf numFmtId="0" fontId="85" fillId="4" borderId="14" xfId="0" applyFont="1" applyFill="1" applyBorder="1"/>
    <xf numFmtId="0" fontId="85" fillId="4" borderId="15" xfId="0" applyFont="1" applyFill="1" applyBorder="1"/>
    <xf numFmtId="0" fontId="87" fillId="4" borderId="13" xfId="0" applyFont="1" applyFill="1" applyBorder="1" applyAlignment="1">
      <alignment horizontal="center" vertical="center"/>
    </xf>
    <xf numFmtId="0" fontId="86" fillId="0" borderId="14" xfId="0" applyFont="1" applyFill="1" applyBorder="1"/>
    <xf numFmtId="0" fontId="85" fillId="0" borderId="15" xfId="0" applyFont="1" applyFill="1" applyBorder="1"/>
    <xf numFmtId="0" fontId="87" fillId="4" borderId="13" xfId="0" applyFont="1" applyFill="1" applyBorder="1" applyAlignment="1">
      <alignment vertical="center"/>
    </xf>
    <xf numFmtId="0" fontId="88" fillId="0" borderId="13" xfId="0" applyFont="1" applyFill="1" applyBorder="1" applyAlignment="1">
      <alignment horizontal="center" vertical="center"/>
    </xf>
    <xf numFmtId="49" fontId="87" fillId="4" borderId="20" xfId="58" applyNumberFormat="1" applyFont="1" applyFill="1" applyBorder="1" applyAlignment="1">
      <alignment horizontal="center" vertical="center"/>
    </xf>
    <xf numFmtId="0" fontId="85" fillId="0" borderId="14" xfId="0" applyFont="1" applyFill="1" applyBorder="1"/>
    <xf numFmtId="0" fontId="85" fillId="0" borderId="13" xfId="0" applyFont="1" applyFill="1" applyBorder="1" applyAlignment="1">
      <alignment vertical="center"/>
    </xf>
    <xf numFmtId="0" fontId="85" fillId="4" borderId="12" xfId="0" applyFont="1" applyFill="1" applyBorder="1" applyAlignment="1">
      <alignment vertical="center"/>
    </xf>
    <xf numFmtId="0" fontId="85" fillId="4" borderId="24" xfId="45" applyFont="1" applyFill="1" applyBorder="1" applyAlignment="1">
      <alignment vertical="top"/>
    </xf>
    <xf numFmtId="0" fontId="85" fillId="4" borderId="25" xfId="45" applyFont="1" applyFill="1" applyBorder="1" applyAlignment="1">
      <alignment vertical="top" wrapText="1"/>
    </xf>
    <xf numFmtId="0" fontId="85" fillId="4" borderId="26" xfId="45" applyFont="1" applyFill="1" applyBorder="1" applyAlignment="1">
      <alignment vertical="top" wrapText="1"/>
    </xf>
    <xf numFmtId="9" fontId="6" fillId="4" borderId="22" xfId="0" applyNumberFormat="1" applyFont="1" applyFill="1" applyBorder="1" applyAlignment="1">
      <alignment horizontal="center"/>
    </xf>
    <xf numFmtId="0" fontId="6" fillId="4" borderId="14" xfId="0" applyNumberFormat="1" applyFont="1" applyFill="1" applyBorder="1" applyAlignment="1"/>
    <xf numFmtId="0" fontId="85" fillId="4" borderId="12" xfId="59" applyFont="1" applyFill="1" applyBorder="1" applyAlignment="1">
      <alignment vertical="center"/>
    </xf>
    <xf numFmtId="0" fontId="85" fillId="4" borderId="14" xfId="45" applyFont="1" applyFill="1" applyBorder="1" applyAlignment="1">
      <alignment vertical="top"/>
    </xf>
    <xf numFmtId="0" fontId="85" fillId="4" borderId="15" xfId="45" applyFont="1" applyFill="1" applyBorder="1" applyAlignment="1">
      <alignment vertical="top" wrapText="1"/>
    </xf>
    <xf numFmtId="0" fontId="85" fillId="4" borderId="16" xfId="45" applyFont="1" applyFill="1" applyBorder="1" applyAlignment="1">
      <alignment vertical="top" wrapText="1"/>
    </xf>
    <xf numFmtId="0" fontId="85" fillId="4" borderId="13" xfId="45" applyFont="1" applyFill="1" applyBorder="1" applyAlignment="1">
      <alignment vertical="center"/>
    </xf>
    <xf numFmtId="9" fontId="87" fillId="4" borderId="15" xfId="48" applyNumberFormat="1" applyFont="1" applyFill="1" applyBorder="1" applyAlignment="1">
      <alignment horizontal="center" vertical="center"/>
    </xf>
    <xf numFmtId="9" fontId="87" fillId="0" borderId="15" xfId="48" applyNumberFormat="1" applyFont="1" applyFill="1" applyBorder="1" applyAlignment="1">
      <alignment horizontal="center" vertical="center"/>
    </xf>
    <xf numFmtId="0" fontId="87" fillId="0" borderId="16" xfId="48" applyFont="1" applyFill="1" applyBorder="1" applyAlignment="1">
      <alignment horizontal="left" vertical="center"/>
    </xf>
    <xf numFmtId="0" fontId="9" fillId="0" borderId="15" xfId="48" applyFont="1" applyFill="1" applyBorder="1" applyAlignment="1">
      <alignment horizontal="center" vertical="center"/>
    </xf>
    <xf numFmtId="0" fontId="11" fillId="5" borderId="16" xfId="49" applyFont="1" applyFill="1" applyBorder="1" applyAlignment="1">
      <alignment horizontal="center" vertical="center"/>
    </xf>
    <xf numFmtId="0" fontId="11" fillId="5" borderId="20" xfId="49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vertical="center"/>
    </xf>
    <xf numFmtId="0" fontId="6" fillId="5" borderId="15" xfId="48" applyNumberFormat="1" applyFont="1" applyFill="1" applyBorder="1" applyAlignment="1">
      <alignment horizontal="left" vertical="center"/>
    </xf>
    <xf numFmtId="0" fontId="6" fillId="5" borderId="16" xfId="48" applyNumberFormat="1" applyFont="1" applyFill="1" applyBorder="1" applyAlignment="1">
      <alignment horizontal="left" vertical="center"/>
    </xf>
    <xf numFmtId="0" fontId="11" fillId="4" borderId="16" xfId="0" applyFont="1" applyFill="1" applyBorder="1"/>
    <xf numFmtId="3" fontId="6" fillId="5" borderId="15" xfId="0" applyNumberFormat="1" applyFont="1" applyFill="1" applyBorder="1" applyAlignment="1">
      <alignment horizontal="center"/>
    </xf>
    <xf numFmtId="0" fontId="6" fillId="5" borderId="16" xfId="0" applyNumberFormat="1" applyFont="1" applyFill="1" applyBorder="1" applyAlignment="1">
      <alignment horizontal="left"/>
    </xf>
    <xf numFmtId="0" fontId="11" fillId="5" borderId="13" xfId="49" applyFont="1" applyFill="1" applyBorder="1" applyAlignment="1">
      <alignment horizontal="left" vertical="center"/>
    </xf>
    <xf numFmtId="0" fontId="11" fillId="0" borderId="14" xfId="0" applyFont="1" applyFill="1" applyBorder="1"/>
    <xf numFmtId="0" fontId="11" fillId="5" borderId="15" xfId="0" applyFont="1" applyFill="1" applyBorder="1"/>
    <xf numFmtId="0" fontId="11" fillId="0" borderId="13" xfId="0" applyFont="1" applyFill="1" applyBorder="1" applyAlignment="1"/>
    <xf numFmtId="49" fontId="6" fillId="5" borderId="15" xfId="0" applyNumberFormat="1" applyFont="1" applyFill="1" applyBorder="1" applyAlignment="1">
      <alignment horizontal="center"/>
    </xf>
    <xf numFmtId="0" fontId="92" fillId="0" borderId="13" xfId="0" applyFont="1" applyFill="1" applyBorder="1"/>
    <xf numFmtId="0" fontId="85" fillId="4" borderId="24" xfId="58" applyFont="1" applyFill="1" applyBorder="1" applyAlignment="1">
      <alignment vertical="center"/>
    </xf>
    <xf numFmtId="164" fontId="90" fillId="4" borderId="12" xfId="16" quotePrefix="1" applyNumberFormat="1" applyFont="1" applyFill="1" applyBorder="1" applyAlignment="1">
      <alignment horizontal="center" vertical="center"/>
    </xf>
    <xf numFmtId="4" fontId="90" fillId="4" borderId="12" xfId="16" applyNumberFormat="1" applyFont="1" applyFill="1" applyBorder="1" applyAlignment="1">
      <alignment horizontal="right" vertical="center"/>
    </xf>
    <xf numFmtId="0" fontId="87" fillId="4" borderId="14" xfId="58" applyFont="1" applyFill="1" applyBorder="1" applyAlignment="1">
      <alignment vertical="center"/>
    </xf>
    <xf numFmtId="164" fontId="90" fillId="4" borderId="13" xfId="16" quotePrefix="1" applyNumberFormat="1" applyFont="1" applyFill="1" applyBorder="1" applyAlignment="1">
      <alignment horizontal="center" vertical="center"/>
    </xf>
    <xf numFmtId="4" fontId="90" fillId="4" borderId="13" xfId="16" applyNumberFormat="1" applyFont="1" applyFill="1" applyBorder="1" applyAlignment="1">
      <alignment horizontal="right" vertical="center"/>
    </xf>
    <xf numFmtId="49" fontId="95" fillId="4" borderId="13" xfId="58" applyNumberFormat="1" applyFont="1" applyFill="1" applyBorder="1" applyAlignment="1">
      <alignment horizontal="center" vertical="center"/>
    </xf>
    <xf numFmtId="0" fontId="90" fillId="4" borderId="13" xfId="49" applyFont="1" applyFill="1" applyBorder="1" applyAlignment="1">
      <alignment horizontal="center" vertical="center"/>
    </xf>
    <xf numFmtId="0" fontId="85" fillId="4" borderId="14" xfId="58" applyFont="1" applyFill="1" applyBorder="1" applyAlignment="1">
      <alignment vertical="center"/>
    </xf>
    <xf numFmtId="0" fontId="85" fillId="5" borderId="13" xfId="58" applyFont="1" applyFill="1" applyBorder="1" applyAlignment="1">
      <alignment vertical="center"/>
    </xf>
    <xf numFmtId="0" fontId="87" fillId="5" borderId="13" xfId="46" applyFont="1" applyFill="1" applyBorder="1" applyAlignment="1">
      <alignment horizontal="center" vertical="center"/>
    </xf>
    <xf numFmtId="0" fontId="87" fillId="5" borderId="14" xfId="58" applyFont="1" applyFill="1" applyBorder="1" applyAlignment="1">
      <alignment vertical="center"/>
    </xf>
    <xf numFmtId="0" fontId="90" fillId="5" borderId="20" xfId="49" applyFont="1" applyFill="1" applyBorder="1" applyAlignment="1">
      <alignment horizontal="center" vertical="center"/>
    </xf>
    <xf numFmtId="0" fontId="87" fillId="5" borderId="14" xfId="0" applyNumberFormat="1" applyFont="1" applyFill="1" applyBorder="1"/>
    <xf numFmtId="0" fontId="87" fillId="5" borderId="15" xfId="0" applyNumberFormat="1" applyFont="1" applyFill="1" applyBorder="1"/>
    <xf numFmtId="0" fontId="87" fillId="5" borderId="16" xfId="0" applyNumberFormat="1" applyFont="1" applyFill="1" applyBorder="1"/>
    <xf numFmtId="43" fontId="85" fillId="0" borderId="17" xfId="16" applyFont="1" applyFill="1" applyBorder="1" applyAlignment="1">
      <alignment horizontal="right" vertical="center"/>
    </xf>
    <xf numFmtId="0" fontId="90" fillId="4" borderId="15" xfId="0" applyFont="1" applyFill="1" applyBorder="1"/>
    <xf numFmtId="0" fontId="90" fillId="4" borderId="16" xfId="0" applyFont="1" applyFill="1" applyBorder="1"/>
    <xf numFmtId="3" fontId="87" fillId="5" borderId="15" xfId="0" applyNumberFormat="1" applyFont="1" applyFill="1" applyBorder="1" applyAlignment="1">
      <alignment horizontal="center"/>
    </xf>
    <xf numFmtId="0" fontId="86" fillId="5" borderId="14" xfId="58" applyFont="1" applyFill="1" applyBorder="1" applyAlignment="1">
      <alignment vertical="center"/>
    </xf>
    <xf numFmtId="0" fontId="85" fillId="5" borderId="14" xfId="58" applyFont="1" applyFill="1" applyBorder="1" applyAlignment="1">
      <alignment vertical="center"/>
    </xf>
    <xf numFmtId="0" fontId="85" fillId="0" borderId="13" xfId="13" applyFont="1" applyFill="1" applyBorder="1"/>
    <xf numFmtId="0" fontId="90" fillId="0" borderId="14" xfId="0" applyFont="1" applyFill="1" applyBorder="1"/>
    <xf numFmtId="0" fontId="85" fillId="0" borderId="20" xfId="0" applyFont="1" applyBorder="1"/>
    <xf numFmtId="0" fontId="87" fillId="4" borderId="15" xfId="0" applyNumberFormat="1" applyFont="1" applyFill="1" applyBorder="1"/>
    <xf numFmtId="0" fontId="87" fillId="4" borderId="16" xfId="0" applyNumberFormat="1" applyFont="1" applyFill="1" applyBorder="1"/>
    <xf numFmtId="0" fontId="87" fillId="4" borderId="14" xfId="0" applyNumberFormat="1" applyFont="1" applyFill="1" applyBorder="1"/>
    <xf numFmtId="0" fontId="36" fillId="5" borderId="15" xfId="49" applyFont="1" applyFill="1" applyBorder="1" applyAlignment="1">
      <alignment horizontal="center" vertical="center"/>
    </xf>
    <xf numFmtId="0" fontId="36" fillId="5" borderId="16" xfId="49" applyFont="1" applyFill="1" applyBorder="1" applyAlignment="1">
      <alignment vertical="center"/>
    </xf>
    <xf numFmtId="4" fontId="72" fillId="5" borderId="13" xfId="49" applyNumberFormat="1" applyFont="1" applyFill="1" applyBorder="1" applyAlignment="1">
      <alignment horizontal="center" vertical="center"/>
    </xf>
    <xf numFmtId="0" fontId="17" fillId="5" borderId="15" xfId="0" applyFont="1" applyFill="1" applyBorder="1"/>
    <xf numFmtId="2" fontId="6" fillId="5" borderId="14" xfId="49" applyNumberFormat="1" applyFont="1" applyFill="1" applyBorder="1" applyAlignment="1">
      <alignment vertical="center"/>
    </xf>
    <xf numFmtId="1" fontId="6" fillId="5" borderId="15" xfId="49" applyNumberFormat="1" applyFont="1" applyFill="1" applyBorder="1" applyAlignment="1">
      <alignment horizontal="center" vertical="center"/>
    </xf>
    <xf numFmtId="2" fontId="6" fillId="5" borderId="16" xfId="49" applyNumberFormat="1" applyFont="1" applyFill="1" applyBorder="1" applyAlignment="1">
      <alignment vertical="center"/>
    </xf>
    <xf numFmtId="2" fontId="10" fillId="5" borderId="13" xfId="45" applyNumberFormat="1" applyFont="1" applyFill="1" applyBorder="1" applyAlignment="1">
      <alignment horizontal="center" vertical="center"/>
    </xf>
    <xf numFmtId="2" fontId="14" fillId="5" borderId="13" xfId="16" quotePrefix="1" applyNumberFormat="1" applyFont="1" applyFill="1" applyBorder="1" applyAlignment="1">
      <alignment horizontal="center" vertical="center"/>
    </xf>
    <xf numFmtId="2" fontId="11" fillId="5" borderId="13" xfId="16" applyNumberFormat="1" applyFont="1" applyFill="1" applyBorder="1" applyAlignment="1">
      <alignment horizontal="center" vertical="center"/>
    </xf>
    <xf numFmtId="0" fontId="9" fillId="5" borderId="14" xfId="49" applyFont="1" applyFill="1" applyBorder="1" applyAlignment="1">
      <alignment vertical="center"/>
    </xf>
    <xf numFmtId="0" fontId="9" fillId="5" borderId="15" xfId="49" applyFont="1" applyFill="1" applyBorder="1" applyAlignment="1">
      <alignment horizontal="center" vertical="center"/>
    </xf>
    <xf numFmtId="0" fontId="9" fillId="5" borderId="16" xfId="49" applyFont="1" applyFill="1" applyBorder="1" applyAlignment="1">
      <alignment vertical="center"/>
    </xf>
    <xf numFmtId="0" fontId="85" fillId="5" borderId="12" xfId="49" applyFont="1" applyFill="1" applyBorder="1" applyAlignment="1">
      <alignment horizontal="left" vertical="center"/>
    </xf>
    <xf numFmtId="0" fontId="85" fillId="5" borderId="13" xfId="49" applyFont="1" applyFill="1" applyBorder="1" applyAlignment="1">
      <alignment horizontal="left" vertical="center"/>
    </xf>
    <xf numFmtId="49" fontId="87" fillId="5" borderId="13" xfId="58" applyNumberFormat="1" applyFont="1" applyFill="1" applyBorder="1" applyAlignment="1">
      <alignment horizontal="center" vertical="center"/>
    </xf>
    <xf numFmtId="0" fontId="85" fillId="5" borderId="14" xfId="49" applyFont="1" applyFill="1" applyBorder="1" applyAlignment="1">
      <alignment vertical="center"/>
    </xf>
    <xf numFmtId="2" fontId="85" fillId="5" borderId="14" xfId="0" applyNumberFormat="1" applyFont="1" applyFill="1" applyBorder="1"/>
    <xf numFmtId="2" fontId="85" fillId="5" borderId="15" xfId="0" applyNumberFormat="1" applyFont="1" applyFill="1" applyBorder="1"/>
    <xf numFmtId="2" fontId="85" fillId="5" borderId="16" xfId="0" applyNumberFormat="1" applyFont="1" applyFill="1" applyBorder="1"/>
    <xf numFmtId="0" fontId="85" fillId="5" borderId="14" xfId="45" applyFont="1" applyFill="1" applyBorder="1" applyAlignment="1">
      <alignment horizontal="left" vertical="center"/>
    </xf>
    <xf numFmtId="0" fontId="85" fillId="5" borderId="15" xfId="45" applyFont="1" applyFill="1" applyBorder="1" applyAlignment="1">
      <alignment horizontal="center" vertical="center"/>
    </xf>
    <xf numFmtId="17" fontId="85" fillId="5" borderId="16" xfId="46" quotePrefix="1" applyNumberFormat="1" applyFont="1" applyFill="1" applyBorder="1" applyAlignment="1">
      <alignment horizontal="center" vertical="center"/>
    </xf>
    <xf numFmtId="0" fontId="87" fillId="5" borderId="15" xfId="49" applyFont="1" applyFill="1" applyBorder="1" applyAlignment="1">
      <alignment horizontal="center" vertical="center"/>
    </xf>
    <xf numFmtId="0" fontId="87" fillId="5" borderId="16" xfId="49" applyFont="1" applyFill="1" applyBorder="1" applyAlignment="1">
      <alignment vertical="center"/>
    </xf>
    <xf numFmtId="0" fontId="6" fillId="5" borderId="14" xfId="49" applyFont="1" applyFill="1" applyBorder="1" applyAlignment="1">
      <alignment vertical="center"/>
    </xf>
    <xf numFmtId="0" fontId="6" fillId="5" borderId="16" xfId="49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168" fontId="6" fillId="4" borderId="15" xfId="45" applyNumberFormat="1" applyFont="1" applyFill="1" applyBorder="1" applyAlignment="1">
      <alignment horizontal="center" vertical="center"/>
    </xf>
    <xf numFmtId="49" fontId="11" fillId="4" borderId="29" xfId="61" applyNumberFormat="1" applyFont="1" applyFill="1" applyBorder="1" applyAlignment="1">
      <alignment vertical="center"/>
    </xf>
    <xf numFmtId="0" fontId="20" fillId="0" borderId="0" xfId="44" applyFont="1" applyBorder="1" applyAlignment="1">
      <alignment horizontal="center" vertical="center"/>
    </xf>
    <xf numFmtId="0" fontId="20" fillId="4" borderId="8" xfId="44" applyFont="1" applyFill="1" applyBorder="1" applyAlignment="1">
      <alignment vertical="center"/>
    </xf>
    <xf numFmtId="0" fontId="21" fillId="0" borderId="8" xfId="57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21" fillId="4" borderId="0" xfId="57" quotePrefix="1" applyFont="1" applyFill="1" applyBorder="1" applyAlignment="1">
      <alignment horizontal="left" vertical="center"/>
    </xf>
    <xf numFmtId="0" fontId="5" fillId="0" borderId="13" xfId="44" applyFont="1" applyFill="1" applyBorder="1" applyAlignment="1">
      <alignment vertical="center"/>
    </xf>
    <xf numFmtId="0" fontId="5" fillId="0" borderId="15" xfId="44" applyFont="1" applyFill="1" applyBorder="1" applyAlignment="1">
      <alignment horizontal="center" vertical="center"/>
    </xf>
    <xf numFmtId="0" fontId="41" fillId="0" borderId="15" xfId="44" applyFont="1" applyFill="1" applyBorder="1" applyAlignment="1">
      <alignment horizontal="left" vertical="center"/>
    </xf>
    <xf numFmtId="0" fontId="6" fillId="0" borderId="15" xfId="44" applyFont="1" applyFill="1" applyBorder="1" applyAlignment="1">
      <alignment horizontal="left" vertical="center"/>
    </xf>
    <xf numFmtId="0" fontId="6" fillId="0" borderId="15" xfId="44" applyFont="1" applyFill="1" applyBorder="1" applyAlignment="1">
      <alignment horizontal="center" vertical="center"/>
    </xf>
    <xf numFmtId="0" fontId="27" fillId="0" borderId="16" xfId="44" applyFont="1" applyFill="1" applyBorder="1" applyAlignment="1">
      <alignment horizontal="center" vertical="center"/>
    </xf>
    <xf numFmtId="0" fontId="6" fillId="0" borderId="14" xfId="44" applyFont="1" applyFill="1" applyBorder="1" applyAlignment="1">
      <alignment horizontal="left" vertical="center"/>
    </xf>
    <xf numFmtId="43" fontId="29" fillId="0" borderId="10" xfId="16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23" fillId="0" borderId="13" xfId="44" applyFont="1" applyFill="1" applyBorder="1" applyAlignment="1">
      <alignment vertical="center"/>
    </xf>
    <xf numFmtId="0" fontId="36" fillId="0" borderId="0" xfId="44" applyFont="1" applyFill="1" applyBorder="1" applyAlignment="1">
      <alignment horizontal="left" vertical="center"/>
    </xf>
    <xf numFmtId="0" fontId="23" fillId="0" borderId="0" xfId="44" applyFont="1" applyFill="1" applyBorder="1" applyAlignment="1">
      <alignment horizontal="center" vertical="center"/>
    </xf>
    <xf numFmtId="0" fontId="23" fillId="0" borderId="0" xfId="44" applyFont="1" applyFill="1" applyBorder="1" applyAlignment="1">
      <alignment horizontal="left" vertical="center"/>
    </xf>
    <xf numFmtId="0" fontId="36" fillId="0" borderId="15" xfId="44" applyFont="1" applyFill="1" applyBorder="1" applyAlignment="1">
      <alignment horizontal="left" vertical="center"/>
    </xf>
    <xf numFmtId="9" fontId="36" fillId="0" borderId="15" xfId="44" applyNumberFormat="1" applyFont="1" applyFill="1" applyBorder="1" applyAlignment="1">
      <alignment horizontal="center" vertical="center"/>
    </xf>
    <xf numFmtId="0" fontId="23" fillId="0" borderId="15" xfId="44" applyNumberFormat="1" applyFont="1" applyFill="1" applyBorder="1" applyAlignment="1">
      <alignment horizontal="left" vertical="center"/>
    </xf>
    <xf numFmtId="43" fontId="29" fillId="0" borderId="0" xfId="16" applyFont="1" applyFill="1" applyBorder="1" applyAlignment="1">
      <alignment horizontal="right" vertical="center"/>
    </xf>
    <xf numFmtId="9" fontId="23" fillId="0" borderId="13" xfId="44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vertical="center"/>
    </xf>
    <xf numFmtId="0" fontId="36" fillId="0" borderId="0" xfId="44" applyFont="1" applyFill="1" applyBorder="1" applyAlignment="1">
      <alignment horizontal="center" vertical="center"/>
    </xf>
    <xf numFmtId="9" fontId="23" fillId="0" borderId="15" xfId="44" applyNumberFormat="1" applyFont="1" applyFill="1" applyBorder="1" applyAlignment="1">
      <alignment horizontal="center" vertical="center"/>
    </xf>
    <xf numFmtId="9" fontId="23" fillId="0" borderId="14" xfId="44" applyNumberFormat="1" applyFont="1" applyFill="1" applyBorder="1" applyAlignment="1">
      <alignment horizontal="center" vertical="center"/>
    </xf>
    <xf numFmtId="9" fontId="37" fillId="0" borderId="15" xfId="44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3" fontId="9" fillId="5" borderId="15" xfId="59" applyNumberFormat="1" applyFont="1" applyFill="1" applyBorder="1" applyAlignment="1">
      <alignment horizontal="left" vertical="center"/>
    </xf>
    <xf numFmtId="3" fontId="37" fillId="0" borderId="15" xfId="59" applyNumberFormat="1" applyFont="1" applyFill="1" applyBorder="1" applyAlignment="1">
      <alignment horizontal="center" vertical="center"/>
    </xf>
    <xf numFmtId="0" fontId="55" fillId="0" borderId="13" xfId="51" applyFont="1" applyFill="1" applyBorder="1" applyAlignment="1">
      <alignment horizontal="center" vertical="center"/>
    </xf>
    <xf numFmtId="3" fontId="6" fillId="5" borderId="15" xfId="59" applyNumberFormat="1" applyFont="1" applyFill="1" applyBorder="1" applyAlignment="1">
      <alignment horizontal="center" vertical="center"/>
    </xf>
    <xf numFmtId="0" fontId="29" fillId="0" borderId="20" xfId="59" applyFont="1" applyFill="1" applyBorder="1" applyAlignment="1">
      <alignment vertical="center"/>
    </xf>
    <xf numFmtId="3" fontId="9" fillId="0" borderId="15" xfId="51" applyNumberFormat="1" applyFont="1" applyFill="1" applyBorder="1" applyAlignment="1">
      <alignment horizontal="left" vertical="center"/>
    </xf>
    <xf numFmtId="0" fontId="10" fillId="0" borderId="13" xfId="51" applyFont="1" applyFill="1" applyBorder="1" applyAlignment="1">
      <alignment horizontal="center" vertical="center"/>
    </xf>
    <xf numFmtId="3" fontId="33" fillId="0" borderId="15" xfId="51" applyNumberFormat="1" applyFont="1" applyFill="1" applyBorder="1" applyAlignment="1">
      <alignment horizontal="left" vertical="center"/>
    </xf>
    <xf numFmtId="0" fontId="10" fillId="0" borderId="13" xfId="40" applyFont="1" applyBorder="1" applyAlignment="1">
      <alignment vertical="center"/>
    </xf>
    <xf numFmtId="0" fontId="37" fillId="0" borderId="13" xfId="40" applyFont="1" applyFill="1" applyBorder="1" applyAlignment="1">
      <alignment vertical="center"/>
    </xf>
    <xf numFmtId="3" fontId="6" fillId="0" borderId="15" xfId="59" applyNumberFormat="1" applyFont="1" applyFill="1" applyBorder="1" applyAlignment="1">
      <alignment horizontal="center" vertical="center"/>
    </xf>
    <xf numFmtId="3" fontId="9" fillId="0" borderId="15" xfId="59" applyNumberFormat="1" applyFont="1" applyFill="1" applyBorder="1" applyAlignment="1">
      <alignment horizontal="left" vertical="center"/>
    </xf>
    <xf numFmtId="0" fontId="10" fillId="0" borderId="32" xfId="51" applyFont="1" applyFill="1" applyBorder="1" applyAlignment="1">
      <alignment horizontal="center" vertical="center"/>
    </xf>
    <xf numFmtId="0" fontId="10" fillId="0" borderId="32" xfId="59" applyFont="1" applyFill="1" applyBorder="1" applyAlignment="1">
      <alignment horizontal="center" vertical="center"/>
    </xf>
    <xf numFmtId="0" fontId="29" fillId="0" borderId="13" xfId="59" applyFont="1" applyFill="1" applyBorder="1" applyAlignment="1">
      <alignment vertical="center"/>
    </xf>
    <xf numFmtId="3" fontId="6" fillId="5" borderId="15" xfId="59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3" fontId="6" fillId="4" borderId="15" xfId="51" applyNumberFormat="1" applyFont="1" applyFill="1" applyBorder="1" applyAlignment="1">
      <alignment horizontal="center" vertical="center"/>
    </xf>
    <xf numFmtId="9" fontId="6" fillId="5" borderId="15" xfId="59" applyNumberFormat="1" applyFont="1" applyFill="1" applyBorder="1" applyAlignment="1">
      <alignment horizontal="center" vertical="center"/>
    </xf>
    <xf numFmtId="3" fontId="6" fillId="0" borderId="15" xfId="51" applyNumberFormat="1" applyFont="1" applyFill="1" applyBorder="1" applyAlignment="1">
      <alignment horizontal="left" vertical="center"/>
    </xf>
    <xf numFmtId="3" fontId="6" fillId="0" borderId="0" xfId="51" applyNumberFormat="1" applyFont="1" applyFill="1" applyBorder="1" applyAlignment="1">
      <alignment horizontal="left" vertical="center"/>
    </xf>
    <xf numFmtId="0" fontId="35" fillId="0" borderId="13" xfId="59" applyFont="1" applyFill="1" applyBorder="1" applyAlignment="1">
      <alignment vertical="center"/>
    </xf>
    <xf numFmtId="43" fontId="10" fillId="5" borderId="32" xfId="16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vertical="center"/>
    </xf>
    <xf numFmtId="0" fontId="41" fillId="0" borderId="20" xfId="0" applyFont="1" applyFill="1" applyBorder="1" applyAlignment="1">
      <alignment vertical="center"/>
    </xf>
    <xf numFmtId="0" fontId="41" fillId="0" borderId="13" xfId="0" applyFont="1" applyFill="1" applyBorder="1" applyAlignment="1">
      <alignment vertical="center"/>
    </xf>
    <xf numFmtId="3" fontId="6" fillId="5" borderId="16" xfId="59" applyNumberFormat="1" applyFont="1" applyFill="1" applyBorder="1" applyAlignment="1">
      <alignment horizontal="left" vertical="center"/>
    </xf>
    <xf numFmtId="0" fontId="22" fillId="0" borderId="0" xfId="0" applyFont="1" applyBorder="1"/>
    <xf numFmtId="0" fontId="38" fillId="0" borderId="32" xfId="0" applyFont="1" applyFill="1" applyBorder="1" applyAlignment="1">
      <alignment vertical="center"/>
    </xf>
    <xf numFmtId="0" fontId="6" fillId="0" borderId="29" xfId="51" applyFont="1" applyFill="1" applyBorder="1" applyAlignment="1">
      <alignment horizontal="left" vertical="center"/>
    </xf>
    <xf numFmtId="9" fontId="6" fillId="5" borderId="30" xfId="59" applyNumberFormat="1" applyFont="1" applyFill="1" applyBorder="1" applyAlignment="1">
      <alignment horizontal="center" vertical="center"/>
    </xf>
    <xf numFmtId="3" fontId="6" fillId="5" borderId="30" xfId="59" applyNumberFormat="1" applyFont="1" applyFill="1" applyBorder="1" applyAlignment="1">
      <alignment horizontal="left" vertical="center"/>
    </xf>
    <xf numFmtId="3" fontId="97" fillId="5" borderId="0" xfId="59" applyNumberFormat="1" applyFont="1" applyFill="1" applyBorder="1" applyAlignment="1">
      <alignment horizontal="left" vertical="center"/>
    </xf>
    <xf numFmtId="0" fontId="29" fillId="5" borderId="15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left" vertical="center"/>
    </xf>
    <xf numFmtId="0" fontId="13" fillId="0" borderId="29" xfId="0" applyFont="1" applyBorder="1"/>
    <xf numFmtId="0" fontId="6" fillId="5" borderId="39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9" fillId="4" borderId="15" xfId="0" applyFont="1" applyFill="1" applyBorder="1"/>
    <xf numFmtId="0" fontId="6" fillId="4" borderId="14" xfId="48" applyFont="1" applyFill="1" applyBorder="1" applyAlignment="1">
      <alignment horizontal="left"/>
    </xf>
    <xf numFmtId="3" fontId="6" fillId="4" borderId="15" xfId="50" applyNumberFormat="1" applyFont="1" applyFill="1" applyBorder="1" applyAlignment="1">
      <alignment horizontal="center"/>
    </xf>
    <xf numFmtId="0" fontId="6" fillId="4" borderId="15" xfId="0" applyFont="1" applyFill="1" applyBorder="1"/>
    <xf numFmtId="0" fontId="98" fillId="4" borderId="14" xfId="48" applyFont="1" applyFill="1" applyBorder="1" applyAlignment="1">
      <alignment horizontal="left"/>
    </xf>
    <xf numFmtId="0" fontId="19" fillId="4" borderId="13" xfId="0" applyFont="1" applyFill="1" applyBorder="1"/>
    <xf numFmtId="0" fontId="70" fillId="4" borderId="13" xfId="58" applyFont="1" applyFill="1" applyBorder="1" applyAlignment="1">
      <alignment vertical="center"/>
    </xf>
    <xf numFmtId="0" fontId="70" fillId="4" borderId="14" xfId="0" applyFont="1" applyFill="1" applyBorder="1" applyAlignment="1">
      <alignment vertical="center"/>
    </xf>
    <xf numFmtId="0" fontId="6" fillId="4" borderId="16" xfId="45" applyFont="1" applyFill="1" applyBorder="1" applyAlignment="1">
      <alignment vertical="center"/>
    </xf>
    <xf numFmtId="1" fontId="6" fillId="4" borderId="15" xfId="45" applyNumberFormat="1" applyFont="1" applyFill="1" applyBorder="1" applyAlignment="1">
      <alignment horizontal="center" vertical="center"/>
    </xf>
    <xf numFmtId="0" fontId="10" fillId="5" borderId="14" xfId="49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0" fillId="0" borderId="0" xfId="0" applyFont="1"/>
    <xf numFmtId="0" fontId="20" fillId="5" borderId="15" xfId="0" applyFont="1" applyFill="1" applyBorder="1" applyAlignment="1">
      <alignment horizontal="left" vertical="center"/>
    </xf>
    <xf numFmtId="3" fontId="20" fillId="5" borderId="15" xfId="59" applyNumberFormat="1" applyFont="1" applyFill="1" applyBorder="1" applyAlignment="1">
      <alignment horizontal="left" vertical="center"/>
    </xf>
    <xf numFmtId="3" fontId="20" fillId="0" borderId="15" xfId="51" applyNumberFormat="1" applyFont="1" applyFill="1" applyBorder="1" applyAlignment="1">
      <alignment horizontal="left" vertical="center"/>
    </xf>
    <xf numFmtId="0" fontId="5" fillId="0" borderId="14" xfId="44" applyFont="1" applyFill="1" applyBorder="1" applyAlignment="1">
      <alignment vertical="center"/>
    </xf>
    <xf numFmtId="0" fontId="85" fillId="0" borderId="22" xfId="0" applyFont="1" applyFill="1" applyBorder="1" applyAlignment="1">
      <alignment vertical="center"/>
    </xf>
    <xf numFmtId="0" fontId="85" fillId="0" borderId="22" xfId="44" applyFont="1" applyFill="1" applyBorder="1" applyAlignment="1">
      <alignment horizontal="center" vertical="center"/>
    </xf>
    <xf numFmtId="0" fontId="85" fillId="0" borderId="20" xfId="44" applyFont="1" applyFill="1" applyBorder="1" applyAlignment="1">
      <alignment vertical="center"/>
    </xf>
    <xf numFmtId="0" fontId="87" fillId="0" borderId="15" xfId="0" applyFont="1" applyFill="1" applyBorder="1" applyAlignment="1">
      <alignment vertical="center"/>
    </xf>
    <xf numFmtId="0" fontId="85" fillId="0" borderId="13" xfId="44" applyFont="1" applyFill="1" applyBorder="1" applyAlignment="1">
      <alignment vertical="center"/>
    </xf>
    <xf numFmtId="0" fontId="85" fillId="0" borderId="15" xfId="44" applyFont="1" applyFill="1" applyBorder="1" applyAlignment="1">
      <alignment horizontal="center" vertical="center"/>
    </xf>
    <xf numFmtId="0" fontId="87" fillId="0" borderId="15" xfId="44" applyFont="1" applyFill="1" applyBorder="1" applyAlignment="1">
      <alignment horizontal="left" vertical="center"/>
    </xf>
    <xf numFmtId="0" fontId="87" fillId="0" borderId="15" xfId="44" applyFont="1" applyFill="1" applyBorder="1" applyAlignment="1">
      <alignment horizontal="center" vertical="center"/>
    </xf>
    <xf numFmtId="0" fontId="85" fillId="0" borderId="16" xfId="44" applyFont="1" applyFill="1" applyBorder="1" applyAlignment="1">
      <alignment vertical="center"/>
    </xf>
    <xf numFmtId="0" fontId="85" fillId="0" borderId="15" xfId="44" quotePrefix="1" applyFont="1" applyFill="1" applyBorder="1" applyAlignment="1">
      <alignment vertical="center"/>
    </xf>
    <xf numFmtId="0" fontId="85" fillId="5" borderId="14" xfId="51" applyFont="1" applyFill="1" applyBorder="1" applyAlignment="1">
      <alignment horizontal="left" vertical="center"/>
    </xf>
    <xf numFmtId="0" fontId="87" fillId="5" borderId="15" xfId="51" applyFont="1" applyFill="1" applyBorder="1" applyAlignment="1">
      <alignment horizontal="left" vertical="center"/>
    </xf>
    <xf numFmtId="0" fontId="85" fillId="0" borderId="12" xfId="59" applyFont="1" applyFill="1" applyBorder="1" applyAlignment="1">
      <alignment vertical="center"/>
    </xf>
    <xf numFmtId="0" fontId="87" fillId="0" borderId="13" xfId="40" applyFont="1" applyFill="1" applyBorder="1" applyAlignment="1">
      <alignment vertical="center"/>
    </xf>
    <xf numFmtId="0" fontId="85" fillId="0" borderId="14" xfId="51" applyFont="1" applyFill="1" applyBorder="1" applyAlignment="1">
      <alignment horizontal="left" vertical="center"/>
    </xf>
    <xf numFmtId="3" fontId="87" fillId="0" borderId="15" xfId="51" applyNumberFormat="1" applyFont="1" applyFill="1" applyBorder="1" applyAlignment="1">
      <alignment horizontal="center" vertical="center"/>
    </xf>
    <xf numFmtId="3" fontId="87" fillId="0" borderId="15" xfId="51" applyNumberFormat="1" applyFont="1" applyFill="1" applyBorder="1" applyAlignment="1">
      <alignment horizontal="left" vertical="center"/>
    </xf>
    <xf numFmtId="0" fontId="85" fillId="0" borderId="12" xfId="45" applyFont="1" applyFill="1" applyBorder="1" applyAlignment="1">
      <alignment horizontal="left" vertical="center"/>
    </xf>
    <xf numFmtId="0" fontId="85" fillId="5" borderId="10" xfId="0" applyFont="1" applyFill="1" applyBorder="1" applyAlignment="1">
      <alignment horizontal="left" vertical="center"/>
    </xf>
    <xf numFmtId="0" fontId="85" fillId="5" borderId="0" xfId="0" applyFont="1" applyFill="1" applyBorder="1" applyAlignment="1">
      <alignment horizontal="left" vertical="center"/>
    </xf>
    <xf numFmtId="0" fontId="85" fillId="5" borderId="33" xfId="0" applyFont="1" applyFill="1" applyBorder="1" applyAlignment="1">
      <alignment horizontal="left" vertical="center"/>
    </xf>
    <xf numFmtId="0" fontId="85" fillId="5" borderId="16" xfId="0" applyFont="1" applyFill="1" applyBorder="1" applyAlignment="1">
      <alignment horizontal="left" vertical="center"/>
    </xf>
    <xf numFmtId="0" fontId="85" fillId="4" borderId="13" xfId="0" applyFont="1" applyFill="1" applyBorder="1" applyAlignment="1"/>
    <xf numFmtId="0" fontId="85" fillId="4" borderId="13" xfId="48" applyFont="1" applyFill="1" applyBorder="1" applyAlignment="1">
      <alignment horizontal="left"/>
    </xf>
    <xf numFmtId="0" fontId="87" fillId="4" borderId="15" xfId="0" applyFont="1" applyFill="1" applyBorder="1"/>
    <xf numFmtId="0" fontId="85" fillId="4" borderId="13" xfId="59" applyFont="1" applyFill="1" applyBorder="1" applyAlignment="1"/>
    <xf numFmtId="43" fontId="10" fillId="5" borderId="14" xfId="16" applyFont="1" applyFill="1" applyBorder="1" applyAlignment="1">
      <alignment horizontal="center" vertical="center"/>
    </xf>
    <xf numFmtId="0" fontId="27" fillId="0" borderId="13" xfId="44" applyFont="1" applyFill="1" applyBorder="1" applyAlignment="1">
      <alignment horizontal="center" vertical="center"/>
    </xf>
    <xf numFmtId="0" fontId="11" fillId="0" borderId="22" xfId="59" applyFont="1" applyFill="1" applyBorder="1" applyAlignment="1">
      <alignment horizontal="left" vertical="center"/>
    </xf>
    <xf numFmtId="49" fontId="99" fillId="0" borderId="29" xfId="61" applyNumberFormat="1" applyFont="1" applyFill="1" applyBorder="1" applyAlignment="1">
      <alignment vertical="center"/>
    </xf>
    <xf numFmtId="4" fontId="99" fillId="0" borderId="15" xfId="49" applyNumberFormat="1" applyFont="1" applyFill="1" applyBorder="1" applyAlignment="1">
      <alignment horizontal="center" vertical="center"/>
    </xf>
    <xf numFmtId="0" fontId="99" fillId="4" borderId="15" xfId="48" applyFont="1" applyFill="1" applyBorder="1" applyAlignment="1">
      <alignment horizontal="center" vertical="center"/>
    </xf>
    <xf numFmtId="3" fontId="99" fillId="4" borderId="15" xfId="48" applyNumberFormat="1" applyFont="1" applyFill="1" applyBorder="1" applyAlignment="1">
      <alignment horizontal="center" vertical="center"/>
    </xf>
    <xf numFmtId="1" fontId="99" fillId="4" borderId="15" xfId="0" applyNumberFormat="1" applyFont="1" applyFill="1" applyBorder="1" applyAlignment="1">
      <alignment horizontal="center" vertical="center"/>
    </xf>
    <xf numFmtId="4" fontId="37" fillId="5" borderId="15" xfId="49" applyNumberFormat="1" applyFont="1" applyFill="1" applyBorder="1" applyAlignment="1">
      <alignment horizontal="center" vertical="center"/>
    </xf>
    <xf numFmtId="0" fontId="11" fillId="5" borderId="23" xfId="49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43" fontId="41" fillId="0" borderId="15" xfId="16" applyFont="1" applyFill="1" applyBorder="1" applyAlignment="1">
      <alignment horizontal="right" vertical="center"/>
    </xf>
    <xf numFmtId="3" fontId="37" fillId="4" borderId="15" xfId="59" applyNumberFormat="1" applyFont="1" applyFill="1" applyBorder="1" applyAlignment="1">
      <alignment horizontal="center" vertical="center"/>
    </xf>
    <xf numFmtId="0" fontId="85" fillId="4" borderId="12" xfId="49" applyFont="1" applyFill="1" applyBorder="1" applyAlignment="1">
      <alignment horizontal="left" vertical="center"/>
    </xf>
    <xf numFmtId="0" fontId="87" fillId="0" borderId="15" xfId="48" applyFont="1" applyFill="1" applyBorder="1" applyAlignment="1">
      <alignment horizontal="center" vertical="center"/>
    </xf>
    <xf numFmtId="0" fontId="85" fillId="4" borderId="24" xfId="0" applyFont="1" applyFill="1" applyBorder="1" applyAlignment="1">
      <alignment vertical="top"/>
    </xf>
    <xf numFmtId="0" fontId="100" fillId="4" borderId="13" xfId="46" applyFont="1" applyFill="1" applyBorder="1" applyAlignment="1">
      <alignment horizontal="center" vertical="center"/>
    </xf>
    <xf numFmtId="0" fontId="85" fillId="4" borderId="14" xfId="0" applyFont="1" applyFill="1" applyBorder="1" applyAlignment="1">
      <alignment vertical="top"/>
    </xf>
    <xf numFmtId="0" fontId="85" fillId="4" borderId="15" xfId="0" applyFont="1" applyFill="1" applyBorder="1" applyAlignment="1">
      <alignment vertical="top" wrapText="1"/>
    </xf>
    <xf numFmtId="0" fontId="85" fillId="4" borderId="16" xfId="0" applyFont="1" applyFill="1" applyBorder="1" applyAlignment="1">
      <alignment vertical="top" wrapText="1"/>
    </xf>
    <xf numFmtId="0" fontId="101" fillId="4" borderId="13" xfId="0" applyFont="1" applyFill="1" applyBorder="1"/>
    <xf numFmtId="0" fontId="85" fillId="4" borderId="15" xfId="0" applyFont="1" applyFill="1" applyBorder="1" applyAlignment="1">
      <alignment vertical="top"/>
    </xf>
    <xf numFmtId="0" fontId="85" fillId="4" borderId="16" xfId="0" applyFont="1" applyFill="1" applyBorder="1" applyAlignment="1">
      <alignment vertical="top"/>
    </xf>
    <xf numFmtId="0" fontId="85" fillId="4" borderId="13" xfId="49" applyFont="1" applyFill="1" applyBorder="1" applyAlignment="1">
      <alignment horizontal="left" vertical="center"/>
    </xf>
    <xf numFmtId="0" fontId="100" fillId="4" borderId="14" xfId="46" applyFont="1" applyFill="1" applyBorder="1" applyAlignment="1">
      <alignment horizontal="center" vertical="center"/>
    </xf>
    <xf numFmtId="0" fontId="101" fillId="4" borderId="14" xfId="0" applyFont="1" applyFill="1" applyBorder="1"/>
    <xf numFmtId="0" fontId="85" fillId="0" borderId="13" xfId="49" applyFont="1" applyFill="1" applyBorder="1" applyAlignment="1">
      <alignment horizontal="left" vertical="center"/>
    </xf>
    <xf numFmtId="3" fontId="6" fillId="0" borderId="15" xfId="50" applyNumberFormat="1" applyFont="1" applyFill="1" applyBorder="1" applyAlignment="1">
      <alignment horizontal="center" vertical="center"/>
    </xf>
    <xf numFmtId="0" fontId="87" fillId="4" borderId="13" xfId="0" applyFont="1" applyFill="1" applyBorder="1" applyAlignment="1">
      <alignment horizontal="left" vertical="center"/>
    </xf>
    <xf numFmtId="0" fontId="40" fillId="0" borderId="13" xfId="0" applyFont="1" applyFill="1" applyBorder="1" applyAlignment="1">
      <alignment horizontal="left" vertical="center"/>
    </xf>
    <xf numFmtId="0" fontId="87" fillId="0" borderId="13" xfId="0" applyFont="1" applyFill="1" applyBorder="1" applyAlignment="1">
      <alignment horizontal="left" vertical="center"/>
    </xf>
    <xf numFmtId="0" fontId="87" fillId="0" borderId="14" xfId="48" applyFont="1" applyFill="1" applyBorder="1" applyAlignment="1">
      <alignment vertical="center"/>
    </xf>
    <xf numFmtId="0" fontId="87" fillId="0" borderId="16" xfId="48" applyFont="1" applyFill="1" applyBorder="1" applyAlignment="1">
      <alignment vertical="center"/>
    </xf>
    <xf numFmtId="0" fontId="85" fillId="0" borderId="21" xfId="0" applyFont="1" applyFill="1" applyBorder="1" applyAlignment="1">
      <alignment horizontal="left"/>
    </xf>
    <xf numFmtId="0" fontId="87" fillId="0" borderId="22" xfId="48" applyFont="1" applyFill="1" applyBorder="1" applyAlignment="1">
      <alignment horizontal="center" vertical="center"/>
    </xf>
    <xf numFmtId="0" fontId="87" fillId="0" borderId="23" xfId="48" applyFont="1" applyFill="1" applyBorder="1" applyAlignment="1">
      <alignment vertical="center"/>
    </xf>
    <xf numFmtId="0" fontId="90" fillId="4" borderId="25" xfId="0" applyFont="1" applyFill="1" applyBorder="1"/>
    <xf numFmtId="0" fontId="90" fillId="4" borderId="26" xfId="0" applyFont="1" applyFill="1" applyBorder="1"/>
    <xf numFmtId="0" fontId="85" fillId="4" borderId="29" xfId="0" applyNumberFormat="1" applyFont="1" applyFill="1" applyBorder="1"/>
    <xf numFmtId="0" fontId="85" fillId="0" borderId="12" xfId="49" applyFont="1" applyFill="1" applyBorder="1" applyAlignment="1">
      <alignment horizontal="left" vertical="center"/>
    </xf>
    <xf numFmtId="0" fontId="87" fillId="0" borderId="15" xfId="49" applyFont="1" applyFill="1" applyBorder="1" applyAlignment="1">
      <alignment horizontal="center" vertical="center"/>
    </xf>
    <xf numFmtId="165" fontId="87" fillId="0" borderId="16" xfId="4" applyNumberFormat="1" applyFont="1" applyFill="1" applyBorder="1" applyAlignment="1">
      <alignment horizontal="right" vertical="center"/>
    </xf>
    <xf numFmtId="165" fontId="87" fillId="0" borderId="16" xfId="16" applyNumberFormat="1" applyFont="1" applyFill="1" applyBorder="1" applyAlignment="1">
      <alignment horizontal="right" vertical="center"/>
    </xf>
    <xf numFmtId="43" fontId="87" fillId="0" borderId="16" xfId="16" applyFont="1" applyFill="1" applyBorder="1" applyAlignment="1">
      <alignment horizontal="right" vertical="center"/>
    </xf>
    <xf numFmtId="0" fontId="87" fillId="0" borderId="15" xfId="0" applyFont="1" applyBorder="1" applyAlignment="1">
      <alignment vertical="center"/>
    </xf>
    <xf numFmtId="0" fontId="6" fillId="0" borderId="13" xfId="57" applyFont="1" applyFill="1" applyBorder="1" applyAlignment="1">
      <alignment vertical="center"/>
    </xf>
    <xf numFmtId="3" fontId="87" fillId="0" borderId="22" xfId="48" applyNumberFormat="1" applyFont="1" applyFill="1" applyBorder="1" applyAlignment="1">
      <alignment horizontal="center" vertical="center" wrapText="1"/>
    </xf>
    <xf numFmtId="3" fontId="90" fillId="0" borderId="15" xfId="48" applyNumberFormat="1" applyFont="1" applyFill="1" applyBorder="1" applyAlignment="1">
      <alignment horizontal="center" vertical="center" wrapText="1"/>
    </xf>
    <xf numFmtId="0" fontId="85" fillId="4" borderId="24" xfId="0" applyFont="1" applyFill="1" applyBorder="1" applyAlignment="1">
      <alignment vertical="center"/>
    </xf>
    <xf numFmtId="3" fontId="87" fillId="0" borderId="25" xfId="48" applyNumberFormat="1" applyFont="1" applyFill="1" applyBorder="1" applyAlignment="1">
      <alignment horizontal="center" vertical="center" wrapText="1"/>
    </xf>
    <xf numFmtId="0" fontId="87" fillId="0" borderId="26" xfId="48" applyFont="1" applyFill="1" applyBorder="1" applyAlignment="1">
      <alignment vertical="center"/>
    </xf>
    <xf numFmtId="3" fontId="87" fillId="0" borderId="15" xfId="48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/>
    <xf numFmtId="43" fontId="41" fillId="0" borderId="0" xfId="16" applyFont="1" applyFill="1" applyBorder="1" applyAlignment="1">
      <alignment horizontal="right" vertical="center"/>
    </xf>
    <xf numFmtId="165" fontId="41" fillId="4" borderId="10" xfId="16" applyNumberFormat="1" applyFont="1" applyFill="1" applyBorder="1" applyAlignment="1">
      <alignment horizontal="right" vertical="center"/>
    </xf>
    <xf numFmtId="169" fontId="13" fillId="0" borderId="10" xfId="0" applyNumberFormat="1" applyFont="1" applyBorder="1"/>
    <xf numFmtId="49" fontId="6" fillId="0" borderId="20" xfId="61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10" fillId="0" borderId="16" xfId="0" applyFont="1" applyFill="1" applyBorder="1" applyAlignment="1">
      <alignment horizontal="center" vertical="center"/>
    </xf>
    <xf numFmtId="0" fontId="41" fillId="0" borderId="15" xfId="44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left"/>
    </xf>
    <xf numFmtId="0" fontId="19" fillId="4" borderId="15" xfId="0" applyFont="1" applyFill="1" applyBorder="1"/>
    <xf numFmtId="0" fontId="19" fillId="4" borderId="16" xfId="0" applyFont="1" applyFill="1" applyBorder="1"/>
    <xf numFmtId="3" fontId="37" fillId="4" borderId="13" xfId="0" applyNumberFormat="1" applyFont="1" applyFill="1" applyBorder="1" applyAlignment="1">
      <alignment horizontal="center"/>
    </xf>
    <xf numFmtId="49" fontId="19" fillId="4" borderId="29" xfId="61" applyNumberFormat="1" applyFont="1" applyFill="1" applyBorder="1" applyAlignment="1">
      <alignment vertical="center"/>
    </xf>
    <xf numFmtId="4" fontId="37" fillId="0" borderId="15" xfId="49" applyNumberFormat="1" applyFont="1" applyFill="1" applyBorder="1" applyAlignment="1">
      <alignment horizontal="center" vertical="center"/>
    </xf>
    <xf numFmtId="0" fontId="75" fillId="4" borderId="15" xfId="48" applyFont="1" applyFill="1" applyBorder="1" applyAlignment="1">
      <alignment horizontal="left" vertical="center"/>
    </xf>
    <xf numFmtId="0" fontId="75" fillId="4" borderId="16" xfId="48" applyFont="1" applyFill="1" applyBorder="1" applyAlignment="1">
      <alignment horizontal="left" vertical="center"/>
    </xf>
    <xf numFmtId="0" fontId="85" fillId="4" borderId="14" xfId="48" applyFont="1" applyFill="1" applyBorder="1" applyAlignment="1">
      <alignment vertical="center"/>
    </xf>
    <xf numFmtId="0" fontId="85" fillId="4" borderId="15" xfId="48" applyFont="1" applyFill="1" applyBorder="1" applyAlignment="1">
      <alignment vertical="center"/>
    </xf>
    <xf numFmtId="0" fontId="85" fillId="4" borderId="16" xfId="48" applyFont="1" applyFill="1" applyBorder="1" applyAlignment="1">
      <alignment vertical="center"/>
    </xf>
    <xf numFmtId="0" fontId="85" fillId="4" borderId="14" xfId="0" applyFont="1" applyFill="1" applyBorder="1" applyAlignment="1">
      <alignment horizontal="left"/>
    </xf>
    <xf numFmtId="0" fontId="85" fillId="4" borderId="15" xfId="0" applyFont="1" applyFill="1" applyBorder="1" applyAlignment="1">
      <alignment horizontal="left"/>
    </xf>
    <xf numFmtId="0" fontId="85" fillId="4" borderId="16" xfId="0" applyFont="1" applyFill="1" applyBorder="1" applyAlignment="1">
      <alignment horizontal="left"/>
    </xf>
    <xf numFmtId="0" fontId="85" fillId="0" borderId="14" xfId="48" applyFont="1" applyFill="1" applyBorder="1" applyAlignment="1">
      <alignment horizontal="left" vertical="center"/>
    </xf>
    <xf numFmtId="0" fontId="85" fillId="0" borderId="15" xfId="48" applyFont="1" applyFill="1" applyBorder="1" applyAlignment="1">
      <alignment horizontal="left" vertical="center"/>
    </xf>
    <xf numFmtId="0" fontId="10" fillId="3" borderId="4" xfId="44" applyFont="1" applyFill="1" applyBorder="1" applyAlignment="1">
      <alignment horizontal="center" vertical="center"/>
    </xf>
    <xf numFmtId="0" fontId="6" fillId="5" borderId="14" xfId="0" applyNumberFormat="1" applyFont="1" applyFill="1" applyBorder="1"/>
    <xf numFmtId="0" fontId="6" fillId="5" borderId="15" xfId="0" applyNumberFormat="1" applyFont="1" applyFill="1" applyBorder="1"/>
    <xf numFmtId="0" fontId="6" fillId="5" borderId="16" xfId="0" applyNumberFormat="1" applyFont="1" applyFill="1" applyBorder="1"/>
    <xf numFmtId="0" fontId="85" fillId="5" borderId="14" xfId="0" applyNumberFormat="1" applyFont="1" applyFill="1" applyBorder="1"/>
    <xf numFmtId="3" fontId="6" fillId="5" borderId="15" xfId="0" applyNumberFormat="1" applyFont="1" applyFill="1" applyBorder="1" applyAlignment="1">
      <alignment horizontal="left"/>
    </xf>
    <xf numFmtId="3" fontId="6" fillId="5" borderId="16" xfId="0" applyNumberFormat="1" applyFont="1" applyFill="1" applyBorder="1" applyAlignment="1">
      <alignment horizontal="left"/>
    </xf>
    <xf numFmtId="0" fontId="85" fillId="4" borderId="14" xfId="59" applyFont="1" applyFill="1" applyBorder="1" applyAlignment="1">
      <alignment horizontal="left" vertical="center"/>
    </xf>
    <xf numFmtId="0" fontId="85" fillId="4" borderId="15" xfId="59" applyFont="1" applyFill="1" applyBorder="1" applyAlignment="1">
      <alignment horizontal="left" vertical="center"/>
    </xf>
    <xf numFmtId="0" fontId="85" fillId="4" borderId="16" xfId="59" applyFont="1" applyFill="1" applyBorder="1" applyAlignment="1">
      <alignment horizontal="left" vertical="center"/>
    </xf>
    <xf numFmtId="0" fontId="6" fillId="4" borderId="14" xfId="48" quotePrefix="1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37" fillId="4" borderId="14" xfId="48" applyFont="1" applyFill="1" applyBorder="1" applyAlignment="1">
      <alignment horizontal="left" vertical="center" wrapText="1"/>
    </xf>
    <xf numFmtId="0" fontId="37" fillId="4" borderId="15" xfId="48" applyFont="1" applyFill="1" applyBorder="1" applyAlignment="1">
      <alignment horizontal="left" vertical="center"/>
    </xf>
    <xf numFmtId="0" fontId="37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37" fillId="4" borderId="14" xfId="48" applyFont="1" applyFill="1" applyBorder="1" applyAlignment="1">
      <alignment horizontal="left" vertical="center"/>
    </xf>
    <xf numFmtId="0" fontId="41" fillId="4" borderId="14" xfId="0" applyFont="1" applyFill="1" applyBorder="1" applyAlignment="1">
      <alignment horizontal="left" vertical="center"/>
    </xf>
    <xf numFmtId="0" fontId="41" fillId="4" borderId="15" xfId="0" applyFont="1" applyFill="1" applyBorder="1" applyAlignment="1">
      <alignment horizontal="left" vertical="center"/>
    </xf>
    <xf numFmtId="0" fontId="85" fillId="4" borderId="15" xfId="48" applyFont="1" applyFill="1" applyBorder="1" applyAlignment="1">
      <alignment horizontal="left" vertical="center"/>
    </xf>
    <xf numFmtId="0" fontId="85" fillId="4" borderId="16" xfId="48" applyFont="1" applyFill="1" applyBorder="1" applyAlignment="1">
      <alignment horizontal="left" vertical="center"/>
    </xf>
    <xf numFmtId="0" fontId="85" fillId="4" borderId="14" xfId="0" applyFont="1" applyFill="1" applyBorder="1" applyAlignment="1">
      <alignment horizontal="left" vertical="center"/>
    </xf>
    <xf numFmtId="0" fontId="85" fillId="4" borderId="15" xfId="0" applyFont="1" applyFill="1" applyBorder="1" applyAlignment="1">
      <alignment horizontal="left" vertical="center"/>
    </xf>
    <xf numFmtId="0" fontId="6" fillId="4" borderId="15" xfId="49" applyFont="1" applyFill="1" applyBorder="1" applyAlignment="1">
      <alignment horizontal="center" vertical="center"/>
    </xf>
    <xf numFmtId="0" fontId="85" fillId="0" borderId="14" xfId="59" applyFont="1" applyFill="1" applyBorder="1" applyAlignment="1">
      <alignment horizontal="left" vertical="center"/>
    </xf>
    <xf numFmtId="0" fontId="85" fillId="0" borderId="15" xfId="59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85" fillId="0" borderId="14" xfId="60" applyFont="1" applyFill="1" applyBorder="1" applyAlignment="1">
      <alignment horizontal="left" vertical="center"/>
    </xf>
    <xf numFmtId="0" fontId="85" fillId="0" borderId="15" xfId="60" applyFont="1" applyFill="1" applyBorder="1" applyAlignment="1">
      <alignment horizontal="left" vertical="center"/>
    </xf>
    <xf numFmtId="0" fontId="85" fillId="0" borderId="16" xfId="60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/>
    </xf>
    <xf numFmtId="0" fontId="85" fillId="0" borderId="15" xfId="0" applyFont="1" applyFill="1" applyBorder="1" applyAlignment="1">
      <alignment horizontal="left"/>
    </xf>
    <xf numFmtId="0" fontId="85" fillId="0" borderId="16" xfId="0" applyFont="1" applyFill="1" applyBorder="1" applyAlignment="1">
      <alignment horizontal="left"/>
    </xf>
    <xf numFmtId="0" fontId="20" fillId="0" borderId="17" xfId="46" applyFont="1" applyFill="1" applyBorder="1" applyAlignment="1">
      <alignment horizontal="center" vertical="center"/>
    </xf>
    <xf numFmtId="0" fontId="62" fillId="0" borderId="18" xfId="0" applyFont="1" applyBorder="1" applyAlignment="1">
      <alignment vertical="center"/>
    </xf>
    <xf numFmtId="43" fontId="61" fillId="0" borderId="19" xfId="50" applyFont="1" applyBorder="1" applyAlignment="1">
      <alignment vertical="center" wrapText="1"/>
    </xf>
    <xf numFmtId="0" fontId="59" fillId="0" borderId="27" xfId="0" applyFont="1" applyBorder="1" applyAlignment="1">
      <alignment vertical="center"/>
    </xf>
    <xf numFmtId="49" fontId="10" fillId="0" borderId="17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35" fillId="0" borderId="17" xfId="46" applyFont="1" applyFill="1" applyBorder="1" applyAlignment="1">
      <alignment horizontal="left" vertical="center"/>
    </xf>
    <xf numFmtId="0" fontId="27" fillId="0" borderId="18" xfId="0" applyFont="1" applyBorder="1" applyAlignment="1">
      <alignment vertical="center"/>
    </xf>
    <xf numFmtId="0" fontId="6" fillId="0" borderId="27" xfId="46" applyFont="1" applyFill="1" applyBorder="1" applyAlignment="1">
      <alignment horizontal="center" vertical="center"/>
    </xf>
    <xf numFmtId="0" fontId="10" fillId="0" borderId="17" xfId="46" applyFont="1" applyFill="1" applyBorder="1" applyAlignment="1">
      <alignment horizontal="center" vertical="center"/>
    </xf>
    <xf numFmtId="0" fontId="85" fillId="0" borderId="24" xfId="0" applyFont="1" applyFill="1" applyBorder="1" applyAlignment="1">
      <alignment vertical="center"/>
    </xf>
    <xf numFmtId="0" fontId="87" fillId="0" borderId="25" xfId="46" applyFont="1" applyFill="1" applyBorder="1" applyAlignment="1">
      <alignment horizontal="center" vertical="center"/>
    </xf>
    <xf numFmtId="0" fontId="87" fillId="0" borderId="26" xfId="46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85" fillId="0" borderId="12" xfId="47" applyFont="1" applyFill="1" applyBorder="1" applyAlignment="1">
      <alignment vertical="center"/>
    </xf>
    <xf numFmtId="17" fontId="10" fillId="0" borderId="12" xfId="46" applyNumberFormat="1" applyFont="1" applyFill="1" applyBorder="1" applyAlignment="1">
      <alignment horizontal="center" vertical="center"/>
    </xf>
    <xf numFmtId="0" fontId="10" fillId="0" borderId="1" xfId="45" applyFont="1" applyFill="1" applyBorder="1" applyAlignment="1">
      <alignment horizontal="center" vertical="center"/>
    </xf>
    <xf numFmtId="0" fontId="85" fillId="4" borderId="12" xfId="46" applyFont="1" applyFill="1" applyBorder="1" applyAlignment="1">
      <alignment horizontal="left" vertical="center"/>
    </xf>
    <xf numFmtId="3" fontId="38" fillId="0" borderId="19" xfId="48" applyNumberFormat="1" applyFont="1" applyFill="1" applyBorder="1" applyAlignment="1">
      <alignment horizontal="center" vertical="center" wrapText="1"/>
    </xf>
    <xf numFmtId="0" fontId="85" fillId="0" borderId="29" xfId="13" applyFont="1" applyFill="1" applyBorder="1"/>
    <xf numFmtId="0" fontId="87" fillId="5" borderId="29" xfId="0" applyNumberFormat="1" applyFont="1" applyFill="1" applyBorder="1"/>
    <xf numFmtId="3" fontId="87" fillId="5" borderId="30" xfId="0" applyNumberFormat="1" applyFont="1" applyFill="1" applyBorder="1" applyAlignment="1">
      <alignment horizontal="center"/>
    </xf>
    <xf numFmtId="0" fontId="87" fillId="5" borderId="31" xfId="0" applyNumberFormat="1" applyFont="1" applyFill="1" applyBorder="1" applyAlignment="1">
      <alignment horizontal="left"/>
    </xf>
    <xf numFmtId="0" fontId="11" fillId="0" borderId="31" xfId="0" applyFont="1" applyFill="1" applyBorder="1" applyAlignment="1"/>
    <xf numFmtId="0" fontId="11" fillId="0" borderId="32" xfId="0" applyFont="1" applyFill="1" applyBorder="1" applyAlignment="1"/>
    <xf numFmtId="0" fontId="85" fillId="5" borderId="12" xfId="58" applyFont="1" applyFill="1" applyBorder="1" applyAlignment="1">
      <alignment vertical="center"/>
    </xf>
    <xf numFmtId="0" fontId="35" fillId="4" borderId="20" xfId="46" applyFont="1" applyFill="1" applyBorder="1" applyAlignment="1">
      <alignment horizontal="center" vertical="center"/>
    </xf>
    <xf numFmtId="0" fontId="35" fillId="4" borderId="17" xfId="46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top"/>
    </xf>
    <xf numFmtId="0" fontId="10" fillId="0" borderId="19" xfId="45" applyFont="1" applyFill="1" applyBorder="1" applyAlignment="1">
      <alignment horizontal="center" vertical="center"/>
    </xf>
    <xf numFmtId="0" fontId="85" fillId="0" borderId="24" xfId="0" applyFont="1" applyFill="1" applyBorder="1" applyAlignment="1">
      <alignment horizontal="left" vertical="top"/>
    </xf>
    <xf numFmtId="0" fontId="6" fillId="0" borderId="17" xfId="59" applyFont="1" applyFill="1" applyBorder="1" applyAlignment="1">
      <alignment vertical="center"/>
    </xf>
    <xf numFmtId="0" fontId="6" fillId="4" borderId="18" xfId="0" applyFont="1" applyFill="1" applyBorder="1" applyAlignment="1">
      <alignment horizontal="left" vertical="center"/>
    </xf>
    <xf numFmtId="0" fontId="10" fillId="0" borderId="19" xfId="59" applyFont="1" applyFill="1" applyBorder="1" applyAlignment="1">
      <alignment horizontal="center" vertical="center"/>
    </xf>
    <xf numFmtId="0" fontId="10" fillId="0" borderId="27" xfId="59" applyFont="1" applyFill="1" applyBorder="1" applyAlignment="1">
      <alignment horizontal="center" vertical="center"/>
    </xf>
    <xf numFmtId="0" fontId="10" fillId="0" borderId="17" xfId="59" applyFont="1" applyFill="1" applyBorder="1" applyAlignment="1">
      <alignment horizontal="center" vertical="center"/>
    </xf>
    <xf numFmtId="0" fontId="43" fillId="0" borderId="17" xfId="48" applyFont="1" applyFill="1" applyBorder="1" applyAlignment="1">
      <alignment horizontal="center" vertical="center"/>
    </xf>
    <xf numFmtId="0" fontId="86" fillId="4" borderId="25" xfId="45" applyFont="1" applyFill="1" applyBorder="1" applyAlignment="1">
      <alignment vertical="center"/>
    </xf>
    <xf numFmtId="0" fontId="86" fillId="4" borderId="26" xfId="45" applyFont="1" applyFill="1" applyBorder="1" applyAlignment="1">
      <alignment horizontal="center" vertical="center"/>
    </xf>
    <xf numFmtId="0" fontId="10" fillId="4" borderId="12" xfId="45" applyFont="1" applyFill="1" applyBorder="1" applyAlignment="1">
      <alignment vertical="center"/>
    </xf>
    <xf numFmtId="0" fontId="37" fillId="0" borderId="1" xfId="48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top"/>
    </xf>
    <xf numFmtId="0" fontId="22" fillId="4" borderId="8" xfId="45" applyFont="1" applyFill="1" applyBorder="1" applyAlignment="1">
      <alignment vertical="center"/>
    </xf>
    <xf numFmtId="0" fontId="22" fillId="4" borderId="9" xfId="45" applyFont="1" applyFill="1" applyBorder="1" applyAlignment="1">
      <alignment horizontal="center" vertical="center"/>
    </xf>
    <xf numFmtId="0" fontId="22" fillId="4" borderId="1" xfId="45" applyFont="1" applyFill="1" applyBorder="1" applyAlignment="1">
      <alignment vertical="center"/>
    </xf>
    <xf numFmtId="0" fontId="22" fillId="4" borderId="1" xfId="45" applyFont="1" applyFill="1" applyBorder="1" applyAlignment="1">
      <alignment horizontal="center" vertical="center"/>
    </xf>
    <xf numFmtId="0" fontId="20" fillId="4" borderId="1" xfId="45" applyFont="1" applyFill="1" applyBorder="1" applyAlignment="1">
      <alignment vertical="center"/>
    </xf>
    <xf numFmtId="0" fontId="85" fillId="4" borderId="20" xfId="0" applyFont="1" applyFill="1" applyBorder="1" applyAlignment="1">
      <alignment horizontal="left" vertical="center"/>
    </xf>
    <xf numFmtId="0" fontId="44" fillId="4" borderId="32" xfId="0" applyFont="1" applyFill="1" applyBorder="1"/>
    <xf numFmtId="0" fontId="6" fillId="4" borderId="29" xfId="0" applyFont="1" applyFill="1" applyBorder="1" applyAlignment="1">
      <alignment vertical="center"/>
    </xf>
    <xf numFmtId="0" fontId="6" fillId="5" borderId="21" xfId="60" applyFont="1" applyFill="1" applyBorder="1" applyAlignment="1">
      <alignment vertical="center"/>
    </xf>
    <xf numFmtId="168" fontId="37" fillId="4" borderId="22" xfId="45" applyNumberFormat="1" applyFont="1" applyFill="1" applyBorder="1" applyAlignment="1">
      <alignment horizontal="center" vertical="center"/>
    </xf>
    <xf numFmtId="0" fontId="9" fillId="0" borderId="23" xfId="45" applyFont="1" applyFill="1" applyBorder="1" applyAlignment="1">
      <alignment horizontal="left" vertical="center"/>
    </xf>
    <xf numFmtId="168" fontId="73" fillId="4" borderId="20" xfId="45" applyNumberFormat="1" applyFont="1" applyFill="1" applyBorder="1" applyAlignment="1">
      <alignment horizontal="center" vertical="center"/>
    </xf>
    <xf numFmtId="0" fontId="73" fillId="4" borderId="20" xfId="45" applyFont="1" applyFill="1" applyBorder="1" applyAlignment="1">
      <alignment horizontal="left" vertical="center"/>
    </xf>
    <xf numFmtId="0" fontId="70" fillId="0" borderId="18" xfId="0" applyFont="1" applyFill="1" applyBorder="1" applyAlignment="1">
      <alignment horizontal="left" vertical="center"/>
    </xf>
    <xf numFmtId="0" fontId="10" fillId="0" borderId="8" xfId="45" applyFont="1" applyFill="1" applyBorder="1" applyAlignment="1">
      <alignment horizontal="center" vertical="center"/>
    </xf>
    <xf numFmtId="0" fontId="10" fillId="0" borderId="9" xfId="45" applyFont="1" applyFill="1" applyBorder="1" applyAlignment="1">
      <alignment horizontal="center" vertical="center"/>
    </xf>
    <xf numFmtId="0" fontId="85" fillId="0" borderId="24" xfId="0" applyFont="1" applyFill="1" applyBorder="1" applyAlignment="1">
      <alignment horizontal="left" vertical="center"/>
    </xf>
    <xf numFmtId="0" fontId="37" fillId="0" borderId="1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20" fillId="0" borderId="17" xfId="45" applyFont="1" applyFill="1" applyBorder="1" applyAlignment="1">
      <alignment vertical="center"/>
    </xf>
    <xf numFmtId="0" fontId="20" fillId="0" borderId="17" xfId="45" applyFont="1" applyFill="1" applyBorder="1" applyAlignment="1">
      <alignment horizontal="center" vertical="center"/>
    </xf>
    <xf numFmtId="0" fontId="44" fillId="4" borderId="1" xfId="0" applyFont="1" applyFill="1" applyBorder="1"/>
    <xf numFmtId="0" fontId="6" fillId="4" borderId="7" xfId="48" applyFont="1" applyFill="1" applyBorder="1" applyAlignment="1">
      <alignment vertical="center"/>
    </xf>
    <xf numFmtId="0" fontId="10" fillId="4" borderId="8" xfId="45" applyFont="1" applyFill="1" applyBorder="1" applyAlignment="1">
      <alignment vertical="center"/>
    </xf>
    <xf numFmtId="0" fontId="10" fillId="4" borderId="9" xfId="45" applyFont="1" applyFill="1" applyBorder="1" applyAlignment="1">
      <alignment horizontal="center" vertical="center"/>
    </xf>
    <xf numFmtId="0" fontId="10" fillId="4" borderId="1" xfId="45" applyFont="1" applyFill="1" applyBorder="1" applyAlignment="1">
      <alignment vertical="center"/>
    </xf>
    <xf numFmtId="0" fontId="10" fillId="4" borderId="1" xfId="45" applyFont="1" applyFill="1" applyBorder="1" applyAlignment="1">
      <alignment horizontal="center" vertical="center"/>
    </xf>
    <xf numFmtId="0" fontId="85" fillId="4" borderId="24" xfId="49" applyFont="1" applyFill="1" applyBorder="1" applyAlignment="1">
      <alignment vertical="center"/>
    </xf>
    <xf numFmtId="0" fontId="6" fillId="0" borderId="14" xfId="45" applyFont="1" applyFill="1" applyBorder="1" applyAlignment="1">
      <alignment horizontal="center" vertical="center"/>
    </xf>
    <xf numFmtId="0" fontId="6" fillId="4" borderId="14" xfId="45" applyFont="1" applyFill="1" applyBorder="1" applyAlignment="1">
      <alignment horizontal="center" vertical="center"/>
    </xf>
    <xf numFmtId="168" fontId="6" fillId="0" borderId="14" xfId="45" applyNumberFormat="1" applyFont="1" applyFill="1" applyBorder="1" applyAlignment="1">
      <alignment horizontal="center" vertical="center"/>
    </xf>
    <xf numFmtId="168" fontId="6" fillId="4" borderId="14" xfId="45" applyNumberFormat="1" applyFont="1" applyFill="1" applyBorder="1" applyAlignment="1">
      <alignment horizontal="center" vertical="center"/>
    </xf>
    <xf numFmtId="3" fontId="6" fillId="4" borderId="14" xfId="45" applyNumberFormat="1" applyFont="1" applyFill="1" applyBorder="1" applyAlignment="1">
      <alignment horizontal="center" vertical="center"/>
    </xf>
    <xf numFmtId="0" fontId="35" fillId="4" borderId="1" xfId="46" applyFont="1" applyFill="1" applyBorder="1" applyAlignment="1">
      <alignment horizontal="center" vertical="center"/>
    </xf>
    <xf numFmtId="0" fontId="6" fillId="5" borderId="7" xfId="60" applyFont="1" applyFill="1" applyBorder="1" applyAlignment="1">
      <alignment vertical="center"/>
    </xf>
    <xf numFmtId="168" fontId="37" fillId="4" borderId="8" xfId="45" applyNumberFormat="1" applyFont="1" applyFill="1" applyBorder="1" applyAlignment="1">
      <alignment horizontal="center" vertical="center"/>
    </xf>
    <xf numFmtId="0" fontId="9" fillId="0" borderId="9" xfId="45" applyFont="1" applyFill="1" applyBorder="1" applyAlignment="1">
      <alignment horizontal="left" vertical="center"/>
    </xf>
    <xf numFmtId="168" fontId="73" fillId="4" borderId="1" xfId="45" applyNumberFormat="1" applyFont="1" applyFill="1" applyBorder="1" applyAlignment="1">
      <alignment horizontal="center" vertical="center"/>
    </xf>
    <xf numFmtId="0" fontId="73" fillId="4" borderId="1" xfId="45" applyFont="1" applyFill="1" applyBorder="1" applyAlignment="1">
      <alignment horizontal="left" vertical="center"/>
    </xf>
    <xf numFmtId="17" fontId="86" fillId="0" borderId="26" xfId="45" applyNumberFormat="1" applyFont="1" applyFill="1" applyBorder="1" applyAlignment="1">
      <alignment horizontal="center" vertical="center"/>
    </xf>
    <xf numFmtId="17" fontId="10" fillId="0" borderId="12" xfId="45" applyNumberFormat="1" applyFont="1" applyFill="1" applyBorder="1" applyAlignment="1">
      <alignment horizontal="center" vertical="center"/>
    </xf>
    <xf numFmtId="49" fontId="48" fillId="5" borderId="1" xfId="61" applyNumberFormat="1" applyFont="1" applyFill="1" applyBorder="1" applyAlignment="1">
      <alignment vertical="center"/>
    </xf>
    <xf numFmtId="49" fontId="6" fillId="4" borderId="7" xfId="61" applyNumberFormat="1" applyFont="1" applyFill="1" applyBorder="1" applyAlignment="1">
      <alignment vertical="center"/>
    </xf>
    <xf numFmtId="0" fontId="75" fillId="4" borderId="7" xfId="48" applyFont="1" applyFill="1" applyBorder="1" applyAlignment="1">
      <alignment vertical="center"/>
    </xf>
    <xf numFmtId="0" fontId="75" fillId="4" borderId="19" xfId="49" applyFont="1" applyFill="1" applyBorder="1" applyAlignment="1">
      <alignment horizontal="center" vertical="center"/>
    </xf>
    <xf numFmtId="0" fontId="87" fillId="4" borderId="25" xfId="49" applyFont="1" applyFill="1" applyBorder="1" applyAlignment="1">
      <alignment horizontal="center" vertical="center"/>
    </xf>
    <xf numFmtId="0" fontId="77" fillId="4" borderId="18" xfId="0" applyFont="1" applyFill="1" applyBorder="1" applyAlignment="1">
      <alignment horizontal="left" vertical="center"/>
    </xf>
    <xf numFmtId="1" fontId="6" fillId="4" borderId="19" xfId="48" applyNumberFormat="1" applyFont="1" applyFill="1" applyBorder="1" applyAlignment="1">
      <alignment horizontal="center" vertical="center"/>
    </xf>
    <xf numFmtId="43" fontId="10" fillId="4" borderId="17" xfId="16" applyFont="1" applyFill="1" applyBorder="1" applyAlignment="1">
      <alignment horizontal="center" vertical="center"/>
    </xf>
    <xf numFmtId="1" fontId="85" fillId="4" borderId="25" xfId="48" applyNumberFormat="1" applyFont="1" applyFill="1" applyBorder="1" applyAlignment="1">
      <alignment horizontal="center" vertical="center"/>
    </xf>
    <xf numFmtId="1" fontId="6" fillId="4" borderId="14" xfId="48" applyNumberFormat="1" applyFont="1" applyFill="1" applyBorder="1" applyAlignment="1">
      <alignment horizontal="center" vertical="center"/>
    </xf>
    <xf numFmtId="4" fontId="6" fillId="0" borderId="14" xfId="49" applyNumberFormat="1" applyFont="1" applyFill="1" applyBorder="1" applyAlignment="1">
      <alignment horizontal="center" vertical="center"/>
    </xf>
    <xf numFmtId="4" fontId="6" fillId="5" borderId="14" xfId="49" applyNumberFormat="1" applyFont="1" applyFill="1" applyBorder="1" applyAlignment="1">
      <alignment horizontal="center" vertical="center"/>
    </xf>
    <xf numFmtId="49" fontId="6" fillId="4" borderId="18" xfId="61" applyNumberFormat="1" applyFont="1" applyFill="1" applyBorder="1" applyAlignment="1">
      <alignment vertical="center"/>
    </xf>
    <xf numFmtId="0" fontId="6" fillId="5" borderId="27" xfId="48" applyFont="1" applyFill="1" applyBorder="1" applyAlignment="1">
      <alignment horizontal="left" vertical="center"/>
    </xf>
    <xf numFmtId="0" fontId="10" fillId="4" borderId="3" xfId="49" applyFont="1" applyFill="1" applyBorder="1" applyAlignment="1">
      <alignment horizontal="center" vertical="center"/>
    </xf>
    <xf numFmtId="0" fontId="6" fillId="4" borderId="18" xfId="48" quotePrefix="1" applyFont="1" applyFill="1" applyBorder="1" applyAlignment="1">
      <alignment horizontal="left" vertical="center"/>
    </xf>
    <xf numFmtId="0" fontId="41" fillId="4" borderId="24" xfId="59" applyFont="1" applyFill="1" applyBorder="1" applyAlignment="1">
      <alignment horizontal="left" vertical="center"/>
    </xf>
    <xf numFmtId="0" fontId="75" fillId="4" borderId="25" xfId="49" applyFont="1" applyFill="1" applyBorder="1" applyAlignment="1">
      <alignment horizontal="center" vertical="center"/>
    </xf>
    <xf numFmtId="0" fontId="75" fillId="4" borderId="26" xfId="49" applyFont="1" applyFill="1" applyBorder="1" applyAlignment="1">
      <alignment horizontal="center" vertical="center"/>
    </xf>
    <xf numFmtId="0" fontId="6" fillId="0" borderId="18" xfId="48" applyFont="1" applyFill="1" applyBorder="1" applyAlignment="1">
      <alignment vertical="center"/>
    </xf>
    <xf numFmtId="0" fontId="85" fillId="4" borderId="24" xfId="48" applyFont="1" applyFill="1" applyBorder="1" applyAlignment="1">
      <alignment vertical="center"/>
    </xf>
    <xf numFmtId="0" fontId="85" fillId="4" borderId="26" xfId="48" applyFont="1" applyFill="1" applyBorder="1" applyAlignment="1">
      <alignment vertical="center"/>
    </xf>
    <xf numFmtId="0" fontId="75" fillId="4" borderId="7" xfId="48" applyFont="1" applyFill="1" applyBorder="1" applyAlignment="1">
      <alignment horizontal="left" vertical="center"/>
    </xf>
    <xf numFmtId="0" fontId="75" fillId="4" borderId="8" xfId="48" applyFont="1" applyFill="1" applyBorder="1" applyAlignment="1">
      <alignment horizontal="left" vertical="center"/>
    </xf>
    <xf numFmtId="0" fontId="75" fillId="4" borderId="9" xfId="48" applyFont="1" applyFill="1" applyBorder="1" applyAlignment="1">
      <alignment horizontal="left" vertical="center"/>
    </xf>
    <xf numFmtId="0" fontId="80" fillId="4" borderId="17" xfId="49" applyFont="1" applyFill="1" applyBorder="1" applyAlignment="1">
      <alignment horizontal="center" vertical="center"/>
    </xf>
    <xf numFmtId="0" fontId="85" fillId="4" borderId="25" xfId="48" applyFont="1" applyFill="1" applyBorder="1" applyAlignment="1">
      <alignment horizontal="left" vertical="center"/>
    </xf>
    <xf numFmtId="0" fontId="85" fillId="4" borderId="26" xfId="48" applyFont="1" applyFill="1" applyBorder="1" applyAlignment="1">
      <alignment horizontal="left" vertical="center"/>
    </xf>
    <xf numFmtId="49" fontId="6" fillId="4" borderId="1" xfId="61" applyNumberFormat="1" applyFont="1" applyFill="1" applyBorder="1" applyAlignment="1">
      <alignment vertical="center"/>
    </xf>
    <xf numFmtId="0" fontId="6" fillId="4" borderId="19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/>
    </xf>
    <xf numFmtId="3" fontId="10" fillId="4" borderId="1" xfId="16" applyNumberFormat="1" applyFont="1" applyFill="1" applyBorder="1" applyAlignment="1">
      <alignment horizontal="center" vertical="center"/>
    </xf>
    <xf numFmtId="0" fontId="87" fillId="4" borderId="25" xfId="0" applyFont="1" applyFill="1" applyBorder="1" applyAlignment="1">
      <alignment horizontal="left" vertical="center"/>
    </xf>
    <xf numFmtId="0" fontId="87" fillId="4" borderId="26" xfId="0" applyFont="1" applyFill="1" applyBorder="1" applyAlignment="1">
      <alignment horizontal="left" vertical="center"/>
    </xf>
    <xf numFmtId="1" fontId="6" fillId="0" borderId="14" xfId="0" applyNumberFormat="1" applyFont="1" applyFill="1" applyBorder="1" applyAlignment="1">
      <alignment horizontal="center" vertical="center"/>
    </xf>
    <xf numFmtId="1" fontId="6" fillId="4" borderId="14" xfId="0" applyNumberFormat="1" applyFont="1" applyFill="1" applyBorder="1" applyAlignment="1">
      <alignment horizontal="center" vertical="center"/>
    </xf>
    <xf numFmtId="0" fontId="6" fillId="4" borderId="14" xfId="0" applyNumberFormat="1" applyFont="1" applyFill="1" applyBorder="1" applyAlignment="1">
      <alignment horizontal="center" vertical="center"/>
    </xf>
    <xf numFmtId="1" fontId="6" fillId="0" borderId="14" xfId="48" applyNumberFormat="1" applyFont="1" applyFill="1" applyBorder="1" applyAlignment="1">
      <alignment horizontal="center" vertical="center"/>
    </xf>
    <xf numFmtId="49" fontId="6" fillId="4" borderId="17" xfId="61" applyNumberFormat="1" applyFont="1" applyFill="1" applyBorder="1" applyAlignment="1">
      <alignment vertical="center"/>
    </xf>
    <xf numFmtId="3" fontId="10" fillId="4" borderId="17" xfId="16" applyNumberFormat="1" applyFont="1" applyFill="1" applyBorder="1" applyAlignment="1">
      <alignment horizontal="center" vertical="center"/>
    </xf>
    <xf numFmtId="15" fontId="54" fillId="5" borderId="12" xfId="49" applyNumberFormat="1" applyFont="1" applyFill="1" applyBorder="1" applyAlignment="1">
      <alignment horizontal="center" vertical="center"/>
    </xf>
    <xf numFmtId="0" fontId="22" fillId="4" borderId="17" xfId="0" applyFont="1" applyFill="1" applyBorder="1"/>
    <xf numFmtId="0" fontId="85" fillId="4" borderId="24" xfId="59" applyFont="1" applyFill="1" applyBorder="1" applyAlignment="1">
      <alignment horizontal="left" vertical="center"/>
    </xf>
    <xf numFmtId="0" fontId="85" fillId="4" borderId="25" xfId="59" applyFont="1" applyFill="1" applyBorder="1" applyAlignment="1">
      <alignment horizontal="left" vertical="center"/>
    </xf>
    <xf numFmtId="0" fontId="85" fillId="0" borderId="25" xfId="44" applyFont="1" applyFill="1" applyBorder="1" applyAlignment="1">
      <alignment horizontal="center" vertical="center"/>
    </xf>
    <xf numFmtId="0" fontId="85" fillId="0" borderId="26" xfId="44" applyFont="1" applyFill="1" applyBorder="1" applyAlignment="1">
      <alignment vertical="center"/>
    </xf>
    <xf numFmtId="0" fontId="87" fillId="0" borderId="25" xfId="44" applyFont="1" applyFill="1" applyBorder="1" applyAlignment="1">
      <alignment horizontal="left" vertical="center"/>
    </xf>
    <xf numFmtId="3" fontId="6" fillId="5" borderId="14" xfId="59" applyNumberFormat="1" applyFont="1" applyFill="1" applyBorder="1" applyAlignment="1">
      <alignment horizontal="center" vertical="center"/>
    </xf>
    <xf numFmtId="3" fontId="6" fillId="0" borderId="14" xfId="59" applyNumberFormat="1" applyFont="1" applyFill="1" applyBorder="1" applyAlignment="1">
      <alignment horizontal="center" vertical="center"/>
    </xf>
    <xf numFmtId="0" fontId="6" fillId="0" borderId="17" xfId="51" applyFont="1" applyFill="1" applyBorder="1" applyAlignment="1">
      <alignment horizontal="left" vertical="center"/>
    </xf>
    <xf numFmtId="0" fontId="6" fillId="0" borderId="18" xfId="51" applyFont="1" applyFill="1" applyBorder="1" applyAlignment="1">
      <alignment horizontal="left" vertical="center"/>
    </xf>
    <xf numFmtId="3" fontId="6" fillId="5" borderId="19" xfId="59" applyNumberFormat="1" applyFont="1" applyFill="1" applyBorder="1" applyAlignment="1">
      <alignment horizontal="center" vertical="center"/>
    </xf>
    <xf numFmtId="3" fontId="9" fillId="5" borderId="19" xfId="59" applyNumberFormat="1" applyFont="1" applyFill="1" applyBorder="1" applyAlignment="1">
      <alignment horizontal="left" vertical="center"/>
    </xf>
    <xf numFmtId="0" fontId="10" fillId="0" borderId="17" xfId="0" applyFont="1" applyBorder="1" applyAlignment="1">
      <alignment vertical="center"/>
    </xf>
    <xf numFmtId="0" fontId="85" fillId="5" borderId="24" xfId="51" applyFont="1" applyFill="1" applyBorder="1" applyAlignment="1">
      <alignment horizontal="left" vertical="center"/>
    </xf>
    <xf numFmtId="0" fontId="87" fillId="5" borderId="25" xfId="51" applyFont="1" applyFill="1" applyBorder="1" applyAlignment="1">
      <alignment horizontal="left" vertical="center"/>
    </xf>
    <xf numFmtId="3" fontId="9" fillId="0" borderId="14" xfId="51" applyNumberFormat="1" applyFont="1" applyFill="1" applyBorder="1" applyAlignment="1">
      <alignment horizontal="center" vertical="center"/>
    </xf>
    <xf numFmtId="3" fontId="6" fillId="0" borderId="14" xfId="51" applyNumberFormat="1" applyFont="1" applyFill="1" applyBorder="1" applyAlignment="1">
      <alignment horizontal="center" vertical="center"/>
    </xf>
    <xf numFmtId="0" fontId="43" fillId="0" borderId="17" xfId="4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vertical="center"/>
    </xf>
    <xf numFmtId="0" fontId="39" fillId="0" borderId="19" xfId="51" applyFont="1" applyFill="1" applyBorder="1" applyAlignment="1">
      <alignment horizontal="left" vertical="center"/>
    </xf>
    <xf numFmtId="0" fontId="10" fillId="0" borderId="17" xfId="51" applyFont="1" applyFill="1" applyBorder="1" applyAlignment="1">
      <alignment horizontal="center" vertical="center"/>
    </xf>
    <xf numFmtId="0" fontId="6" fillId="0" borderId="7" xfId="5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3" fontId="6" fillId="4" borderId="14" xfId="50" applyNumberFormat="1" applyFont="1" applyFill="1" applyBorder="1" applyAlignment="1">
      <alignment horizontal="center"/>
    </xf>
    <xf numFmtId="0" fontId="19" fillId="4" borderId="17" xfId="0" applyFont="1" applyFill="1" applyBorder="1"/>
    <xf numFmtId="0" fontId="98" fillId="4" borderId="18" xfId="48" applyFont="1" applyFill="1" applyBorder="1" applyAlignment="1">
      <alignment horizontal="left"/>
    </xf>
    <xf numFmtId="3" fontId="9" fillId="4" borderId="19" xfId="50" applyNumberFormat="1" applyFont="1" applyFill="1" applyBorder="1" applyAlignment="1">
      <alignment horizontal="center"/>
    </xf>
    <xf numFmtId="0" fontId="9" fillId="4" borderId="27" xfId="0" applyFont="1" applyFill="1" applyBorder="1"/>
    <xf numFmtId="165" fontId="41" fillId="4" borderId="17" xfId="16" applyNumberFormat="1" applyFont="1" applyFill="1" applyBorder="1" applyAlignment="1">
      <alignment horizontal="right" vertical="center"/>
    </xf>
    <xf numFmtId="3" fontId="9" fillId="0" borderId="14" xfId="59" applyNumberFormat="1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vertical="center"/>
    </xf>
    <xf numFmtId="9" fontId="6" fillId="5" borderId="8" xfId="59" applyNumberFormat="1" applyFont="1" applyFill="1" applyBorder="1" applyAlignment="1">
      <alignment horizontal="center" vertical="center"/>
    </xf>
    <xf numFmtId="3" fontId="6" fillId="5" borderId="8" xfId="59" applyNumberFormat="1" applyFont="1" applyFill="1" applyBorder="1" applyAlignment="1">
      <alignment horizontal="left" vertical="center"/>
    </xf>
    <xf numFmtId="0" fontId="6" fillId="0" borderId="18" xfId="46" applyFont="1" applyFill="1" applyBorder="1" applyAlignment="1">
      <alignment horizontal="left" vertical="center"/>
    </xf>
    <xf numFmtId="0" fontId="6" fillId="0" borderId="27" xfId="48" applyFont="1" applyFill="1" applyBorder="1" applyAlignment="1">
      <alignment vertical="center"/>
    </xf>
    <xf numFmtId="0" fontId="85" fillId="4" borderId="24" xfId="0" applyFont="1" applyFill="1" applyBorder="1" applyAlignment="1">
      <alignment horizontal="left" vertical="center"/>
    </xf>
    <xf numFmtId="0" fontId="35" fillId="5" borderId="17" xfId="0" applyFont="1" applyFill="1" applyBorder="1" applyAlignment="1">
      <alignment vertical="center"/>
    </xf>
    <xf numFmtId="0" fontId="6" fillId="0" borderId="18" xfId="45" applyFont="1" applyFill="1" applyBorder="1" applyAlignment="1">
      <alignment horizontal="left" vertical="center"/>
    </xf>
    <xf numFmtId="168" fontId="6" fillId="0" borderId="19" xfId="0" applyNumberFormat="1" applyFont="1" applyFill="1" applyBorder="1" applyAlignment="1">
      <alignment horizontal="center"/>
    </xf>
    <xf numFmtId="0" fontId="6" fillId="0" borderId="27" xfId="0" applyFont="1" applyFill="1" applyBorder="1"/>
    <xf numFmtId="49" fontId="12" fillId="0" borderId="17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/>
    </xf>
    <xf numFmtId="0" fontId="6" fillId="0" borderId="19" xfId="0" applyFont="1" applyFill="1" applyBorder="1"/>
    <xf numFmtId="0" fontId="27" fillId="5" borderId="20" xfId="49" applyFont="1" applyFill="1" applyBorder="1" applyAlignment="1">
      <alignment horizontal="left" vertical="center"/>
    </xf>
    <xf numFmtId="0" fontId="37" fillId="5" borderId="1" xfId="58" applyFont="1" applyFill="1" applyBorder="1" applyAlignment="1">
      <alignment vertical="center"/>
    </xf>
    <xf numFmtId="0" fontId="6" fillId="5" borderId="18" xfId="49" applyFont="1" applyFill="1" applyBorder="1" applyAlignment="1">
      <alignment vertical="center"/>
    </xf>
    <xf numFmtId="0" fontId="6" fillId="5" borderId="19" xfId="49" applyFont="1" applyFill="1" applyBorder="1" applyAlignment="1">
      <alignment horizontal="center" vertical="center"/>
    </xf>
    <xf numFmtId="0" fontId="6" fillId="5" borderId="27" xfId="49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0" fillId="5" borderId="1" xfId="48" applyFont="1" applyFill="1" applyBorder="1" applyAlignment="1">
      <alignment horizontal="center" vertical="center"/>
    </xf>
    <xf numFmtId="0" fontId="20" fillId="5" borderId="1" xfId="45" applyFont="1" applyFill="1" applyBorder="1" applyAlignment="1">
      <alignment horizontal="center" vertical="center"/>
    </xf>
    <xf numFmtId="0" fontId="10" fillId="4" borderId="17" xfId="48" applyFont="1" applyFill="1" applyBorder="1" applyAlignment="1">
      <alignment horizontal="center" vertical="center"/>
    </xf>
    <xf numFmtId="0" fontId="85" fillId="4" borderId="12" xfId="48" applyFont="1" applyFill="1" applyBorder="1" applyAlignment="1">
      <alignment vertical="center"/>
    </xf>
    <xf numFmtId="0" fontId="85" fillId="4" borderId="24" xfId="0" applyFont="1" applyFill="1" applyBorder="1"/>
    <xf numFmtId="0" fontId="85" fillId="4" borderId="25" xfId="0" applyFont="1" applyFill="1" applyBorder="1"/>
    <xf numFmtId="164" fontId="11" fillId="4" borderId="12" xfId="16" applyNumberFormat="1" applyFont="1" applyFill="1" applyBorder="1" applyAlignment="1">
      <alignment horizontal="center" vertical="center"/>
    </xf>
    <xf numFmtId="4" fontId="17" fillId="4" borderId="12" xfId="16" applyNumberFormat="1" applyFont="1" applyFill="1" applyBorder="1" applyAlignment="1">
      <alignment horizontal="right" vertical="center"/>
    </xf>
    <xf numFmtId="0" fontId="29" fillId="4" borderId="17" xfId="45" applyFont="1" applyFill="1" applyBorder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6" fillId="0" borderId="19" xfId="48" applyFont="1" applyFill="1" applyBorder="1" applyAlignment="1">
      <alignment horizontal="center" vertical="center"/>
    </xf>
    <xf numFmtId="0" fontId="6" fillId="0" borderId="27" xfId="48" applyFont="1" applyFill="1" applyBorder="1" applyAlignment="1">
      <alignment horizontal="left" vertical="center"/>
    </xf>
    <xf numFmtId="0" fontId="85" fillId="5" borderId="24" xfId="0" applyFont="1" applyFill="1" applyBorder="1" applyAlignment="1">
      <alignment horizontal="left"/>
    </xf>
    <xf numFmtId="0" fontId="85" fillId="5" borderId="25" xfId="0" applyFont="1" applyFill="1" applyBorder="1" applyAlignment="1">
      <alignment horizontal="left"/>
    </xf>
    <xf numFmtId="0" fontId="85" fillId="5" borderId="26" xfId="0" applyFont="1" applyFill="1" applyBorder="1" applyAlignment="1">
      <alignment horizontal="left"/>
    </xf>
    <xf numFmtId="17" fontId="10" fillId="4" borderId="12" xfId="49" applyNumberFormat="1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6" fillId="0" borderId="19" xfId="48" applyFont="1" applyFill="1" applyBorder="1" applyAlignment="1">
      <alignment horizontal="left" vertical="center"/>
    </xf>
    <xf numFmtId="0" fontId="6" fillId="4" borderId="18" xfId="58" applyFont="1" applyFill="1" applyBorder="1" applyAlignment="1">
      <alignment vertical="center"/>
    </xf>
    <xf numFmtId="0" fontId="6" fillId="4" borderId="18" xfId="0" applyNumberFormat="1" applyFont="1" applyFill="1" applyBorder="1"/>
    <xf numFmtId="0" fontId="6" fillId="4" borderId="19" xfId="0" applyNumberFormat="1" applyFont="1" applyFill="1" applyBorder="1"/>
    <xf numFmtId="0" fontId="6" fillId="4" borderId="27" xfId="0" applyNumberFormat="1" applyFont="1" applyFill="1" applyBorder="1"/>
    <xf numFmtId="3" fontId="40" fillId="4" borderId="17" xfId="0" applyNumberFormat="1" applyFont="1" applyFill="1" applyBorder="1" applyAlignment="1">
      <alignment horizontal="center"/>
    </xf>
    <xf numFmtId="0" fontId="10" fillId="3" borderId="4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6" fillId="5" borderId="14" xfId="0" applyNumberFormat="1" applyFont="1" applyFill="1" applyBorder="1"/>
    <xf numFmtId="0" fontId="6" fillId="5" borderId="15" xfId="0" applyNumberFormat="1" applyFont="1" applyFill="1" applyBorder="1"/>
    <xf numFmtId="0" fontId="6" fillId="5" borderId="16" xfId="0" applyNumberFormat="1" applyFont="1" applyFill="1" applyBorder="1"/>
    <xf numFmtId="0" fontId="85" fillId="5" borderId="14" xfId="0" applyNumberFormat="1" applyFont="1" applyFill="1" applyBorder="1"/>
    <xf numFmtId="0" fontId="85" fillId="4" borderId="14" xfId="0" applyNumberFormat="1" applyFont="1" applyFill="1" applyBorder="1"/>
    <xf numFmtId="0" fontId="85" fillId="4" borderId="15" xfId="0" applyNumberFormat="1" applyFont="1" applyFill="1" applyBorder="1"/>
    <xf numFmtId="0" fontId="85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85" fillId="4" borderId="14" xfId="59" applyFont="1" applyFill="1" applyBorder="1" applyAlignment="1">
      <alignment horizontal="left" vertical="center"/>
    </xf>
    <xf numFmtId="0" fontId="85" fillId="4" borderId="15" xfId="59" applyFont="1" applyFill="1" applyBorder="1" applyAlignment="1">
      <alignment horizontal="left" vertical="center"/>
    </xf>
    <xf numFmtId="0" fontId="85" fillId="5" borderId="14" xfId="48" applyFont="1" applyFill="1" applyBorder="1" applyAlignment="1">
      <alignment horizontal="left" vertical="center"/>
    </xf>
    <xf numFmtId="0" fontId="85" fillId="5" borderId="15" xfId="48" applyFont="1" applyFill="1" applyBorder="1" applyAlignment="1">
      <alignment horizontal="left" vertical="center"/>
    </xf>
    <xf numFmtId="0" fontId="85" fillId="5" borderId="16" xfId="48" applyFont="1" applyFill="1" applyBorder="1" applyAlignment="1">
      <alignment horizontal="left" vertical="center"/>
    </xf>
    <xf numFmtId="0" fontId="85" fillId="5" borderId="14" xfId="0" applyFont="1" applyFill="1" applyBorder="1" applyAlignment="1">
      <alignment horizontal="left" vertical="center"/>
    </xf>
    <xf numFmtId="0" fontId="85" fillId="5" borderId="15" xfId="0" applyFont="1" applyFill="1" applyBorder="1" applyAlignment="1">
      <alignment horizontal="left" vertical="center"/>
    </xf>
    <xf numFmtId="0" fontId="85" fillId="5" borderId="37" xfId="0" applyFont="1" applyFill="1" applyBorder="1" applyAlignment="1">
      <alignment horizontal="left" vertical="center"/>
    </xf>
    <xf numFmtId="0" fontId="85" fillId="5" borderId="38" xfId="0" applyFont="1" applyFill="1" applyBorder="1" applyAlignment="1">
      <alignment horizontal="left" vertical="center"/>
    </xf>
    <xf numFmtId="0" fontId="85" fillId="0" borderId="14" xfId="59" applyFont="1" applyFill="1" applyBorder="1" applyAlignment="1">
      <alignment horizontal="left" vertical="center"/>
    </xf>
    <xf numFmtId="0" fontId="85" fillId="0" borderId="15" xfId="59" applyFont="1" applyFill="1" applyBorder="1" applyAlignment="1">
      <alignment horizontal="left" vertical="center"/>
    </xf>
    <xf numFmtId="0" fontId="85" fillId="0" borderId="25" xfId="59" applyFont="1" applyFill="1" applyBorder="1" applyAlignment="1">
      <alignment horizontal="left" vertical="center"/>
    </xf>
    <xf numFmtId="3" fontId="6" fillId="0" borderId="15" xfId="59" applyNumberFormat="1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/>
    </xf>
    <xf numFmtId="0" fontId="85" fillId="0" borderId="15" xfId="0" applyFont="1" applyFill="1" applyBorder="1" applyAlignment="1">
      <alignment horizontal="left"/>
    </xf>
    <xf numFmtId="0" fontId="85" fillId="0" borderId="16" xfId="0" applyFont="1" applyFill="1" applyBorder="1" applyAlignment="1">
      <alignment horizontal="left"/>
    </xf>
    <xf numFmtId="0" fontId="85" fillId="0" borderId="14" xfId="0" applyFont="1" applyBorder="1" applyAlignment="1">
      <alignment horizontal="left"/>
    </xf>
    <xf numFmtId="0" fontId="85" fillId="0" borderId="15" xfId="0" applyFont="1" applyBorder="1" applyAlignment="1">
      <alignment horizontal="left"/>
    </xf>
    <xf numFmtId="0" fontId="85" fillId="0" borderId="16" xfId="0" applyFont="1" applyBorder="1" applyAlignment="1">
      <alignment horizontal="left"/>
    </xf>
    <xf numFmtId="0" fontId="37" fillId="4" borderId="14" xfId="0" applyNumberFormat="1" applyFont="1" applyFill="1" applyBorder="1"/>
    <xf numFmtId="0" fontId="37" fillId="4" borderId="15" xfId="0" applyNumberFormat="1" applyFont="1" applyFill="1" applyBorder="1"/>
    <xf numFmtId="0" fontId="37" fillId="4" borderId="16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6" fillId="5" borderId="14" xfId="0" applyNumberFormat="1" applyFont="1" applyFill="1" applyBorder="1"/>
    <xf numFmtId="0" fontId="85" fillId="5" borderId="14" xfId="0" applyNumberFormat="1" applyFont="1" applyFill="1" applyBorder="1"/>
    <xf numFmtId="0" fontId="85" fillId="4" borderId="15" xfId="0" applyNumberFormat="1" applyFont="1" applyFill="1" applyBorder="1"/>
    <xf numFmtId="0" fontId="85" fillId="4" borderId="16" xfId="0" applyNumberFormat="1" applyFont="1" applyFill="1" applyBorder="1"/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165" fontId="85" fillId="0" borderId="13" xfId="16" applyNumberFormat="1" applyFont="1" applyFill="1" applyBorder="1" applyAlignment="1">
      <alignment horizontal="right" vertical="center"/>
    </xf>
    <xf numFmtId="170" fontId="6" fillId="0" borderId="15" xfId="50" applyNumberFormat="1" applyFont="1" applyFill="1" applyBorder="1" applyAlignment="1">
      <alignment horizontal="center" vertical="center"/>
    </xf>
    <xf numFmtId="170" fontId="6" fillId="4" borderId="15" xfId="50" applyNumberFormat="1" applyFont="1" applyFill="1" applyBorder="1" applyAlignment="1">
      <alignment horizontal="center" vertical="center"/>
    </xf>
    <xf numFmtId="165" fontId="41" fillId="0" borderId="18" xfId="16" applyNumberFormat="1" applyFont="1" applyFill="1" applyBorder="1" applyAlignment="1">
      <alignment horizontal="right" vertical="center"/>
    </xf>
    <xf numFmtId="165" fontId="11" fillId="0" borderId="24" xfId="16" applyNumberFormat="1" applyFont="1" applyFill="1" applyBorder="1" applyAlignment="1">
      <alignment horizontal="right" vertical="center"/>
    </xf>
    <xf numFmtId="165" fontId="11" fillId="0" borderId="12" xfId="0" applyNumberFormat="1" applyFont="1" applyFill="1" applyBorder="1"/>
    <xf numFmtId="165" fontId="11" fillId="0" borderId="14" xfId="16" applyNumberFormat="1" applyFont="1" applyFill="1" applyBorder="1" applyAlignment="1">
      <alignment horizontal="right" vertical="center"/>
    </xf>
    <xf numFmtId="165" fontId="11" fillId="0" borderId="13" xfId="0" applyNumberFormat="1" applyFont="1" applyFill="1" applyBorder="1"/>
    <xf numFmtId="165" fontId="41" fillId="0" borderId="14" xfId="16" applyNumberFormat="1" applyFont="1" applyFill="1" applyBorder="1" applyAlignment="1">
      <alignment horizontal="right" vertical="center"/>
    </xf>
    <xf numFmtId="165" fontId="11" fillId="0" borderId="24" xfId="16" applyNumberFormat="1" applyFont="1" applyFill="1" applyBorder="1" applyAlignment="1">
      <alignment horizontal="center" vertical="center"/>
    </xf>
    <xf numFmtId="165" fontId="11" fillId="0" borderId="14" xfId="16" applyNumberFormat="1" applyFont="1" applyFill="1" applyBorder="1" applyAlignment="1">
      <alignment horizontal="center" vertical="center"/>
    </xf>
    <xf numFmtId="165" fontId="11" fillId="0" borderId="14" xfId="16" quotePrefix="1" applyNumberFormat="1" applyFont="1" applyFill="1" applyBorder="1" applyAlignment="1">
      <alignment horizontal="center" vertical="center"/>
    </xf>
    <xf numFmtId="165" fontId="11" fillId="0" borderId="24" xfId="16" quotePrefix="1" applyNumberFormat="1" applyFont="1" applyFill="1" applyBorder="1" applyAlignment="1">
      <alignment horizontal="center" vertical="center"/>
    </xf>
    <xf numFmtId="165" fontId="41" fillId="0" borderId="21" xfId="16" applyNumberFormat="1" applyFont="1" applyFill="1" applyBorder="1" applyAlignment="1">
      <alignment horizontal="right" vertical="center"/>
    </xf>
    <xf numFmtId="165" fontId="41" fillId="0" borderId="20" xfId="16" applyNumberFormat="1" applyFont="1" applyFill="1" applyBorder="1" applyAlignment="1">
      <alignment horizontal="right" vertical="center"/>
    </xf>
    <xf numFmtId="165" fontId="11" fillId="0" borderId="21" xfId="16" quotePrefix="1" applyNumberFormat="1" applyFont="1" applyFill="1" applyBorder="1" applyAlignment="1">
      <alignment horizontal="center" vertical="center"/>
    </xf>
    <xf numFmtId="165" fontId="11" fillId="0" borderId="20" xfId="0" applyNumberFormat="1" applyFont="1" applyFill="1" applyBorder="1"/>
    <xf numFmtId="165" fontId="19" fillId="0" borderId="21" xfId="16" quotePrefix="1" applyNumberFormat="1" applyFont="1" applyFill="1" applyBorder="1" applyAlignment="1">
      <alignment horizontal="center" vertical="center"/>
    </xf>
    <xf numFmtId="165" fontId="27" fillId="0" borderId="21" xfId="16" applyNumberFormat="1" applyFont="1" applyFill="1" applyBorder="1" applyAlignment="1">
      <alignment horizontal="right" vertical="center"/>
    </xf>
    <xf numFmtId="165" fontId="27" fillId="0" borderId="20" xfId="16" applyNumberFormat="1" applyFont="1" applyFill="1" applyBorder="1" applyAlignment="1">
      <alignment horizontal="right" vertical="center"/>
    </xf>
    <xf numFmtId="165" fontId="27" fillId="0" borderId="7" xfId="16" applyNumberFormat="1" applyFont="1" applyFill="1" applyBorder="1" applyAlignment="1">
      <alignment horizontal="right" vertical="center"/>
    </xf>
    <xf numFmtId="165" fontId="27" fillId="0" borderId="1" xfId="16" applyNumberFormat="1" applyFont="1" applyFill="1" applyBorder="1" applyAlignment="1">
      <alignment horizontal="right" vertical="center"/>
    </xf>
    <xf numFmtId="165" fontId="11" fillId="0" borderId="18" xfId="16" quotePrefix="1" applyNumberFormat="1" applyFont="1" applyFill="1" applyBorder="1" applyAlignment="1">
      <alignment horizontal="center" vertical="center"/>
    </xf>
    <xf numFmtId="165" fontId="11" fillId="0" borderId="17" xfId="0" applyNumberFormat="1" applyFont="1" applyFill="1" applyBorder="1"/>
    <xf numFmtId="165" fontId="27" fillId="0" borderId="13" xfId="16" applyNumberFormat="1" applyFont="1" applyFill="1" applyBorder="1" applyAlignment="1">
      <alignment horizontal="right" vertical="center"/>
    </xf>
    <xf numFmtId="165" fontId="27" fillId="0" borderId="32" xfId="16" applyNumberFormat="1" applyFont="1" applyFill="1" applyBorder="1" applyAlignment="1">
      <alignment horizontal="right" vertical="center"/>
    </xf>
    <xf numFmtId="165" fontId="27" fillId="0" borderId="2" xfId="16" applyNumberFormat="1" applyFont="1" applyFill="1" applyBorder="1" applyAlignment="1">
      <alignment horizontal="right" vertical="center"/>
    </xf>
    <xf numFmtId="165" fontId="27" fillId="0" borderId="17" xfId="16" applyNumberFormat="1" applyFont="1" applyFill="1" applyBorder="1" applyAlignment="1">
      <alignment horizontal="right" vertical="center"/>
    </xf>
    <xf numFmtId="165" fontId="11" fillId="4" borderId="14" xfId="16" quotePrefix="1" applyNumberFormat="1" applyFont="1" applyFill="1" applyBorder="1" applyAlignment="1">
      <alignment horizontal="center" vertical="center"/>
    </xf>
    <xf numFmtId="165" fontId="11" fillId="4" borderId="13" xfId="0" applyNumberFormat="1" applyFont="1" applyFill="1" applyBorder="1"/>
    <xf numFmtId="165" fontId="41" fillId="0" borderId="29" xfId="16" applyNumberFormat="1" applyFont="1" applyFill="1" applyBorder="1" applyAlignment="1">
      <alignment horizontal="right" vertical="center"/>
    </xf>
    <xf numFmtId="165" fontId="11" fillId="4" borderId="18" xfId="16" quotePrefix="1" applyNumberFormat="1" applyFont="1" applyFill="1" applyBorder="1" applyAlignment="1">
      <alignment horizontal="center" vertical="center"/>
    </xf>
    <xf numFmtId="165" fontId="11" fillId="4" borderId="17" xfId="0" applyNumberFormat="1" applyFont="1" applyFill="1" applyBorder="1"/>
    <xf numFmtId="165" fontId="11" fillId="4" borderId="24" xfId="16" quotePrefix="1" applyNumberFormat="1" applyFont="1" applyFill="1" applyBorder="1" applyAlignment="1">
      <alignment horizontal="center" vertical="center"/>
    </xf>
    <xf numFmtId="165" fontId="11" fillId="4" borderId="12" xfId="0" applyNumberFormat="1" applyFont="1" applyFill="1" applyBorder="1"/>
    <xf numFmtId="165" fontId="11" fillId="4" borderId="21" xfId="16" quotePrefix="1" applyNumberFormat="1" applyFont="1" applyFill="1" applyBorder="1" applyAlignment="1">
      <alignment horizontal="center" vertical="center"/>
    </xf>
    <xf numFmtId="165" fontId="11" fillId="4" borderId="20" xfId="0" applyNumberFormat="1" applyFont="1" applyFill="1" applyBorder="1"/>
    <xf numFmtId="165" fontId="41" fillId="0" borderId="7" xfId="16" applyNumberFormat="1" applyFont="1" applyFill="1" applyBorder="1" applyAlignment="1">
      <alignment horizontal="right" vertical="center"/>
    </xf>
    <xf numFmtId="165" fontId="41" fillId="0" borderId="1" xfId="16" applyNumberFormat="1" applyFont="1" applyFill="1" applyBorder="1" applyAlignment="1">
      <alignment horizontal="right" vertical="center"/>
    </xf>
    <xf numFmtId="165" fontId="11" fillId="4" borderId="14" xfId="0" applyNumberFormat="1" applyFont="1" applyFill="1" applyBorder="1" applyAlignment="1">
      <alignment horizontal="right" vertical="center"/>
    </xf>
    <xf numFmtId="165" fontId="11" fillId="4" borderId="18" xfId="0" applyNumberFormat="1" applyFont="1" applyFill="1" applyBorder="1" applyAlignment="1">
      <alignment horizontal="right" vertical="center"/>
    </xf>
    <xf numFmtId="165" fontId="11" fillId="4" borderId="13" xfId="16" quotePrefix="1" applyNumberFormat="1" applyFont="1" applyFill="1" applyBorder="1" applyAlignment="1">
      <alignment horizontal="center" vertical="center"/>
    </xf>
    <xf numFmtId="165" fontId="11" fillId="4" borderId="14" xfId="16" applyNumberFormat="1" applyFont="1" applyFill="1" applyBorder="1" applyAlignment="1">
      <alignment horizontal="right" vertical="center"/>
    </xf>
    <xf numFmtId="165" fontId="14" fillId="0" borderId="12" xfId="16" applyNumberFormat="1" applyFont="1" applyFill="1" applyBorder="1" applyAlignment="1">
      <alignment horizontal="right" vertical="center"/>
    </xf>
    <xf numFmtId="165" fontId="14" fillId="0" borderId="13" xfId="16" applyNumberFormat="1" applyFont="1" applyFill="1" applyBorder="1" applyAlignment="1">
      <alignment horizontal="right" vertical="center"/>
    </xf>
    <xf numFmtId="165" fontId="14" fillId="0" borderId="13" xfId="16" quotePrefix="1" applyNumberFormat="1" applyFont="1" applyFill="1" applyBorder="1" applyAlignment="1">
      <alignment horizontal="center" vertical="center"/>
    </xf>
    <xf numFmtId="165" fontId="11" fillId="0" borderId="13" xfId="16" applyNumberFormat="1" applyFont="1" applyFill="1" applyBorder="1" applyAlignment="1">
      <alignment horizontal="center" vertical="center"/>
    </xf>
    <xf numFmtId="165" fontId="14" fillId="0" borderId="17" xfId="16" quotePrefix="1" applyNumberFormat="1" applyFont="1" applyFill="1" applyBorder="1" applyAlignment="1">
      <alignment horizontal="center" vertical="center"/>
    </xf>
    <xf numFmtId="165" fontId="11" fillId="0" borderId="17" xfId="16" applyNumberFormat="1" applyFont="1" applyFill="1" applyBorder="1" applyAlignment="1">
      <alignment horizontal="center" vertical="center"/>
    </xf>
    <xf numFmtId="165" fontId="14" fillId="0" borderId="12" xfId="16" quotePrefix="1" applyNumberFormat="1" applyFont="1" applyFill="1" applyBorder="1" applyAlignment="1">
      <alignment horizontal="center" vertical="center"/>
    </xf>
    <xf numFmtId="165" fontId="11" fillId="0" borderId="12" xfId="16" applyNumberFormat="1" applyFont="1" applyFill="1" applyBorder="1" applyAlignment="1">
      <alignment horizontal="center" vertical="center"/>
    </xf>
    <xf numFmtId="165" fontId="14" fillId="0" borderId="20" xfId="16" quotePrefix="1" applyNumberFormat="1" applyFont="1" applyFill="1" applyBorder="1" applyAlignment="1">
      <alignment horizontal="center" vertical="center"/>
    </xf>
    <xf numFmtId="165" fontId="11" fillId="0" borderId="20" xfId="16" applyNumberFormat="1" applyFont="1" applyFill="1" applyBorder="1" applyAlignment="1">
      <alignment horizontal="center" vertical="center"/>
    </xf>
    <xf numFmtId="165" fontId="90" fillId="4" borderId="13" xfId="16" quotePrefix="1" applyNumberFormat="1" applyFont="1" applyFill="1" applyBorder="1" applyAlignment="1">
      <alignment horizontal="center" vertical="center"/>
    </xf>
    <xf numFmtId="165" fontId="90" fillId="4" borderId="13" xfId="16" applyNumberFormat="1" applyFont="1" applyFill="1" applyBorder="1" applyAlignment="1">
      <alignment horizontal="right" vertical="center"/>
    </xf>
    <xf numFmtId="165" fontId="90" fillId="4" borderId="13" xfId="0" applyNumberFormat="1" applyFont="1" applyFill="1" applyBorder="1"/>
    <xf numFmtId="165" fontId="87" fillId="5" borderId="13" xfId="16" applyNumberFormat="1" applyFont="1" applyFill="1" applyBorder="1" applyAlignment="1">
      <alignment horizontal="center" vertical="center"/>
    </xf>
    <xf numFmtId="165" fontId="87" fillId="5" borderId="13" xfId="16" applyNumberFormat="1" applyFont="1" applyFill="1" applyBorder="1" applyAlignment="1">
      <alignment horizontal="right" vertical="center"/>
    </xf>
    <xf numFmtId="165" fontId="90" fillId="5" borderId="13" xfId="16" quotePrefix="1" applyNumberFormat="1" applyFont="1" applyFill="1" applyBorder="1" applyAlignment="1">
      <alignment horizontal="center" vertical="center"/>
    </xf>
    <xf numFmtId="165" fontId="90" fillId="5" borderId="13" xfId="0" applyNumberFormat="1" applyFont="1" applyFill="1" applyBorder="1" applyAlignment="1">
      <alignment horizontal="right" vertical="center"/>
    </xf>
    <xf numFmtId="165" fontId="86" fillId="0" borderId="32" xfId="16" applyNumberFormat="1" applyFont="1" applyFill="1" applyBorder="1" applyAlignment="1">
      <alignment horizontal="left" vertical="center"/>
    </xf>
    <xf numFmtId="165" fontId="85" fillId="0" borderId="32" xfId="16" applyNumberFormat="1" applyFont="1" applyFill="1" applyBorder="1" applyAlignment="1">
      <alignment horizontal="right" vertical="center"/>
    </xf>
    <xf numFmtId="165" fontId="90" fillId="0" borderId="13" xfId="0" applyNumberFormat="1" applyFont="1" applyFill="1" applyBorder="1" applyAlignment="1"/>
    <xf numFmtId="165" fontId="90" fillId="4" borderId="13" xfId="0" applyNumberFormat="1" applyFont="1" applyFill="1" applyBorder="1" applyAlignment="1">
      <alignment horizontal="left"/>
    </xf>
    <xf numFmtId="0" fontId="20" fillId="0" borderId="16" xfId="0" applyFont="1" applyFill="1" applyBorder="1" applyAlignment="1">
      <alignment horizontal="center" vertical="center"/>
    </xf>
    <xf numFmtId="0" fontId="85" fillId="4" borderId="15" xfId="46" applyFont="1" applyFill="1" applyBorder="1" applyAlignment="1">
      <alignment horizontal="left" vertical="center"/>
    </xf>
    <xf numFmtId="165" fontId="11" fillId="4" borderId="0" xfId="44" applyNumberFormat="1" applyFont="1" applyFill="1" applyBorder="1" applyAlignment="1">
      <alignment horizontal="left" vertical="center"/>
    </xf>
    <xf numFmtId="165" fontId="11" fillId="4" borderId="0" xfId="44" applyNumberFormat="1" applyFont="1" applyFill="1" applyBorder="1" applyAlignment="1">
      <alignment vertical="center"/>
    </xf>
    <xf numFmtId="165" fontId="20" fillId="4" borderId="0" xfId="44" quotePrefix="1" applyNumberFormat="1" applyFont="1" applyFill="1" applyBorder="1" applyAlignment="1">
      <alignment horizontal="left" vertical="center"/>
    </xf>
    <xf numFmtId="165" fontId="10" fillId="4" borderId="12" xfId="16" applyNumberFormat="1" applyFont="1" applyFill="1" applyBorder="1" applyAlignment="1">
      <alignment horizontal="right" vertical="center"/>
    </xf>
    <xf numFmtId="165" fontId="22" fillId="4" borderId="12" xfId="0" applyNumberFormat="1" applyFont="1" applyFill="1" applyBorder="1"/>
    <xf numFmtId="165" fontId="10" fillId="4" borderId="13" xfId="16" applyNumberFormat="1" applyFont="1" applyFill="1" applyBorder="1" applyAlignment="1">
      <alignment horizontal="right" vertical="center"/>
    </xf>
    <xf numFmtId="165" fontId="22" fillId="4" borderId="13" xfId="0" applyNumberFormat="1" applyFont="1" applyFill="1" applyBorder="1"/>
    <xf numFmtId="165" fontId="13" fillId="4" borderId="13" xfId="0" applyNumberFormat="1" applyFont="1" applyFill="1" applyBorder="1"/>
    <xf numFmtId="165" fontId="41" fillId="0" borderId="3" xfId="16" applyNumberFormat="1" applyFont="1" applyFill="1" applyBorder="1" applyAlignment="1">
      <alignment horizontal="right" vertical="center"/>
    </xf>
    <xf numFmtId="165" fontId="12" fillId="4" borderId="13" xfId="16" quotePrefix="1" applyNumberFormat="1" applyFont="1" applyFill="1" applyBorder="1" applyAlignment="1">
      <alignment horizontal="left" vertical="center"/>
    </xf>
    <xf numFmtId="165" fontId="12" fillId="4" borderId="12" xfId="16" quotePrefix="1" applyNumberFormat="1" applyFont="1" applyFill="1" applyBorder="1" applyAlignment="1">
      <alignment horizontal="left" vertical="center"/>
    </xf>
    <xf numFmtId="165" fontId="12" fillId="0" borderId="13" xfId="16" applyNumberFormat="1" applyFont="1" applyFill="1" applyBorder="1" applyAlignment="1">
      <alignment horizontal="left" vertical="center"/>
    </xf>
    <xf numFmtId="165" fontId="22" fillId="0" borderId="13" xfId="0" applyNumberFormat="1" applyFont="1" applyFill="1" applyBorder="1"/>
    <xf numFmtId="165" fontId="12" fillId="4" borderId="13" xfId="16" applyNumberFormat="1" applyFont="1" applyFill="1" applyBorder="1" applyAlignment="1">
      <alignment horizontal="left" vertical="center"/>
    </xf>
    <xf numFmtId="165" fontId="20" fillId="0" borderId="13" xfId="16" applyNumberFormat="1" applyFont="1" applyFill="1" applyBorder="1" applyAlignment="1">
      <alignment horizontal="left" vertical="center"/>
    </xf>
    <xf numFmtId="165" fontId="20" fillId="0" borderId="13" xfId="0" applyNumberFormat="1" applyFont="1" applyFill="1" applyBorder="1"/>
    <xf numFmtId="165" fontId="10" fillId="4" borderId="13" xfId="16" quotePrefix="1" applyNumberFormat="1" applyFont="1" applyFill="1" applyBorder="1" applyAlignment="1">
      <alignment horizontal="left" vertical="center"/>
    </xf>
    <xf numFmtId="165" fontId="13" fillId="0" borderId="13" xfId="0" applyNumberFormat="1" applyFont="1" applyBorder="1"/>
    <xf numFmtId="165" fontId="13" fillId="0" borderId="0" xfId="0" applyNumberFormat="1" applyFont="1" applyAlignment="1">
      <alignment horizontal="left"/>
    </xf>
    <xf numFmtId="165" fontId="13" fillId="0" borderId="0" xfId="0" applyNumberFormat="1" applyFont="1"/>
    <xf numFmtId="165" fontId="11" fillId="0" borderId="0" xfId="44" applyNumberFormat="1" applyFont="1" applyFill="1" applyBorder="1" applyAlignment="1">
      <alignment horizontal="left" vertical="center"/>
    </xf>
    <xf numFmtId="165" fontId="11" fillId="0" borderId="0" xfId="44" applyNumberFormat="1" applyFont="1" applyFill="1" applyBorder="1" applyAlignment="1">
      <alignment vertical="center"/>
    </xf>
    <xf numFmtId="165" fontId="11" fillId="0" borderId="0" xfId="44" applyNumberFormat="1" applyFont="1" applyBorder="1" applyAlignment="1">
      <alignment horizontal="left" vertical="center"/>
    </xf>
    <xf numFmtId="165" fontId="11" fillId="0" borderId="0" xfId="44" applyNumberFormat="1" applyFont="1" applyBorder="1" applyAlignment="1">
      <alignment vertical="center"/>
    </xf>
    <xf numFmtId="165" fontId="10" fillId="5" borderId="13" xfId="49" applyNumberFormat="1" applyFont="1" applyFill="1" applyBorder="1" applyAlignment="1">
      <alignment horizontal="center" vertical="center"/>
    </xf>
    <xf numFmtId="165" fontId="29" fillId="0" borderId="13" xfId="16" applyNumberFormat="1" applyFont="1" applyFill="1" applyBorder="1" applyAlignment="1">
      <alignment horizontal="right" vertical="center"/>
    </xf>
    <xf numFmtId="165" fontId="41" fillId="0" borderId="24" xfId="16" applyNumberFormat="1" applyFont="1" applyFill="1" applyBorder="1" applyAlignment="1">
      <alignment horizontal="right" vertical="center"/>
    </xf>
    <xf numFmtId="165" fontId="29" fillId="0" borderId="14" xfId="16" applyNumberFormat="1" applyFont="1" applyFill="1" applyBorder="1" applyAlignment="1">
      <alignment horizontal="right" vertical="center"/>
    </xf>
    <xf numFmtId="165" fontId="11" fillId="0" borderId="14" xfId="40" applyNumberFormat="1" applyFont="1" applyBorder="1" applyAlignment="1">
      <alignment horizontal="right" vertical="center"/>
    </xf>
    <xf numFmtId="165" fontId="11" fillId="0" borderId="13" xfId="40" applyNumberFormat="1" applyFont="1" applyBorder="1" applyAlignment="1">
      <alignment horizontal="right" vertical="center"/>
    </xf>
    <xf numFmtId="165" fontId="41" fillId="0" borderId="13" xfId="16" applyNumberFormat="1" applyFont="1" applyFill="1" applyBorder="1" applyAlignment="1">
      <alignment horizontal="center" vertical="center"/>
    </xf>
    <xf numFmtId="165" fontId="11" fillId="0" borderId="12" xfId="16" applyNumberFormat="1" applyFont="1" applyFill="1" applyBorder="1" applyAlignment="1">
      <alignment horizontal="right" vertical="center"/>
    </xf>
    <xf numFmtId="165" fontId="11" fillId="0" borderId="13" xfId="16" applyNumberFormat="1" applyFont="1" applyFill="1" applyBorder="1" applyAlignment="1">
      <alignment horizontal="right" vertical="center"/>
    </xf>
    <xf numFmtId="165" fontId="14" fillId="0" borderId="14" xfId="16" quotePrefix="1" applyNumberFormat="1" applyFont="1" applyFill="1" applyBorder="1" applyAlignment="1">
      <alignment horizontal="center" vertical="center"/>
    </xf>
    <xf numFmtId="165" fontId="11" fillId="0" borderId="13" xfId="0" applyNumberFormat="1" applyFont="1" applyBorder="1" applyAlignment="1">
      <alignment horizontal="right" vertical="center"/>
    </xf>
    <xf numFmtId="165" fontId="11" fillId="0" borderId="14" xfId="40" applyNumberFormat="1" applyFont="1" applyFill="1" applyBorder="1" applyAlignment="1">
      <alignment horizontal="center" vertical="center"/>
    </xf>
    <xf numFmtId="165" fontId="11" fillId="0" borderId="13" xfId="40" applyNumberFormat="1" applyFont="1" applyFill="1" applyBorder="1" applyAlignment="1">
      <alignment horizontal="right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right" vertical="center"/>
    </xf>
    <xf numFmtId="165" fontId="11" fillId="0" borderId="14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vertical="center"/>
    </xf>
    <xf numFmtId="165" fontId="11" fillId="0" borderId="18" xfId="16" applyNumberFormat="1" applyFont="1" applyFill="1" applyBorder="1" applyAlignment="1">
      <alignment horizontal="center" vertical="center"/>
    </xf>
    <xf numFmtId="165" fontId="13" fillId="0" borderId="20" xfId="0" applyNumberFormat="1" applyFont="1" applyBorder="1"/>
    <xf numFmtId="165" fontId="11" fillId="0" borderId="14" xfId="63" applyNumberFormat="1" applyFont="1" applyFill="1" applyBorder="1" applyAlignment="1">
      <alignment horizontal="center" vertical="center"/>
    </xf>
    <xf numFmtId="165" fontId="11" fillId="0" borderId="13" xfId="63" applyNumberFormat="1" applyFont="1" applyFill="1" applyBorder="1" applyAlignment="1">
      <alignment vertical="center"/>
    </xf>
    <xf numFmtId="165" fontId="17" fillId="0" borderId="14" xfId="16" quotePrefix="1" applyNumberFormat="1" applyFont="1" applyFill="1" applyBorder="1" applyAlignment="1">
      <alignment horizontal="center" vertical="center"/>
    </xf>
    <xf numFmtId="165" fontId="11" fillId="0" borderId="17" xfId="16" applyNumberFormat="1" applyFont="1" applyFill="1" applyBorder="1" applyAlignment="1">
      <alignment horizontal="right" vertical="center"/>
    </xf>
    <xf numFmtId="165" fontId="13" fillId="0" borderId="13" xfId="0" applyNumberFormat="1" applyFont="1" applyBorder="1" applyAlignment="1">
      <alignment horizontal="left"/>
    </xf>
    <xf numFmtId="165" fontId="25" fillId="0" borderId="13" xfId="16" applyNumberFormat="1" applyFont="1" applyFill="1" applyBorder="1" applyAlignment="1">
      <alignment horizontal="center" vertical="center"/>
    </xf>
    <xf numFmtId="43" fontId="6" fillId="0" borderId="31" xfId="16" applyFont="1" applyFill="1" applyBorder="1" applyAlignment="1">
      <alignment horizontal="right" vertical="center"/>
    </xf>
    <xf numFmtId="164" fontId="11" fillId="0" borderId="32" xfId="16" applyNumberFormat="1" applyFont="1" applyFill="1" applyBorder="1" applyAlignment="1">
      <alignment horizontal="center" vertical="center"/>
    </xf>
    <xf numFmtId="165" fontId="25" fillId="4" borderId="13" xfId="0" applyNumberFormat="1" applyFont="1" applyFill="1" applyBorder="1" applyAlignment="1">
      <alignment vertical="center"/>
    </xf>
    <xf numFmtId="165" fontId="11" fillId="4" borderId="13" xfId="0" applyNumberFormat="1" applyFont="1" applyFill="1" applyBorder="1" applyAlignment="1">
      <alignment horizontal="center" vertical="center"/>
    </xf>
    <xf numFmtId="165" fontId="11" fillId="0" borderId="13" xfId="16" applyNumberFormat="1" applyFont="1" applyFill="1" applyBorder="1" applyAlignment="1">
      <alignment vertical="center"/>
    </xf>
    <xf numFmtId="165" fontId="11" fillId="0" borderId="32" xfId="16" applyNumberFormat="1" applyFont="1" applyFill="1" applyBorder="1" applyAlignment="1">
      <alignment horizontal="center" vertical="center"/>
    </xf>
    <xf numFmtId="165" fontId="11" fillId="0" borderId="32" xfId="16" applyNumberFormat="1" applyFont="1" applyFill="1" applyBorder="1" applyAlignment="1">
      <alignment horizontal="right" vertical="center"/>
    </xf>
    <xf numFmtId="165" fontId="13" fillId="0" borderId="32" xfId="0" applyNumberFormat="1" applyFont="1" applyBorder="1"/>
    <xf numFmtId="0" fontId="85" fillId="4" borderId="14" xfId="48" quotePrefix="1" applyFont="1" applyFill="1" applyBorder="1" applyAlignment="1">
      <alignment horizontal="left" vertical="center"/>
    </xf>
    <xf numFmtId="170" fontId="37" fillId="5" borderId="15" xfId="50" applyNumberFormat="1" applyFont="1" applyFill="1" applyBorder="1" applyAlignment="1">
      <alignment horizontal="center" vertical="center"/>
    </xf>
    <xf numFmtId="170" fontId="37" fillId="5" borderId="30" xfId="50" applyNumberFormat="1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4" xfId="44" applyFont="1" applyFill="1" applyBorder="1" applyAlignment="1">
      <alignment horizontal="center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85" fillId="4" borderId="24" xfId="0" applyNumberFormat="1" applyFont="1" applyFill="1" applyBorder="1"/>
    <xf numFmtId="0" fontId="85" fillId="4" borderId="14" xfId="0" applyNumberFormat="1" applyFont="1" applyFill="1" applyBorder="1"/>
    <xf numFmtId="0" fontId="20" fillId="4" borderId="8" xfId="44" quotePrefix="1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3" fontId="6" fillId="4" borderId="13" xfId="59" applyNumberFormat="1" applyFont="1" applyFill="1" applyBorder="1" applyAlignment="1">
      <alignment horizontal="center" vertical="center"/>
    </xf>
    <xf numFmtId="164" fontId="11" fillId="0" borderId="17" xfId="16" applyNumberFormat="1" applyFont="1" applyFill="1" applyBorder="1" applyAlignment="1">
      <alignment horizontal="center" vertical="center"/>
    </xf>
    <xf numFmtId="4" fontId="11" fillId="0" borderId="17" xfId="16" applyNumberFormat="1" applyFont="1" applyFill="1" applyBorder="1" applyAlignment="1">
      <alignment horizontal="right" vertical="center"/>
    </xf>
    <xf numFmtId="49" fontId="20" fillId="0" borderId="8" xfId="0" applyNumberFormat="1" applyFont="1" applyFill="1" applyBorder="1" applyAlignment="1">
      <alignment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10" fillId="4" borderId="17" xfId="44" applyFont="1" applyFill="1" applyBorder="1" applyAlignment="1">
      <alignment vertical="center"/>
    </xf>
    <xf numFmtId="0" fontId="10" fillId="4" borderId="19" xfId="44" applyFont="1" applyFill="1" applyBorder="1" applyAlignment="1">
      <alignment horizontal="center" vertical="center"/>
    </xf>
    <xf numFmtId="0" fontId="5" fillId="4" borderId="18" xfId="44" applyFont="1" applyFill="1" applyBorder="1" applyAlignment="1">
      <alignment horizontal="center" vertical="center"/>
    </xf>
    <xf numFmtId="0" fontId="5" fillId="4" borderId="17" xfId="44" applyFont="1" applyFill="1" applyBorder="1" applyAlignment="1">
      <alignment horizontal="center" vertical="center"/>
    </xf>
    <xf numFmtId="0" fontId="5" fillId="4" borderId="27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85" fillId="4" borderId="14" xfId="0" applyNumberFormat="1" applyFont="1" applyFill="1" applyBorder="1"/>
    <xf numFmtId="0" fontId="85" fillId="4" borderId="15" xfId="0" applyNumberFormat="1" applyFont="1" applyFill="1" applyBorder="1"/>
    <xf numFmtId="0" fontId="85" fillId="4" borderId="16" xfId="0" applyNumberFormat="1" applyFont="1" applyFill="1" applyBorder="1"/>
    <xf numFmtId="0" fontId="5" fillId="3" borderId="4" xfId="44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/>
    </xf>
    <xf numFmtId="0" fontId="85" fillId="5" borderId="14" xfId="0" applyFont="1" applyFill="1" applyBorder="1" applyAlignment="1">
      <alignment horizontal="left"/>
    </xf>
    <xf numFmtId="0" fontId="85" fillId="5" borderId="15" xfId="0" applyFont="1" applyFill="1" applyBorder="1" applyAlignment="1">
      <alignment horizontal="left"/>
    </xf>
    <xf numFmtId="0" fontId="85" fillId="5" borderId="16" xfId="0" applyFont="1" applyFill="1" applyBorder="1" applyAlignment="1">
      <alignment horizontal="left"/>
    </xf>
    <xf numFmtId="0" fontId="85" fillId="0" borderId="14" xfId="0" applyFont="1" applyBorder="1" applyAlignment="1">
      <alignment horizontal="left" vertical="center"/>
    </xf>
    <xf numFmtId="0" fontId="85" fillId="0" borderId="15" xfId="0" applyFont="1" applyBorder="1" applyAlignment="1">
      <alignment horizontal="left" vertical="center"/>
    </xf>
    <xf numFmtId="0" fontId="85" fillId="0" borderId="16" xfId="0" applyFont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85" fillId="0" borderId="24" xfId="0" applyFont="1" applyBorder="1" applyAlignment="1">
      <alignment horizontal="left" vertical="center"/>
    </xf>
    <xf numFmtId="0" fontId="85" fillId="0" borderId="25" xfId="0" applyFont="1" applyBorder="1" applyAlignment="1">
      <alignment horizontal="left" vertical="center"/>
    </xf>
    <xf numFmtId="0" fontId="85" fillId="0" borderId="26" xfId="0" applyFont="1" applyBorder="1" applyAlignment="1">
      <alignment horizontal="left" vertical="center"/>
    </xf>
    <xf numFmtId="0" fontId="20" fillId="0" borderId="0" xfId="44" quotePrefix="1" applyFont="1" applyBorder="1" applyAlignment="1">
      <alignment horizontal="left" vertical="center"/>
    </xf>
    <xf numFmtId="0" fontId="85" fillId="0" borderId="15" xfId="0" applyFont="1" applyFill="1" applyBorder="1" applyAlignment="1">
      <alignment horizontal="left" vertical="center"/>
    </xf>
    <xf numFmtId="2" fontId="99" fillId="4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14" xfId="46" applyFont="1" applyFill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26" fillId="0" borderId="0" xfId="46" applyFont="1" applyFill="1" applyBorder="1" applyAlignment="1">
      <alignment vertical="center"/>
    </xf>
    <xf numFmtId="43" fontId="11" fillId="0" borderId="14" xfId="0" applyNumberFormat="1" applyFont="1" applyFill="1" applyBorder="1" applyAlignment="1">
      <alignment horizontal="center" vertical="center"/>
    </xf>
    <xf numFmtId="43" fontId="11" fillId="0" borderId="13" xfId="0" applyNumberFormat="1" applyFont="1" applyFill="1" applyBorder="1" applyAlignment="1">
      <alignment horizontal="center" vertical="center"/>
    </xf>
    <xf numFmtId="43" fontId="13" fillId="0" borderId="13" xfId="16" applyFont="1" applyFill="1" applyBorder="1" applyAlignment="1">
      <alignment horizontal="right" vertical="center"/>
    </xf>
    <xf numFmtId="164" fontId="10" fillId="0" borderId="13" xfId="50" applyNumberFormat="1" applyFont="1" applyBorder="1" applyAlignment="1">
      <alignment horizontal="right" vertical="center" wrapText="1"/>
    </xf>
    <xf numFmtId="164" fontId="22" fillId="0" borderId="13" xfId="50" applyNumberFormat="1" applyFont="1" applyBorder="1" applyAlignment="1">
      <alignment horizontal="right" vertical="center" wrapText="1"/>
    </xf>
    <xf numFmtId="43" fontId="11" fillId="0" borderId="13" xfId="50" applyFont="1" applyBorder="1" applyAlignment="1">
      <alignment horizontal="center" vertical="center" wrapText="1"/>
    </xf>
    <xf numFmtId="43" fontId="13" fillId="0" borderId="13" xfId="50" applyFont="1" applyBorder="1" applyAlignment="1">
      <alignment horizontal="center" vertical="center" wrapText="1"/>
    </xf>
    <xf numFmtId="0" fontId="20" fillId="0" borderId="0" xfId="46" applyFont="1" applyFill="1" applyBorder="1" applyAlignment="1">
      <alignment vertical="center"/>
    </xf>
    <xf numFmtId="0" fontId="22" fillId="0" borderId="0" xfId="46" applyFont="1" applyFill="1" applyBorder="1" applyAlignment="1">
      <alignment vertical="center"/>
    </xf>
    <xf numFmtId="43" fontId="11" fillId="0" borderId="13" xfId="50" applyFont="1" applyBorder="1" applyAlignment="1">
      <alignment horizontal="right" vertical="center" wrapText="1"/>
    </xf>
    <xf numFmtId="43" fontId="13" fillId="0" borderId="13" xfId="50" applyFont="1" applyBorder="1" applyAlignment="1">
      <alignment horizontal="right" vertical="center" wrapText="1"/>
    </xf>
    <xf numFmtId="43" fontId="10" fillId="0" borderId="13" xfId="50" applyFont="1" applyBorder="1" applyAlignment="1">
      <alignment horizontal="right" vertical="center" wrapText="1"/>
    </xf>
    <xf numFmtId="43" fontId="22" fillId="0" borderId="13" xfId="50" applyFont="1" applyBorder="1" applyAlignment="1">
      <alignment horizontal="right" vertical="center" wrapText="1"/>
    </xf>
    <xf numFmtId="0" fontId="10" fillId="0" borderId="29" xfId="46" applyFont="1" applyFill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20" fillId="0" borderId="10" xfId="46" applyFont="1" applyFill="1" applyBorder="1" applyAlignment="1">
      <alignment vertical="center"/>
    </xf>
    <xf numFmtId="0" fontId="22" fillId="0" borderId="10" xfId="46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9" fontId="13" fillId="0" borderId="13" xfId="62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vertical="center"/>
    </xf>
    <xf numFmtId="0" fontId="10" fillId="2" borderId="28" xfId="44" applyFont="1" applyFill="1" applyBorder="1" applyAlignment="1">
      <alignment horizontal="center" vertical="center"/>
    </xf>
    <xf numFmtId="0" fontId="10" fillId="3" borderId="35" xfId="44" applyFont="1" applyFill="1" applyBorder="1" applyAlignment="1">
      <alignment horizontal="center" vertical="center"/>
    </xf>
    <xf numFmtId="0" fontId="35" fillId="0" borderId="20" xfId="46" applyFont="1" applyFill="1" applyBorder="1" applyAlignment="1">
      <alignment horizontal="left" vertical="center"/>
    </xf>
    <xf numFmtId="0" fontId="37" fillId="0" borderId="0" xfId="46" applyFont="1" applyFill="1" applyBorder="1" applyAlignment="1">
      <alignment horizontal="left" vertical="center"/>
    </xf>
    <xf numFmtId="0" fontId="20" fillId="0" borderId="13" xfId="46" applyFont="1" applyFill="1" applyBorder="1" applyAlignment="1">
      <alignment horizontal="left" vertical="center"/>
    </xf>
    <xf numFmtId="0" fontId="20" fillId="0" borderId="0" xfId="46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5" borderId="13" xfId="0" applyFont="1" applyFill="1" applyBorder="1" applyAlignment="1">
      <alignment vertical="center"/>
    </xf>
    <xf numFmtId="0" fontId="18" fillId="0" borderId="13" xfId="48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vertical="center"/>
    </xf>
    <xf numFmtId="49" fontId="11" fillId="0" borderId="13" xfId="61" applyNumberFormat="1" applyFont="1" applyFill="1" applyBorder="1" applyAlignment="1">
      <alignment vertical="center"/>
    </xf>
    <xf numFmtId="0" fontId="14" fillId="0" borderId="32" xfId="46" applyFont="1" applyFill="1" applyBorder="1" applyAlignment="1">
      <alignment horizontal="left" vertical="center"/>
    </xf>
    <xf numFmtId="2" fontId="17" fillId="0" borderId="0" xfId="46" applyNumberFormat="1" applyFont="1" applyFill="1" applyBorder="1" applyAlignment="1">
      <alignment horizontal="center" vertical="center"/>
    </xf>
    <xf numFmtId="4" fontId="17" fillId="0" borderId="0" xfId="16" applyNumberFormat="1" applyFont="1" applyFill="1" applyBorder="1" applyAlignment="1">
      <alignment horizontal="center" vertical="center"/>
    </xf>
    <xf numFmtId="0" fontId="10" fillId="0" borderId="16" xfId="46" applyFont="1" applyFill="1" applyBorder="1" applyAlignment="1">
      <alignment horizontal="center" vertical="center"/>
    </xf>
    <xf numFmtId="49" fontId="26" fillId="0" borderId="13" xfId="0" applyNumberFormat="1" applyFont="1" applyFill="1" applyBorder="1" applyAlignment="1">
      <alignment vertical="center"/>
    </xf>
    <xf numFmtId="0" fontId="10" fillId="0" borderId="18" xfId="46" applyFont="1" applyFill="1" applyBorder="1" applyAlignment="1">
      <alignment horizontal="left" vertical="center"/>
    </xf>
    <xf numFmtId="0" fontId="10" fillId="0" borderId="27" xfId="46" applyFont="1" applyFill="1" applyBorder="1" applyAlignment="1">
      <alignment horizontal="center" vertical="center"/>
    </xf>
    <xf numFmtId="49" fontId="26" fillId="0" borderId="17" xfId="0" applyNumberFormat="1" applyFont="1" applyFill="1" applyBorder="1" applyAlignment="1">
      <alignment vertical="center"/>
    </xf>
    <xf numFmtId="0" fontId="10" fillId="0" borderId="24" xfId="46" applyFont="1" applyFill="1" applyBorder="1" applyAlignment="1">
      <alignment horizontal="left" vertical="center"/>
    </xf>
    <xf numFmtId="0" fontId="10" fillId="0" borderId="26" xfId="46" applyFont="1" applyFill="1" applyBorder="1" applyAlignment="1">
      <alignment horizontal="center" vertical="center"/>
    </xf>
    <xf numFmtId="49" fontId="26" fillId="0" borderId="12" xfId="0" applyNumberFormat="1" applyFont="1" applyFill="1" applyBorder="1" applyAlignment="1">
      <alignment vertical="center"/>
    </xf>
    <xf numFmtId="0" fontId="10" fillId="0" borderId="14" xfId="45" applyFont="1" applyFill="1" applyBorder="1" applyAlignment="1">
      <alignment horizontal="left" vertical="center"/>
    </xf>
    <xf numFmtId="49" fontId="12" fillId="0" borderId="32" xfId="0" applyNumberFormat="1" applyFont="1" applyFill="1" applyBorder="1" applyAlignment="1">
      <alignment vertical="center"/>
    </xf>
    <xf numFmtId="0" fontId="102" fillId="0" borderId="14" xfId="0" applyFont="1" applyFill="1" applyBorder="1" applyAlignment="1">
      <alignment vertical="center"/>
    </xf>
    <xf numFmtId="0" fontId="37" fillId="0" borderId="15" xfId="46" applyFont="1" applyFill="1" applyBorder="1" applyAlignment="1">
      <alignment horizontal="center" vertical="center"/>
    </xf>
    <xf numFmtId="0" fontId="6" fillId="0" borderId="13" xfId="59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44" applyFont="1" applyFill="1" applyBorder="1" applyAlignment="1">
      <alignment horizontal="center" vertical="center"/>
    </xf>
    <xf numFmtId="0" fontId="9" fillId="0" borderId="0" xfId="44" applyFont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32" xfId="0" applyFont="1" applyFill="1" applyBorder="1" applyAlignment="1">
      <alignment vertical="center"/>
    </xf>
    <xf numFmtId="0" fontId="9" fillId="0" borderId="0" xfId="44" quotePrefix="1" applyFont="1" applyBorder="1" applyAlignment="1">
      <alignment horizontal="center" vertical="center"/>
    </xf>
    <xf numFmtId="0" fontId="9" fillId="0" borderId="8" xfId="44" quotePrefix="1" applyFont="1" applyBorder="1" applyAlignment="1">
      <alignment horizontal="center" vertical="center"/>
    </xf>
    <xf numFmtId="0" fontId="9" fillId="3" borderId="3" xfId="44" applyFont="1" applyFill="1" applyBorder="1" applyAlignment="1">
      <alignment horizontal="center" vertical="center"/>
    </xf>
    <xf numFmtId="43" fontId="9" fillId="0" borderId="13" xfId="16" applyFont="1" applyFill="1" applyBorder="1" applyAlignment="1">
      <alignment horizontal="center" vertical="center"/>
    </xf>
    <xf numFmtId="165" fontId="9" fillId="0" borderId="13" xfId="16" applyNumberFormat="1" applyFont="1" applyFill="1" applyBorder="1" applyAlignment="1">
      <alignment horizontal="center" vertical="center"/>
    </xf>
    <xf numFmtId="43" fontId="9" fillId="0" borderId="13" xfId="16" applyFont="1" applyFill="1" applyBorder="1" applyAlignment="1">
      <alignment horizontal="right" vertical="center"/>
    </xf>
    <xf numFmtId="165" fontId="9" fillId="0" borderId="17" xfId="16" applyNumberFormat="1" applyFont="1" applyFill="1" applyBorder="1" applyAlignment="1">
      <alignment horizontal="center" vertical="center"/>
    </xf>
    <xf numFmtId="165" fontId="9" fillId="0" borderId="20" xfId="16" applyNumberFormat="1" applyFont="1" applyFill="1" applyBorder="1" applyAlignment="1">
      <alignment horizontal="center" vertical="center"/>
    </xf>
    <xf numFmtId="165" fontId="9" fillId="0" borderId="1" xfId="16" applyNumberFormat="1" applyFont="1" applyFill="1" applyBorder="1" applyAlignment="1">
      <alignment horizontal="center" vertical="center"/>
    </xf>
    <xf numFmtId="0" fontId="22" fillId="3" borderId="2" xfId="44" applyFont="1" applyFill="1" applyBorder="1" applyAlignment="1">
      <alignment horizontal="center" vertical="center"/>
    </xf>
    <xf numFmtId="0" fontId="22" fillId="3" borderId="1" xfId="44" applyFont="1" applyFill="1" applyBorder="1" applyAlignment="1">
      <alignment horizontal="center" vertical="center"/>
    </xf>
    <xf numFmtId="165" fontId="9" fillId="0" borderId="13" xfId="0" applyNumberFormat="1" applyFont="1" applyBorder="1" applyAlignment="1">
      <alignment horizontal="right" vertical="center"/>
    </xf>
    <xf numFmtId="0" fontId="85" fillId="0" borderId="24" xfId="59" applyFont="1" applyFill="1" applyBorder="1" applyAlignment="1">
      <alignment horizontal="left" vertical="center"/>
    </xf>
    <xf numFmtId="0" fontId="37" fillId="0" borderId="14" xfId="51" applyFont="1" applyFill="1" applyBorder="1" applyAlignment="1">
      <alignment horizontal="left" vertical="center"/>
    </xf>
    <xf numFmtId="3" fontId="9" fillId="5" borderId="15" xfId="59" applyNumberFormat="1" applyFont="1" applyFill="1" applyBorder="1" applyAlignment="1">
      <alignment horizontal="center" vertical="center"/>
    </xf>
    <xf numFmtId="0" fontId="13" fillId="3" borderId="3" xfId="44" applyFont="1" applyFill="1" applyBorder="1" applyAlignment="1">
      <alignment horizontal="center" vertical="center"/>
    </xf>
    <xf numFmtId="0" fontId="13" fillId="4" borderId="0" xfId="44" applyFont="1" applyFill="1" applyBorder="1" applyAlignment="1">
      <alignment horizontal="center" vertical="center"/>
    </xf>
    <xf numFmtId="0" fontId="22" fillId="4" borderId="0" xfId="44" quotePrefix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165" fontId="13" fillId="4" borderId="13" xfId="0" applyNumberFormat="1" applyFont="1" applyFill="1" applyBorder="1" applyAlignment="1">
      <alignment horizontal="center"/>
    </xf>
    <xf numFmtId="165" fontId="22" fillId="0" borderId="13" xfId="16" applyNumberFormat="1" applyFont="1" applyFill="1" applyBorder="1" applyAlignment="1">
      <alignment horizontal="center" vertical="center"/>
    </xf>
    <xf numFmtId="165" fontId="13" fillId="5" borderId="13" xfId="0" applyNumberFormat="1" applyFont="1" applyFill="1" applyBorder="1" applyAlignment="1">
      <alignment horizontal="center"/>
    </xf>
    <xf numFmtId="165" fontId="22" fillId="0" borderId="32" xfId="16" applyNumberFormat="1" applyFont="1" applyFill="1" applyBorder="1" applyAlignment="1">
      <alignment horizontal="center" vertical="center"/>
    </xf>
    <xf numFmtId="165" fontId="13" fillId="4" borderId="12" xfId="0" applyNumberFormat="1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165" fontId="13" fillId="0" borderId="13" xfId="0" applyNumberFormat="1" applyFont="1" applyFill="1" applyBorder="1" applyAlignment="1">
      <alignment horizontal="center"/>
    </xf>
    <xf numFmtId="165" fontId="13" fillId="4" borderId="17" xfId="0" applyNumberFormat="1" applyFont="1" applyFill="1" applyBorder="1" applyAlignment="1">
      <alignment horizontal="center"/>
    </xf>
    <xf numFmtId="9" fontId="10" fillId="0" borderId="13" xfId="62" applyFont="1" applyFill="1" applyBorder="1" applyAlignment="1">
      <alignment horizontal="center" vertical="center"/>
    </xf>
    <xf numFmtId="9" fontId="10" fillId="0" borderId="12" xfId="62" applyFont="1" applyFill="1" applyBorder="1" applyAlignment="1">
      <alignment horizontal="center" vertical="center"/>
    </xf>
    <xf numFmtId="43" fontId="13" fillId="0" borderId="13" xfId="16" applyFont="1" applyFill="1" applyBorder="1" applyAlignment="1">
      <alignment horizontal="center" vertical="center"/>
    </xf>
    <xf numFmtId="0" fontId="22" fillId="3" borderId="3" xfId="44" applyFont="1" applyFill="1" applyBorder="1" applyAlignment="1">
      <alignment horizontal="center" vertical="center"/>
    </xf>
    <xf numFmtId="0" fontId="13" fillId="3" borderId="2" xfId="44" applyFont="1" applyFill="1" applyBorder="1" applyAlignment="1">
      <alignment horizontal="center" vertical="center"/>
    </xf>
    <xf numFmtId="0" fontId="13" fillId="3" borderId="1" xfId="44" applyFont="1" applyFill="1" applyBorder="1" applyAlignment="1">
      <alignment horizontal="center" vertical="center"/>
    </xf>
    <xf numFmtId="165" fontId="13" fillId="0" borderId="13" xfId="16" applyNumberFormat="1" applyFont="1" applyFill="1" applyBorder="1" applyAlignment="1">
      <alignment horizontal="center" vertical="center"/>
    </xf>
    <xf numFmtId="165" fontId="13" fillId="0" borderId="17" xfId="16" applyNumberFormat="1" applyFont="1" applyFill="1" applyBorder="1" applyAlignment="1">
      <alignment horizontal="center" vertical="center"/>
    </xf>
    <xf numFmtId="165" fontId="13" fillId="0" borderId="20" xfId="16" applyNumberFormat="1" applyFont="1" applyFill="1" applyBorder="1" applyAlignment="1">
      <alignment horizontal="center" vertical="center"/>
    </xf>
    <xf numFmtId="165" fontId="13" fillId="0" borderId="1" xfId="16" applyNumberFormat="1" applyFont="1" applyFill="1" applyBorder="1" applyAlignment="1">
      <alignment horizontal="center" vertical="center"/>
    </xf>
    <xf numFmtId="165" fontId="13" fillId="0" borderId="12" xfId="16" applyNumberFormat="1" applyFont="1" applyFill="1" applyBorder="1" applyAlignment="1">
      <alignment horizontal="center" vertical="center"/>
    </xf>
    <xf numFmtId="165" fontId="13" fillId="0" borderId="32" xfId="16" applyNumberFormat="1" applyFont="1" applyFill="1" applyBorder="1" applyAlignment="1">
      <alignment horizontal="center" vertical="center"/>
    </xf>
    <xf numFmtId="9" fontId="11" fillId="0" borderId="14" xfId="62" quotePrefix="1" applyFont="1" applyFill="1" applyBorder="1" applyAlignment="1">
      <alignment horizontal="center" vertical="center"/>
    </xf>
    <xf numFmtId="9" fontId="10" fillId="0" borderId="14" xfId="62" quotePrefix="1" applyFont="1" applyFill="1" applyBorder="1" applyAlignment="1">
      <alignment horizontal="center" vertical="center"/>
    </xf>
    <xf numFmtId="9" fontId="10" fillId="4" borderId="13" xfId="62" applyFont="1" applyFill="1" applyBorder="1" applyAlignment="1">
      <alignment horizontal="center" vertical="center"/>
    </xf>
    <xf numFmtId="165" fontId="13" fillId="0" borderId="13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165" fontId="13" fillId="4" borderId="0" xfId="44" applyNumberFormat="1" applyFont="1" applyFill="1" applyBorder="1" applyAlignment="1">
      <alignment horizontal="center" vertical="center"/>
    </xf>
    <xf numFmtId="165" fontId="13" fillId="4" borderId="0" xfId="44" quotePrefix="1" applyNumberFormat="1" applyFont="1" applyFill="1" applyBorder="1" applyAlignment="1">
      <alignment horizontal="center" vertical="center"/>
    </xf>
    <xf numFmtId="165" fontId="13" fillId="0" borderId="3" xfId="16" applyNumberFormat="1" applyFont="1" applyFill="1" applyBorder="1" applyAlignment="1">
      <alignment horizontal="center" vertical="center"/>
    </xf>
    <xf numFmtId="9" fontId="54" fillId="5" borderId="13" xfId="62" applyFont="1" applyFill="1" applyBorder="1" applyAlignment="1">
      <alignment horizontal="center" vertical="center"/>
    </xf>
    <xf numFmtId="165" fontId="9" fillId="0" borderId="13" xfId="44" applyNumberFormat="1" applyFont="1" applyFill="1" applyBorder="1" applyAlignment="1">
      <alignment horizontal="center" vertical="center"/>
    </xf>
    <xf numFmtId="165" fontId="13" fillId="0" borderId="0" xfId="44" applyNumberFormat="1" applyFont="1" applyFill="1" applyBorder="1" applyAlignment="1">
      <alignment horizontal="center" vertical="center"/>
    </xf>
    <xf numFmtId="165" fontId="13" fillId="0" borderId="0" xfId="44" applyNumberFormat="1" applyFont="1" applyBorder="1" applyAlignment="1">
      <alignment horizontal="center" vertical="center"/>
    </xf>
    <xf numFmtId="165" fontId="9" fillId="0" borderId="12" xfId="16" applyNumberFormat="1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/>
    </xf>
    <xf numFmtId="165" fontId="13" fillId="0" borderId="20" xfId="0" applyNumberFormat="1" applyFont="1" applyBorder="1" applyAlignment="1">
      <alignment horizontal="center"/>
    </xf>
    <xf numFmtId="165" fontId="9" fillId="4" borderId="17" xfId="16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0" xfId="44" applyFont="1" applyFill="1" applyBorder="1" applyAlignment="1">
      <alignment horizontal="center" vertical="center"/>
    </xf>
    <xf numFmtId="0" fontId="13" fillId="0" borderId="0" xfId="44" applyFont="1" applyBorder="1" applyAlignment="1">
      <alignment horizontal="center" vertical="center"/>
    </xf>
    <xf numFmtId="0" fontId="13" fillId="0" borderId="0" xfId="44" quotePrefix="1" applyFont="1" applyBorder="1" applyAlignment="1">
      <alignment horizontal="center" vertical="center"/>
    </xf>
    <xf numFmtId="0" fontId="13" fillId="0" borderId="8" xfId="44" quotePrefix="1" applyFont="1" applyBorder="1" applyAlignment="1">
      <alignment horizontal="center" vertical="center"/>
    </xf>
    <xf numFmtId="0" fontId="9" fillId="0" borderId="12" xfId="44" applyFont="1" applyFill="1" applyBorder="1" applyAlignment="1">
      <alignment horizontal="center" vertical="center"/>
    </xf>
    <xf numFmtId="0" fontId="9" fillId="0" borderId="13" xfId="44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32" xfId="21" applyFont="1" applyFill="1" applyBorder="1" applyAlignment="1">
      <alignment horizontal="center" vertical="center"/>
    </xf>
    <xf numFmtId="43" fontId="41" fillId="0" borderId="32" xfId="16" applyFont="1" applyFill="1" applyBorder="1" applyAlignment="1">
      <alignment horizontal="right" vertical="center"/>
    </xf>
    <xf numFmtId="43" fontId="9" fillId="0" borderId="32" xfId="16" applyFont="1" applyFill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165" fontId="64" fillId="0" borderId="13" xfId="0" applyNumberFormat="1" applyFont="1" applyBorder="1" applyAlignment="1">
      <alignment horizontal="center" vertical="center"/>
    </xf>
    <xf numFmtId="43" fontId="13" fillId="0" borderId="17" xfId="16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2" fontId="13" fillId="5" borderId="13" xfId="0" applyNumberFormat="1" applyFont="1" applyFill="1" applyBorder="1" applyAlignment="1">
      <alignment horizontal="center"/>
    </xf>
    <xf numFmtId="0" fontId="13" fillId="4" borderId="0" xfId="44" quotePrefix="1" applyFont="1" applyFill="1" applyBorder="1" applyAlignment="1">
      <alignment horizontal="center" vertical="center"/>
    </xf>
    <xf numFmtId="43" fontId="9" fillId="0" borderId="17" xfId="16" applyFont="1" applyFill="1" applyBorder="1" applyAlignment="1">
      <alignment horizontal="center" vertical="center"/>
    </xf>
    <xf numFmtId="43" fontId="13" fillId="0" borderId="32" xfId="16" applyFont="1" applyFill="1" applyBorder="1" applyAlignment="1">
      <alignment horizontal="center" vertical="center"/>
    </xf>
    <xf numFmtId="43" fontId="13" fillId="0" borderId="12" xfId="16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/>
    </xf>
    <xf numFmtId="165" fontId="13" fillId="4" borderId="32" xfId="0" applyNumberFormat="1" applyFont="1" applyFill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4" fontId="66" fillId="0" borderId="10" xfId="0" applyNumberFormat="1" applyFont="1" applyFill="1" applyBorder="1" applyAlignment="1">
      <alignment horizontal="left" vertical="center"/>
    </xf>
    <xf numFmtId="0" fontId="69" fillId="0" borderId="0" xfId="0" applyFont="1" applyFill="1" applyBorder="1"/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35" fillId="4" borderId="32" xfId="45" applyFont="1" applyFill="1" applyBorder="1" applyAlignment="1">
      <alignment horizontal="center" vertical="center"/>
    </xf>
    <xf numFmtId="0" fontId="6" fillId="0" borderId="29" xfId="48" applyFont="1" applyFill="1" applyBorder="1" applyAlignment="1">
      <alignment horizontal="left" vertical="center"/>
    </xf>
    <xf numFmtId="9" fontId="6" fillId="0" borderId="30" xfId="48" applyNumberFormat="1" applyFont="1" applyFill="1" applyBorder="1" applyAlignment="1">
      <alignment horizontal="center" vertical="center"/>
    </xf>
    <xf numFmtId="0" fontId="6" fillId="0" borderId="31" xfId="48" applyFont="1" applyFill="1" applyBorder="1" applyAlignment="1">
      <alignment horizontal="left" vertical="center"/>
    </xf>
    <xf numFmtId="0" fontId="12" fillId="4" borderId="32" xfId="52" applyFont="1" applyFill="1" applyBorder="1" applyAlignment="1">
      <alignment horizontal="center" vertical="center"/>
    </xf>
    <xf numFmtId="0" fontId="12" fillId="4" borderId="32" xfId="49" applyFont="1" applyFill="1" applyBorder="1" applyAlignment="1">
      <alignment horizontal="center" vertical="center"/>
    </xf>
    <xf numFmtId="49" fontId="40" fillId="0" borderId="13" xfId="0" applyNumberFormat="1" applyFont="1" applyFill="1" applyBorder="1" applyAlignment="1">
      <alignment vertical="center"/>
    </xf>
    <xf numFmtId="165" fontId="103" fillId="0" borderId="13" xfId="16" applyNumberFormat="1" applyFont="1" applyFill="1" applyBorder="1" applyAlignment="1">
      <alignment horizontal="center" vertical="center"/>
    </xf>
    <xf numFmtId="9" fontId="5" fillId="0" borderId="13" xfId="49" applyNumberFormat="1" applyFont="1" applyFill="1" applyBorder="1" applyAlignment="1">
      <alignment horizontal="center" vertical="center"/>
    </xf>
    <xf numFmtId="43" fontId="103" fillId="0" borderId="13" xfId="16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6" fillId="0" borderId="13" xfId="64" applyNumberFormat="1" applyFont="1" applyFill="1" applyBorder="1" applyAlignment="1">
      <alignment vertical="center"/>
    </xf>
    <xf numFmtId="49" fontId="35" fillId="0" borderId="13" xfId="0" applyNumberFormat="1" applyFont="1" applyFill="1" applyBorder="1" applyAlignment="1">
      <alignment vertical="center"/>
    </xf>
    <xf numFmtId="2" fontId="36" fillId="0" borderId="0" xfId="46" applyNumberFormat="1" applyFont="1" applyFill="1" applyBorder="1" applyAlignment="1">
      <alignment horizontal="center" vertical="center"/>
    </xf>
    <xf numFmtId="4" fontId="36" fillId="0" borderId="0" xfId="16" applyNumberFormat="1" applyFont="1" applyFill="1" applyBorder="1" applyAlignment="1">
      <alignment horizontal="center" vertical="center"/>
    </xf>
    <xf numFmtId="1" fontId="6" fillId="0" borderId="15" xfId="50" applyNumberFormat="1" applyFont="1" applyFill="1" applyBorder="1" applyAlignment="1">
      <alignment horizontal="center" vertical="center"/>
    </xf>
    <xf numFmtId="0" fontId="11" fillId="0" borderId="14" xfId="46" applyFont="1" applyFill="1" applyBorder="1" applyAlignment="1">
      <alignment horizontal="left" vertical="center"/>
    </xf>
    <xf numFmtId="0" fontId="11" fillId="0" borderId="29" xfId="46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41" fillId="4" borderId="14" xfId="0" applyNumberFormat="1" applyFont="1" applyFill="1" applyBorder="1"/>
    <xf numFmtId="0" fontId="72" fillId="4" borderId="15" xfId="0" applyFont="1" applyFill="1" applyBorder="1"/>
    <xf numFmtId="0" fontId="9" fillId="4" borderId="14" xfId="0" applyNumberFormat="1" applyFont="1" applyFill="1" applyBorder="1"/>
    <xf numFmtId="0" fontId="9" fillId="4" borderId="14" xfId="0" applyNumberFormat="1" applyFont="1" applyFill="1" applyBorder="1" applyAlignment="1">
      <alignment vertical="center"/>
    </xf>
    <xf numFmtId="0" fontId="9" fillId="4" borderId="16" xfId="48" applyNumberFormat="1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center" vertical="center"/>
    </xf>
    <xf numFmtId="0" fontId="19" fillId="0" borderId="0" xfId="51" applyFont="1" applyFill="1" applyBorder="1" applyAlignment="1">
      <alignment vertical="center"/>
    </xf>
    <xf numFmtId="0" fontId="19" fillId="0" borderId="0" xfId="5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4" fontId="11" fillId="0" borderId="0" xfId="49" applyNumberFormat="1" applyFont="1" applyFill="1" applyBorder="1" applyAlignment="1">
      <alignment vertical="center"/>
    </xf>
    <xf numFmtId="49" fontId="12" fillId="0" borderId="20" xfId="0" applyNumberFormat="1" applyFont="1" applyFill="1" applyBorder="1" applyAlignment="1">
      <alignment vertical="center"/>
    </xf>
    <xf numFmtId="43" fontId="9" fillId="0" borderId="17" xfId="16" applyFont="1" applyFill="1" applyBorder="1" applyAlignment="1">
      <alignment horizontal="right" vertical="center"/>
    </xf>
    <xf numFmtId="0" fontId="6" fillId="0" borderId="14" xfId="46" applyFont="1" applyFill="1" applyBorder="1" applyAlignment="1">
      <alignment vertical="center"/>
    </xf>
    <xf numFmtId="0" fontId="6" fillId="0" borderId="14" xfId="45" applyFont="1" applyFill="1" applyBorder="1" applyAlignment="1">
      <alignment vertical="center"/>
    </xf>
    <xf numFmtId="0" fontId="37" fillId="0" borderId="14" xfId="60" applyFont="1" applyFill="1" applyBorder="1" applyAlignment="1">
      <alignment vertical="center"/>
    </xf>
    <xf numFmtId="0" fontId="45" fillId="0" borderId="13" xfId="46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35" fillId="0" borderId="32" xfId="46" applyFont="1" applyFill="1" applyBorder="1" applyAlignment="1">
      <alignment horizontal="left" vertical="center"/>
    </xf>
    <xf numFmtId="49" fontId="35" fillId="0" borderId="32" xfId="0" applyNumberFormat="1" applyFont="1" applyFill="1" applyBorder="1" applyAlignment="1">
      <alignment vertical="center"/>
    </xf>
    <xf numFmtId="0" fontId="35" fillId="0" borderId="32" xfId="0" applyFont="1" applyFill="1" applyBorder="1" applyAlignment="1">
      <alignment horizontal="center" vertical="center"/>
    </xf>
    <xf numFmtId="0" fontId="37" fillId="0" borderId="14" xfId="46" applyFont="1" applyFill="1" applyBorder="1" applyAlignment="1">
      <alignment horizontal="left" vertical="center"/>
    </xf>
    <xf numFmtId="0" fontId="6" fillId="5" borderId="15" xfId="48" applyFont="1" applyFill="1" applyBorder="1" applyAlignment="1">
      <alignment vertical="center"/>
    </xf>
    <xf numFmtId="0" fontId="6" fillId="5" borderId="16" xfId="48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5" fillId="0" borderId="29" xfId="44" applyFont="1" applyFill="1" applyBorder="1" applyAlignment="1">
      <alignment vertical="center"/>
    </xf>
    <xf numFmtId="165" fontId="9" fillId="0" borderId="32" xfId="44" applyNumberFormat="1" applyFont="1" applyFill="1" applyBorder="1" applyAlignment="1">
      <alignment horizontal="center" vertical="center"/>
    </xf>
    <xf numFmtId="0" fontId="104" fillId="0" borderId="13" xfId="44" applyFont="1" applyFill="1" applyBorder="1" applyAlignment="1">
      <alignment horizontal="center" vertical="center"/>
    </xf>
    <xf numFmtId="0" fontId="104" fillId="0" borderId="16" xfId="44" applyFont="1" applyFill="1" applyBorder="1" applyAlignment="1">
      <alignment horizontal="center" vertical="center"/>
    </xf>
    <xf numFmtId="43" fontId="104" fillId="0" borderId="13" xfId="16" applyFont="1" applyFill="1" applyBorder="1" applyAlignment="1">
      <alignment horizontal="center" vertical="center"/>
    </xf>
    <xf numFmtId="9" fontId="104" fillId="0" borderId="13" xfId="62" applyFont="1" applyFill="1" applyBorder="1" applyAlignment="1">
      <alignment horizontal="center" vertical="center"/>
    </xf>
    <xf numFmtId="2" fontId="6" fillId="0" borderId="15" xfId="44" applyNumberFormat="1" applyFont="1" applyFill="1" applyBorder="1" applyAlignment="1">
      <alignment horizontal="center" vertical="center"/>
    </xf>
    <xf numFmtId="2" fontId="13" fillId="0" borderId="15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37" fillId="0" borderId="15" xfId="44" applyFont="1" applyFill="1" applyBorder="1" applyAlignment="1">
      <alignment horizontal="left" vertical="center"/>
    </xf>
    <xf numFmtId="9" fontId="9" fillId="0" borderId="13" xfId="62" applyFont="1" applyFill="1" applyBorder="1" applyAlignment="1">
      <alignment horizontal="center" vertical="center"/>
    </xf>
    <xf numFmtId="9" fontId="9" fillId="0" borderId="20" xfId="62" applyFont="1" applyFill="1" applyBorder="1" applyAlignment="1">
      <alignment horizontal="right" vertical="center"/>
    </xf>
    <xf numFmtId="9" fontId="9" fillId="0" borderId="13" xfId="62" applyFont="1" applyFill="1" applyBorder="1" applyAlignment="1">
      <alignment horizontal="right" vertical="center"/>
    </xf>
    <xf numFmtId="9" fontId="13" fillId="0" borderId="20" xfId="62" applyFont="1" applyFill="1" applyBorder="1" applyAlignment="1">
      <alignment horizontal="center" vertical="center"/>
    </xf>
    <xf numFmtId="9" fontId="64" fillId="0" borderId="13" xfId="62" applyFont="1" applyFill="1" applyBorder="1" applyAlignment="1">
      <alignment horizontal="right" vertical="center"/>
    </xf>
    <xf numFmtId="9" fontId="64" fillId="0" borderId="13" xfId="62" applyFont="1" applyFill="1" applyBorder="1" applyAlignment="1">
      <alignment vertical="center"/>
    </xf>
    <xf numFmtId="9" fontId="13" fillId="0" borderId="12" xfId="62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9" fontId="9" fillId="0" borderId="17" xfId="62" applyFont="1" applyFill="1" applyBorder="1" applyAlignment="1">
      <alignment horizontal="center" vertical="center"/>
    </xf>
    <xf numFmtId="9" fontId="9" fillId="0" borderId="12" xfId="62" applyFont="1" applyFill="1" applyBorder="1" applyAlignment="1">
      <alignment horizontal="center" vertical="center"/>
    </xf>
    <xf numFmtId="9" fontId="105" fillId="0" borderId="12" xfId="62" applyFont="1" applyFill="1" applyBorder="1" applyAlignment="1">
      <alignment horizontal="center" vertical="center"/>
    </xf>
    <xf numFmtId="9" fontId="105" fillId="0" borderId="13" xfId="62" applyFont="1" applyFill="1" applyBorder="1" applyAlignment="1">
      <alignment horizontal="center" vertical="center"/>
    </xf>
    <xf numFmtId="0" fontId="35" fillId="5" borderId="20" xfId="0" applyFont="1" applyFill="1" applyBorder="1" applyAlignment="1">
      <alignment vertical="center"/>
    </xf>
    <xf numFmtId="0" fontId="6" fillId="0" borderId="21" xfId="0" applyFont="1" applyFill="1" applyBorder="1"/>
    <xf numFmtId="168" fontId="6" fillId="0" borderId="22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left"/>
    </xf>
    <xf numFmtId="9" fontId="9" fillId="0" borderId="20" xfId="62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6" fillId="0" borderId="23" xfId="0" applyFont="1" applyFill="1" applyBorder="1"/>
    <xf numFmtId="9" fontId="64" fillId="0" borderId="12" xfId="62" applyFont="1" applyFill="1" applyBorder="1" applyAlignment="1">
      <alignment horizontal="right" vertical="center"/>
    </xf>
    <xf numFmtId="9" fontId="64" fillId="0" borderId="12" xfId="62" applyFont="1" applyFill="1" applyBorder="1" applyAlignment="1">
      <alignment vertical="center"/>
    </xf>
    <xf numFmtId="165" fontId="13" fillId="0" borderId="12" xfId="0" applyNumberFormat="1" applyFont="1" applyBorder="1" applyAlignment="1">
      <alignment horizontal="center" vertical="center"/>
    </xf>
    <xf numFmtId="3" fontId="6" fillId="5" borderId="15" xfId="0" applyNumberFormat="1" applyFont="1" applyFill="1" applyBorder="1" applyAlignment="1">
      <alignment horizontal="left"/>
    </xf>
    <xf numFmtId="0" fontId="6" fillId="4" borderId="14" xfId="48" quotePrefix="1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3" fontId="6" fillId="0" borderId="15" xfId="59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106" fillId="0" borderId="13" xfId="46" applyFont="1" applyFill="1" applyBorder="1" applyAlignment="1">
      <alignment horizontal="center" vertical="center"/>
    </xf>
    <xf numFmtId="0" fontId="107" fillId="0" borderId="13" xfId="0" applyFont="1" applyFill="1" applyBorder="1" applyAlignment="1">
      <alignment horizontal="center" vertical="center"/>
    </xf>
    <xf numFmtId="0" fontId="107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horizontal="center" vertical="center"/>
    </xf>
    <xf numFmtId="0" fontId="107" fillId="0" borderId="0" xfId="0" applyFont="1" applyFill="1" applyAlignment="1">
      <alignment vertical="center"/>
    </xf>
    <xf numFmtId="0" fontId="0" fillId="0" borderId="13" xfId="0" applyFont="1" applyBorder="1"/>
    <xf numFmtId="171" fontId="6" fillId="0" borderId="16" xfId="50" applyNumberFormat="1" applyFont="1" applyFill="1" applyBorder="1" applyAlignment="1">
      <alignment horizontal="center" vertical="center"/>
    </xf>
    <xf numFmtId="171" fontId="40" fillId="0" borderId="13" xfId="50" applyNumberFormat="1" applyFont="1" applyFill="1" applyBorder="1" applyAlignment="1">
      <alignment vertical="center"/>
    </xf>
    <xf numFmtId="171" fontId="6" fillId="0" borderId="13" xfId="50" applyNumberFormat="1" applyFont="1" applyFill="1" applyBorder="1" applyAlignment="1">
      <alignment horizontal="center" vertical="center"/>
    </xf>
    <xf numFmtId="171" fontId="6" fillId="0" borderId="15" xfId="50" applyNumberFormat="1" applyFont="1" applyFill="1" applyBorder="1" applyAlignment="1">
      <alignment horizontal="center" vertical="center"/>
    </xf>
    <xf numFmtId="0" fontId="109" fillId="0" borderId="20" xfId="59" applyFont="1" applyFill="1" applyBorder="1" applyAlignment="1">
      <alignment vertical="center"/>
    </xf>
    <xf numFmtId="0" fontId="6" fillId="0" borderId="21" xfId="46" applyFont="1" applyFill="1" applyBorder="1" applyAlignment="1">
      <alignment horizontal="left" vertical="center"/>
    </xf>
    <xf numFmtId="171" fontId="40" fillId="0" borderId="20" xfId="50" applyNumberFormat="1" applyFont="1" applyFill="1" applyBorder="1" applyAlignment="1">
      <alignment vertical="center"/>
    </xf>
    <xf numFmtId="0" fontId="107" fillId="0" borderId="20" xfId="0" applyFont="1" applyFill="1" applyBorder="1" applyAlignment="1">
      <alignment horizontal="center" vertical="center"/>
    </xf>
    <xf numFmtId="0" fontId="110" fillId="0" borderId="13" xfId="48" applyFont="1" applyFill="1" applyBorder="1" applyAlignment="1">
      <alignment horizontal="center" vertical="center"/>
    </xf>
    <xf numFmtId="0" fontId="0" fillId="0" borderId="17" xfId="0" applyFont="1" applyBorder="1"/>
    <xf numFmtId="171" fontId="40" fillId="0" borderId="17" xfId="50" applyNumberFormat="1" applyFont="1" applyFill="1" applyBorder="1" applyAlignment="1">
      <alignment vertical="center"/>
    </xf>
    <xf numFmtId="0" fontId="107" fillId="0" borderId="17" xfId="0" applyFont="1" applyFill="1" applyBorder="1" applyAlignment="1">
      <alignment horizontal="center" vertical="center"/>
    </xf>
    <xf numFmtId="171" fontId="35" fillId="0" borderId="32" xfId="5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horizontal="center"/>
    </xf>
    <xf numFmtId="171" fontId="6" fillId="0" borderId="15" xfId="50" applyNumberFormat="1" applyFont="1" applyFill="1" applyBorder="1" applyAlignment="1">
      <alignment horizontal="right"/>
    </xf>
    <xf numFmtId="0" fontId="9" fillId="0" borderId="17" xfId="0" applyFont="1" applyBorder="1"/>
    <xf numFmtId="171" fontId="6" fillId="0" borderId="19" xfId="50" applyNumberFormat="1" applyFont="1" applyFill="1" applyBorder="1" applyAlignment="1">
      <alignment horizontal="right"/>
    </xf>
    <xf numFmtId="49" fontId="40" fillId="0" borderId="17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29" fillId="0" borderId="12" xfId="59" applyFont="1" applyFill="1" applyBorder="1" applyAlignment="1">
      <alignment vertical="center"/>
    </xf>
    <xf numFmtId="171" fontId="6" fillId="0" borderId="22" xfId="50" applyNumberFormat="1" applyFont="1" applyFill="1" applyBorder="1" applyAlignment="1">
      <alignment horizontal="right"/>
    </xf>
    <xf numFmtId="49" fontId="40" fillId="0" borderId="20" xfId="0" applyNumberFormat="1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171" fontId="6" fillId="0" borderId="15" xfId="50" applyNumberFormat="1" applyFont="1" applyBorder="1" applyAlignment="1">
      <alignment horizontal="right"/>
    </xf>
    <xf numFmtId="0" fontId="9" fillId="0" borderId="32" xfId="0" applyFont="1" applyBorder="1"/>
    <xf numFmtId="0" fontId="6" fillId="0" borderId="29" xfId="46" applyFont="1" applyFill="1" applyBorder="1" applyAlignment="1">
      <alignment horizontal="left" vertical="center"/>
    </xf>
    <xf numFmtId="171" fontId="6" fillId="0" borderId="30" xfId="50" applyNumberFormat="1" applyFont="1" applyBorder="1" applyAlignment="1">
      <alignment horizontal="right"/>
    </xf>
    <xf numFmtId="49" fontId="40" fillId="0" borderId="32" xfId="0" applyNumberFormat="1" applyFont="1" applyFill="1" applyBorder="1" applyAlignment="1">
      <alignment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9" xfId="45" applyFont="1" applyFill="1" applyBorder="1" applyAlignment="1">
      <alignment horizontal="left" vertical="center"/>
    </xf>
    <xf numFmtId="49" fontId="22" fillId="0" borderId="13" xfId="0" applyNumberFormat="1" applyFont="1" applyFill="1" applyBorder="1" applyAlignment="1">
      <alignment horizontal="center" vertical="center"/>
    </xf>
    <xf numFmtId="3" fontId="9" fillId="0" borderId="15" xfId="59" applyNumberFormat="1" applyFont="1" applyFill="1" applyBorder="1" applyAlignment="1">
      <alignment horizontal="center" vertical="center"/>
    </xf>
    <xf numFmtId="3" fontId="9" fillId="4" borderId="15" xfId="51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0" xfId="59" applyNumberFormat="1" applyFont="1" applyFill="1" applyBorder="1" applyAlignment="1">
      <alignment horizontal="center" vertical="center"/>
    </xf>
    <xf numFmtId="3" fontId="6" fillId="0" borderId="0" xfId="59" applyNumberFormat="1" applyFont="1" applyFill="1" applyBorder="1" applyAlignment="1">
      <alignment horizontal="center" vertical="center"/>
    </xf>
    <xf numFmtId="3" fontId="9" fillId="4" borderId="0" xfId="51" applyNumberFormat="1" applyFont="1" applyFill="1" applyBorder="1" applyAlignment="1">
      <alignment horizontal="left" vertical="center"/>
    </xf>
    <xf numFmtId="0" fontId="10" fillId="5" borderId="2" xfId="49" applyFont="1" applyFill="1" applyBorder="1" applyAlignment="1">
      <alignment horizontal="center" vertical="center"/>
    </xf>
    <xf numFmtId="0" fontId="27" fillId="0" borderId="11" xfId="44" applyFont="1" applyFill="1" applyBorder="1" applyAlignment="1">
      <alignment horizontal="center" vertical="center"/>
    </xf>
    <xf numFmtId="165" fontId="41" fillId="0" borderId="10" xfId="16" applyNumberFormat="1" applyFont="1" applyFill="1" applyBorder="1" applyAlignment="1">
      <alignment horizontal="right" vertical="center"/>
    </xf>
    <xf numFmtId="165" fontId="41" fillId="0" borderId="2" xfId="16" applyNumberFormat="1" applyFont="1" applyFill="1" applyBorder="1" applyAlignment="1">
      <alignment horizontal="right" vertical="center"/>
    </xf>
    <xf numFmtId="165" fontId="9" fillId="0" borderId="2" xfId="16" applyNumberFormat="1" applyFont="1" applyFill="1" applyBorder="1" applyAlignment="1">
      <alignment horizontal="center" vertical="center"/>
    </xf>
    <xf numFmtId="0" fontId="37" fillId="0" borderId="29" xfId="51" applyFont="1" applyFill="1" applyBorder="1" applyAlignment="1">
      <alignment horizontal="left" vertical="center"/>
    </xf>
    <xf numFmtId="165" fontId="11" fillId="0" borderId="20" xfId="0" applyNumberFormat="1" applyFont="1" applyBorder="1" applyAlignment="1">
      <alignment horizontal="right" vertical="center"/>
    </xf>
    <xf numFmtId="0" fontId="37" fillId="0" borderId="18" xfId="51" applyFont="1" applyFill="1" applyBorder="1" applyAlignment="1">
      <alignment horizontal="left" vertical="center"/>
    </xf>
    <xf numFmtId="1" fontId="6" fillId="0" borderId="15" xfId="50" applyNumberFormat="1" applyFont="1" applyFill="1" applyBorder="1" applyAlignment="1">
      <alignment horizontal="center"/>
    </xf>
    <xf numFmtId="1" fontId="6" fillId="0" borderId="14" xfId="50" applyNumberFormat="1" applyFont="1" applyFill="1" applyBorder="1" applyAlignment="1">
      <alignment horizontal="center"/>
    </xf>
    <xf numFmtId="0" fontId="37" fillId="0" borderId="22" xfId="59" applyFont="1" applyFill="1" applyBorder="1" applyAlignment="1">
      <alignment horizontal="left" vertical="center"/>
    </xf>
    <xf numFmtId="0" fontId="75" fillId="0" borderId="14" xfId="46" applyFont="1" applyFill="1" applyBorder="1" applyAlignment="1">
      <alignment horizontal="left" vertical="center"/>
    </xf>
    <xf numFmtId="0" fontId="75" fillId="0" borderId="14" xfId="51" applyFont="1" applyFill="1" applyBorder="1" applyAlignment="1">
      <alignment horizontal="left" vertical="center"/>
    </xf>
    <xf numFmtId="0" fontId="37" fillId="5" borderId="14" xfId="51" applyFont="1" applyFill="1" applyBorder="1" applyAlignment="1">
      <alignment horizontal="left" vertical="center"/>
    </xf>
    <xf numFmtId="9" fontId="6" fillId="5" borderId="15" xfId="59" applyNumberFormat="1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9" fontId="6" fillId="0" borderId="15" xfId="0" applyNumberFormat="1" applyFont="1" applyBorder="1" applyAlignment="1">
      <alignment horizontal="center"/>
    </xf>
    <xf numFmtId="170" fontId="9" fillId="5" borderId="15" xfId="5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9" fillId="0" borderId="13" xfId="0" applyFont="1" applyFill="1" applyBorder="1"/>
    <xf numFmtId="171" fontId="9" fillId="0" borderId="15" xfId="50" applyNumberFormat="1" applyFont="1" applyFill="1" applyBorder="1" applyAlignment="1"/>
    <xf numFmtId="0" fontId="6" fillId="4" borderId="16" xfId="48" applyFont="1" applyFill="1" applyBorder="1" applyAlignment="1">
      <alignment horizontal="center" vertical="center"/>
    </xf>
    <xf numFmtId="0" fontId="111" fillId="4" borderId="14" xfId="0" applyFont="1" applyFill="1" applyBorder="1" applyAlignment="1">
      <alignment horizontal="left" vertical="center"/>
    </xf>
    <xf numFmtId="0" fontId="5" fillId="4" borderId="13" xfId="49" applyFont="1" applyFill="1" applyBorder="1" applyAlignment="1">
      <alignment horizontal="center" vertical="center"/>
    </xf>
    <xf numFmtId="43" fontId="5" fillId="0" borderId="13" xfId="16" applyFont="1" applyFill="1" applyBorder="1" applyAlignment="1">
      <alignment horizontal="center" vertical="center"/>
    </xf>
    <xf numFmtId="0" fontId="112" fillId="4" borderId="0" xfId="0" applyFont="1" applyFill="1"/>
    <xf numFmtId="0" fontId="6" fillId="4" borderId="13" xfId="0" applyFont="1" applyFill="1" applyBorder="1" applyAlignment="1">
      <alignment horizontal="center"/>
    </xf>
    <xf numFmtId="0" fontId="111" fillId="4" borderId="29" xfId="0" applyFont="1" applyFill="1" applyBorder="1" applyAlignment="1">
      <alignment horizontal="left" vertical="center"/>
    </xf>
    <xf numFmtId="0" fontId="5" fillId="4" borderId="32" xfId="49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/>
    </xf>
    <xf numFmtId="0" fontId="9" fillId="0" borderId="14" xfId="46" applyFont="1" applyFill="1" applyBorder="1" applyAlignment="1">
      <alignment horizontal="left" vertical="center"/>
    </xf>
    <xf numFmtId="49" fontId="9" fillId="0" borderId="13" xfId="0" applyNumberFormat="1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6" xfId="46" applyFont="1" applyFill="1" applyBorder="1" applyAlignment="1">
      <alignment horizontal="center" vertical="center"/>
    </xf>
    <xf numFmtId="49" fontId="6" fillId="4" borderId="13" xfId="64" applyNumberFormat="1" applyFont="1" applyFill="1" applyBorder="1" applyAlignment="1">
      <alignment vertical="center"/>
    </xf>
    <xf numFmtId="2" fontId="40" fillId="0" borderId="13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107" fillId="0" borderId="14" xfId="46" applyFont="1" applyFill="1" applyBorder="1" applyAlignment="1">
      <alignment horizontal="left" vertical="center"/>
    </xf>
    <xf numFmtId="49" fontId="108" fillId="0" borderId="13" xfId="0" applyNumberFormat="1" applyFont="1" applyFill="1" applyBorder="1" applyAlignment="1">
      <alignment vertical="center"/>
    </xf>
    <xf numFmtId="0" fontId="108" fillId="0" borderId="13" xfId="0" applyFont="1" applyFill="1" applyBorder="1" applyAlignment="1">
      <alignment vertical="center"/>
    </xf>
    <xf numFmtId="0" fontId="107" fillId="0" borderId="16" xfId="46" applyFont="1" applyFill="1" applyBorder="1" applyAlignment="1">
      <alignment horizontal="center" vertical="center"/>
    </xf>
    <xf numFmtId="2" fontId="107" fillId="0" borderId="0" xfId="0" applyNumberFormat="1" applyFont="1" applyFill="1" applyBorder="1" applyAlignment="1">
      <alignment vertical="center"/>
    </xf>
    <xf numFmtId="0" fontId="108" fillId="0" borderId="17" xfId="0" applyFont="1" applyFill="1" applyBorder="1" applyAlignment="1">
      <alignment vertical="center"/>
    </xf>
    <xf numFmtId="0" fontId="113" fillId="0" borderId="12" xfId="47" applyFont="1" applyFill="1" applyBorder="1" applyAlignment="1">
      <alignment vertical="center"/>
    </xf>
    <xf numFmtId="0" fontId="6" fillId="0" borderId="24" xfId="46" applyFont="1" applyFill="1" applyBorder="1" applyAlignment="1">
      <alignment horizontal="left" vertical="center"/>
    </xf>
    <xf numFmtId="0" fontId="6" fillId="0" borderId="26" xfId="46" applyFont="1" applyFill="1" applyBorder="1" applyAlignment="1">
      <alignment horizontal="center" vertical="center"/>
    </xf>
    <xf numFmtId="49" fontId="40" fillId="0" borderId="12" xfId="0" applyNumberFormat="1" applyFont="1" applyFill="1" applyBorder="1" applyAlignment="1">
      <alignment vertical="center"/>
    </xf>
    <xf numFmtId="0" fontId="108" fillId="0" borderId="12" xfId="0" applyFont="1" applyFill="1" applyBorder="1" applyAlignment="1">
      <alignment vertical="center"/>
    </xf>
    <xf numFmtId="0" fontId="114" fillId="4" borderId="13" xfId="46" applyFont="1" applyFill="1" applyBorder="1" applyAlignment="1">
      <alignment horizontal="left" vertical="center"/>
    </xf>
    <xf numFmtId="43" fontId="107" fillId="0" borderId="0" xfId="0" applyNumberFormat="1" applyFont="1" applyFill="1" applyBorder="1" applyAlignment="1">
      <alignment vertical="center"/>
    </xf>
    <xf numFmtId="0" fontId="109" fillId="0" borderId="32" xfId="46" applyFont="1" applyFill="1" applyBorder="1" applyAlignment="1">
      <alignment horizontal="left" vertical="center"/>
    </xf>
    <xf numFmtId="0" fontId="109" fillId="0" borderId="32" xfId="0" applyFont="1" applyFill="1" applyBorder="1" applyAlignment="1">
      <alignment vertical="center"/>
    </xf>
    <xf numFmtId="2" fontId="115" fillId="0" borderId="0" xfId="46" applyNumberFormat="1" applyFont="1" applyFill="1" applyBorder="1" applyAlignment="1">
      <alignment horizontal="center" vertical="center"/>
    </xf>
    <xf numFmtId="4" fontId="115" fillId="0" borderId="0" xfId="16" applyNumberFormat="1" applyFont="1" applyFill="1" applyBorder="1" applyAlignment="1">
      <alignment horizontal="center" vertical="center"/>
    </xf>
    <xf numFmtId="0" fontId="38" fillId="0" borderId="16" xfId="48" applyFont="1" applyFill="1" applyBorder="1" applyAlignment="1">
      <alignment horizontal="center" vertical="center"/>
    </xf>
    <xf numFmtId="0" fontId="114" fillId="4" borderId="20" xfId="46" applyFont="1" applyFill="1" applyBorder="1" applyAlignment="1">
      <alignment horizontal="left" vertical="center"/>
    </xf>
    <xf numFmtId="0" fontId="108" fillId="0" borderId="20" xfId="0" applyFont="1" applyFill="1" applyBorder="1" applyAlignment="1">
      <alignment vertical="center"/>
    </xf>
    <xf numFmtId="0" fontId="113" fillId="0" borderId="40" xfId="47" applyFont="1" applyFill="1" applyBorder="1" applyAlignment="1">
      <alignment vertical="center"/>
    </xf>
    <xf numFmtId="49" fontId="107" fillId="0" borderId="13" xfId="64" applyNumberFormat="1" applyFont="1" applyFill="1" applyBorder="1" applyAlignment="1">
      <alignment vertical="center"/>
    </xf>
    <xf numFmtId="0" fontId="5" fillId="0" borderId="13" xfId="46" applyFont="1" applyFill="1" applyBorder="1" applyAlignment="1">
      <alignment horizontal="center" vertical="center"/>
    </xf>
    <xf numFmtId="9" fontId="6" fillId="0" borderId="13" xfId="46" applyNumberFormat="1" applyFont="1" applyFill="1" applyBorder="1" applyAlignment="1">
      <alignment horizontal="center" vertical="center"/>
    </xf>
    <xf numFmtId="0" fontId="38" fillId="0" borderId="27" xfId="48" applyFont="1" applyFill="1" applyBorder="1" applyAlignment="1">
      <alignment horizontal="center" vertical="center"/>
    </xf>
    <xf numFmtId="0" fontId="38" fillId="0" borderId="26" xfId="48" applyFont="1" applyFill="1" applyBorder="1" applyAlignment="1">
      <alignment horizontal="center" vertical="center"/>
    </xf>
    <xf numFmtId="0" fontId="38" fillId="0" borderId="23" xfId="48" applyFont="1" applyFill="1" applyBorder="1" applyAlignment="1">
      <alignment horizontal="center" vertical="center"/>
    </xf>
    <xf numFmtId="0" fontId="113" fillId="0" borderId="41" xfId="47" applyFont="1" applyFill="1" applyBorder="1" applyAlignment="1">
      <alignment vertical="center"/>
    </xf>
    <xf numFmtId="3" fontId="38" fillId="0" borderId="22" xfId="48" applyNumberFormat="1" applyFont="1" applyFill="1" applyBorder="1" applyAlignment="1">
      <alignment horizontal="center" vertical="center" wrapText="1"/>
    </xf>
    <xf numFmtId="9" fontId="6" fillId="0" borderId="20" xfId="46" applyNumberFormat="1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vertical="center"/>
    </xf>
    <xf numFmtId="0" fontId="40" fillId="0" borderId="17" xfId="0" applyFont="1" applyFill="1" applyBorder="1" applyAlignment="1">
      <alignment vertical="center"/>
    </xf>
    <xf numFmtId="0" fontId="29" fillId="0" borderId="12" xfId="47" applyFont="1" applyFill="1" applyBorder="1" applyAlignment="1">
      <alignment vertical="center"/>
    </xf>
    <xf numFmtId="0" fontId="40" fillId="0" borderId="12" xfId="0" applyFont="1" applyFill="1" applyBorder="1" applyAlignment="1">
      <alignment vertical="center"/>
    </xf>
    <xf numFmtId="0" fontId="6" fillId="4" borderId="15" xfId="48" applyNumberFormat="1" applyFont="1" applyFill="1" applyBorder="1" applyAlignment="1">
      <alignment horizontal="center" vertical="center"/>
    </xf>
    <xf numFmtId="0" fontId="6" fillId="4" borderId="16" xfId="48" applyNumberFormat="1" applyFont="1" applyFill="1" applyBorder="1" applyAlignment="1">
      <alignment horizontal="center" vertical="center"/>
    </xf>
    <xf numFmtId="0" fontId="13" fillId="0" borderId="13" xfId="45" applyFont="1" applyFill="1" applyBorder="1" applyAlignment="1">
      <alignment horizontal="center" vertical="center"/>
    </xf>
    <xf numFmtId="9" fontId="6" fillId="0" borderId="15" xfId="62" applyFont="1" applyFill="1" applyBorder="1" applyAlignment="1">
      <alignment horizontal="center"/>
    </xf>
    <xf numFmtId="9" fontId="6" fillId="0" borderId="13" xfId="62" applyFont="1" applyFill="1" applyBorder="1" applyAlignment="1">
      <alignment horizont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center" vertical="center"/>
    </xf>
    <xf numFmtId="0" fontId="9" fillId="4" borderId="0" xfId="44" applyFont="1" applyFill="1" applyBorder="1" applyAlignment="1">
      <alignment horizontal="center" vertical="center"/>
    </xf>
    <xf numFmtId="0" fontId="9" fillId="4" borderId="0" xfId="44" quotePrefix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/>
    </xf>
    <xf numFmtId="165" fontId="9" fillId="4" borderId="13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6" xfId="0" applyFont="1" applyFill="1" applyBorder="1" applyAlignment="1">
      <alignment horizontal="center" vertical="center"/>
    </xf>
    <xf numFmtId="0" fontId="11" fillId="4" borderId="14" xfId="48" applyFont="1" applyFill="1" applyBorder="1" applyAlignment="1">
      <alignment horizontal="left" vertical="center"/>
    </xf>
    <xf numFmtId="1" fontId="10" fillId="0" borderId="13" xfId="49" applyNumberFormat="1" applyFont="1" applyFill="1" applyBorder="1" applyAlignment="1">
      <alignment horizontal="center" vertical="center"/>
    </xf>
    <xf numFmtId="1" fontId="10" fillId="0" borderId="13" xfId="59" applyNumberFormat="1" applyFont="1" applyFill="1" applyBorder="1" applyAlignment="1">
      <alignment horizontal="center" vertical="center"/>
    </xf>
    <xf numFmtId="1" fontId="5" fillId="0" borderId="13" xfId="16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horizontal="center" vertical="center"/>
    </xf>
    <xf numFmtId="0" fontId="5" fillId="0" borderId="14" xfId="48" applyFont="1" applyFill="1" applyBorder="1" applyAlignment="1">
      <alignment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37" fillId="4" borderId="14" xfId="48" applyFont="1" applyFill="1" applyBorder="1" applyAlignment="1">
      <alignment horizontal="left" vertical="center"/>
    </xf>
    <xf numFmtId="0" fontId="37" fillId="0" borderId="14" xfId="0" applyFont="1" applyFill="1" applyBorder="1" applyAlignment="1">
      <alignment horizontal="left" vertical="top"/>
    </xf>
    <xf numFmtId="43" fontId="6" fillId="0" borderId="15" xfId="50" applyFont="1" applyFill="1" applyBorder="1" applyAlignment="1">
      <alignment horizontal="center"/>
    </xf>
    <xf numFmtId="43" fontId="6" fillId="0" borderId="15" xfId="50" applyFont="1" applyFill="1" applyBorder="1" applyAlignment="1">
      <alignment horizontal="center" vertical="center"/>
    </xf>
    <xf numFmtId="43" fontId="75" fillId="0" borderId="15" xfId="50" applyFont="1" applyFill="1" applyBorder="1" applyAlignment="1">
      <alignment horizontal="center" vertical="center"/>
    </xf>
    <xf numFmtId="43" fontId="6" fillId="0" borderId="13" xfId="50" applyFont="1" applyFill="1" applyBorder="1" applyAlignment="1">
      <alignment horizontal="center" vertical="center"/>
    </xf>
    <xf numFmtId="43" fontId="9" fillId="4" borderId="15" xfId="48" applyNumberFormat="1" applyFont="1" applyFill="1" applyBorder="1" applyAlignment="1">
      <alignment horizontal="center" vertical="center"/>
    </xf>
    <xf numFmtId="171" fontId="9" fillId="0" borderId="15" xfId="50" applyNumberFormat="1" applyFont="1" applyFill="1" applyBorder="1" applyAlignment="1">
      <alignment horizontal="right" vertical="center"/>
    </xf>
    <xf numFmtId="171" fontId="9" fillId="0" borderId="0" xfId="50" applyNumberFormat="1" applyFont="1" applyFill="1" applyBorder="1" applyAlignment="1">
      <alignment horizontal="right" vertical="center"/>
    </xf>
    <xf numFmtId="171" fontId="9" fillId="0" borderId="13" xfId="50" applyNumberFormat="1" applyFont="1" applyFill="1" applyBorder="1" applyAlignment="1">
      <alignment horizontal="center" vertical="center"/>
    </xf>
    <xf numFmtId="171" fontId="9" fillId="0" borderId="13" xfId="50" applyNumberFormat="1" applyFont="1" applyFill="1" applyBorder="1" applyAlignment="1">
      <alignment horizontal="right" vertical="center"/>
    </xf>
    <xf numFmtId="165" fontId="104" fillId="0" borderId="13" xfId="16" applyNumberFormat="1" applyFont="1" applyFill="1" applyBorder="1" applyAlignment="1">
      <alignment horizontal="right" vertical="center"/>
    </xf>
    <xf numFmtId="0" fontId="37" fillId="4" borderId="14" xfId="48" quotePrefix="1" applyFont="1" applyFill="1" applyBorder="1" applyAlignment="1">
      <alignment vertical="center"/>
    </xf>
    <xf numFmtId="0" fontId="54" fillId="0" borderId="13" xfId="45" applyFont="1" applyFill="1" applyBorder="1" applyAlignment="1">
      <alignment horizontal="center" vertical="center"/>
    </xf>
    <xf numFmtId="9" fontId="54" fillId="0" borderId="13" xfId="62" applyFont="1" applyFill="1" applyBorder="1" applyAlignment="1">
      <alignment horizontal="center" vertical="center"/>
    </xf>
    <xf numFmtId="0" fontId="21" fillId="0" borderId="13" xfId="45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9" fontId="5" fillId="0" borderId="13" xfId="45" applyNumberFormat="1" applyFont="1" applyFill="1" applyBorder="1" applyAlignment="1">
      <alignment horizontal="center" vertical="center"/>
    </xf>
    <xf numFmtId="0" fontId="9" fillId="0" borderId="15" xfId="45" applyFont="1" applyFill="1" applyBorder="1" applyAlignment="1">
      <alignment horizontal="center" vertical="center"/>
    </xf>
    <xf numFmtId="9" fontId="104" fillId="0" borderId="13" xfId="62" applyNumberFormat="1" applyFont="1" applyFill="1" applyBorder="1" applyAlignment="1">
      <alignment horizontal="center" vertical="center"/>
    </xf>
    <xf numFmtId="9" fontId="104" fillId="0" borderId="13" xfId="16" applyNumberFormat="1" applyFont="1" applyFill="1" applyBorder="1" applyAlignment="1">
      <alignment horizontal="center" vertical="center"/>
    </xf>
    <xf numFmtId="9" fontId="104" fillId="0" borderId="32" xfId="16" applyNumberFormat="1" applyFont="1" applyFill="1" applyBorder="1" applyAlignment="1">
      <alignment horizontal="center" vertical="center"/>
    </xf>
    <xf numFmtId="0" fontId="9" fillId="4" borderId="15" xfId="48" applyFont="1" applyFill="1" applyBorder="1" applyAlignment="1">
      <alignment horizontal="center" vertical="center"/>
    </xf>
    <xf numFmtId="43" fontId="10" fillId="0" borderId="32" xfId="16" applyFont="1" applyFill="1" applyBorder="1" applyAlignment="1">
      <alignment horizontal="center" vertical="center"/>
    </xf>
    <xf numFmtId="9" fontId="104" fillId="0" borderId="32" xfId="62" applyNumberFormat="1" applyFont="1" applyFill="1" applyBorder="1" applyAlignment="1">
      <alignment horizontal="center" vertical="center"/>
    </xf>
    <xf numFmtId="1" fontId="104" fillId="0" borderId="13" xfId="16" applyNumberFormat="1" applyFont="1" applyFill="1" applyBorder="1" applyAlignment="1">
      <alignment horizontal="center" vertical="center"/>
    </xf>
    <xf numFmtId="1" fontId="104" fillId="0" borderId="13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0" fontId="5" fillId="4" borderId="13" xfId="45" applyFont="1" applyFill="1" applyBorder="1" applyAlignment="1">
      <alignment horizontal="center" vertical="center"/>
    </xf>
    <xf numFmtId="172" fontId="6" fillId="0" borderId="15" xfId="0" applyNumberFormat="1" applyFont="1" applyFill="1" applyBorder="1" applyAlignment="1">
      <alignment horizontal="center"/>
    </xf>
    <xf numFmtId="172" fontId="40" fillId="0" borderId="13" xfId="0" applyNumberFormat="1" applyFont="1" applyFill="1" applyBorder="1" applyAlignment="1">
      <alignment vertical="center"/>
    </xf>
    <xf numFmtId="172" fontId="5" fillId="0" borderId="13" xfId="49" applyNumberFormat="1" applyFont="1" applyFill="1" applyBorder="1" applyAlignment="1">
      <alignment horizontal="center" vertical="center"/>
    </xf>
    <xf numFmtId="172" fontId="6" fillId="0" borderId="13" xfId="50" applyNumberFormat="1" applyFont="1" applyFill="1" applyBorder="1" applyAlignment="1">
      <alignment horizontal="center" vertical="center"/>
    </xf>
    <xf numFmtId="172" fontId="35" fillId="0" borderId="13" xfId="0" applyNumberFormat="1" applyFont="1" applyFill="1" applyBorder="1" applyAlignment="1">
      <alignment vertical="center"/>
    </xf>
    <xf numFmtId="2" fontId="6" fillId="0" borderId="15" xfId="0" applyNumberFormat="1" applyFont="1" applyFill="1" applyBorder="1" applyAlignment="1">
      <alignment horizontal="center" vertical="center"/>
    </xf>
    <xf numFmtId="2" fontId="6" fillId="0" borderId="15" xfId="50" applyNumberFormat="1" applyFont="1" applyFill="1" applyBorder="1" applyAlignment="1">
      <alignment horizontal="center"/>
    </xf>
    <xf numFmtId="2" fontId="6" fillId="0" borderId="13" xfId="49" applyNumberFormat="1" applyFont="1" applyFill="1" applyBorder="1" applyAlignment="1">
      <alignment horizontal="center" vertical="center"/>
    </xf>
    <xf numFmtId="172" fontId="6" fillId="0" borderId="13" xfId="0" applyNumberFormat="1" applyFont="1" applyFill="1" applyBorder="1" applyAlignment="1">
      <alignment horizontal="center" vertical="center"/>
    </xf>
    <xf numFmtId="171" fontId="6" fillId="0" borderId="15" xfId="50" applyNumberFormat="1" applyFont="1" applyFill="1" applyBorder="1" applyAlignment="1">
      <alignment horizontal="center"/>
    </xf>
    <xf numFmtId="9" fontId="6" fillId="0" borderId="13" xfId="62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6" fillId="5" borderId="16" xfId="48" applyFont="1" applyFill="1" applyBorder="1" applyAlignment="1">
      <alignment horizontal="center" vertical="center"/>
    </xf>
    <xf numFmtId="9" fontId="6" fillId="0" borderId="32" xfId="62" applyFont="1" applyFill="1" applyBorder="1" applyAlignment="1">
      <alignment horizontal="center" vertical="center"/>
    </xf>
    <xf numFmtId="0" fontId="5" fillId="0" borderId="32" xfId="49" applyFont="1" applyFill="1" applyBorder="1" applyAlignment="1">
      <alignment horizontal="center" vertical="center"/>
    </xf>
    <xf numFmtId="9" fontId="6" fillId="0" borderId="15" xfId="62" applyFont="1" applyFill="1" applyBorder="1" applyAlignment="1">
      <alignment horizontal="center" vertical="center"/>
    </xf>
    <xf numFmtId="1" fontId="10" fillId="0" borderId="13" xfId="16" applyNumberFormat="1" applyFont="1" applyFill="1" applyBorder="1" applyAlignment="1">
      <alignment horizontal="center" vertical="center"/>
    </xf>
    <xf numFmtId="2" fontId="11" fillId="0" borderId="13" xfId="0" applyNumberFormat="1" applyFont="1" applyFill="1" applyBorder="1" applyAlignment="1">
      <alignment horizontal="center" vertical="center"/>
    </xf>
    <xf numFmtId="2" fontId="40" fillId="0" borderId="13" xfId="16" applyNumberFormat="1" applyFont="1" applyFill="1" applyBorder="1" applyAlignment="1">
      <alignment horizontal="center" vertical="center"/>
    </xf>
    <xf numFmtId="170" fontId="10" fillId="0" borderId="13" xfId="16" applyNumberFormat="1" applyFont="1" applyFill="1" applyBorder="1" applyAlignment="1">
      <alignment horizontal="center" vertical="center"/>
    </xf>
    <xf numFmtId="9" fontId="6" fillId="0" borderId="13" xfId="48" applyNumberFormat="1" applyFont="1" applyFill="1" applyBorder="1" applyAlignment="1">
      <alignment horizontal="center" vertical="center"/>
    </xf>
    <xf numFmtId="0" fontId="59" fillId="0" borderId="14" xfId="48" quotePrefix="1" applyFont="1" applyFill="1" applyBorder="1" applyAlignment="1">
      <alignment horizontal="left" vertical="center"/>
    </xf>
    <xf numFmtId="0" fontId="116" fillId="0" borderId="32" xfId="49" applyFont="1" applyFill="1" applyBorder="1" applyAlignment="1">
      <alignment horizontal="center" vertical="center"/>
    </xf>
    <xf numFmtId="2" fontId="10" fillId="0" borderId="13" xfId="62" applyNumberFormat="1" applyFont="1" applyFill="1" applyBorder="1" applyAlignment="1">
      <alignment horizontal="center" vertical="center"/>
    </xf>
    <xf numFmtId="2" fontId="11" fillId="0" borderId="13" xfId="62" applyNumberFormat="1" applyFont="1" applyFill="1" applyBorder="1" applyAlignment="1">
      <alignment horizontal="center" vertical="center"/>
    </xf>
    <xf numFmtId="1" fontId="10" fillId="0" borderId="13" xfId="62" applyNumberFormat="1" applyFont="1" applyFill="1" applyBorder="1" applyAlignment="1">
      <alignment horizontal="center" vertical="center"/>
    </xf>
    <xf numFmtId="4" fontId="9" fillId="0" borderId="15" xfId="49" applyNumberFormat="1" applyFont="1" applyFill="1" applyBorder="1" applyAlignment="1">
      <alignment horizontal="center" vertical="center"/>
    </xf>
    <xf numFmtId="1" fontId="9" fillId="0" borderId="20" xfId="49" applyNumberFormat="1" applyFont="1" applyFill="1" applyBorder="1" applyAlignment="1">
      <alignment horizontal="center" vertical="center"/>
    </xf>
    <xf numFmtId="171" fontId="9" fillId="0" borderId="13" xfId="50" applyNumberFormat="1" applyFont="1" applyFill="1" applyBorder="1" applyAlignment="1">
      <alignment vertical="center"/>
    </xf>
    <xf numFmtId="171" fontId="6" fillId="0" borderId="13" xfId="50" applyNumberFormat="1" applyFont="1" applyFill="1" applyBorder="1" applyAlignment="1">
      <alignment vertical="center"/>
    </xf>
    <xf numFmtId="1" fontId="9" fillId="0" borderId="13" xfId="16" applyNumberFormat="1" applyFont="1" applyFill="1" applyBorder="1" applyAlignment="1">
      <alignment horizontal="center" vertical="center"/>
    </xf>
    <xf numFmtId="1" fontId="9" fillId="0" borderId="13" xfId="0" applyNumberFormat="1" applyFont="1" applyFill="1" applyBorder="1" applyAlignment="1">
      <alignment horizontal="center" vertical="center"/>
    </xf>
    <xf numFmtId="9" fontId="11" fillId="0" borderId="13" xfId="62" applyFont="1" applyFill="1" applyBorder="1" applyAlignment="1">
      <alignment horizontal="center" vertical="center"/>
    </xf>
    <xf numFmtId="0" fontId="11" fillId="0" borderId="16" xfId="45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top"/>
    </xf>
    <xf numFmtId="9" fontId="6" fillId="0" borderId="15" xfId="45" applyNumberFormat="1" applyFont="1" applyFill="1" applyBorder="1" applyAlignment="1">
      <alignment vertical="center"/>
    </xf>
    <xf numFmtId="0" fontId="11" fillId="0" borderId="16" xfId="45" applyFont="1" applyFill="1" applyBorder="1" applyAlignment="1">
      <alignment vertical="center"/>
    </xf>
    <xf numFmtId="0" fontId="6" fillId="0" borderId="16" xfId="45" applyFont="1" applyFill="1" applyBorder="1" applyAlignment="1">
      <alignment vertical="center"/>
    </xf>
    <xf numFmtId="9" fontId="6" fillId="0" borderId="15" xfId="45" applyNumberFormat="1" applyFont="1" applyFill="1" applyBorder="1" applyAlignment="1">
      <alignment horizontal="center" vertical="center"/>
    </xf>
    <xf numFmtId="0" fontId="11" fillId="0" borderId="15" xfId="45" applyFont="1" applyFill="1" applyBorder="1" applyAlignment="1">
      <alignment horizontal="center" vertical="center"/>
    </xf>
    <xf numFmtId="0" fontId="11" fillId="4" borderId="15" xfId="45" applyFont="1" applyFill="1" applyBorder="1" applyAlignment="1">
      <alignment horizontal="center" vertical="center"/>
    </xf>
    <xf numFmtId="0" fontId="11" fillId="4" borderId="16" xfId="45" applyFont="1" applyFill="1" applyBorder="1" applyAlignment="1">
      <alignment horizontal="center" vertical="center"/>
    </xf>
    <xf numFmtId="0" fontId="118" fillId="0" borderId="13" xfId="45" applyFont="1" applyFill="1" applyBorder="1" applyAlignment="1">
      <alignment horizontal="center" vertical="center"/>
    </xf>
    <xf numFmtId="164" fontId="118" fillId="0" borderId="14" xfId="16" quotePrefix="1" applyNumberFormat="1" applyFont="1" applyFill="1" applyBorder="1" applyAlignment="1">
      <alignment horizontal="center" vertical="center"/>
    </xf>
    <xf numFmtId="0" fontId="118" fillId="0" borderId="13" xfId="0" applyFont="1" applyFill="1" applyBorder="1" applyAlignment="1">
      <alignment horizontal="center"/>
    </xf>
    <xf numFmtId="0" fontId="118" fillId="0" borderId="13" xfId="59" applyFont="1" applyFill="1" applyBorder="1" applyAlignment="1">
      <alignment horizontal="center" vertical="center"/>
    </xf>
    <xf numFmtId="0" fontId="104" fillId="0" borderId="13" xfId="45" applyFont="1" applyFill="1" applyBorder="1" applyAlignment="1">
      <alignment horizontal="center" vertical="center"/>
    </xf>
    <xf numFmtId="0" fontId="9" fillId="0" borderId="13" xfId="45" applyFont="1" applyFill="1" applyBorder="1" applyAlignment="1">
      <alignment horizontal="center" vertical="center"/>
    </xf>
    <xf numFmtId="0" fontId="9" fillId="4" borderId="13" xfId="62" applyNumberFormat="1" applyFont="1" applyFill="1" applyBorder="1" applyAlignment="1">
      <alignment horizontal="center" vertical="center"/>
    </xf>
    <xf numFmtId="165" fontId="9" fillId="4" borderId="13" xfId="62" applyNumberFormat="1" applyFont="1" applyFill="1" applyBorder="1" applyAlignment="1">
      <alignment horizontal="center" vertical="center"/>
    </xf>
    <xf numFmtId="9" fontId="9" fillId="4" borderId="13" xfId="45" applyNumberFormat="1" applyFont="1" applyFill="1" applyBorder="1" applyAlignment="1">
      <alignment horizontal="center" vertical="center"/>
    </xf>
    <xf numFmtId="9" fontId="9" fillId="0" borderId="13" xfId="16" applyNumberFormat="1" applyFont="1" applyFill="1" applyBorder="1" applyAlignment="1">
      <alignment horizontal="center" vertical="center"/>
    </xf>
    <xf numFmtId="0" fontId="9" fillId="0" borderId="13" xfId="62" applyNumberFormat="1" applyFont="1" applyFill="1" applyBorder="1" applyAlignment="1">
      <alignment horizontal="center" vertical="center"/>
    </xf>
    <xf numFmtId="0" fontId="92" fillId="4" borderId="14" xfId="48" applyFont="1" applyFill="1" applyBorder="1" applyAlignment="1">
      <alignment vertical="center"/>
    </xf>
    <xf numFmtId="1" fontId="5" fillId="0" borderId="13" xfId="45" applyNumberFormat="1" applyFont="1" applyFill="1" applyBorder="1" applyAlignment="1">
      <alignment horizontal="center" vertical="center"/>
    </xf>
    <xf numFmtId="0" fontId="6" fillId="4" borderId="16" xfId="48" applyFont="1" applyFill="1" applyBorder="1" applyAlignment="1">
      <alignment horizontal="left" vertical="center"/>
    </xf>
    <xf numFmtId="4" fontId="9" fillId="0" borderId="15" xfId="50" applyNumberFormat="1" applyFont="1" applyFill="1" applyBorder="1" applyAlignment="1">
      <alignment horizontal="right"/>
    </xf>
    <xf numFmtId="4" fontId="9" fillId="0" borderId="15" xfId="0" applyNumberFormat="1" applyFont="1" applyFill="1" applyBorder="1" applyAlignment="1">
      <alignment horizontal="right"/>
    </xf>
    <xf numFmtId="4" fontId="9" fillId="0" borderId="30" xfId="50" applyNumberFormat="1" applyFont="1" applyFill="1" applyBorder="1" applyAlignment="1">
      <alignment horizontal="right" vertical="center" wrapText="1"/>
    </xf>
    <xf numFmtId="4" fontId="105" fillId="0" borderId="15" xfId="0" applyNumberFormat="1" applyFont="1" applyFill="1" applyBorder="1" applyAlignment="1">
      <alignment horizontal="right"/>
    </xf>
    <xf numFmtId="166" fontId="6" fillId="0" borderId="13" xfId="46" applyNumberFormat="1" applyFont="1" applyFill="1" applyBorder="1" applyAlignment="1">
      <alignment horizontal="center" vertical="center"/>
    </xf>
    <xf numFmtId="169" fontId="6" fillId="0" borderId="15" xfId="50" applyNumberFormat="1" applyFont="1" applyFill="1" applyBorder="1" applyAlignment="1">
      <alignment horizontal="center" vertical="center"/>
    </xf>
    <xf numFmtId="0" fontId="5" fillId="0" borderId="14" xfId="46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29" xfId="46" applyFont="1" applyFill="1" applyBorder="1" applyAlignment="1">
      <alignment horizontal="left" vertical="center"/>
    </xf>
    <xf numFmtId="173" fontId="37" fillId="0" borderId="15" xfId="48" quotePrefix="1" applyNumberFormat="1" applyFont="1" applyFill="1" applyBorder="1" applyAlignment="1">
      <alignment vertical="center"/>
    </xf>
    <xf numFmtId="0" fontId="86" fillId="0" borderId="15" xfId="0" applyFont="1" applyFill="1" applyBorder="1"/>
    <xf numFmtId="0" fontId="11" fillId="0" borderId="15" xfId="0" applyFont="1" applyFill="1" applyBorder="1"/>
    <xf numFmtId="0" fontId="11" fillId="0" borderId="15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left"/>
    </xf>
    <xf numFmtId="0" fontId="119" fillId="0" borderId="13" xfId="0" applyFont="1" applyFill="1" applyBorder="1" applyAlignment="1">
      <alignment horizontal="center" vertical="center"/>
    </xf>
    <xf numFmtId="49" fontId="90" fillId="4" borderId="20" xfId="58" applyNumberFormat="1" applyFont="1" applyFill="1" applyBorder="1" applyAlignment="1">
      <alignment horizontal="center" vertical="center"/>
    </xf>
    <xf numFmtId="0" fontId="120" fillId="0" borderId="13" xfId="0" applyFont="1" applyBorder="1"/>
    <xf numFmtId="0" fontId="22" fillId="0" borderId="0" xfId="0" applyFont="1" applyAlignment="1">
      <alignment vertical="center"/>
    </xf>
    <xf numFmtId="43" fontId="22" fillId="0" borderId="0" xfId="16" applyFont="1" applyAlignment="1">
      <alignment vertical="center"/>
    </xf>
    <xf numFmtId="0" fontId="22" fillId="0" borderId="13" xfId="46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13" xfId="48" applyFont="1" applyFill="1" applyBorder="1" applyAlignment="1">
      <alignment horizontal="center" vertical="center"/>
    </xf>
    <xf numFmtId="49" fontId="22" fillId="0" borderId="13" xfId="64" applyNumberFormat="1" applyFont="1" applyFill="1" applyBorder="1" applyAlignment="1">
      <alignment vertical="center"/>
    </xf>
    <xf numFmtId="0" fontId="22" fillId="0" borderId="13" xfId="40" applyFont="1" applyBorder="1" applyAlignment="1">
      <alignment vertical="center"/>
    </xf>
    <xf numFmtId="0" fontId="22" fillId="0" borderId="13" xfId="59" applyFont="1" applyFill="1" applyBorder="1" applyAlignment="1">
      <alignment horizontal="center" vertical="center"/>
    </xf>
    <xf numFmtId="3" fontId="37" fillId="4" borderId="22" xfId="59" applyNumberFormat="1" applyFont="1" applyFill="1" applyBorder="1" applyAlignment="1">
      <alignment horizontal="center" vertical="center"/>
    </xf>
    <xf numFmtId="0" fontId="13" fillId="0" borderId="13" xfId="59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3" xfId="48" applyFont="1" applyFill="1" applyBorder="1" applyAlignment="1">
      <alignment horizontal="center" vertical="center"/>
    </xf>
    <xf numFmtId="49" fontId="13" fillId="0" borderId="13" xfId="64" applyNumberFormat="1" applyFont="1" applyFill="1" applyBorder="1" applyAlignment="1">
      <alignment vertical="center"/>
    </xf>
    <xf numFmtId="0" fontId="120" fillId="0" borderId="13" xfId="0" applyFont="1" applyFill="1" applyBorder="1"/>
    <xf numFmtId="0" fontId="13" fillId="0" borderId="13" xfId="40" applyFont="1" applyFill="1" applyBorder="1" applyAlignment="1">
      <alignment vertical="center"/>
    </xf>
    <xf numFmtId="43" fontId="13" fillId="0" borderId="0" xfId="16" applyFont="1" applyFill="1" applyAlignment="1">
      <alignment vertical="center"/>
    </xf>
    <xf numFmtId="9" fontId="11" fillId="5" borderId="13" xfId="62" applyFont="1" applyFill="1" applyBorder="1" applyAlignment="1">
      <alignment horizontal="center" vertical="center"/>
    </xf>
    <xf numFmtId="164" fontId="6" fillId="0" borderId="15" xfId="5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43" fontId="10" fillId="0" borderId="13" xfId="0" applyNumberFormat="1" applyFont="1" applyFill="1" applyBorder="1" applyAlignment="1">
      <alignment horizontal="center" vertical="center"/>
    </xf>
    <xf numFmtId="43" fontId="10" fillId="0" borderId="14" xfId="0" applyNumberFormat="1" applyFont="1" applyFill="1" applyBorder="1" applyAlignment="1">
      <alignment horizontal="center" vertical="center"/>
    </xf>
    <xf numFmtId="43" fontId="22" fillId="0" borderId="13" xfId="16" applyFont="1" applyFill="1" applyBorder="1" applyAlignment="1">
      <alignment horizontal="right" vertical="center"/>
    </xf>
    <xf numFmtId="164" fontId="10" fillId="0" borderId="15" xfId="50" applyNumberFormat="1" applyFont="1" applyFill="1" applyBorder="1" applyAlignment="1">
      <alignment horizontal="right" vertical="center" wrapText="1"/>
    </xf>
    <xf numFmtId="164" fontId="10" fillId="0" borderId="13" xfId="50" applyNumberFormat="1" applyFont="1" applyFill="1" applyBorder="1" applyAlignment="1">
      <alignment horizontal="right" vertical="center" wrapText="1"/>
    </xf>
    <xf numFmtId="164" fontId="22" fillId="0" borderId="13" xfId="50" applyNumberFormat="1" applyFont="1" applyFill="1" applyBorder="1" applyAlignment="1">
      <alignment horizontal="right" vertical="center" wrapText="1"/>
    </xf>
    <xf numFmtId="43" fontId="11" fillId="0" borderId="15" xfId="50" applyFont="1" applyFill="1" applyBorder="1" applyAlignment="1">
      <alignment horizontal="center" vertical="center" wrapText="1"/>
    </xf>
    <xf numFmtId="43" fontId="11" fillId="0" borderId="13" xfId="50" applyFont="1" applyFill="1" applyBorder="1" applyAlignment="1">
      <alignment horizontal="center" vertical="center" wrapText="1"/>
    </xf>
    <xf numFmtId="43" fontId="13" fillId="0" borderId="13" xfId="50" applyFont="1" applyFill="1" applyBorder="1" applyAlignment="1">
      <alignment horizontal="center" vertical="center" wrapText="1"/>
    </xf>
    <xf numFmtId="43" fontId="11" fillId="0" borderId="15" xfId="50" applyFont="1" applyFill="1" applyBorder="1" applyAlignment="1">
      <alignment horizontal="right" vertical="center" wrapText="1"/>
    </xf>
    <xf numFmtId="43" fontId="11" fillId="0" borderId="13" xfId="50" applyFont="1" applyFill="1" applyBorder="1" applyAlignment="1">
      <alignment horizontal="right" vertical="center" wrapText="1"/>
    </xf>
    <xf numFmtId="43" fontId="13" fillId="0" borderId="13" xfId="50" applyFont="1" applyFill="1" applyBorder="1" applyAlignment="1">
      <alignment horizontal="right" vertical="center" wrapText="1"/>
    </xf>
    <xf numFmtId="43" fontId="10" fillId="0" borderId="15" xfId="50" applyFont="1" applyFill="1" applyBorder="1" applyAlignment="1">
      <alignment horizontal="right" vertical="center" wrapText="1"/>
    </xf>
    <xf numFmtId="43" fontId="10" fillId="0" borderId="13" xfId="50" applyFont="1" applyFill="1" applyBorder="1" applyAlignment="1">
      <alignment horizontal="right" vertical="center" wrapText="1"/>
    </xf>
    <xf numFmtId="43" fontId="22" fillId="0" borderId="13" xfId="5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vertical="center"/>
    </xf>
    <xf numFmtId="9" fontId="22" fillId="0" borderId="13" xfId="46" applyNumberFormat="1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9" fontId="22" fillId="0" borderId="17" xfId="46" applyNumberFormat="1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/>
    </xf>
    <xf numFmtId="9" fontId="22" fillId="0" borderId="12" xfId="46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/>
    </xf>
    <xf numFmtId="0" fontId="27" fillId="0" borderId="0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3" fontId="9" fillId="0" borderId="16" xfId="59" applyNumberFormat="1" applyFont="1" applyFill="1" applyBorder="1" applyAlignment="1">
      <alignment horizontal="center" vertical="center"/>
    </xf>
    <xf numFmtId="43" fontId="9" fillId="0" borderId="13" xfId="50" applyFont="1" applyFill="1" applyBorder="1" applyAlignment="1">
      <alignment horizontal="center" vertical="center"/>
    </xf>
    <xf numFmtId="43" fontId="9" fillId="0" borderId="13" xfId="50" applyFont="1" applyFill="1" applyBorder="1" applyAlignment="1">
      <alignment vertical="center"/>
    </xf>
    <xf numFmtId="165" fontId="9" fillId="0" borderId="13" xfId="16" applyNumberFormat="1" applyFont="1" applyFill="1" applyBorder="1" applyAlignment="1">
      <alignment horizontal="right" vertical="center"/>
    </xf>
    <xf numFmtId="9" fontId="6" fillId="0" borderId="13" xfId="16" applyNumberFormat="1" applyFont="1" applyFill="1" applyBorder="1" applyAlignment="1">
      <alignment horizontal="center" vertical="center"/>
    </xf>
    <xf numFmtId="9" fontId="6" fillId="0" borderId="13" xfId="0" applyNumberFormat="1" applyFont="1" applyFill="1" applyBorder="1" applyAlignment="1">
      <alignment horizontal="center" vertical="center"/>
    </xf>
    <xf numFmtId="174" fontId="10" fillId="4" borderId="32" xfId="49" applyNumberFormat="1" applyFont="1" applyFill="1" applyBorder="1" applyAlignment="1">
      <alignment horizontal="center" vertical="center"/>
    </xf>
    <xf numFmtId="171" fontId="10" fillId="4" borderId="32" xfId="49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2" fontId="9" fillId="0" borderId="15" xfId="50" applyNumberFormat="1" applyFont="1" applyFill="1" applyBorder="1" applyAlignment="1">
      <alignment horizontal="right" vertical="center"/>
    </xf>
    <xf numFmtId="43" fontId="9" fillId="0" borderId="15" xfId="50" applyNumberFormat="1" applyFont="1" applyFill="1" applyBorder="1" applyAlignment="1">
      <alignment horizontal="right" vertical="center"/>
    </xf>
    <xf numFmtId="43" fontId="9" fillId="0" borderId="13" xfId="50" applyNumberFormat="1" applyFont="1" applyFill="1" applyBorder="1" applyAlignment="1">
      <alignment horizontal="right" vertical="center"/>
    </xf>
    <xf numFmtId="43" fontId="9" fillId="0" borderId="15" xfId="50" applyFont="1" applyFill="1" applyBorder="1" applyAlignment="1">
      <alignment horizontal="right" vertical="center"/>
    </xf>
    <xf numFmtId="3" fontId="6" fillId="0" borderId="30" xfId="50" applyNumberFormat="1" applyFont="1" applyFill="1" applyBorder="1" applyAlignment="1">
      <alignment horizontal="center" vertical="center"/>
    </xf>
    <xf numFmtId="3" fontId="6" fillId="0" borderId="22" xfId="50" applyNumberFormat="1" applyFont="1" applyFill="1" applyBorder="1" applyAlignment="1">
      <alignment horizontal="center" vertical="center"/>
    </xf>
    <xf numFmtId="1" fontId="9" fillId="0" borderId="15" xfId="50" applyNumberFormat="1" applyFont="1" applyFill="1" applyBorder="1" applyAlignment="1">
      <alignment horizontal="center"/>
    </xf>
    <xf numFmtId="1" fontId="9" fillId="0" borderId="15" xfId="62" applyNumberFormat="1" applyFont="1" applyFill="1" applyBorder="1" applyAlignment="1">
      <alignment horizontal="center"/>
    </xf>
    <xf numFmtId="3" fontId="6" fillId="0" borderId="13" xfId="49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3" fontId="9" fillId="0" borderId="13" xfId="16" applyNumberFormat="1" applyFont="1" applyFill="1" applyBorder="1" applyAlignment="1">
      <alignment horizontal="center" vertical="center"/>
    </xf>
    <xf numFmtId="0" fontId="5" fillId="4" borderId="13" xfId="45" applyFont="1" applyFill="1" applyBorder="1" applyAlignment="1">
      <alignment vertical="center"/>
    </xf>
    <xf numFmtId="164" fontId="104" fillId="0" borderId="13" xfId="50" applyNumberFormat="1" applyFont="1" applyBorder="1" applyAlignment="1">
      <alignment horizontal="right" vertical="center" wrapText="1"/>
    </xf>
    <xf numFmtId="43" fontId="9" fillId="0" borderId="13" xfId="50" applyFont="1" applyBorder="1" applyAlignment="1">
      <alignment horizontal="center" vertical="center" wrapText="1"/>
    </xf>
    <xf numFmtId="43" fontId="9" fillId="0" borderId="13" xfId="50" applyFont="1" applyBorder="1" applyAlignment="1">
      <alignment horizontal="right" vertical="center" wrapText="1"/>
    </xf>
    <xf numFmtId="43" fontId="104" fillId="0" borderId="13" xfId="50" applyFont="1" applyBorder="1" applyAlignment="1">
      <alignment horizontal="right" vertical="center" wrapText="1"/>
    </xf>
    <xf numFmtId="175" fontId="9" fillId="0" borderId="15" xfId="50" applyNumberFormat="1" applyFont="1" applyFill="1" applyBorder="1" applyAlignment="1">
      <alignment horizontal="center"/>
    </xf>
    <xf numFmtId="171" fontId="9" fillId="0" borderId="15" xfId="62" applyNumberFormat="1" applyFont="1" applyFill="1" applyBorder="1" applyAlignment="1">
      <alignment horizontal="center"/>
    </xf>
    <xf numFmtId="3" fontId="9" fillId="0" borderId="15" xfId="50" applyNumberFormat="1" applyFont="1" applyFill="1" applyBorder="1" applyAlignment="1">
      <alignment horizontal="center"/>
    </xf>
    <xf numFmtId="3" fontId="9" fillId="0" borderId="15" xfId="62" applyNumberFormat="1" applyFont="1" applyFill="1" applyBorder="1" applyAlignment="1">
      <alignment horizontal="center"/>
    </xf>
    <xf numFmtId="3" fontId="6" fillId="0" borderId="13" xfId="45" applyNumberFormat="1" applyFont="1" applyFill="1" applyBorder="1" applyAlignment="1">
      <alignment horizontal="center" vertical="center"/>
    </xf>
    <xf numFmtId="9" fontId="5" fillId="4" borderId="13" xfId="62" applyFont="1" applyFill="1" applyBorder="1" applyAlignment="1">
      <alignment horizontal="center" vertical="center"/>
    </xf>
    <xf numFmtId="9" fontId="104" fillId="4" borderId="13" xfId="62" applyFont="1" applyFill="1" applyBorder="1" applyAlignment="1">
      <alignment horizontal="center" vertical="center"/>
    </xf>
    <xf numFmtId="3" fontId="9" fillId="0" borderId="13" xfId="45" applyNumberFormat="1" applyFont="1" applyFill="1" applyBorder="1" applyAlignment="1">
      <alignment horizontal="center" vertical="center"/>
    </xf>
    <xf numFmtId="9" fontId="104" fillId="4" borderId="0" xfId="62" applyFont="1" applyFill="1" applyBorder="1" applyAlignment="1">
      <alignment horizontal="center"/>
    </xf>
    <xf numFmtId="9" fontId="10" fillId="0" borderId="13" xfId="16" applyNumberFormat="1" applyFont="1" applyFill="1" applyBorder="1" applyAlignment="1">
      <alignment horizontal="center" vertical="center"/>
    </xf>
    <xf numFmtId="171" fontId="6" fillId="0" borderId="15" xfId="0" applyNumberFormat="1" applyFont="1" applyFill="1" applyBorder="1" applyAlignment="1">
      <alignment horizontal="center"/>
    </xf>
    <xf numFmtId="171" fontId="6" fillId="0" borderId="15" xfId="0" applyNumberFormat="1" applyFont="1" applyFill="1" applyBorder="1" applyAlignment="1"/>
    <xf numFmtId="171" fontId="6" fillId="0" borderId="19" xfId="0" applyNumberFormat="1" applyFont="1" applyFill="1" applyBorder="1" applyAlignment="1"/>
    <xf numFmtId="171" fontId="6" fillId="0" borderId="0" xfId="0" applyNumberFormat="1" applyFont="1" applyFill="1" applyAlignment="1">
      <alignment vertical="center"/>
    </xf>
    <xf numFmtId="171" fontId="6" fillId="0" borderId="22" xfId="0" applyNumberFormat="1" applyFont="1" applyFill="1" applyBorder="1" applyAlignment="1"/>
    <xf numFmtId="171" fontId="6" fillId="0" borderId="15" xfId="59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horizontal="center"/>
    </xf>
    <xf numFmtId="3" fontId="6" fillId="5" borderId="15" xfId="59" applyNumberFormat="1" applyFont="1" applyFill="1" applyBorder="1" applyAlignment="1">
      <alignment horizontal="right" vertical="center"/>
    </xf>
    <xf numFmtId="9" fontId="6" fillId="0" borderId="13" xfId="62" applyNumberFormat="1" applyFont="1" applyFill="1" applyBorder="1" applyAlignment="1">
      <alignment horizontal="center" vertical="center"/>
    </xf>
    <xf numFmtId="9" fontId="6" fillId="0" borderId="14" xfId="62" applyFont="1" applyFill="1" applyBorder="1" applyAlignment="1">
      <alignment horizontal="center"/>
    </xf>
    <xf numFmtId="9" fontId="6" fillId="0" borderId="15" xfId="50" applyNumberFormat="1" applyFont="1" applyFill="1" applyBorder="1" applyAlignment="1">
      <alignment horizontal="center"/>
    </xf>
    <xf numFmtId="9" fontId="6" fillId="0" borderId="14" xfId="50" applyNumberFormat="1" applyFont="1" applyFill="1" applyBorder="1" applyAlignment="1">
      <alignment horizontal="center"/>
    </xf>
    <xf numFmtId="9" fontId="6" fillId="0" borderId="13" xfId="50" applyNumberFormat="1" applyFont="1" applyFill="1" applyBorder="1" applyAlignment="1">
      <alignment horizontal="center"/>
    </xf>
    <xf numFmtId="165" fontId="41" fillId="0" borderId="20" xfId="16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right"/>
    </xf>
    <xf numFmtId="171" fontId="6" fillId="0" borderId="22" xfId="50" applyNumberFormat="1" applyFont="1" applyFill="1" applyBorder="1" applyAlignment="1">
      <alignment horizontal="center"/>
    </xf>
    <xf numFmtId="9" fontId="104" fillId="0" borderId="13" xfId="63" applyNumberFormat="1" applyFont="1" applyFill="1" applyBorder="1" applyAlignment="1">
      <alignment horizontal="center" vertical="center"/>
    </xf>
    <xf numFmtId="9" fontId="6" fillId="0" borderId="13" xfId="50" applyNumberFormat="1" applyFont="1" applyFill="1" applyBorder="1" applyAlignment="1">
      <alignment horizontal="center" vertical="center"/>
    </xf>
    <xf numFmtId="9" fontId="9" fillId="0" borderId="13" xfId="63" applyNumberFormat="1" applyFont="1" applyFill="1" applyBorder="1" applyAlignment="1">
      <alignment horizontal="center" vertical="center"/>
    </xf>
    <xf numFmtId="9" fontId="6" fillId="0" borderId="20" xfId="50" applyNumberFormat="1" applyFont="1" applyFill="1" applyBorder="1" applyAlignment="1">
      <alignment horizontal="center" vertical="center"/>
    </xf>
    <xf numFmtId="9" fontId="9" fillId="0" borderId="20" xfId="63" applyNumberFormat="1" applyFont="1" applyFill="1" applyBorder="1" applyAlignment="1">
      <alignment horizontal="center" vertical="center"/>
    </xf>
    <xf numFmtId="9" fontId="6" fillId="0" borderId="17" xfId="50" applyNumberFormat="1" applyFont="1" applyFill="1" applyBorder="1" applyAlignment="1">
      <alignment horizontal="center" vertical="center"/>
    </xf>
    <xf numFmtId="9" fontId="9" fillId="0" borderId="17" xfId="63" applyNumberFormat="1" applyFont="1" applyFill="1" applyBorder="1" applyAlignment="1">
      <alignment horizontal="center" vertical="center"/>
    </xf>
    <xf numFmtId="171" fontId="9" fillId="0" borderId="0" xfId="0" applyNumberFormat="1" applyFont="1"/>
    <xf numFmtId="0" fontId="20" fillId="0" borderId="32" xfId="0" applyFont="1" applyFill="1" applyBorder="1" applyAlignment="1">
      <alignment horizontal="center" vertical="center"/>
    </xf>
    <xf numFmtId="165" fontId="9" fillId="0" borderId="32" xfId="16" applyNumberFormat="1" applyFont="1" applyFill="1" applyBorder="1" applyAlignment="1">
      <alignment horizontal="center" vertical="center"/>
    </xf>
    <xf numFmtId="0" fontId="6" fillId="0" borderId="21" xfId="51" applyFont="1" applyFill="1" applyBorder="1" applyAlignment="1">
      <alignment vertical="center"/>
    </xf>
    <xf numFmtId="0" fontId="6" fillId="0" borderId="22" xfId="51" applyFont="1" applyFill="1" applyBorder="1" applyAlignment="1">
      <alignment vertical="center"/>
    </xf>
    <xf numFmtId="0" fontId="6" fillId="0" borderId="22" xfId="51" applyFont="1" applyFill="1" applyBorder="1" applyAlignment="1">
      <alignment horizontal="left" vertical="center"/>
    </xf>
    <xf numFmtId="165" fontId="14" fillId="0" borderId="21" xfId="16" quotePrefix="1" applyNumberFormat="1" applyFont="1" applyFill="1" applyBorder="1" applyAlignment="1">
      <alignment horizontal="center" vertical="center"/>
    </xf>
    <xf numFmtId="171" fontId="9" fillId="0" borderId="15" xfId="50" applyNumberFormat="1" applyFont="1" applyFill="1" applyBorder="1"/>
    <xf numFmtId="0" fontId="37" fillId="0" borderId="14" xfId="0" applyFont="1" applyBorder="1"/>
    <xf numFmtId="171" fontId="37" fillId="0" borderId="15" xfId="50" applyNumberFormat="1" applyFont="1" applyFill="1" applyBorder="1"/>
    <xf numFmtId="0" fontId="37" fillId="0" borderId="15" xfId="0" applyFont="1" applyBorder="1" applyAlignment="1">
      <alignment horizontal="center"/>
    </xf>
    <xf numFmtId="0" fontId="37" fillId="0" borderId="13" xfId="0" applyFont="1" applyBorder="1"/>
    <xf numFmtId="9" fontId="37" fillId="0" borderId="13" xfId="63" applyNumberFormat="1" applyFont="1" applyFill="1" applyBorder="1" applyAlignment="1">
      <alignment horizontal="center" vertical="center"/>
    </xf>
    <xf numFmtId="0" fontId="104" fillId="0" borderId="14" xfId="0" applyFont="1" applyBorder="1"/>
    <xf numFmtId="171" fontId="104" fillId="0" borderId="15" xfId="50" applyNumberFormat="1" applyFont="1" applyFill="1" applyBorder="1"/>
    <xf numFmtId="0" fontId="104" fillId="0" borderId="15" xfId="0" applyFont="1" applyBorder="1" applyAlignment="1">
      <alignment horizontal="center"/>
    </xf>
    <xf numFmtId="0" fontId="104" fillId="0" borderId="13" xfId="0" applyFont="1" applyBorder="1"/>
    <xf numFmtId="0" fontId="5" fillId="0" borderId="29" xfId="51" applyFont="1" applyFill="1" applyBorder="1" applyAlignment="1">
      <alignment horizontal="left" vertical="center"/>
    </xf>
    <xf numFmtId="3" fontId="104" fillId="0" borderId="30" xfId="51" applyNumberFormat="1" applyFont="1" applyFill="1" applyBorder="1" applyAlignment="1">
      <alignment horizontal="right" vertical="center"/>
    </xf>
    <xf numFmtId="3" fontId="104" fillId="0" borderId="30" xfId="51" applyNumberFormat="1" applyFont="1" applyFill="1" applyBorder="1" applyAlignment="1">
      <alignment horizontal="center" vertical="center"/>
    </xf>
    <xf numFmtId="43" fontId="6" fillId="0" borderId="15" xfId="0" applyNumberFormat="1" applyFont="1" applyBorder="1" applyAlignment="1">
      <alignment horizontal="center"/>
    </xf>
    <xf numFmtId="43" fontId="6" fillId="0" borderId="30" xfId="0" applyNumberFormat="1" applyFont="1" applyBorder="1" applyAlignment="1">
      <alignment horizontal="center"/>
    </xf>
    <xf numFmtId="3" fontId="6" fillId="0" borderId="19" xfId="0" applyNumberFormat="1" applyFont="1" applyFill="1" applyBorder="1" applyAlignment="1">
      <alignment horizontal="center"/>
    </xf>
    <xf numFmtId="3" fontId="6" fillId="0" borderId="0" xfId="0" applyNumberFormat="1" applyFont="1" applyFill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37" fillId="4" borderId="14" xfId="48" applyFont="1" applyFill="1" applyBorder="1" applyAlignment="1">
      <alignment horizontal="left"/>
    </xf>
    <xf numFmtId="9" fontId="6" fillId="0" borderId="13" xfId="49" applyNumberFormat="1" applyFont="1" applyFill="1" applyBorder="1" applyAlignment="1">
      <alignment horizontal="center" vertical="center"/>
    </xf>
    <xf numFmtId="0" fontId="85" fillId="4" borderId="14" xfId="48" applyFont="1" applyFill="1" applyBorder="1" applyAlignment="1">
      <alignment horizontal="left" vertical="center"/>
    </xf>
    <xf numFmtId="9" fontId="9" fillId="0" borderId="32" xfId="62" applyFont="1" applyFill="1" applyBorder="1" applyAlignment="1">
      <alignment horizontal="center" vertical="center"/>
    </xf>
    <xf numFmtId="2" fontId="9" fillId="0" borderId="13" xfId="16" applyNumberFormat="1" applyFont="1" applyFill="1" applyBorder="1" applyAlignment="1">
      <alignment horizontal="right" vertical="center"/>
    </xf>
    <xf numFmtId="1" fontId="9" fillId="0" borderId="13" xfId="59" applyNumberFormat="1" applyFont="1" applyFill="1" applyBorder="1" applyAlignment="1">
      <alignment horizontal="center" vertical="center"/>
    </xf>
    <xf numFmtId="1" fontId="9" fillId="0" borderId="13" xfId="49" applyNumberFormat="1" applyFont="1" applyFill="1" applyBorder="1" applyAlignment="1">
      <alignment horizontal="center" vertical="center"/>
    </xf>
    <xf numFmtId="1" fontId="9" fillId="0" borderId="13" xfId="0" applyNumberFormat="1" applyFont="1" applyFill="1" applyBorder="1" applyAlignment="1">
      <alignment horizontal="center"/>
    </xf>
    <xf numFmtId="170" fontId="9" fillId="0" borderId="13" xfId="50" applyNumberFormat="1" applyFont="1" applyFill="1" applyBorder="1" applyAlignment="1">
      <alignment horizontal="center" vertical="center"/>
    </xf>
    <xf numFmtId="0" fontId="6" fillId="4" borderId="14" xfId="0" applyNumberFormat="1" applyFont="1" applyFill="1" applyBorder="1" applyAlignment="1">
      <alignment horizontal="left" vertical="center"/>
    </xf>
    <xf numFmtId="0" fontId="6" fillId="4" borderId="15" xfId="48" applyNumberFormat="1" applyFont="1" applyFill="1" applyBorder="1" applyAlignment="1">
      <alignment vertical="center"/>
    </xf>
    <xf numFmtId="0" fontId="6" fillId="4" borderId="16" xfId="48" applyNumberFormat="1" applyFont="1" applyFill="1" applyBorder="1" applyAlignment="1">
      <alignment vertical="center"/>
    </xf>
    <xf numFmtId="0" fontId="87" fillId="5" borderId="29" xfId="58" applyFont="1" applyFill="1" applyBorder="1" applyAlignment="1">
      <alignment vertical="center"/>
    </xf>
    <xf numFmtId="0" fontId="6" fillId="5" borderId="29" xfId="0" applyNumberFormat="1" applyFont="1" applyFill="1" applyBorder="1"/>
    <xf numFmtId="0" fontId="6" fillId="5" borderId="30" xfId="0" applyNumberFormat="1" applyFont="1" applyFill="1" applyBorder="1"/>
    <xf numFmtId="0" fontId="6" fillId="5" borderId="31" xfId="0" applyNumberFormat="1" applyFont="1" applyFill="1" applyBorder="1"/>
    <xf numFmtId="0" fontId="59" fillId="4" borderId="14" xfId="0" applyNumberFormat="1" applyFont="1" applyFill="1" applyBorder="1" applyAlignment="1">
      <alignment vertical="center"/>
    </xf>
    <xf numFmtId="0" fontId="80" fillId="0" borderId="32" xfId="49" applyFont="1" applyFill="1" applyBorder="1" applyAlignment="1">
      <alignment horizontal="center" vertical="center"/>
    </xf>
    <xf numFmtId="173" fontId="22" fillId="0" borderId="10" xfId="46" applyNumberFormat="1" applyFont="1" applyFill="1" applyBorder="1" applyAlignment="1">
      <alignment vertical="center"/>
    </xf>
    <xf numFmtId="3" fontId="9" fillId="0" borderId="13" xfId="62" applyNumberFormat="1" applyFont="1" applyFill="1" applyBorder="1" applyAlignment="1">
      <alignment horizontal="center"/>
    </xf>
    <xf numFmtId="0" fontId="6" fillId="4" borderId="14" xfId="48" quotePrefix="1" applyFont="1" applyFill="1" applyBorder="1" applyAlignment="1">
      <alignment horizontal="left" vertical="center"/>
    </xf>
    <xf numFmtId="0" fontId="85" fillId="4" borderId="14" xfId="48" applyFont="1" applyFill="1" applyBorder="1" applyAlignment="1">
      <alignment horizontal="left" vertical="center"/>
    </xf>
    <xf numFmtId="0" fontId="85" fillId="4" borderId="24" xfId="48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43" fontId="37" fillId="0" borderId="0" xfId="50" applyFont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4" fontId="19" fillId="0" borderId="0" xfId="16" applyNumberFormat="1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vertical="center"/>
    </xf>
    <xf numFmtId="2" fontId="121" fillId="0" borderId="0" xfId="0" applyNumberFormat="1" applyFont="1" applyFill="1" applyBorder="1" applyAlignment="1">
      <alignment vertical="center"/>
    </xf>
    <xf numFmtId="43" fontId="121" fillId="0" borderId="0" xfId="0" applyNumberFormat="1" applyFont="1" applyFill="1" applyBorder="1" applyAlignment="1">
      <alignment vertical="center"/>
    </xf>
    <xf numFmtId="4" fontId="121" fillId="0" borderId="0" xfId="16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4" fontId="37" fillId="0" borderId="0" xfId="16" applyNumberFormat="1" applyFont="1" applyFill="1" applyBorder="1" applyAlignment="1">
      <alignment horizontal="center" vertical="center"/>
    </xf>
    <xf numFmtId="0" fontId="111" fillId="4" borderId="0" xfId="0" applyFont="1" applyFill="1"/>
    <xf numFmtId="49" fontId="19" fillId="0" borderId="0" xfId="0" applyNumberFormat="1" applyFont="1" applyBorder="1" applyAlignment="1">
      <alignment vertical="center"/>
    </xf>
    <xf numFmtId="0" fontId="69" fillId="4" borderId="0" xfId="0" applyFont="1" applyFill="1"/>
    <xf numFmtId="0" fontId="69" fillId="4" borderId="0" xfId="0" applyFont="1" applyFill="1" applyAlignment="1">
      <alignment vertical="center"/>
    </xf>
    <xf numFmtId="0" fontId="69" fillId="0" borderId="22" xfId="0" applyFont="1" applyFill="1" applyBorder="1"/>
    <xf numFmtId="173" fontId="20" fillId="0" borderId="0" xfId="46" applyNumberFormat="1" applyFont="1" applyFill="1" applyBorder="1" applyAlignment="1">
      <alignment vertical="center"/>
    </xf>
    <xf numFmtId="0" fontId="19" fillId="0" borderId="0" xfId="0" applyFont="1"/>
    <xf numFmtId="0" fontId="9" fillId="4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104" fillId="3" borderId="3" xfId="44" applyFont="1" applyFill="1" applyBorder="1" applyAlignment="1">
      <alignment horizontal="center" vertical="center"/>
    </xf>
    <xf numFmtId="0" fontId="104" fillId="3" borderId="2" xfId="44" applyFont="1" applyFill="1" applyBorder="1" applyAlignment="1">
      <alignment horizontal="center" vertical="center"/>
    </xf>
    <xf numFmtId="0" fontId="104" fillId="3" borderId="1" xfId="44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165" fontId="9" fillId="0" borderId="12" xfId="0" applyNumberFormat="1" applyFont="1" applyFill="1" applyBorder="1" applyAlignment="1">
      <alignment horizontal="center"/>
    </xf>
    <xf numFmtId="165" fontId="9" fillId="0" borderId="13" xfId="0" applyNumberFormat="1" applyFont="1" applyFill="1" applyBorder="1" applyAlignment="1">
      <alignment horizontal="center"/>
    </xf>
    <xf numFmtId="165" fontId="9" fillId="0" borderId="20" xfId="0" applyNumberFormat="1" applyFont="1" applyFill="1" applyBorder="1" applyAlignment="1">
      <alignment horizontal="center"/>
    </xf>
    <xf numFmtId="165" fontId="9" fillId="0" borderId="17" xfId="0" applyNumberFormat="1" applyFont="1" applyFill="1" applyBorder="1" applyAlignment="1">
      <alignment horizontal="center"/>
    </xf>
    <xf numFmtId="165" fontId="9" fillId="4" borderId="17" xfId="0" applyNumberFormat="1" applyFont="1" applyFill="1" applyBorder="1" applyAlignment="1">
      <alignment horizontal="center"/>
    </xf>
    <xf numFmtId="165" fontId="9" fillId="4" borderId="12" xfId="0" applyNumberFormat="1" applyFont="1" applyFill="1" applyBorder="1" applyAlignment="1">
      <alignment horizontal="center"/>
    </xf>
    <xf numFmtId="0" fontId="9" fillId="4" borderId="13" xfId="0" applyFont="1" applyFill="1" applyBorder="1"/>
    <xf numFmtId="165" fontId="9" fillId="4" borderId="20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1" fillId="0" borderId="16" xfId="0" applyFont="1" applyBorder="1" applyAlignment="1">
      <alignment vertical="top"/>
    </xf>
    <xf numFmtId="0" fontId="22" fillId="0" borderId="0" xfId="56" applyFont="1" applyFill="1" applyAlignment="1">
      <alignment horizontal="center" vertical="center"/>
    </xf>
    <xf numFmtId="0" fontId="13" fillId="0" borderId="0" xfId="55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54" applyFont="1" applyFill="1" applyAlignment="1">
      <alignment horizontal="center"/>
    </xf>
    <xf numFmtId="49" fontId="37" fillId="4" borderId="1" xfId="58" applyNumberFormat="1" applyFont="1" applyFill="1" applyBorder="1" applyAlignment="1">
      <alignment horizontal="center" vertical="center"/>
    </xf>
    <xf numFmtId="0" fontId="21" fillId="4" borderId="17" xfId="45" applyFont="1" applyFill="1" applyBorder="1" applyAlignment="1">
      <alignment vertical="center"/>
    </xf>
    <xf numFmtId="0" fontId="21" fillId="4" borderId="17" xfId="45" applyFont="1" applyFill="1" applyBorder="1" applyAlignment="1">
      <alignment horizontal="center" vertical="center"/>
    </xf>
    <xf numFmtId="171" fontId="6" fillId="0" borderId="15" xfId="48" applyNumberFormat="1" applyFont="1" applyFill="1" applyBorder="1" applyAlignment="1">
      <alignment horizontal="center" vertical="center"/>
    </xf>
    <xf numFmtId="0" fontId="85" fillId="4" borderId="14" xfId="48" quotePrefix="1" applyFont="1" applyFill="1" applyBorder="1" applyAlignment="1">
      <alignment vertical="center"/>
    </xf>
    <xf numFmtId="0" fontId="99" fillId="0" borderId="15" xfId="48" applyFont="1" applyFill="1" applyBorder="1" applyAlignment="1">
      <alignment horizontal="center" vertical="center"/>
    </xf>
    <xf numFmtId="165" fontId="9" fillId="0" borderId="12" xfId="0" applyNumberFormat="1" applyFont="1" applyBorder="1" applyAlignment="1">
      <alignment horizontal="right" vertical="center"/>
    </xf>
    <xf numFmtId="0" fontId="41" fillId="4" borderId="14" xfId="0" applyFont="1" applyFill="1" applyBorder="1" applyAlignment="1">
      <alignment vertical="center"/>
    </xf>
    <xf numFmtId="0" fontId="35" fillId="0" borderId="1" xfId="46" applyFont="1" applyFill="1" applyBorder="1" applyAlignment="1">
      <alignment horizontal="left" vertical="center"/>
    </xf>
    <xf numFmtId="0" fontId="62" fillId="0" borderId="7" xfId="0" applyFont="1" applyBorder="1" applyAlignment="1">
      <alignment vertical="center"/>
    </xf>
    <xf numFmtId="4" fontId="38" fillId="0" borderId="8" xfId="50" applyNumberFormat="1" applyFont="1" applyFill="1" applyBorder="1" applyAlignment="1">
      <alignment horizontal="center" vertical="center" wrapText="1"/>
    </xf>
    <xf numFmtId="0" fontId="38" fillId="0" borderId="9" xfId="48" applyFont="1" applyFill="1" applyBorder="1" applyAlignment="1">
      <alignment vertical="center"/>
    </xf>
    <xf numFmtId="0" fontId="10" fillId="0" borderId="1" xfId="46" applyFont="1" applyFill="1" applyBorder="1" applyAlignment="1">
      <alignment horizontal="center" vertical="center"/>
    </xf>
    <xf numFmtId="17" fontId="10" fillId="0" borderId="1" xfId="46" applyNumberFormat="1" applyFont="1" applyFill="1" applyBorder="1" applyAlignment="1">
      <alignment horizontal="center" vertical="center"/>
    </xf>
    <xf numFmtId="49" fontId="35" fillId="0" borderId="17" xfId="0" applyNumberFormat="1" applyFont="1" applyFill="1" applyBorder="1" applyAlignment="1">
      <alignment vertical="center"/>
    </xf>
    <xf numFmtId="9" fontId="6" fillId="0" borderId="17" xfId="46" applyNumberFormat="1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vertical="center"/>
    </xf>
    <xf numFmtId="0" fontId="109" fillId="0" borderId="13" xfId="0" applyFont="1" applyFill="1" applyBorder="1" applyAlignment="1">
      <alignment vertical="center"/>
    </xf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85" fillId="4" borderId="15" xfId="0" applyNumberFormat="1" applyFont="1" applyFill="1" applyBorder="1"/>
    <xf numFmtId="0" fontId="85" fillId="4" borderId="16" xfId="0" applyNumberFormat="1" applyFont="1" applyFill="1" applyBorder="1"/>
    <xf numFmtId="0" fontId="6" fillId="5" borderId="14" xfId="0" applyNumberFormat="1" applyFont="1" applyFill="1" applyBorder="1"/>
    <xf numFmtId="3" fontId="6" fillId="5" borderId="15" xfId="0" applyNumberFormat="1" applyFont="1" applyFill="1" applyBorder="1" applyAlignment="1">
      <alignment horizontal="left"/>
    </xf>
    <xf numFmtId="3" fontId="6" fillId="5" borderId="16" xfId="0" applyNumberFormat="1" applyFont="1" applyFill="1" applyBorder="1" applyAlignment="1">
      <alignment horizontal="left"/>
    </xf>
    <xf numFmtId="0" fontId="85" fillId="5" borderId="14" xfId="0" applyNumberFormat="1" applyFont="1" applyFill="1" applyBorder="1"/>
    <xf numFmtId="0" fontId="11" fillId="5" borderId="32" xfId="49" applyFont="1" applyFill="1" applyBorder="1" applyAlignment="1">
      <alignment horizontal="center" vertical="center"/>
    </xf>
    <xf numFmtId="0" fontId="11" fillId="5" borderId="31" xfId="49" applyFont="1" applyFill="1" applyBorder="1" applyAlignment="1">
      <alignment horizontal="center" vertical="center"/>
    </xf>
    <xf numFmtId="0" fontId="85" fillId="0" borderId="12" xfId="13" applyFont="1" applyFill="1" applyBorder="1"/>
    <xf numFmtId="0" fontId="87" fillId="5" borderId="25" xfId="0" applyNumberFormat="1" applyFont="1" applyFill="1" applyBorder="1"/>
    <xf numFmtId="0" fontId="87" fillId="5" borderId="26" xfId="0" applyNumberFormat="1" applyFont="1" applyFill="1" applyBorder="1"/>
    <xf numFmtId="165" fontId="85" fillId="0" borderId="12" xfId="16" applyNumberFormat="1" applyFont="1" applyFill="1" applyBorder="1" applyAlignment="1">
      <alignment horizontal="right" vertical="center"/>
    </xf>
    <xf numFmtId="0" fontId="11" fillId="0" borderId="29" xfId="0" applyFont="1" applyFill="1" applyBorder="1"/>
    <xf numFmtId="0" fontId="90" fillId="4" borderId="17" xfId="0" applyFont="1" applyFill="1" applyBorder="1"/>
    <xf numFmtId="0" fontId="90" fillId="4" borderId="18" xfId="0" applyFont="1" applyFill="1" applyBorder="1"/>
    <xf numFmtId="0" fontId="90" fillId="4" borderId="19" xfId="0" applyFont="1" applyFill="1" applyBorder="1"/>
    <xf numFmtId="0" fontId="90" fillId="4" borderId="27" xfId="0" applyFont="1" applyFill="1" applyBorder="1"/>
    <xf numFmtId="0" fontId="11" fillId="4" borderId="17" xfId="0" applyFont="1" applyFill="1" applyBorder="1"/>
    <xf numFmtId="165" fontId="90" fillId="4" borderId="17" xfId="0" applyNumberFormat="1" applyFont="1" applyFill="1" applyBorder="1" applyAlignment="1">
      <alignment horizontal="left"/>
    </xf>
    <xf numFmtId="165" fontId="90" fillId="4" borderId="17" xfId="0" applyNumberFormat="1" applyFont="1" applyFill="1" applyBorder="1"/>
    <xf numFmtId="0" fontId="85" fillId="0" borderId="13" xfId="0" applyFont="1" applyBorder="1"/>
    <xf numFmtId="0" fontId="11" fillId="4" borderId="32" xfId="0" applyFont="1" applyFill="1" applyBorder="1"/>
    <xf numFmtId="0" fontId="85" fillId="4" borderId="18" xfId="58" applyFont="1" applyFill="1" applyBorder="1" applyAlignment="1">
      <alignment vertical="center"/>
    </xf>
    <xf numFmtId="165" fontId="87" fillId="4" borderId="17" xfId="16" applyNumberFormat="1" applyFont="1" applyFill="1" applyBorder="1" applyAlignment="1">
      <alignment horizontal="center" vertical="center"/>
    </xf>
    <xf numFmtId="165" fontId="87" fillId="4" borderId="17" xfId="16" applyNumberFormat="1" applyFont="1" applyFill="1" applyBorder="1" applyAlignment="1">
      <alignment horizontal="right" vertical="center"/>
    </xf>
    <xf numFmtId="165" fontId="87" fillId="5" borderId="12" xfId="16" applyNumberFormat="1" applyFont="1" applyFill="1" applyBorder="1" applyAlignment="1">
      <alignment horizontal="center" vertical="center"/>
    </xf>
    <xf numFmtId="165" fontId="87" fillId="5" borderId="12" xfId="16" applyNumberFormat="1" applyFont="1" applyFill="1" applyBorder="1" applyAlignment="1">
      <alignment horizontal="right" vertical="center"/>
    </xf>
    <xf numFmtId="0" fontId="87" fillId="5" borderId="18" xfId="0" applyFont="1" applyFill="1" applyBorder="1" applyAlignment="1">
      <alignment vertical="center"/>
    </xf>
    <xf numFmtId="0" fontId="6" fillId="5" borderId="18" xfId="0" applyNumberFormat="1" applyFont="1" applyFill="1" applyBorder="1" applyAlignment="1">
      <alignment vertical="center"/>
    </xf>
    <xf numFmtId="0" fontId="6" fillId="5" borderId="19" xfId="48" applyNumberFormat="1" applyFont="1" applyFill="1" applyBorder="1" applyAlignment="1">
      <alignment horizontal="left" vertical="center"/>
    </xf>
    <xf numFmtId="0" fontId="6" fillId="5" borderId="27" xfId="48" applyNumberFormat="1" applyFont="1" applyFill="1" applyBorder="1" applyAlignment="1">
      <alignment horizontal="left" vertical="center"/>
    </xf>
    <xf numFmtId="0" fontId="11" fillId="5" borderId="27" xfId="49" applyFont="1" applyFill="1" applyBorder="1" applyAlignment="1">
      <alignment horizontal="center" vertical="center"/>
    </xf>
    <xf numFmtId="0" fontId="11" fillId="5" borderId="17" xfId="49" applyFont="1" applyFill="1" applyBorder="1" applyAlignment="1">
      <alignment horizontal="center" vertical="center"/>
    </xf>
    <xf numFmtId="165" fontId="85" fillId="0" borderId="17" xfId="16" applyNumberFormat="1" applyFont="1" applyFill="1" applyBorder="1" applyAlignment="1">
      <alignment horizontal="right" vertical="center"/>
    </xf>
    <xf numFmtId="165" fontId="22" fillId="0" borderId="17" xfId="16" applyNumberFormat="1" applyFont="1" applyFill="1" applyBorder="1" applyAlignment="1">
      <alignment horizontal="center" vertical="center"/>
    </xf>
    <xf numFmtId="0" fontId="6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85" fillId="4" borderId="24" xfId="48" applyFont="1" applyFill="1" applyBorder="1" applyAlignment="1">
      <alignment vertical="center"/>
    </xf>
    <xf numFmtId="0" fontId="85" fillId="4" borderId="26" xfId="48" applyFont="1" applyFill="1" applyBorder="1" applyAlignment="1">
      <alignment vertical="center"/>
    </xf>
    <xf numFmtId="0" fontId="85" fillId="4" borderId="24" xfId="59" applyFont="1" applyFill="1" applyBorder="1" applyAlignment="1">
      <alignment horizontal="left" vertical="center"/>
    </xf>
    <xf numFmtId="0" fontId="41" fillId="0" borderId="14" xfId="0" applyFont="1" applyBorder="1"/>
    <xf numFmtId="0" fontId="6" fillId="5" borderId="16" xfId="48" applyFont="1" applyFill="1" applyBorder="1" applyAlignment="1">
      <alignment horizontal="left" vertical="center"/>
    </xf>
    <xf numFmtId="0" fontId="35" fillId="4" borderId="17" xfId="58" applyFont="1" applyFill="1" applyBorder="1" applyAlignment="1">
      <alignment horizontal="center" vertical="center"/>
    </xf>
    <xf numFmtId="0" fontId="86" fillId="4" borderId="19" xfId="45" applyFont="1" applyFill="1" applyBorder="1" applyAlignment="1">
      <alignment horizontal="center" vertical="center"/>
    </xf>
    <xf numFmtId="0" fontId="86" fillId="4" borderId="27" xfId="45" applyFont="1" applyFill="1" applyBorder="1" applyAlignment="1">
      <alignment horizontal="center" vertical="center"/>
    </xf>
    <xf numFmtId="0" fontId="86" fillId="4" borderId="17" xfId="45" applyFont="1" applyFill="1" applyBorder="1" applyAlignment="1">
      <alignment horizontal="center" vertical="center"/>
    </xf>
    <xf numFmtId="0" fontId="75" fillId="4" borderId="19" xfId="48" applyFont="1" applyFill="1" applyBorder="1" applyAlignment="1">
      <alignment horizontal="left" vertical="center"/>
    </xf>
    <xf numFmtId="172" fontId="6" fillId="0" borderId="16" xfId="46" applyNumberFormat="1" applyFont="1" applyFill="1" applyBorder="1" applyAlignment="1">
      <alignment horizontal="center" vertical="center"/>
    </xf>
    <xf numFmtId="171" fontId="6" fillId="0" borderId="19" xfId="50" applyNumberFormat="1" applyFont="1" applyFill="1" applyBorder="1" applyAlignment="1">
      <alignment horizontal="center"/>
    </xf>
    <xf numFmtId="171" fontId="6" fillId="0" borderId="17" xfId="50" applyNumberFormat="1" applyFont="1" applyFill="1" applyBorder="1" applyAlignment="1">
      <alignment horizontal="center" vertical="center"/>
    </xf>
    <xf numFmtId="9" fontId="5" fillId="0" borderId="17" xfId="49" applyNumberFormat="1" applyFont="1" applyFill="1" applyBorder="1" applyAlignment="1">
      <alignment horizontal="center" vertical="center"/>
    </xf>
    <xf numFmtId="165" fontId="13" fillId="0" borderId="2" xfId="16" applyNumberFormat="1" applyFont="1" applyFill="1" applyBorder="1" applyAlignment="1">
      <alignment horizontal="center" vertical="center"/>
    </xf>
    <xf numFmtId="0" fontId="85" fillId="0" borderId="33" xfId="48" applyFont="1" applyFill="1" applyBorder="1" applyAlignment="1">
      <alignment vertical="center"/>
    </xf>
    <xf numFmtId="49" fontId="41" fillId="0" borderId="24" xfId="61" applyNumberFormat="1" applyFont="1" applyFill="1" applyBorder="1" applyAlignment="1">
      <alignment vertical="center"/>
    </xf>
    <xf numFmtId="0" fontId="86" fillId="0" borderId="12" xfId="49" applyFont="1" applyFill="1" applyBorder="1" applyAlignment="1">
      <alignment horizontal="center" vertical="center"/>
    </xf>
    <xf numFmtId="0" fontId="111" fillId="4" borderId="18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7" xfId="46" applyFont="1" applyFill="1" applyBorder="1" applyAlignment="1">
      <alignment horizontal="left" vertical="center"/>
    </xf>
    <xf numFmtId="0" fontId="5" fillId="4" borderId="17" xfId="49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/>
    </xf>
    <xf numFmtId="4" fontId="6" fillId="5" borderId="18" xfId="49" applyNumberFormat="1" applyFont="1" applyFill="1" applyBorder="1" applyAlignment="1">
      <alignment horizontal="center" vertical="center"/>
    </xf>
    <xf numFmtId="4" fontId="99" fillId="5" borderId="19" xfId="49" applyNumberFormat="1" applyFont="1" applyFill="1" applyBorder="1" applyAlignment="1">
      <alignment horizontal="center" vertical="center"/>
    </xf>
    <xf numFmtId="49" fontId="6" fillId="4" borderId="24" xfId="61" applyNumberFormat="1" applyFont="1" applyFill="1" applyBorder="1" applyAlignment="1">
      <alignment vertical="center"/>
    </xf>
    <xf numFmtId="0" fontId="85" fillId="0" borderId="25" xfId="0" applyFont="1" applyFill="1" applyBorder="1" applyAlignment="1">
      <alignment vertical="center"/>
    </xf>
    <xf numFmtId="0" fontId="85" fillId="4" borderId="26" xfId="0" applyFont="1" applyFill="1" applyBorder="1" applyAlignment="1">
      <alignment vertical="center"/>
    </xf>
    <xf numFmtId="165" fontId="10" fillId="4" borderId="12" xfId="16" applyNumberFormat="1" applyFont="1" applyFill="1" applyBorder="1" applyAlignment="1">
      <alignment horizontal="left" vertical="center"/>
    </xf>
    <xf numFmtId="49" fontId="37" fillId="0" borderId="32" xfId="61" applyNumberFormat="1" applyFont="1" applyFill="1" applyBorder="1" applyAlignment="1">
      <alignment vertical="center"/>
    </xf>
    <xf numFmtId="0" fontId="6" fillId="0" borderId="29" xfId="48" applyFont="1" applyFill="1" applyBorder="1" applyAlignment="1">
      <alignment vertical="center"/>
    </xf>
    <xf numFmtId="1" fontId="6" fillId="0" borderId="30" xfId="48" applyNumberFormat="1" applyFont="1" applyFill="1" applyBorder="1" applyAlignment="1">
      <alignment horizontal="left" vertical="center"/>
    </xf>
    <xf numFmtId="0" fontId="37" fillId="0" borderId="31" xfId="48" applyFont="1" applyFill="1" applyBorder="1" applyAlignment="1">
      <alignment vertical="center"/>
    </xf>
    <xf numFmtId="3" fontId="20" fillId="0" borderId="32" xfId="16" applyNumberFormat="1" applyFont="1" applyFill="1" applyBorder="1" applyAlignment="1">
      <alignment horizontal="center" vertical="center"/>
    </xf>
    <xf numFmtId="0" fontId="99" fillId="4" borderId="19" xfId="48" applyFont="1" applyFill="1" applyBorder="1" applyAlignment="1">
      <alignment horizontal="center" vertical="center"/>
    </xf>
    <xf numFmtId="0" fontId="6" fillId="0" borderId="32" xfId="49" applyFont="1" applyFill="1" applyBorder="1" applyAlignment="1">
      <alignment horizontal="center" vertical="center"/>
    </xf>
    <xf numFmtId="43" fontId="6" fillId="0" borderId="19" xfId="50" applyFont="1" applyFill="1" applyBorder="1" applyAlignment="1">
      <alignment horizontal="center" vertical="center"/>
    </xf>
    <xf numFmtId="43" fontId="6" fillId="0" borderId="17" xfId="50" applyFont="1" applyFill="1" applyBorder="1" applyAlignment="1">
      <alignment horizontal="center" vertical="center"/>
    </xf>
    <xf numFmtId="9" fontId="6" fillId="4" borderId="30" xfId="48" applyNumberFormat="1" applyFont="1" applyFill="1" applyBorder="1" applyAlignment="1">
      <alignment horizontal="center" vertical="center"/>
    </xf>
    <xf numFmtId="0" fontId="75" fillId="4" borderId="31" xfId="48" applyFont="1" applyFill="1" applyBorder="1" applyAlignment="1">
      <alignment horizontal="left" vertical="center"/>
    </xf>
    <xf numFmtId="1" fontId="9" fillId="0" borderId="15" xfId="48" applyNumberFormat="1" applyFont="1" applyFill="1" applyBorder="1" applyAlignment="1">
      <alignment horizontal="center" vertical="center"/>
    </xf>
    <xf numFmtId="3" fontId="10" fillId="4" borderId="32" xfId="16" applyNumberFormat="1" applyFont="1" applyFill="1" applyBorder="1" applyAlignment="1">
      <alignment horizontal="center" vertical="center"/>
    </xf>
    <xf numFmtId="0" fontId="41" fillId="4" borderId="24" xfId="48" applyFont="1" applyFill="1" applyBorder="1" applyAlignment="1">
      <alignment horizontal="left" vertical="center"/>
    </xf>
    <xf numFmtId="1" fontId="41" fillId="4" borderId="25" xfId="48" applyNumberFormat="1" applyFont="1" applyFill="1" applyBorder="1" applyAlignment="1">
      <alignment horizontal="center" vertical="center"/>
    </xf>
    <xf numFmtId="0" fontId="41" fillId="4" borderId="26" xfId="48" applyFont="1" applyFill="1" applyBorder="1" applyAlignment="1">
      <alignment vertical="center"/>
    </xf>
    <xf numFmtId="0" fontId="21" fillId="5" borderId="32" xfId="49" applyFont="1" applyFill="1" applyBorder="1" applyAlignment="1">
      <alignment horizontal="center" vertical="center"/>
    </xf>
    <xf numFmtId="0" fontId="21" fillId="5" borderId="32" xfId="45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49" fontId="12" fillId="4" borderId="12" xfId="61" applyNumberFormat="1" applyFont="1" applyFill="1" applyBorder="1" applyAlignment="1">
      <alignment vertical="center"/>
    </xf>
    <xf numFmtId="165" fontId="26" fillId="0" borderId="13" xfId="16" applyNumberFormat="1" applyFont="1" applyFill="1" applyBorder="1" applyAlignment="1">
      <alignment horizontal="right" vertical="center"/>
    </xf>
    <xf numFmtId="49" fontId="12" fillId="4" borderId="20" xfId="61" applyNumberFormat="1" applyFont="1" applyFill="1" applyBorder="1" applyAlignment="1">
      <alignment vertical="center"/>
    </xf>
    <xf numFmtId="0" fontId="86" fillId="5" borderId="14" xfId="48" applyFont="1" applyFill="1" applyBorder="1" applyAlignment="1">
      <alignment horizontal="left" vertical="center"/>
    </xf>
    <xf numFmtId="0" fontId="86" fillId="5" borderId="15" xfId="48" applyFont="1" applyFill="1" applyBorder="1" applyAlignment="1">
      <alignment horizontal="left" vertical="center" wrapText="1"/>
    </xf>
    <xf numFmtId="0" fontId="86" fillId="5" borderId="16" xfId="48" applyFont="1" applyFill="1" applyBorder="1" applyAlignment="1">
      <alignment horizontal="left" vertical="center" wrapText="1"/>
    </xf>
    <xf numFmtId="49" fontId="12" fillId="4" borderId="13" xfId="61" applyNumberFormat="1" applyFont="1" applyFill="1" applyBorder="1" applyAlignment="1">
      <alignment vertical="center"/>
    </xf>
    <xf numFmtId="0" fontId="11" fillId="5" borderId="14" xfId="48" applyFont="1" applyFill="1" applyBorder="1" applyAlignment="1">
      <alignment horizontal="left" vertical="center"/>
    </xf>
    <xf numFmtId="0" fontId="11" fillId="5" borderId="16" xfId="48" applyFont="1" applyFill="1" applyBorder="1" applyAlignment="1">
      <alignment horizontal="left" vertical="center"/>
    </xf>
    <xf numFmtId="0" fontId="17" fillId="5" borderId="14" xfId="48" applyFont="1" applyFill="1" applyBorder="1" applyAlignment="1">
      <alignment vertical="center"/>
    </xf>
    <xf numFmtId="0" fontId="17" fillId="5" borderId="15" xfId="48" applyFont="1" applyFill="1" applyBorder="1" applyAlignment="1">
      <alignment vertical="center"/>
    </xf>
    <xf numFmtId="0" fontId="17" fillId="5" borderId="16" xfId="48" applyFont="1" applyFill="1" applyBorder="1" applyAlignment="1">
      <alignment vertical="center"/>
    </xf>
    <xf numFmtId="49" fontId="12" fillId="4" borderId="32" xfId="61" applyNumberFormat="1" applyFont="1" applyFill="1" applyBorder="1" applyAlignment="1">
      <alignment vertical="center"/>
    </xf>
    <xf numFmtId="0" fontId="17" fillId="5" borderId="29" xfId="48" applyFont="1" applyFill="1" applyBorder="1" applyAlignment="1">
      <alignment horizontal="left" vertical="center"/>
    </xf>
    <xf numFmtId="9" fontId="17" fillId="5" borderId="30" xfId="49" applyNumberFormat="1" applyFont="1" applyFill="1" applyBorder="1" applyAlignment="1">
      <alignment horizontal="center" vertical="center"/>
    </xf>
    <xf numFmtId="0" fontId="17" fillId="5" borderId="31" xfId="48" applyFont="1" applyFill="1" applyBorder="1" applyAlignment="1">
      <alignment horizontal="left" vertical="center"/>
    </xf>
    <xf numFmtId="165" fontId="26" fillId="0" borderId="32" xfId="16" applyNumberFormat="1" applyFont="1" applyFill="1" applyBorder="1" applyAlignment="1">
      <alignment horizontal="right" vertical="center"/>
    </xf>
    <xf numFmtId="0" fontId="86" fillId="5" borderId="14" xfId="48" applyFont="1" applyFill="1" applyBorder="1" applyAlignment="1">
      <alignment vertical="center"/>
    </xf>
    <xf numFmtId="1" fontId="86" fillId="5" borderId="15" xfId="48" applyNumberFormat="1" applyFont="1" applyFill="1" applyBorder="1" applyAlignment="1">
      <alignment horizontal="center" vertical="center"/>
    </xf>
    <xf numFmtId="0" fontId="86" fillId="5" borderId="16" xfId="48" applyFont="1" applyFill="1" applyBorder="1" applyAlignment="1">
      <alignment vertical="center"/>
    </xf>
    <xf numFmtId="49" fontId="20" fillId="4" borderId="13" xfId="61" applyNumberFormat="1" applyFont="1" applyFill="1" applyBorder="1" applyAlignment="1">
      <alignment horizontal="center" vertical="center"/>
    </xf>
    <xf numFmtId="0" fontId="90" fillId="5" borderId="14" xfId="48" applyFont="1" applyFill="1" applyBorder="1" applyAlignment="1">
      <alignment horizontal="left" vertical="center"/>
    </xf>
    <xf numFmtId="9" fontId="90" fillId="5" borderId="15" xfId="49" applyNumberFormat="1" applyFont="1" applyFill="1" applyBorder="1" applyAlignment="1">
      <alignment horizontal="center" vertical="center"/>
    </xf>
    <xf numFmtId="0" fontId="90" fillId="5" borderId="16" xfId="48" applyFont="1" applyFill="1" applyBorder="1" applyAlignment="1">
      <alignment horizontal="left" vertical="center"/>
    </xf>
    <xf numFmtId="164" fontId="11" fillId="5" borderId="15" xfId="49" quotePrefix="1" applyNumberFormat="1" applyFont="1" applyFill="1" applyBorder="1" applyAlignment="1">
      <alignment horizontal="center" vertical="center"/>
    </xf>
    <xf numFmtId="0" fontId="17" fillId="5" borderId="16" xfId="48" applyFont="1" applyFill="1" applyBorder="1" applyAlignment="1">
      <alignment horizontal="left" vertical="center"/>
    </xf>
    <xf numFmtId="0" fontId="122" fillId="0" borderId="14" xfId="46" applyFont="1" applyFill="1" applyBorder="1" applyAlignment="1">
      <alignment horizontal="left" vertical="center"/>
    </xf>
    <xf numFmtId="0" fontId="11" fillId="0" borderId="16" xfId="46" applyFont="1" applyFill="1" applyBorder="1" applyAlignment="1">
      <alignment horizontal="center" vertical="center"/>
    </xf>
    <xf numFmtId="49" fontId="72" fillId="0" borderId="13" xfId="0" applyNumberFormat="1" applyFont="1" applyFill="1" applyBorder="1" applyAlignment="1">
      <alignment vertical="center"/>
    </xf>
    <xf numFmtId="49" fontId="11" fillId="0" borderId="13" xfId="64" applyNumberFormat="1" applyFont="1" applyFill="1" applyBorder="1" applyAlignment="1">
      <alignment vertical="center"/>
    </xf>
    <xf numFmtId="0" fontId="122" fillId="0" borderId="14" xfId="51" applyFont="1" applyFill="1" applyBorder="1" applyAlignment="1">
      <alignment horizontal="left" vertical="center"/>
    </xf>
    <xf numFmtId="0" fontId="14" fillId="0" borderId="13" xfId="46" applyFont="1" applyFill="1" applyBorder="1" applyAlignment="1">
      <alignment horizontal="left" vertical="center"/>
    </xf>
    <xf numFmtId="49" fontId="14" fillId="0" borderId="13" xfId="0" applyNumberFormat="1" applyFont="1" applyFill="1" applyBorder="1" applyAlignment="1">
      <alignment vertical="center"/>
    </xf>
    <xf numFmtId="0" fontId="86" fillId="5" borderId="21" xfId="48" applyFont="1" applyFill="1" applyBorder="1" applyAlignment="1">
      <alignment horizontal="left" vertical="center"/>
    </xf>
    <xf numFmtId="0" fontId="86" fillId="5" borderId="22" xfId="48" applyFont="1" applyFill="1" applyBorder="1" applyAlignment="1">
      <alignment horizontal="left" vertical="center"/>
    </xf>
    <xf numFmtId="0" fontId="86" fillId="5" borderId="23" xfId="48" applyFont="1" applyFill="1" applyBorder="1" applyAlignment="1">
      <alignment horizontal="left" vertical="center"/>
    </xf>
    <xf numFmtId="165" fontId="26" fillId="0" borderId="20" xfId="16" applyNumberFormat="1" applyFont="1" applyFill="1" applyBorder="1" applyAlignment="1">
      <alignment horizontal="right" vertical="center"/>
    </xf>
    <xf numFmtId="0" fontId="86" fillId="5" borderId="22" xfId="48" applyFont="1" applyFill="1" applyBorder="1" applyAlignment="1">
      <alignment horizontal="left" vertical="center" wrapText="1"/>
    </xf>
    <xf numFmtId="0" fontId="86" fillId="5" borderId="23" xfId="48" applyFont="1" applyFill="1" applyBorder="1" applyAlignment="1">
      <alignment horizontal="left" vertical="center" wrapText="1"/>
    </xf>
    <xf numFmtId="43" fontId="38" fillId="4" borderId="30" xfId="16" applyFont="1" applyFill="1" applyBorder="1" applyAlignment="1">
      <alignment vertical="center"/>
    </xf>
    <xf numFmtId="43" fontId="38" fillId="4" borderId="31" xfId="16" applyFont="1" applyFill="1" applyBorder="1" applyAlignment="1">
      <alignment vertical="center"/>
    </xf>
    <xf numFmtId="165" fontId="10" fillId="4" borderId="32" xfId="16" quotePrefix="1" applyNumberFormat="1" applyFont="1" applyFill="1" applyBorder="1" applyAlignment="1">
      <alignment horizontal="left" vertical="center"/>
    </xf>
    <xf numFmtId="165" fontId="22" fillId="4" borderId="32" xfId="0" applyNumberFormat="1" applyFont="1" applyFill="1" applyBorder="1"/>
    <xf numFmtId="165" fontId="26" fillId="0" borderId="12" xfId="16" applyNumberFormat="1" applyFont="1" applyFill="1" applyBorder="1" applyAlignment="1">
      <alignment horizontal="right" vertical="center"/>
    </xf>
    <xf numFmtId="0" fontId="14" fillId="0" borderId="17" xfId="46" applyFont="1" applyFill="1" applyBorder="1" applyAlignment="1">
      <alignment horizontal="left" vertical="center"/>
    </xf>
    <xf numFmtId="0" fontId="11" fillId="0" borderId="18" xfId="46" applyFont="1" applyFill="1" applyBorder="1" applyAlignment="1">
      <alignment horizontal="left" vertical="center"/>
    </xf>
    <xf numFmtId="164" fontId="11" fillId="5" borderId="19" xfId="49" quotePrefix="1" applyNumberFormat="1" applyFont="1" applyFill="1" applyBorder="1" applyAlignment="1">
      <alignment horizontal="center" vertical="center"/>
    </xf>
    <xf numFmtId="0" fontId="11" fillId="0" borderId="27" xfId="46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vertical="center"/>
    </xf>
    <xf numFmtId="0" fontId="54" fillId="0" borderId="17" xfId="45" applyFont="1" applyFill="1" applyBorder="1" applyAlignment="1">
      <alignment horizontal="center" vertical="center"/>
    </xf>
    <xf numFmtId="0" fontId="54" fillId="0" borderId="17" xfId="0" applyFont="1" applyFill="1" applyBorder="1" applyAlignment="1">
      <alignment horizontal="center" vertical="center"/>
    </xf>
    <xf numFmtId="9" fontId="54" fillId="0" borderId="17" xfId="62" applyFont="1" applyFill="1" applyBorder="1" applyAlignment="1">
      <alignment horizontal="center" vertical="center"/>
    </xf>
    <xf numFmtId="0" fontId="75" fillId="4" borderId="18" xfId="48" quotePrefix="1" applyFont="1" applyFill="1" applyBorder="1" applyAlignment="1">
      <alignment horizontal="left" vertical="center"/>
    </xf>
    <xf numFmtId="4" fontId="37" fillId="5" borderId="19" xfId="49" applyNumberFormat="1" applyFont="1" applyFill="1" applyBorder="1" applyAlignment="1">
      <alignment horizontal="center" vertical="center"/>
    </xf>
    <xf numFmtId="0" fontId="20" fillId="4" borderId="17" xfId="49" applyFont="1" applyFill="1" applyBorder="1" applyAlignment="1">
      <alignment horizontal="center" vertical="center"/>
    </xf>
    <xf numFmtId="0" fontId="20" fillId="4" borderId="17" xfId="45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11" fillId="0" borderId="15" xfId="44" applyFont="1" applyFill="1" applyBorder="1" applyAlignment="1">
      <alignment horizontal="left" vertical="center"/>
    </xf>
    <xf numFmtId="9" fontId="6" fillId="0" borderId="16" xfId="16" applyNumberFormat="1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85" fillId="0" borderId="14" xfId="44" quotePrefix="1" applyFont="1" applyFill="1" applyBorder="1" applyAlignment="1">
      <alignment vertical="center"/>
    </xf>
    <xf numFmtId="0" fontId="85" fillId="0" borderId="30" xfId="44" applyFont="1" applyFill="1" applyBorder="1" applyAlignment="1">
      <alignment horizontal="center" vertical="center"/>
    </xf>
    <xf numFmtId="165" fontId="11" fillId="0" borderId="29" xfId="16" applyNumberFormat="1" applyFont="1" applyFill="1" applyBorder="1" applyAlignment="1">
      <alignment horizontal="center" vertical="center"/>
    </xf>
    <xf numFmtId="165" fontId="13" fillId="0" borderId="32" xfId="0" applyNumberFormat="1" applyFont="1" applyBorder="1" applyAlignment="1">
      <alignment horizontal="center"/>
    </xf>
    <xf numFmtId="165" fontId="11" fillId="0" borderId="24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vertical="center"/>
    </xf>
    <xf numFmtId="165" fontId="13" fillId="0" borderId="12" xfId="0" applyNumberFormat="1" applyFont="1" applyBorder="1" applyAlignment="1">
      <alignment horizontal="center"/>
    </xf>
    <xf numFmtId="0" fontId="85" fillId="0" borderId="13" xfId="45" applyFont="1" applyFill="1" applyBorder="1" applyAlignment="1">
      <alignment horizontal="left" vertical="center"/>
    </xf>
    <xf numFmtId="0" fontId="6" fillId="0" borderId="30" xfId="51" applyFont="1" applyFill="1" applyBorder="1" applyAlignment="1">
      <alignment horizontal="left" vertical="center"/>
    </xf>
    <xf numFmtId="0" fontId="85" fillId="5" borderId="14" xfId="59" applyFont="1" applyFill="1" applyBorder="1" applyAlignment="1">
      <alignment horizontal="left" vertical="center"/>
    </xf>
    <xf numFmtId="0" fontId="85" fillId="5" borderId="15" xfId="59" applyFont="1" applyFill="1" applyBorder="1" applyAlignment="1">
      <alignment horizontal="left" vertical="center"/>
    </xf>
    <xf numFmtId="0" fontId="85" fillId="5" borderId="14" xfId="0" applyFont="1" applyFill="1" applyBorder="1" applyAlignment="1">
      <alignment horizontal="left" vertical="center"/>
    </xf>
    <xf numFmtId="0" fontId="85" fillId="5" borderId="15" xfId="0" applyFont="1" applyFill="1" applyBorder="1" applyAlignment="1">
      <alignment horizontal="left" vertical="center"/>
    </xf>
    <xf numFmtId="3" fontId="6" fillId="0" borderId="19" xfId="59" applyNumberFormat="1" applyFont="1" applyFill="1" applyBorder="1" applyAlignment="1">
      <alignment horizontal="left" vertical="center"/>
    </xf>
    <xf numFmtId="3" fontId="9" fillId="0" borderId="19" xfId="59" applyNumberFormat="1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center" vertical="center"/>
    </xf>
    <xf numFmtId="1" fontId="6" fillId="0" borderId="19" xfId="50" applyNumberFormat="1" applyFont="1" applyFill="1" applyBorder="1" applyAlignment="1">
      <alignment horizontal="center"/>
    </xf>
    <xf numFmtId="9" fontId="6" fillId="0" borderId="19" xfId="62" applyFont="1" applyFill="1" applyBorder="1" applyAlignment="1">
      <alignment horizontal="center"/>
    </xf>
    <xf numFmtId="9" fontId="6" fillId="0" borderId="17" xfId="62" applyFont="1" applyFill="1" applyBorder="1" applyAlignment="1">
      <alignment horizontal="center"/>
    </xf>
    <xf numFmtId="3" fontId="6" fillId="0" borderId="29" xfId="59" applyNumberFormat="1" applyFont="1" applyFill="1" applyBorder="1" applyAlignment="1">
      <alignment horizontal="center" vertical="center"/>
    </xf>
    <xf numFmtId="3" fontId="6" fillId="0" borderId="30" xfId="59" applyNumberFormat="1" applyFont="1" applyFill="1" applyBorder="1" applyAlignment="1">
      <alignment horizontal="center" vertical="center"/>
    </xf>
    <xf numFmtId="3" fontId="9" fillId="4" borderId="30" xfId="51" applyNumberFormat="1" applyFont="1" applyFill="1" applyBorder="1" applyAlignment="1">
      <alignment horizontal="left" vertical="center"/>
    </xf>
    <xf numFmtId="0" fontId="27" fillId="0" borderId="31" xfId="44" applyFont="1" applyFill="1" applyBorder="1" applyAlignment="1">
      <alignment horizontal="center" vertical="center"/>
    </xf>
    <xf numFmtId="0" fontId="37" fillId="0" borderId="8" xfId="59" applyFont="1" applyFill="1" applyBorder="1" applyAlignment="1">
      <alignment horizontal="left" vertical="center"/>
    </xf>
    <xf numFmtId="1" fontId="6" fillId="0" borderId="18" xfId="50" applyNumberFormat="1" applyFont="1" applyFill="1" applyBorder="1" applyAlignment="1">
      <alignment horizontal="center"/>
    </xf>
    <xf numFmtId="0" fontId="6" fillId="5" borderId="29" xfId="51" applyFont="1" applyFill="1" applyBorder="1" applyAlignment="1">
      <alignment horizontal="left" vertical="center"/>
    </xf>
    <xf numFmtId="0" fontId="29" fillId="5" borderId="16" xfId="0" applyFont="1" applyFill="1" applyBorder="1" applyAlignment="1">
      <alignment horizontal="left" vertical="center"/>
    </xf>
    <xf numFmtId="0" fontId="6" fillId="5" borderId="16" xfId="0" applyFont="1" applyFill="1" applyBorder="1" applyAlignment="1">
      <alignment horizontal="left" vertical="center"/>
    </xf>
    <xf numFmtId="0" fontId="5" fillId="0" borderId="18" xfId="44" applyFont="1" applyFill="1" applyBorder="1" applyAlignment="1">
      <alignment vertical="center"/>
    </xf>
    <xf numFmtId="0" fontId="5" fillId="0" borderId="18" xfId="44" applyFont="1" applyFill="1" applyBorder="1" applyAlignment="1">
      <alignment horizontal="center" vertical="center"/>
    </xf>
    <xf numFmtId="0" fontId="5" fillId="0" borderId="17" xfId="44" applyFont="1" applyFill="1" applyBorder="1" applyAlignment="1">
      <alignment horizontal="center" vertical="center"/>
    </xf>
    <xf numFmtId="0" fontId="5" fillId="0" borderId="27" xfId="44" applyFont="1" applyFill="1" applyBorder="1" applyAlignment="1">
      <alignment horizontal="center" vertical="center"/>
    </xf>
    <xf numFmtId="165" fontId="5" fillId="0" borderId="18" xfId="44" applyNumberFormat="1" applyFont="1" applyFill="1" applyBorder="1" applyAlignment="1">
      <alignment horizontal="center" vertical="center"/>
    </xf>
    <xf numFmtId="165" fontId="5" fillId="0" borderId="17" xfId="44" applyNumberFormat="1" applyFont="1" applyFill="1" applyBorder="1" applyAlignment="1">
      <alignment horizontal="center" vertical="center"/>
    </xf>
    <xf numFmtId="165" fontId="9" fillId="0" borderId="17" xfId="44" applyNumberFormat="1" applyFont="1" applyFill="1" applyBorder="1" applyAlignment="1">
      <alignment horizontal="center" vertical="center"/>
    </xf>
    <xf numFmtId="0" fontId="10" fillId="0" borderId="17" xfId="44" applyFont="1" applyFill="1" applyBorder="1" applyAlignment="1">
      <alignment vertical="center"/>
    </xf>
    <xf numFmtId="0" fontId="10" fillId="0" borderId="19" xfId="44" applyFont="1" applyFill="1" applyBorder="1" applyAlignment="1">
      <alignment horizontal="center" vertical="center"/>
    </xf>
    <xf numFmtId="165" fontId="14" fillId="0" borderId="24" xfId="61" applyNumberFormat="1" applyFont="1" applyFill="1" applyBorder="1" applyAlignment="1">
      <alignment horizontal="right" vertical="center"/>
    </xf>
    <xf numFmtId="165" fontId="14" fillId="0" borderId="12" xfId="61" applyNumberFormat="1" applyFont="1" applyFill="1" applyBorder="1" applyAlignment="1">
      <alignment horizontal="right" vertical="center"/>
    </xf>
    <xf numFmtId="3" fontId="9" fillId="0" borderId="32" xfId="51" applyNumberFormat="1" applyFont="1" applyFill="1" applyBorder="1" applyAlignment="1">
      <alignment horizontal="center" vertical="center"/>
    </xf>
    <xf numFmtId="0" fontId="6" fillId="5" borderId="15" xfId="48" applyFont="1" applyFill="1" applyBorder="1" applyAlignment="1">
      <alignment horizontal="left" vertical="center"/>
    </xf>
    <xf numFmtId="0" fontId="46" fillId="0" borderId="17" xfId="0" applyFont="1" applyFill="1" applyBorder="1" applyAlignment="1">
      <alignment vertical="center"/>
    </xf>
    <xf numFmtId="3" fontId="6" fillId="0" borderId="19" xfId="51" applyNumberFormat="1" applyFont="1" applyFill="1" applyBorder="1" applyAlignment="1">
      <alignment horizontal="left" vertical="center"/>
    </xf>
    <xf numFmtId="3" fontId="9" fillId="0" borderId="19" xfId="51" applyNumberFormat="1" applyFont="1" applyFill="1" applyBorder="1" applyAlignment="1">
      <alignment horizontal="left" vertical="center"/>
    </xf>
    <xf numFmtId="165" fontId="13" fillId="0" borderId="12" xfId="0" applyNumberFormat="1" applyFont="1" applyBorder="1"/>
    <xf numFmtId="0" fontId="85" fillId="4" borderId="14" xfId="0" applyFont="1" applyFill="1" applyBorder="1" applyAlignment="1">
      <alignment horizontal="left" vertical="center"/>
    </xf>
    <xf numFmtId="0" fontId="85" fillId="4" borderId="15" xfId="0" applyFont="1" applyFill="1" applyBorder="1" applyAlignment="1">
      <alignment horizontal="left" vertical="center"/>
    </xf>
    <xf numFmtId="0" fontId="85" fillId="4" borderId="16" xfId="0" applyFont="1" applyFill="1" applyBorder="1" applyAlignment="1">
      <alignment horizontal="left" vertical="center"/>
    </xf>
    <xf numFmtId="0" fontId="11" fillId="0" borderId="13" xfId="49" applyFont="1" applyFill="1" applyBorder="1" applyAlignment="1">
      <alignment horizontal="center" vertical="center"/>
    </xf>
    <xf numFmtId="165" fontId="40" fillId="0" borderId="13" xfId="16" applyNumberFormat="1" applyFont="1" applyFill="1" applyBorder="1" applyAlignment="1">
      <alignment horizontal="right" vertical="center"/>
    </xf>
    <xf numFmtId="0" fontId="11" fillId="0" borderId="32" xfId="49" applyFont="1" applyFill="1" applyBorder="1" applyAlignment="1">
      <alignment horizontal="center" vertical="center"/>
    </xf>
    <xf numFmtId="0" fontId="11" fillId="0" borderId="13" xfId="45" applyFont="1" applyFill="1" applyBorder="1" applyAlignment="1">
      <alignment horizontal="center" vertical="center"/>
    </xf>
    <xf numFmtId="0" fontId="11" fillId="0" borderId="13" xfId="59" applyFont="1" applyFill="1" applyBorder="1" applyAlignment="1">
      <alignment horizontal="center" vertical="center"/>
    </xf>
    <xf numFmtId="0" fontId="11" fillId="0" borderId="17" xfId="49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horizontal="center" vertical="center"/>
    </xf>
    <xf numFmtId="165" fontId="40" fillId="0" borderId="12" xfId="16" applyNumberFormat="1" applyFont="1" applyFill="1" applyBorder="1" applyAlignment="1">
      <alignment horizontal="right" vertical="center"/>
    </xf>
    <xf numFmtId="0" fontId="38" fillId="0" borderId="15" xfId="0" applyFont="1" applyFill="1" applyBorder="1" applyAlignment="1">
      <alignment horizontal="center" vertical="center"/>
    </xf>
    <xf numFmtId="0" fontId="6" fillId="5" borderId="19" xfId="48" applyFont="1" applyFill="1" applyBorder="1" applyAlignment="1">
      <alignment horizontal="left" vertical="center"/>
    </xf>
    <xf numFmtId="0" fontId="37" fillId="5" borderId="27" xfId="48" applyFont="1" applyFill="1" applyBorder="1" applyAlignment="1">
      <alignment horizontal="left" vertical="center"/>
    </xf>
    <xf numFmtId="165" fontId="40" fillId="0" borderId="17" xfId="16" applyNumberFormat="1" applyFont="1" applyFill="1" applyBorder="1" applyAlignment="1">
      <alignment horizontal="right" vertical="center"/>
    </xf>
    <xf numFmtId="0" fontId="11" fillId="0" borderId="12" xfId="45" applyFont="1" applyFill="1" applyBorder="1" applyAlignment="1">
      <alignment horizontal="center" vertical="center"/>
    </xf>
    <xf numFmtId="0" fontId="38" fillId="0" borderId="29" xfId="0" applyFont="1" applyBorder="1" applyAlignment="1">
      <alignment vertical="center"/>
    </xf>
    <xf numFmtId="0" fontId="11" fillId="0" borderId="32" xfId="59" applyFont="1" applyFill="1" applyBorder="1" applyAlignment="1">
      <alignment horizontal="center" vertical="center"/>
    </xf>
    <xf numFmtId="165" fontId="40" fillId="0" borderId="32" xfId="16" applyNumberFormat="1" applyFont="1" applyFill="1" applyBorder="1" applyAlignment="1">
      <alignment horizontal="righ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3" fontId="9" fillId="0" borderId="15" xfId="0" applyNumberFormat="1" applyFont="1" applyFill="1" applyBorder="1" applyAlignment="1">
      <alignment horizontal="center" vertical="center"/>
    </xf>
    <xf numFmtId="0" fontId="5" fillId="5" borderId="13" xfId="49" applyFont="1" applyFill="1" applyBorder="1" applyAlignment="1">
      <alignment horizontal="center" vertical="center"/>
    </xf>
    <xf numFmtId="49" fontId="104" fillId="0" borderId="13" xfId="0" applyNumberFormat="1" applyFont="1" applyFill="1" applyBorder="1" applyAlignment="1">
      <alignment vertical="center"/>
    </xf>
    <xf numFmtId="0" fontId="9" fillId="0" borderId="14" xfId="60" applyFont="1" applyFill="1" applyBorder="1" applyAlignment="1">
      <alignment vertical="center"/>
    </xf>
    <xf numFmtId="0" fontId="9" fillId="0" borderId="13" xfId="59" applyFont="1" applyFill="1" applyBorder="1" applyAlignment="1">
      <alignment horizontal="center" vertical="center"/>
    </xf>
    <xf numFmtId="9" fontId="6" fillId="5" borderId="13" xfId="62" applyFont="1" applyFill="1" applyBorder="1" applyAlignment="1">
      <alignment horizontal="center" vertical="center"/>
    </xf>
    <xf numFmtId="9" fontId="6" fillId="4" borderId="13" xfId="62" applyFont="1" applyFill="1" applyBorder="1" applyAlignment="1">
      <alignment horizontal="center" vertical="center"/>
    </xf>
    <xf numFmtId="0" fontId="22" fillId="0" borderId="17" xfId="40" applyFont="1" applyBorder="1" applyAlignment="1">
      <alignment vertical="center"/>
    </xf>
    <xf numFmtId="0" fontId="9" fillId="0" borderId="18" xfId="60" applyFont="1" applyFill="1" applyBorder="1" applyAlignment="1">
      <alignment vertical="center"/>
    </xf>
    <xf numFmtId="3" fontId="9" fillId="0" borderId="19" xfId="0" applyNumberFormat="1" applyFont="1" applyFill="1" applyBorder="1" applyAlignment="1">
      <alignment horizontal="center" vertical="center"/>
    </xf>
    <xf numFmtId="0" fontId="9" fillId="0" borderId="27" xfId="46" applyFont="1" applyFill="1" applyBorder="1" applyAlignment="1">
      <alignment horizontal="center" vertical="center"/>
    </xf>
    <xf numFmtId="0" fontId="9" fillId="0" borderId="17" xfId="59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171" fontId="9" fillId="0" borderId="17" xfId="50" applyNumberFormat="1" applyFont="1" applyFill="1" applyBorder="1" applyAlignment="1">
      <alignment horizontal="center" vertical="center"/>
    </xf>
    <xf numFmtId="0" fontId="22" fillId="0" borderId="17" xfId="59" applyFont="1" applyFill="1" applyBorder="1" applyAlignment="1">
      <alignment horizontal="center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49" fontId="48" fillId="5" borderId="17" xfId="61" applyNumberFormat="1" applyFont="1" applyFill="1" applyBorder="1" applyAlignment="1">
      <alignment vertical="center"/>
    </xf>
    <xf numFmtId="1" fontId="6" fillId="0" borderId="15" xfId="0" applyNumberFormat="1" applyFont="1" applyFill="1" applyBorder="1" applyAlignment="1">
      <alignment horizontal="center" vertical="top" wrapText="1"/>
    </xf>
    <xf numFmtId="0" fontId="37" fillId="0" borderId="15" xfId="0" applyFont="1" applyFill="1" applyBorder="1" applyAlignment="1">
      <alignment horizontal="left" vertical="top"/>
    </xf>
    <xf numFmtId="9" fontId="37" fillId="0" borderId="15" xfId="0" applyNumberFormat="1" applyFont="1" applyFill="1" applyBorder="1" applyAlignment="1">
      <alignment horizontal="center" vertical="top"/>
    </xf>
    <xf numFmtId="0" fontId="37" fillId="0" borderId="16" xfId="0" applyFont="1" applyFill="1" applyBorder="1" applyAlignment="1">
      <alignment horizontal="left" vertical="top"/>
    </xf>
    <xf numFmtId="49" fontId="6" fillId="5" borderId="13" xfId="61" applyNumberFormat="1" applyFont="1" applyFill="1" applyBorder="1" applyAlignment="1">
      <alignment vertical="center"/>
    </xf>
    <xf numFmtId="0" fontId="6" fillId="0" borderId="24" xfId="46" applyFont="1" applyFill="1" applyBorder="1" applyAlignment="1">
      <alignment vertical="center"/>
    </xf>
    <xf numFmtId="0" fontId="6" fillId="4" borderId="25" xfId="48" applyFont="1" applyFill="1" applyBorder="1" applyAlignment="1">
      <alignment horizontal="left" vertical="center"/>
    </xf>
    <xf numFmtId="0" fontId="6" fillId="4" borderId="26" xfId="48" applyFont="1" applyFill="1" applyBorder="1" applyAlignment="1">
      <alignment horizontal="left" vertical="center"/>
    </xf>
    <xf numFmtId="9" fontId="6" fillId="0" borderId="12" xfId="62" applyFont="1" applyFill="1" applyBorder="1" applyAlignment="1">
      <alignment horizontal="center" vertical="center"/>
    </xf>
    <xf numFmtId="0" fontId="6" fillId="0" borderId="18" xfId="46" applyFont="1" applyFill="1" applyBorder="1" applyAlignment="1">
      <alignment vertical="center"/>
    </xf>
    <xf numFmtId="9" fontId="6" fillId="0" borderId="17" xfId="62" applyFont="1" applyFill="1" applyBorder="1" applyAlignment="1">
      <alignment horizontal="center" vertical="center"/>
    </xf>
    <xf numFmtId="9" fontId="10" fillId="0" borderId="32" xfId="62" applyFont="1" applyFill="1" applyBorder="1" applyAlignment="1">
      <alignment horizontal="center" vertical="center"/>
    </xf>
    <xf numFmtId="0" fontId="6" fillId="0" borderId="21" xfId="48" applyFont="1" applyFill="1" applyBorder="1" applyAlignment="1">
      <alignment horizontal="left" vertical="center"/>
    </xf>
    <xf numFmtId="9" fontId="6" fillId="0" borderId="22" xfId="60" applyNumberFormat="1" applyFont="1" applyFill="1" applyBorder="1" applyAlignment="1">
      <alignment horizontal="center" vertical="center"/>
    </xf>
    <xf numFmtId="9" fontId="10" fillId="0" borderId="20" xfId="62" applyFont="1" applyFill="1" applyBorder="1" applyAlignment="1">
      <alignment horizontal="center" vertical="center"/>
    </xf>
    <xf numFmtId="0" fontId="6" fillId="0" borderId="32" xfId="59" applyFont="1" applyFill="1" applyBorder="1" applyAlignment="1">
      <alignment vertical="center"/>
    </xf>
    <xf numFmtId="0" fontId="37" fillId="0" borderId="29" xfId="60" applyFont="1" applyFill="1" applyBorder="1" applyAlignment="1">
      <alignment vertical="center"/>
    </xf>
    <xf numFmtId="0" fontId="6" fillId="0" borderId="30" xfId="60" applyFont="1" applyFill="1" applyBorder="1" applyAlignment="1">
      <alignment vertical="center"/>
    </xf>
    <xf numFmtId="0" fontId="6" fillId="0" borderId="31" xfId="60" applyFont="1" applyFill="1" applyBorder="1" applyAlignment="1">
      <alignment vertical="center"/>
    </xf>
    <xf numFmtId="0" fontId="85" fillId="0" borderId="20" xfId="48" applyFont="1" applyFill="1" applyBorder="1" applyAlignment="1">
      <alignment horizontal="left" vertical="center"/>
    </xf>
    <xf numFmtId="0" fontId="85" fillId="0" borderId="21" xfId="59" applyFont="1" applyFill="1" applyBorder="1" applyAlignment="1">
      <alignment horizontal="left" vertical="center"/>
    </xf>
    <xf numFmtId="0" fontId="85" fillId="0" borderId="22" xfId="59" applyFont="1" applyFill="1" applyBorder="1" applyAlignment="1">
      <alignment horizontal="left" vertical="center"/>
    </xf>
    <xf numFmtId="0" fontId="87" fillId="0" borderId="23" xfId="59" applyFont="1" applyFill="1" applyBorder="1" applyAlignment="1">
      <alignment horizontal="left" vertical="center"/>
    </xf>
    <xf numFmtId="164" fontId="14" fillId="0" borderId="32" xfId="16" quotePrefix="1" applyNumberFormat="1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/>
    </xf>
    <xf numFmtId="4" fontId="25" fillId="0" borderId="20" xfId="21" applyNumberFormat="1" applyFont="1" applyFill="1" applyBorder="1" applyAlignment="1">
      <alignment horizontal="center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6" fillId="0" borderId="14" xfId="0" applyFont="1" applyBorder="1"/>
    <xf numFmtId="0" fontId="6" fillId="0" borderId="16" xfId="0" applyFont="1" applyBorder="1" applyAlignment="1">
      <alignment horizontal="center"/>
    </xf>
    <xf numFmtId="0" fontId="9" fillId="0" borderId="16" xfId="0" applyFont="1" applyBorder="1"/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3" xfId="45" applyFont="1" applyFill="1" applyBorder="1" applyAlignment="1">
      <alignment horizontal="center" vertical="center"/>
    </xf>
    <xf numFmtId="0" fontId="6" fillId="0" borderId="16" xfId="48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164" fontId="10" fillId="0" borderId="17" xfId="50" applyNumberFormat="1" applyFont="1" applyBorder="1" applyAlignment="1">
      <alignment horizontal="right" vertical="center" wrapText="1"/>
    </xf>
    <xf numFmtId="164" fontId="22" fillId="0" borderId="17" xfId="50" applyNumberFormat="1" applyFont="1" applyBorder="1" applyAlignment="1">
      <alignment horizontal="right" vertical="center" wrapText="1"/>
    </xf>
    <xf numFmtId="0" fontId="85" fillId="0" borderId="24" xfId="0" applyFont="1" applyFill="1" applyBorder="1" applyAlignment="1">
      <alignment vertical="top"/>
    </xf>
    <xf numFmtId="0" fontId="85" fillId="0" borderId="25" xfId="0" applyFont="1" applyFill="1" applyBorder="1" applyAlignment="1">
      <alignment vertical="top"/>
    </xf>
    <xf numFmtId="0" fontId="85" fillId="0" borderId="26" xfId="0" applyFont="1" applyFill="1" applyBorder="1" applyAlignment="1">
      <alignment vertical="top"/>
    </xf>
    <xf numFmtId="165" fontId="11" fillId="4" borderId="12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/>
    </xf>
    <xf numFmtId="9" fontId="11" fillId="4" borderId="13" xfId="62" applyFont="1" applyFill="1" applyBorder="1" applyAlignment="1">
      <alignment horizontal="center" vertical="center"/>
    </xf>
    <xf numFmtId="9" fontId="11" fillId="4" borderId="17" xfId="62" applyFont="1" applyFill="1" applyBorder="1" applyAlignment="1">
      <alignment horizontal="center" vertical="center"/>
    </xf>
    <xf numFmtId="0" fontId="49" fillId="4" borderId="2" xfId="0" applyFont="1" applyFill="1" applyBorder="1"/>
    <xf numFmtId="0" fontId="6" fillId="4" borderId="10" xfId="48" applyFont="1" applyFill="1" applyBorder="1" applyAlignment="1">
      <alignment horizontal="left" vertical="center"/>
    </xf>
    <xf numFmtId="0" fontId="6" fillId="0" borderId="0" xfId="48" applyFont="1" applyFill="1" applyBorder="1" applyAlignment="1">
      <alignment horizontal="center" vertical="center"/>
    </xf>
    <xf numFmtId="0" fontId="6" fillId="4" borderId="11" xfId="48" applyFont="1" applyFill="1" applyBorder="1" applyAlignment="1">
      <alignment horizontal="left" vertical="center"/>
    </xf>
    <xf numFmtId="0" fontId="10" fillId="4" borderId="2" xfId="49" applyFont="1" applyFill="1" applyBorder="1" applyAlignment="1">
      <alignment horizontal="center" vertical="center"/>
    </xf>
    <xf numFmtId="0" fontId="10" fillId="4" borderId="2" xfId="59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85" fillId="4" borderId="25" xfId="0" applyFont="1" applyFill="1" applyBorder="1" applyAlignment="1">
      <alignment vertical="top"/>
    </xf>
    <xf numFmtId="0" fontId="85" fillId="4" borderId="26" xfId="0" applyFont="1" applyFill="1" applyBorder="1" applyAlignment="1">
      <alignment vertical="top"/>
    </xf>
    <xf numFmtId="0" fontId="50" fillId="4" borderId="17" xfId="0" applyFont="1" applyFill="1" applyBorder="1" applyAlignment="1">
      <alignment vertical="center"/>
    </xf>
    <xf numFmtId="0" fontId="101" fillId="0" borderId="21" xfId="0" applyFont="1" applyFill="1" applyBorder="1"/>
    <xf numFmtId="0" fontId="85" fillId="0" borderId="22" xfId="0" applyFont="1" applyFill="1" applyBorder="1" applyAlignment="1">
      <alignment vertical="top" wrapText="1"/>
    </xf>
    <xf numFmtId="0" fontId="85" fillId="0" borderId="23" xfId="0" applyFont="1" applyFill="1" applyBorder="1" applyAlignment="1">
      <alignment vertical="top" wrapText="1"/>
    </xf>
    <xf numFmtId="43" fontId="10" fillId="4" borderId="20" xfId="16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165" fontId="11" fillId="4" borderId="2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1" fontId="6" fillId="4" borderId="30" xfId="48" applyNumberFormat="1" applyFont="1" applyFill="1" applyBorder="1" applyAlignment="1">
      <alignment horizontal="left" vertical="center"/>
    </xf>
    <xf numFmtId="0" fontId="36" fillId="4" borderId="17" xfId="0" applyFont="1" applyFill="1" applyBorder="1" applyAlignment="1">
      <alignment horizontal="center" vertical="center"/>
    </xf>
    <xf numFmtId="0" fontId="51" fillId="4" borderId="18" xfId="46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vertical="top" wrapText="1"/>
    </xf>
    <xf numFmtId="0" fontId="29" fillId="4" borderId="27" xfId="0" applyFont="1" applyFill="1" applyBorder="1" applyAlignment="1">
      <alignment vertical="top" wrapText="1"/>
    </xf>
    <xf numFmtId="0" fontId="49" fillId="0" borderId="18" xfId="0" applyFont="1" applyFill="1" applyBorder="1"/>
    <xf numFmtId="0" fontId="6" fillId="0" borderId="18" xfId="48" applyFont="1" applyFill="1" applyBorder="1" applyAlignment="1">
      <alignment horizontal="left" vertical="center"/>
    </xf>
    <xf numFmtId="1" fontId="6" fillId="0" borderId="19" xfId="48" applyNumberFormat="1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vertical="top"/>
    </xf>
    <xf numFmtId="0" fontId="29" fillId="0" borderId="19" xfId="0" applyFont="1" applyFill="1" applyBorder="1" applyAlignment="1">
      <alignment vertical="top" wrapText="1"/>
    </xf>
    <xf numFmtId="0" fontId="29" fillId="0" borderId="27" xfId="0" applyFont="1" applyFill="1" applyBorder="1" applyAlignment="1">
      <alignment vertical="top" wrapText="1"/>
    </xf>
    <xf numFmtId="0" fontId="22" fillId="4" borderId="19" xfId="0" applyFont="1" applyFill="1" applyBorder="1"/>
    <xf numFmtId="0" fontId="10" fillId="4" borderId="17" xfId="59" applyFont="1" applyFill="1" applyBorder="1" applyAlignment="1">
      <alignment horizontal="center" vertical="center"/>
    </xf>
    <xf numFmtId="165" fontId="11" fillId="4" borderId="17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right"/>
    </xf>
    <xf numFmtId="0" fontId="20" fillId="4" borderId="8" xfId="44" quotePrefix="1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20" fillId="0" borderId="0" xfId="0" quotePrefix="1" applyFont="1" applyBorder="1" applyAlignment="1">
      <alignment horizontal="center"/>
    </xf>
    <xf numFmtId="0" fontId="21" fillId="4" borderId="0" xfId="0" applyFont="1" applyFill="1" applyBorder="1" applyAlignment="1">
      <alignment horizontal="left" vertical="center"/>
    </xf>
    <xf numFmtId="0" fontId="20" fillId="0" borderId="0" xfId="0" quotePrefix="1" applyFont="1" applyBorder="1" applyAlignment="1">
      <alignment horizontal="left"/>
    </xf>
    <xf numFmtId="0" fontId="85" fillId="4" borderId="14" xfId="0" applyFont="1" applyFill="1" applyBorder="1" applyAlignment="1">
      <alignment horizontal="left" vertical="center"/>
    </xf>
    <xf numFmtId="0" fontId="85" fillId="4" borderId="2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9" fillId="12" borderId="28" xfId="0" applyFont="1" applyFill="1" applyBorder="1" applyAlignment="1">
      <alignment horizontal="center"/>
    </xf>
    <xf numFmtId="0" fontId="9" fillId="12" borderId="28" xfId="0" applyFont="1" applyFill="1" applyBorder="1"/>
    <xf numFmtId="0" fontId="9" fillId="0" borderId="28" xfId="0" applyFont="1" applyBorder="1" applyAlignment="1">
      <alignment horizontal="center"/>
    </xf>
    <xf numFmtId="171" fontId="13" fillId="0" borderId="0" xfId="0" applyNumberFormat="1" applyFont="1"/>
    <xf numFmtId="171" fontId="13" fillId="0" borderId="0" xfId="0" applyNumberFormat="1" applyFont="1" applyAlignment="1">
      <alignment horizontal="center"/>
    </xf>
    <xf numFmtId="0" fontId="9" fillId="9" borderId="28" xfId="0" applyFont="1" applyFill="1" applyBorder="1"/>
    <xf numFmtId="0" fontId="9" fillId="9" borderId="28" xfId="0" applyFont="1" applyFill="1" applyBorder="1" applyAlignment="1">
      <alignment horizontal="center"/>
    </xf>
    <xf numFmtId="0" fontId="9" fillId="10" borderId="28" xfId="0" applyFont="1" applyFill="1" applyBorder="1" applyAlignment="1">
      <alignment horizontal="center"/>
    </xf>
    <xf numFmtId="0" fontId="9" fillId="10" borderId="28" xfId="0" applyFont="1" applyFill="1" applyBorder="1"/>
    <xf numFmtId="0" fontId="9" fillId="11" borderId="28" xfId="0" applyFont="1" applyFill="1" applyBorder="1"/>
    <xf numFmtId="0" fontId="9" fillId="11" borderId="28" xfId="0" applyFont="1" applyFill="1" applyBorder="1" applyAlignment="1">
      <alignment horizontal="center"/>
    </xf>
    <xf numFmtId="0" fontId="9" fillId="13" borderId="28" xfId="0" applyFont="1" applyFill="1" applyBorder="1"/>
    <xf numFmtId="0" fontId="9" fillId="13" borderId="28" xfId="0" applyFont="1" applyFill="1" applyBorder="1" applyAlignment="1">
      <alignment horizontal="center"/>
    </xf>
    <xf numFmtId="0" fontId="37" fillId="0" borderId="18" xfId="0" applyFont="1" applyFill="1" applyBorder="1" applyAlignment="1">
      <alignment horizontal="left" vertical="top"/>
    </xf>
    <xf numFmtId="0" fontId="6" fillId="0" borderId="16" xfId="45" applyFont="1" applyFill="1" applyBorder="1" applyAlignment="1">
      <alignment horizontal="center" vertical="center"/>
    </xf>
    <xf numFmtId="9" fontId="6" fillId="0" borderId="13" xfId="45" applyNumberFormat="1" applyFont="1" applyFill="1" applyBorder="1" applyAlignment="1">
      <alignment horizontal="center" vertical="center"/>
    </xf>
    <xf numFmtId="0" fontId="37" fillId="4" borderId="14" xfId="0" applyFont="1" applyFill="1" applyBorder="1" applyAlignment="1">
      <alignment horizontal="left" vertical="center"/>
    </xf>
    <xf numFmtId="165" fontId="9" fillId="0" borderId="3" xfId="16" applyNumberFormat="1" applyFont="1" applyFill="1" applyBorder="1" applyAlignment="1">
      <alignment horizontal="center" vertical="center"/>
    </xf>
    <xf numFmtId="165" fontId="11" fillId="4" borderId="12" xfId="16" quotePrefix="1" applyNumberFormat="1" applyFont="1" applyFill="1" applyBorder="1" applyAlignment="1">
      <alignment horizontal="center" vertical="center"/>
    </xf>
    <xf numFmtId="0" fontId="44" fillId="4" borderId="17" xfId="58" applyFont="1" applyFill="1" applyBorder="1" applyAlignment="1">
      <alignment vertical="center"/>
    </xf>
    <xf numFmtId="0" fontId="71" fillId="0" borderId="18" xfId="0" applyFont="1" applyFill="1" applyBorder="1" applyAlignment="1">
      <alignment horizontal="left" vertical="top"/>
    </xf>
    <xf numFmtId="165" fontId="11" fillId="4" borderId="17" xfId="16" applyNumberFormat="1" applyFont="1" applyFill="1" applyBorder="1" applyAlignment="1">
      <alignment horizontal="center" vertical="center"/>
    </xf>
    <xf numFmtId="0" fontId="44" fillId="4" borderId="1" xfId="58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10" fillId="4" borderId="8" xfId="45" applyFont="1" applyFill="1" applyBorder="1" applyAlignment="1">
      <alignment horizontal="center" vertical="center"/>
    </xf>
    <xf numFmtId="165" fontId="11" fillId="4" borderId="7" xfId="16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/>
    <xf numFmtId="165" fontId="9" fillId="4" borderId="1" xfId="0" applyNumberFormat="1" applyFont="1" applyFill="1" applyBorder="1" applyAlignment="1">
      <alignment horizontal="center"/>
    </xf>
    <xf numFmtId="0" fontId="37" fillId="0" borderId="0" xfId="0" applyFont="1" applyFill="1"/>
    <xf numFmtId="0" fontId="20" fillId="4" borderId="8" xfId="44" quotePrefix="1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85" fillId="0" borderId="14" xfId="49" applyFont="1" applyFill="1" applyBorder="1" applyAlignment="1">
      <alignment horizontal="left" vertical="center"/>
    </xf>
    <xf numFmtId="0" fontId="20" fillId="4" borderId="0" xfId="65" quotePrefix="1" applyFont="1" applyFill="1" applyBorder="1" applyAlignment="1">
      <alignment horizontal="left" vertical="center"/>
    </xf>
    <xf numFmtId="43" fontId="87" fillId="0" borderId="16" xfId="16" applyFont="1" applyFill="1" applyBorder="1" applyAlignment="1">
      <alignment horizontal="center" vertical="center"/>
    </xf>
    <xf numFmtId="0" fontId="6" fillId="0" borderId="14" xfId="49" applyFont="1" applyFill="1" applyBorder="1" applyAlignment="1">
      <alignment horizontal="left" vertical="center"/>
    </xf>
    <xf numFmtId="0" fontId="6" fillId="0" borderId="15" xfId="49" applyFont="1" applyFill="1" applyBorder="1" applyAlignment="1">
      <alignment horizontal="left" vertical="center"/>
    </xf>
    <xf numFmtId="0" fontId="6" fillId="0" borderId="13" xfId="66" applyFont="1" applyFill="1" applyBorder="1" applyAlignment="1">
      <alignment vertical="center"/>
    </xf>
    <xf numFmtId="0" fontId="85" fillId="0" borderId="13" xfId="49" applyFont="1" applyFill="1" applyBorder="1" applyAlignment="1">
      <alignment vertical="center"/>
    </xf>
    <xf numFmtId="0" fontId="85" fillId="0" borderId="15" xfId="49" applyFont="1" applyFill="1" applyBorder="1" applyAlignment="1">
      <alignment horizontal="center" vertical="center"/>
    </xf>
    <xf numFmtId="0" fontId="6" fillId="0" borderId="17" xfId="66" applyFont="1" applyFill="1" applyBorder="1" applyAlignment="1">
      <alignment vertical="center"/>
    </xf>
    <xf numFmtId="0" fontId="6" fillId="0" borderId="18" xfId="49" applyFont="1" applyFill="1" applyBorder="1" applyAlignment="1">
      <alignment horizontal="left" vertical="center"/>
    </xf>
    <xf numFmtId="165" fontId="13" fillId="0" borderId="17" xfId="0" applyNumberFormat="1" applyFont="1" applyBorder="1"/>
    <xf numFmtId="0" fontId="87" fillId="0" borderId="25" xfId="49" applyFont="1" applyFill="1" applyBorder="1" applyAlignment="1">
      <alignment horizontal="center" vertical="center"/>
    </xf>
    <xf numFmtId="0" fontId="87" fillId="0" borderId="26" xfId="0" applyFont="1" applyBorder="1" applyAlignment="1">
      <alignment vertical="center"/>
    </xf>
    <xf numFmtId="165" fontId="87" fillId="0" borderId="16" xfId="16" applyNumberFormat="1" applyFont="1" applyFill="1" applyBorder="1" applyAlignment="1">
      <alignment vertical="center"/>
    </xf>
    <xf numFmtId="0" fontId="6" fillId="0" borderId="15" xfId="66" applyFont="1" applyFill="1" applyBorder="1" applyAlignment="1">
      <alignment horizontal="center" vertical="center"/>
    </xf>
    <xf numFmtId="0" fontId="10" fillId="0" borderId="13" xfId="66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0" fillId="3" borderId="4" xfId="44" applyFont="1" applyFill="1" applyBorder="1" applyAlignment="1">
      <alignment horizontal="center" vertical="center"/>
    </xf>
    <xf numFmtId="0" fontId="10" fillId="3" borderId="5" xfId="44" applyFont="1" applyFill="1" applyBorder="1" applyAlignment="1">
      <alignment horizontal="center" vertical="center"/>
    </xf>
    <xf numFmtId="0" fontId="10" fillId="3" borderId="6" xfId="44" applyFont="1" applyFill="1" applyBorder="1" applyAlignment="1">
      <alignment horizontal="center" vertical="center"/>
    </xf>
    <xf numFmtId="0" fontId="5" fillId="3" borderId="10" xfId="44" applyFont="1" applyFill="1" applyBorder="1" applyAlignment="1">
      <alignment horizontal="center" vertical="center"/>
    </xf>
    <xf numFmtId="0" fontId="5" fillId="3" borderId="0" xfId="44" applyFont="1" applyFill="1" applyBorder="1" applyAlignment="1">
      <alignment horizontal="center" vertical="center"/>
    </xf>
    <xf numFmtId="0" fontId="5" fillId="3" borderId="11" xfId="44" applyFont="1" applyFill="1" applyBorder="1" applyAlignment="1">
      <alignment horizontal="center" vertical="center"/>
    </xf>
    <xf numFmtId="0" fontId="5" fillId="3" borderId="7" xfId="44" applyFont="1" applyFill="1" applyBorder="1" applyAlignment="1">
      <alignment horizontal="center" vertical="center"/>
    </xf>
    <xf numFmtId="0" fontId="5" fillId="3" borderId="8" xfId="44" applyFont="1" applyFill="1" applyBorder="1" applyAlignment="1">
      <alignment horizontal="center" vertical="center"/>
    </xf>
    <xf numFmtId="0" fontId="5" fillId="3" borderId="9" xfId="44" applyFont="1" applyFill="1" applyBorder="1" applyAlignment="1">
      <alignment horizontal="center" vertical="center"/>
    </xf>
    <xf numFmtId="0" fontId="10" fillId="2" borderId="4" xfId="44" applyFont="1" applyFill="1" applyBorder="1" applyAlignment="1">
      <alignment horizontal="center" vertical="center"/>
    </xf>
    <xf numFmtId="0" fontId="10" fillId="2" borderId="5" xfId="44" applyFont="1" applyFill="1" applyBorder="1" applyAlignment="1">
      <alignment horizontal="center" vertical="center"/>
    </xf>
    <xf numFmtId="0" fontId="10" fillId="2" borderId="7" xfId="44" applyFont="1" applyFill="1" applyBorder="1" applyAlignment="1">
      <alignment horizontal="center" vertical="center"/>
    </xf>
    <xf numFmtId="0" fontId="10" fillId="2" borderId="8" xfId="44" applyFont="1" applyFill="1" applyBorder="1" applyAlignment="1">
      <alignment horizontal="center" vertical="center"/>
    </xf>
    <xf numFmtId="0" fontId="85" fillId="0" borderId="24" xfId="0" applyFont="1" applyBorder="1" applyAlignment="1">
      <alignment horizontal="left" vertical="center"/>
    </xf>
    <xf numFmtId="0" fontId="85" fillId="0" borderId="25" xfId="0" applyFont="1" applyBorder="1" applyAlignment="1">
      <alignment horizontal="left" vertical="center"/>
    </xf>
    <xf numFmtId="0" fontId="85" fillId="0" borderId="26" xfId="0" applyFont="1" applyBorder="1" applyAlignment="1">
      <alignment horizontal="left" vertical="center"/>
    </xf>
    <xf numFmtId="0" fontId="85" fillId="0" borderId="24" xfId="0" applyFont="1" applyBorder="1" applyAlignment="1">
      <alignment vertical="top" wrapText="1"/>
    </xf>
    <xf numFmtId="0" fontId="85" fillId="0" borderId="25" xfId="0" applyFont="1" applyBorder="1" applyAlignment="1">
      <alignment vertical="top"/>
    </xf>
    <xf numFmtId="0" fontId="85" fillId="0" borderId="26" xfId="0" applyFont="1" applyBorder="1" applyAlignment="1">
      <alignment vertical="top"/>
    </xf>
    <xf numFmtId="0" fontId="85" fillId="0" borderId="14" xfId="0" applyFont="1" applyBorder="1" applyAlignment="1">
      <alignment horizontal="left" vertical="center" wrapText="1"/>
    </xf>
    <xf numFmtId="0" fontId="85" fillId="0" borderId="15" xfId="0" applyFont="1" applyBorder="1" applyAlignment="1">
      <alignment horizontal="left" vertical="center" wrapText="1"/>
    </xf>
    <xf numFmtId="0" fontId="85" fillId="0" borderId="16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3" fontId="6" fillId="5" borderId="15" xfId="0" applyNumberFormat="1" applyFont="1" applyFill="1" applyBorder="1" applyAlignment="1">
      <alignment horizontal="left"/>
    </xf>
    <xf numFmtId="3" fontId="6" fillId="5" borderId="16" xfId="0" applyNumberFormat="1" applyFont="1" applyFill="1" applyBorder="1" applyAlignment="1">
      <alignment horizontal="left"/>
    </xf>
    <xf numFmtId="0" fontId="10" fillId="3" borderId="0" xfId="44" applyFont="1" applyFill="1" applyBorder="1" applyAlignment="1">
      <alignment horizontal="center" vertical="center"/>
    </xf>
    <xf numFmtId="0" fontId="6" fillId="4" borderId="14" xfId="0" applyNumberFormat="1" applyFont="1" applyFill="1" applyBorder="1"/>
    <xf numFmtId="0" fontId="6" fillId="4" borderId="15" xfId="0" applyNumberFormat="1" applyFont="1" applyFill="1" applyBorder="1"/>
    <xf numFmtId="0" fontId="6" fillId="4" borderId="16" xfId="0" applyNumberFormat="1" applyFont="1" applyFill="1" applyBorder="1"/>
    <xf numFmtId="0" fontId="6" fillId="4" borderId="15" xfId="48" applyNumberFormat="1" applyFont="1" applyFill="1" applyBorder="1" applyAlignment="1">
      <alignment horizontal="left" vertical="center"/>
    </xf>
    <xf numFmtId="0" fontId="6" fillId="4" borderId="16" xfId="48" applyNumberFormat="1" applyFont="1" applyFill="1" applyBorder="1" applyAlignment="1">
      <alignment horizontal="left" vertical="center"/>
    </xf>
    <xf numFmtId="0" fontId="10" fillId="3" borderId="8" xfId="44" applyFont="1" applyFill="1" applyBorder="1" applyAlignment="1">
      <alignment horizontal="center" vertical="center"/>
    </xf>
    <xf numFmtId="0" fontId="85" fillId="4" borderId="24" xfId="0" applyNumberFormat="1" applyFont="1" applyFill="1" applyBorder="1"/>
    <xf numFmtId="0" fontId="85" fillId="4" borderId="25" xfId="0" applyNumberFormat="1" applyFont="1" applyFill="1" applyBorder="1"/>
    <xf numFmtId="0" fontId="85" fillId="4" borderId="26" xfId="0" applyNumberFormat="1" applyFont="1" applyFill="1" applyBorder="1"/>
    <xf numFmtId="0" fontId="85" fillId="4" borderId="14" xfId="0" applyNumberFormat="1" applyFont="1" applyFill="1" applyBorder="1"/>
    <xf numFmtId="0" fontId="85" fillId="4" borderId="15" xfId="0" applyNumberFormat="1" applyFont="1" applyFill="1" applyBorder="1"/>
    <xf numFmtId="0" fontId="85" fillId="4" borderId="16" xfId="0" applyNumberFormat="1" applyFont="1" applyFill="1" applyBorder="1"/>
    <xf numFmtId="0" fontId="6" fillId="5" borderId="14" xfId="0" applyNumberFormat="1" applyFont="1" applyFill="1" applyBorder="1"/>
    <xf numFmtId="0" fontId="6" fillId="5" borderId="15" xfId="0" applyNumberFormat="1" applyFont="1" applyFill="1" applyBorder="1"/>
    <xf numFmtId="0" fontId="6" fillId="5" borderId="16" xfId="0" applyNumberFormat="1" applyFont="1" applyFill="1" applyBorder="1"/>
    <xf numFmtId="0" fontId="85" fillId="5" borderId="14" xfId="0" applyNumberFormat="1" applyFont="1" applyFill="1" applyBorder="1"/>
    <xf numFmtId="0" fontId="85" fillId="5" borderId="15" xfId="0" applyNumberFormat="1" applyFont="1" applyFill="1" applyBorder="1"/>
    <xf numFmtId="0" fontId="85" fillId="5" borderId="16" xfId="0" applyNumberFormat="1" applyFont="1" applyFill="1" applyBorder="1"/>
    <xf numFmtId="0" fontId="85" fillId="4" borderId="18" xfId="0" applyNumberFormat="1" applyFont="1" applyFill="1" applyBorder="1"/>
    <xf numFmtId="0" fontId="85" fillId="4" borderId="19" xfId="0" applyNumberFormat="1" applyFont="1" applyFill="1" applyBorder="1"/>
    <xf numFmtId="0" fontId="85" fillId="4" borderId="27" xfId="0" applyNumberFormat="1" applyFont="1" applyFill="1" applyBorder="1"/>
    <xf numFmtId="0" fontId="85" fillId="5" borderId="24" xfId="0" applyNumberFormat="1" applyFont="1" applyFill="1" applyBorder="1"/>
    <xf numFmtId="0" fontId="85" fillId="5" borderId="25" xfId="0" applyNumberFormat="1" applyFont="1" applyFill="1" applyBorder="1"/>
    <xf numFmtId="0" fontId="85" fillId="5" borderId="26" xfId="0" applyNumberFormat="1" applyFont="1" applyFill="1" applyBorder="1"/>
    <xf numFmtId="0" fontId="20" fillId="0" borderId="0" xfId="0" quotePrefix="1" applyFont="1" applyBorder="1"/>
    <xf numFmtId="0" fontId="20" fillId="0" borderId="0" xfId="0" applyFont="1" applyBorder="1"/>
    <xf numFmtId="0" fontId="20" fillId="0" borderId="0" xfId="44" quotePrefix="1" applyFont="1" applyBorder="1" applyAlignment="1">
      <alignment horizontal="left" vertical="center"/>
    </xf>
    <xf numFmtId="49" fontId="20" fillId="0" borderId="0" xfId="0" applyNumberFormat="1" applyFont="1" applyFill="1" applyBorder="1" applyAlignment="1">
      <alignment horizontal="left" vertical="center"/>
    </xf>
    <xf numFmtId="0" fontId="20" fillId="4" borderId="8" xfId="44" quotePrefix="1" applyFont="1" applyFill="1" applyBorder="1" applyAlignment="1">
      <alignment horizontal="left" vertical="center"/>
    </xf>
    <xf numFmtId="0" fontId="10" fillId="4" borderId="0" xfId="44" applyFont="1" applyFill="1" applyBorder="1" applyAlignment="1">
      <alignment horizontal="left" vertical="center"/>
    </xf>
    <xf numFmtId="0" fontId="117" fillId="0" borderId="21" xfId="45" applyFont="1" applyFill="1" applyBorder="1" applyAlignment="1">
      <alignment horizontal="center" vertical="center"/>
    </xf>
    <xf numFmtId="0" fontId="117" fillId="0" borderId="22" xfId="45" applyFont="1" applyFill="1" applyBorder="1" applyAlignment="1">
      <alignment horizontal="center" vertical="center"/>
    </xf>
    <xf numFmtId="0" fontId="117" fillId="0" borderId="23" xfId="45" applyFont="1" applyFill="1" applyBorder="1" applyAlignment="1">
      <alignment horizontal="center" vertical="center"/>
    </xf>
    <xf numFmtId="0" fontId="117" fillId="0" borderId="14" xfId="45" applyFont="1" applyFill="1" applyBorder="1" applyAlignment="1">
      <alignment horizontal="center" vertical="center"/>
    </xf>
    <xf numFmtId="0" fontId="117" fillId="0" borderId="15" xfId="45" applyFont="1" applyFill="1" applyBorder="1" applyAlignment="1">
      <alignment horizontal="center" vertical="center"/>
    </xf>
    <xf numFmtId="0" fontId="117" fillId="0" borderId="16" xfId="45" applyFont="1" applyFill="1" applyBorder="1" applyAlignment="1">
      <alignment horizontal="center" vertical="center"/>
    </xf>
    <xf numFmtId="0" fontId="67" fillId="3" borderId="10" xfId="44" applyFont="1" applyFill="1" applyBorder="1" applyAlignment="1">
      <alignment horizontal="center" vertical="center"/>
    </xf>
    <xf numFmtId="0" fontId="67" fillId="3" borderId="0" xfId="44" applyFont="1" applyFill="1" applyBorder="1" applyAlignment="1">
      <alignment horizontal="center" vertical="center"/>
    </xf>
    <xf numFmtId="0" fontId="67" fillId="3" borderId="11" xfId="44" applyFont="1" applyFill="1" applyBorder="1" applyAlignment="1">
      <alignment horizontal="center" vertical="center"/>
    </xf>
    <xf numFmtId="0" fontId="67" fillId="3" borderId="7" xfId="44" applyFont="1" applyFill="1" applyBorder="1" applyAlignment="1">
      <alignment horizontal="center" vertical="center"/>
    </xf>
    <xf numFmtId="0" fontId="67" fillId="3" borderId="8" xfId="44" applyFont="1" applyFill="1" applyBorder="1" applyAlignment="1">
      <alignment horizontal="center" vertical="center"/>
    </xf>
    <xf numFmtId="0" fontId="67" fillId="3" borderId="9" xfId="44" applyFont="1" applyFill="1" applyBorder="1" applyAlignment="1">
      <alignment horizontal="center" vertical="center"/>
    </xf>
    <xf numFmtId="0" fontId="67" fillId="3" borderId="4" xfId="44" applyFont="1" applyFill="1" applyBorder="1" applyAlignment="1">
      <alignment horizontal="center" vertical="center"/>
    </xf>
    <xf numFmtId="0" fontId="67" fillId="3" borderId="5" xfId="44" applyFont="1" applyFill="1" applyBorder="1" applyAlignment="1">
      <alignment horizontal="center" vertical="center"/>
    </xf>
    <xf numFmtId="0" fontId="67" fillId="3" borderId="6" xfId="44" applyFont="1" applyFill="1" applyBorder="1" applyAlignment="1">
      <alignment horizontal="center" vertical="center"/>
    </xf>
    <xf numFmtId="165" fontId="20" fillId="4" borderId="0" xfId="44" quotePrefix="1" applyNumberFormat="1" applyFont="1" applyFill="1" applyBorder="1" applyAlignment="1">
      <alignment horizontal="left" vertical="center"/>
    </xf>
    <xf numFmtId="165" fontId="5" fillId="4" borderId="0" xfId="44" applyNumberFormat="1" applyFont="1" applyFill="1" applyBorder="1" applyAlignment="1">
      <alignment horizontal="left" vertical="center"/>
    </xf>
    <xf numFmtId="0" fontId="10" fillId="3" borderId="10" xfId="44" applyFont="1" applyFill="1" applyBorder="1" applyAlignment="1">
      <alignment horizontal="center" vertical="center"/>
    </xf>
    <xf numFmtId="0" fontId="10" fillId="3" borderId="7" xfId="44" applyFont="1" applyFill="1" applyBorder="1" applyAlignment="1">
      <alignment horizontal="center" vertical="center"/>
    </xf>
    <xf numFmtId="0" fontId="6" fillId="4" borderId="15" xfId="49" applyFont="1" applyFill="1" applyBorder="1" applyAlignment="1">
      <alignment horizontal="center" vertical="center"/>
    </xf>
    <xf numFmtId="0" fontId="37" fillId="4" borderId="14" xfId="48" applyFont="1" applyFill="1" applyBorder="1" applyAlignment="1">
      <alignment horizontal="left" vertical="center"/>
    </xf>
    <xf numFmtId="0" fontId="37" fillId="4" borderId="15" xfId="48" applyFont="1" applyFill="1" applyBorder="1" applyAlignment="1">
      <alignment horizontal="left" vertical="center"/>
    </xf>
    <xf numFmtId="0" fontId="37" fillId="4" borderId="16" xfId="48" applyFont="1" applyFill="1" applyBorder="1" applyAlignment="1">
      <alignment horizontal="left" vertical="center"/>
    </xf>
    <xf numFmtId="0" fontId="9" fillId="4" borderId="14" xfId="48" quotePrefix="1" applyFont="1" applyFill="1" applyBorder="1" applyAlignment="1">
      <alignment horizontal="left" vertical="center"/>
    </xf>
    <xf numFmtId="0" fontId="9" fillId="4" borderId="15" xfId="48" applyFont="1" applyFill="1" applyBorder="1" applyAlignment="1">
      <alignment horizontal="left" vertical="center"/>
    </xf>
    <xf numFmtId="0" fontId="9" fillId="4" borderId="16" xfId="48" applyFont="1" applyFill="1" applyBorder="1" applyAlignment="1">
      <alignment horizontal="left" vertical="center"/>
    </xf>
    <xf numFmtId="0" fontId="6" fillId="4" borderId="14" xfId="48" quotePrefix="1" applyFont="1" applyFill="1" applyBorder="1" applyAlignment="1">
      <alignment horizontal="left" vertical="center"/>
    </xf>
    <xf numFmtId="0" fontId="6" fillId="4" borderId="15" xfId="48" applyFont="1" applyFill="1" applyBorder="1" applyAlignment="1">
      <alignment horizontal="left" vertical="center"/>
    </xf>
    <xf numFmtId="0" fontId="6" fillId="4" borderId="16" xfId="48" applyFont="1" applyFill="1" applyBorder="1" applyAlignment="1">
      <alignment horizontal="left" vertical="center"/>
    </xf>
    <xf numFmtId="0" fontId="85" fillId="4" borderId="14" xfId="48" applyFont="1" applyFill="1" applyBorder="1" applyAlignment="1">
      <alignment horizontal="left" vertical="center"/>
    </xf>
    <xf numFmtId="0" fontId="85" fillId="4" borderId="15" xfId="48" applyFont="1" applyFill="1" applyBorder="1" applyAlignment="1">
      <alignment horizontal="left" vertical="center"/>
    </xf>
    <xf numFmtId="0" fontId="85" fillId="4" borderId="16" xfId="48" applyFont="1" applyFill="1" applyBorder="1" applyAlignment="1">
      <alignment horizontal="left" vertical="center"/>
    </xf>
    <xf numFmtId="0" fontId="6" fillId="4" borderId="14" xfId="48" applyFont="1" applyFill="1" applyBorder="1" applyAlignment="1">
      <alignment horizontal="left" vertical="center"/>
    </xf>
    <xf numFmtId="0" fontId="75" fillId="4" borderId="15" xfId="49" applyFont="1" applyFill="1" applyBorder="1" applyAlignment="1">
      <alignment horizontal="center" vertical="center"/>
    </xf>
    <xf numFmtId="0" fontId="85" fillId="4" borderId="21" xfId="48" applyFont="1" applyFill="1" applyBorder="1" applyAlignment="1">
      <alignment horizontal="left" vertical="center"/>
    </xf>
    <xf numFmtId="0" fontId="85" fillId="4" borderId="22" xfId="48" applyFont="1" applyFill="1" applyBorder="1" applyAlignment="1">
      <alignment horizontal="left" vertical="center"/>
    </xf>
    <xf numFmtId="0" fontId="85" fillId="4" borderId="23" xfId="48" applyFont="1" applyFill="1" applyBorder="1" applyAlignment="1">
      <alignment horizontal="left" vertical="center"/>
    </xf>
    <xf numFmtId="0" fontId="85" fillId="4" borderId="14" xfId="0" applyFont="1" applyFill="1" applyBorder="1" applyAlignment="1">
      <alignment horizontal="left" vertical="center"/>
    </xf>
    <xf numFmtId="0" fontId="85" fillId="4" borderId="15" xfId="0" applyFont="1" applyFill="1" applyBorder="1" applyAlignment="1">
      <alignment horizontal="left" vertical="center"/>
    </xf>
    <xf numFmtId="0" fontId="85" fillId="4" borderId="16" xfId="0" applyFont="1" applyFill="1" applyBorder="1" applyAlignment="1">
      <alignment horizontal="left" vertical="center"/>
    </xf>
    <xf numFmtId="0" fontId="85" fillId="4" borderId="24" xfId="48" applyFont="1" applyFill="1" applyBorder="1" applyAlignment="1">
      <alignment horizontal="left" vertical="center"/>
    </xf>
    <xf numFmtId="0" fontId="85" fillId="4" borderId="25" xfId="48" applyFont="1" applyFill="1" applyBorder="1" applyAlignment="1">
      <alignment horizontal="left" vertical="center"/>
    </xf>
    <xf numFmtId="0" fontId="85" fillId="4" borderId="26" xfId="48" applyFont="1" applyFill="1" applyBorder="1" applyAlignment="1">
      <alignment horizontal="left" vertical="center"/>
    </xf>
    <xf numFmtId="0" fontId="75" fillId="4" borderId="18" xfId="48" applyFont="1" applyFill="1" applyBorder="1" applyAlignment="1">
      <alignment horizontal="left" vertical="center" wrapText="1"/>
    </xf>
    <xf numFmtId="0" fontId="75" fillId="4" borderId="19" xfId="48" applyFont="1" applyFill="1" applyBorder="1" applyAlignment="1">
      <alignment horizontal="left" vertical="center"/>
    </xf>
    <xf numFmtId="0" fontId="75" fillId="4" borderId="27" xfId="48" applyFont="1" applyFill="1" applyBorder="1" applyAlignment="1">
      <alignment horizontal="left" vertical="center"/>
    </xf>
    <xf numFmtId="0" fontId="37" fillId="0" borderId="14" xfId="48" quotePrefix="1" applyFont="1" applyFill="1" applyBorder="1" applyAlignment="1">
      <alignment horizontal="left" vertical="center"/>
    </xf>
    <xf numFmtId="0" fontId="37" fillId="0" borderId="15" xfId="48" applyFont="1" applyFill="1" applyBorder="1" applyAlignment="1">
      <alignment horizontal="left" vertical="center"/>
    </xf>
    <xf numFmtId="0" fontId="37" fillId="0" borderId="16" xfId="48" applyFont="1" applyFill="1" applyBorder="1" applyAlignment="1">
      <alignment horizontal="left" vertical="center"/>
    </xf>
    <xf numFmtId="0" fontId="85" fillId="4" borderId="14" xfId="48" applyFont="1" applyFill="1" applyBorder="1" applyAlignment="1">
      <alignment vertical="center"/>
    </xf>
    <xf numFmtId="0" fontId="85" fillId="4" borderId="15" xfId="48" applyFont="1" applyFill="1" applyBorder="1" applyAlignment="1">
      <alignment vertical="center"/>
    </xf>
    <xf numFmtId="0" fontId="85" fillId="4" borderId="16" xfId="48" applyFont="1" applyFill="1" applyBorder="1" applyAlignment="1">
      <alignment vertical="center"/>
    </xf>
    <xf numFmtId="0" fontId="6" fillId="0" borderId="14" xfId="48" quotePrefix="1" applyFont="1" applyFill="1" applyBorder="1" applyAlignment="1">
      <alignment horizontal="left" vertical="center"/>
    </xf>
    <xf numFmtId="0" fontId="6" fillId="0" borderId="15" xfId="48" applyFont="1" applyFill="1" applyBorder="1" applyAlignment="1">
      <alignment horizontal="left" vertical="center"/>
    </xf>
    <xf numFmtId="0" fontId="6" fillId="0" borderId="16" xfId="48" applyFont="1" applyFill="1" applyBorder="1" applyAlignment="1">
      <alignment horizontal="left" vertical="center"/>
    </xf>
    <xf numFmtId="0" fontId="85" fillId="4" borderId="14" xfId="48" quotePrefix="1" applyFont="1" applyFill="1" applyBorder="1" applyAlignment="1">
      <alignment horizontal="left" vertical="center"/>
    </xf>
    <xf numFmtId="0" fontId="85" fillId="4" borderId="15" xfId="48" quotePrefix="1" applyFont="1" applyFill="1" applyBorder="1" applyAlignment="1">
      <alignment horizontal="left" vertical="center"/>
    </xf>
    <xf numFmtId="0" fontId="85" fillId="4" borderId="16" xfId="48" quotePrefix="1" applyFont="1" applyFill="1" applyBorder="1" applyAlignment="1">
      <alignment horizontal="left" vertical="center"/>
    </xf>
    <xf numFmtId="0" fontId="6" fillId="0" borderId="14" xfId="48" quotePrefix="1" applyFont="1" applyFill="1" applyBorder="1" applyAlignment="1">
      <alignment horizontal="left" vertical="center" indent="2"/>
    </xf>
    <xf numFmtId="0" fontId="6" fillId="0" borderId="15" xfId="48" applyFont="1" applyFill="1" applyBorder="1" applyAlignment="1">
      <alignment horizontal="left" vertical="center" indent="2"/>
    </xf>
    <xf numFmtId="0" fontId="6" fillId="0" borderId="16" xfId="48" applyFont="1" applyFill="1" applyBorder="1" applyAlignment="1">
      <alignment horizontal="left" vertical="center" indent="2"/>
    </xf>
    <xf numFmtId="0" fontId="86" fillId="5" borderId="14" xfId="48" applyFont="1" applyFill="1" applyBorder="1" applyAlignment="1">
      <alignment horizontal="left" vertical="top" wrapText="1"/>
    </xf>
    <xf numFmtId="0" fontId="86" fillId="5" borderId="15" xfId="48" applyFont="1" applyFill="1" applyBorder="1" applyAlignment="1">
      <alignment horizontal="left" vertical="top"/>
    </xf>
    <xf numFmtId="0" fontId="86" fillId="5" borderId="16" xfId="48" applyFont="1" applyFill="1" applyBorder="1" applyAlignment="1">
      <alignment horizontal="left" vertical="top"/>
    </xf>
    <xf numFmtId="0" fontId="85" fillId="4" borderId="14" xfId="59" applyFont="1" applyFill="1" applyBorder="1" applyAlignment="1">
      <alignment horizontal="left" vertical="center"/>
    </xf>
    <xf numFmtId="0" fontId="85" fillId="4" borderId="15" xfId="59" applyFont="1" applyFill="1" applyBorder="1" applyAlignment="1">
      <alignment horizontal="left" vertical="center"/>
    </xf>
    <xf numFmtId="0" fontId="85" fillId="4" borderId="16" xfId="59" applyFont="1" applyFill="1" applyBorder="1" applyAlignment="1">
      <alignment horizontal="left" vertical="center"/>
    </xf>
    <xf numFmtId="0" fontId="37" fillId="4" borderId="14" xfId="48" applyFont="1" applyFill="1" applyBorder="1" applyAlignment="1">
      <alignment horizontal="left" vertical="center" wrapText="1"/>
    </xf>
    <xf numFmtId="0" fontId="41" fillId="4" borderId="14" xfId="48" applyFont="1" applyFill="1" applyBorder="1" applyAlignment="1">
      <alignment horizontal="left" vertical="top" wrapText="1"/>
    </xf>
    <xf numFmtId="0" fontId="41" fillId="4" borderId="15" xfId="48" applyFont="1" applyFill="1" applyBorder="1" applyAlignment="1">
      <alignment horizontal="left" vertical="top" wrapText="1"/>
    </xf>
    <xf numFmtId="0" fontId="41" fillId="4" borderId="16" xfId="48" applyFont="1" applyFill="1" applyBorder="1" applyAlignment="1">
      <alignment horizontal="left" vertical="top" wrapText="1"/>
    </xf>
    <xf numFmtId="0" fontId="41" fillId="4" borderId="14" xfId="0" applyFont="1" applyFill="1" applyBorder="1" applyAlignment="1">
      <alignment horizontal="left" vertical="center"/>
    </xf>
    <xf numFmtId="0" fontId="41" fillId="4" borderId="15" xfId="0" applyFont="1" applyFill="1" applyBorder="1" applyAlignment="1">
      <alignment horizontal="left" vertical="center"/>
    </xf>
    <xf numFmtId="0" fontId="41" fillId="4" borderId="16" xfId="0" applyFont="1" applyFill="1" applyBorder="1" applyAlignment="1">
      <alignment horizontal="left" vertical="center"/>
    </xf>
    <xf numFmtId="0" fontId="86" fillId="5" borderId="24" xfId="48" applyFont="1" applyFill="1" applyBorder="1" applyAlignment="1">
      <alignment horizontal="left" vertical="center"/>
    </xf>
    <xf numFmtId="0" fontId="86" fillId="5" borderId="25" xfId="48" applyFont="1" applyFill="1" applyBorder="1" applyAlignment="1">
      <alignment horizontal="left" vertical="center"/>
    </xf>
    <xf numFmtId="0" fontId="86" fillId="5" borderId="26" xfId="48" applyFont="1" applyFill="1" applyBorder="1" applyAlignment="1">
      <alignment horizontal="left" vertical="center"/>
    </xf>
    <xf numFmtId="0" fontId="36" fillId="5" borderId="18" xfId="48" applyFont="1" applyFill="1" applyBorder="1" applyAlignment="1">
      <alignment horizontal="left" vertical="center" wrapText="1"/>
    </xf>
    <xf numFmtId="0" fontId="36" fillId="5" borderId="19" xfId="48" applyFont="1" applyFill="1" applyBorder="1" applyAlignment="1">
      <alignment horizontal="left" vertical="center" wrapText="1"/>
    </xf>
    <xf numFmtId="0" fontId="36" fillId="5" borderId="27" xfId="48" applyFont="1" applyFill="1" applyBorder="1" applyAlignment="1">
      <alignment horizontal="left" vertical="center" wrapText="1"/>
    </xf>
    <xf numFmtId="0" fontId="85" fillId="5" borderId="21" xfId="0" applyFont="1" applyFill="1" applyBorder="1" applyAlignment="1">
      <alignment horizontal="left" vertical="center"/>
    </xf>
    <xf numFmtId="0" fontId="85" fillId="5" borderId="22" xfId="0" applyFont="1" applyFill="1" applyBorder="1" applyAlignment="1">
      <alignment horizontal="left" vertical="center"/>
    </xf>
    <xf numFmtId="0" fontId="85" fillId="5" borderId="24" xfId="0" applyFont="1" applyFill="1" applyBorder="1" applyAlignment="1">
      <alignment horizontal="left" vertical="center"/>
    </xf>
    <xf numFmtId="0" fontId="85" fillId="5" borderId="25" xfId="0" applyFont="1" applyFill="1" applyBorder="1" applyAlignment="1">
      <alignment horizontal="left" vertical="center"/>
    </xf>
    <xf numFmtId="0" fontId="85" fillId="5" borderId="14" xfId="59" applyFont="1" applyFill="1" applyBorder="1" applyAlignment="1">
      <alignment horizontal="left" vertical="center"/>
    </xf>
    <xf numFmtId="0" fontId="85" fillId="5" borderId="15" xfId="59" applyFont="1" applyFill="1" applyBorder="1" applyAlignment="1">
      <alignment horizontal="left" vertical="center"/>
    </xf>
    <xf numFmtId="0" fontId="87" fillId="5" borderId="14" xfId="59" applyFont="1" applyFill="1" applyBorder="1" applyAlignment="1">
      <alignment horizontal="left" vertical="center"/>
    </xf>
    <xf numFmtId="0" fontId="87" fillId="5" borderId="15" xfId="59" applyFont="1" applyFill="1" applyBorder="1" applyAlignment="1">
      <alignment horizontal="left" vertical="center"/>
    </xf>
    <xf numFmtId="0" fontId="85" fillId="0" borderId="14" xfId="59" applyFont="1" applyFill="1" applyBorder="1" applyAlignment="1">
      <alignment horizontal="left" vertical="center"/>
    </xf>
    <xf numFmtId="0" fontId="85" fillId="0" borderId="15" xfId="59" applyFont="1" applyFill="1" applyBorder="1" applyAlignment="1">
      <alignment horizontal="left" vertical="center"/>
    </xf>
    <xf numFmtId="0" fontId="85" fillId="0" borderId="24" xfId="59" applyFont="1" applyFill="1" applyBorder="1" applyAlignment="1">
      <alignment horizontal="left" vertical="center"/>
    </xf>
    <xf numFmtId="0" fontId="85" fillId="0" borderId="25" xfId="59" applyFont="1" applyFill="1" applyBorder="1" applyAlignment="1">
      <alignment horizontal="left" vertical="center"/>
    </xf>
    <xf numFmtId="0" fontId="85" fillId="5" borderId="37" xfId="0" applyFont="1" applyFill="1" applyBorder="1" applyAlignment="1">
      <alignment horizontal="left" vertical="center"/>
    </xf>
    <xf numFmtId="0" fontId="85" fillId="5" borderId="38" xfId="0" applyFont="1" applyFill="1" applyBorder="1" applyAlignment="1">
      <alignment horizontal="left" vertical="center"/>
    </xf>
    <xf numFmtId="0" fontId="85" fillId="0" borderId="14" xfId="0" applyFont="1" applyFill="1" applyBorder="1" applyAlignment="1">
      <alignment horizontal="left" vertical="center"/>
    </xf>
    <xf numFmtId="0" fontId="85" fillId="0" borderId="15" xfId="0" applyFont="1" applyFill="1" applyBorder="1" applyAlignment="1">
      <alignment horizontal="left" vertical="center"/>
    </xf>
    <xf numFmtId="0" fontId="85" fillId="5" borderId="14" xfId="0" applyFont="1" applyFill="1" applyBorder="1" applyAlignment="1">
      <alignment horizontal="left" vertical="center"/>
    </xf>
    <xf numFmtId="0" fontId="85" fillId="5" borderId="15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88" fillId="0" borderId="24" xfId="59" applyFont="1" applyFill="1" applyBorder="1" applyAlignment="1">
      <alignment horizontal="left" vertical="center"/>
    </xf>
    <xf numFmtId="0" fontId="85" fillId="0" borderId="26" xfId="59" applyFont="1" applyFill="1" applyBorder="1" applyAlignment="1">
      <alignment horizontal="left" vertical="center"/>
    </xf>
    <xf numFmtId="0" fontId="85" fillId="0" borderId="16" xfId="59" applyFont="1" applyFill="1" applyBorder="1" applyAlignment="1">
      <alignment horizontal="left" vertical="center"/>
    </xf>
    <xf numFmtId="3" fontId="6" fillId="0" borderId="15" xfId="59" applyNumberFormat="1" applyFont="1" applyFill="1" applyBorder="1" applyAlignment="1">
      <alignment horizontal="left" vertical="center"/>
    </xf>
    <xf numFmtId="3" fontId="6" fillId="0" borderId="16" xfId="59" applyNumberFormat="1" applyFont="1" applyFill="1" applyBorder="1" applyAlignment="1">
      <alignment horizontal="left" vertical="center"/>
    </xf>
    <xf numFmtId="165" fontId="5" fillId="0" borderId="0" xfId="44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65" fontId="20" fillId="0" borderId="0" xfId="44" quotePrefix="1" applyNumberFormat="1" applyFont="1" applyBorder="1" applyAlignment="1">
      <alignment horizontal="left" vertical="center"/>
    </xf>
    <xf numFmtId="165" fontId="20" fillId="0" borderId="8" xfId="44" quotePrefix="1" applyNumberFormat="1" applyFont="1" applyBorder="1" applyAlignment="1">
      <alignment horizontal="left" vertical="center"/>
    </xf>
    <xf numFmtId="0" fontId="85" fillId="5" borderId="24" xfId="59" applyFont="1" applyFill="1" applyBorder="1" applyAlignment="1">
      <alignment horizontal="left" vertical="center"/>
    </xf>
    <xf numFmtId="0" fontId="85" fillId="5" borderId="25" xfId="59" applyFont="1" applyFill="1" applyBorder="1" applyAlignment="1">
      <alignment horizontal="left" vertical="center"/>
    </xf>
    <xf numFmtId="0" fontId="37" fillId="0" borderId="14" xfId="46" applyFont="1" applyFill="1" applyBorder="1" applyAlignment="1">
      <alignment horizontal="left" vertical="center" wrapText="1"/>
    </xf>
    <xf numFmtId="0" fontId="37" fillId="0" borderId="15" xfId="46" applyFont="1" applyFill="1" applyBorder="1" applyAlignment="1">
      <alignment horizontal="left" vertical="center" wrapText="1"/>
    </xf>
    <xf numFmtId="0" fontId="37" fillId="0" borderId="16" xfId="46" applyFont="1" applyFill="1" applyBorder="1" applyAlignment="1">
      <alignment horizontal="left" vertical="center" wrapText="1"/>
    </xf>
    <xf numFmtId="0" fontId="29" fillId="0" borderId="14" xfId="46" applyFont="1" applyFill="1" applyBorder="1" applyAlignment="1">
      <alignment horizontal="left" vertical="center"/>
    </xf>
    <xf numFmtId="0" fontId="29" fillId="0" borderId="15" xfId="46" applyFont="1" applyFill="1" applyBorder="1" applyAlignment="1">
      <alignment horizontal="left" vertical="center"/>
    </xf>
    <xf numFmtId="0" fontId="29" fillId="0" borderId="16" xfId="46" applyFont="1" applyFill="1" applyBorder="1" applyAlignment="1">
      <alignment horizontal="left" vertical="center"/>
    </xf>
    <xf numFmtId="0" fontId="41" fillId="0" borderId="14" xfId="0" applyFont="1" applyBorder="1"/>
    <xf numFmtId="0" fontId="41" fillId="0" borderId="15" xfId="0" applyFont="1" applyBorder="1"/>
    <xf numFmtId="0" fontId="41" fillId="0" borderId="16" xfId="0" applyFont="1" applyBorder="1"/>
    <xf numFmtId="0" fontId="41" fillId="0" borderId="14" xfId="51" applyFont="1" applyFill="1" applyBorder="1" applyAlignment="1">
      <alignment horizontal="left" vertical="center"/>
    </xf>
    <xf numFmtId="0" fontId="41" fillId="0" borderId="15" xfId="51" applyFont="1" applyFill="1" applyBorder="1" applyAlignment="1">
      <alignment horizontal="left" vertical="center"/>
    </xf>
    <xf numFmtId="0" fontId="41" fillId="0" borderId="16" xfId="51" applyFont="1" applyFill="1" applyBorder="1" applyAlignment="1">
      <alignment horizontal="left" vertical="center"/>
    </xf>
    <xf numFmtId="0" fontId="41" fillId="0" borderId="24" xfId="51" applyFont="1" applyFill="1" applyBorder="1" applyAlignment="1">
      <alignment horizontal="left" vertical="center"/>
    </xf>
    <xf numFmtId="0" fontId="41" fillId="0" borderId="25" xfId="51" applyFont="1" applyFill="1" applyBorder="1" applyAlignment="1">
      <alignment horizontal="left" vertical="center"/>
    </xf>
    <xf numFmtId="0" fontId="41" fillId="0" borderId="26" xfId="51" applyFont="1" applyFill="1" applyBorder="1" applyAlignment="1">
      <alignment horizontal="left" vertical="center"/>
    </xf>
    <xf numFmtId="0" fontId="6" fillId="5" borderId="15" xfId="48" applyFont="1" applyFill="1" applyBorder="1" applyAlignment="1">
      <alignment horizontal="left" vertical="center"/>
    </xf>
    <xf numFmtId="0" fontId="6" fillId="5" borderId="16" xfId="48" applyFont="1" applyFill="1" applyBorder="1" applyAlignment="1">
      <alignment horizontal="left" vertical="center"/>
    </xf>
    <xf numFmtId="0" fontId="37" fillId="0" borderId="16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0" fontId="20" fillId="0" borderId="0" xfId="44" applyFont="1" applyBorder="1" applyAlignment="1">
      <alignment horizontal="left" vertical="center"/>
    </xf>
    <xf numFmtId="0" fontId="5" fillId="0" borderId="0" xfId="44" applyFont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41" fillId="0" borderId="14" xfId="48" applyFont="1" applyFill="1" applyBorder="1" applyAlignment="1">
      <alignment horizontal="left" vertical="center"/>
    </xf>
    <xf numFmtId="0" fontId="41" fillId="0" borderId="15" xfId="48" applyFont="1" applyFill="1" applyBorder="1" applyAlignment="1">
      <alignment horizontal="left" vertical="center"/>
    </xf>
    <xf numFmtId="0" fontId="41" fillId="0" borderId="16" xfId="48" applyFont="1" applyFill="1" applyBorder="1" applyAlignment="1">
      <alignment horizontal="left" vertical="center"/>
    </xf>
    <xf numFmtId="0" fontId="85" fillId="4" borderId="24" xfId="0" applyFont="1" applyFill="1" applyBorder="1" applyAlignment="1">
      <alignment horizontal="left" vertical="center"/>
    </xf>
    <xf numFmtId="0" fontId="85" fillId="4" borderId="25" xfId="0" applyFont="1" applyFill="1" applyBorder="1" applyAlignment="1">
      <alignment horizontal="left" vertical="center"/>
    </xf>
    <xf numFmtId="0" fontId="85" fillId="4" borderId="26" xfId="0" applyFont="1" applyFill="1" applyBorder="1" applyAlignment="1">
      <alignment horizontal="left" vertical="center"/>
    </xf>
    <xf numFmtId="0" fontId="29" fillId="4" borderId="14" xfId="0" applyFont="1" applyFill="1" applyBorder="1" applyAlignment="1">
      <alignment horizontal="left" vertical="center"/>
    </xf>
    <xf numFmtId="0" fontId="29" fillId="4" borderId="15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left" vertical="center"/>
    </xf>
    <xf numFmtId="0" fontId="85" fillId="0" borderId="13" xfId="59" applyFont="1" applyFill="1" applyBorder="1" applyAlignment="1">
      <alignment horizontal="left" vertical="center"/>
    </xf>
    <xf numFmtId="0" fontId="5" fillId="4" borderId="0" xfId="44" applyFont="1" applyFill="1" applyBorder="1" applyAlignment="1">
      <alignment horizontal="left" vertical="center"/>
    </xf>
    <xf numFmtId="0" fontId="20" fillId="4" borderId="0" xfId="44" quotePrefix="1" applyFont="1" applyFill="1" applyBorder="1" applyAlignment="1">
      <alignment horizontal="left" vertical="center"/>
    </xf>
    <xf numFmtId="0" fontId="37" fillId="0" borderId="18" xfId="60" applyFont="1" applyFill="1" applyBorder="1" applyAlignment="1">
      <alignment horizontal="left" vertical="center"/>
    </xf>
    <xf numFmtId="0" fontId="37" fillId="0" borderId="19" xfId="60" applyFont="1" applyFill="1" applyBorder="1" applyAlignment="1">
      <alignment horizontal="left" vertical="center"/>
    </xf>
    <xf numFmtId="0" fontId="37" fillId="0" borderId="27" xfId="6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10" fillId="3" borderId="11" xfId="44" applyFont="1" applyFill="1" applyBorder="1" applyAlignment="1">
      <alignment horizontal="center" vertical="center"/>
    </xf>
    <xf numFmtId="0" fontId="85" fillId="0" borderId="24" xfId="59" applyFont="1" applyFill="1" applyBorder="1" applyAlignment="1">
      <alignment horizontal="left" vertical="top" wrapText="1"/>
    </xf>
    <xf numFmtId="0" fontId="85" fillId="0" borderId="25" xfId="59" applyFont="1" applyFill="1" applyBorder="1" applyAlignment="1">
      <alignment horizontal="left" vertical="top" wrapText="1"/>
    </xf>
    <xf numFmtId="0" fontId="85" fillId="0" borderId="26" xfId="59" applyFont="1" applyFill="1" applyBorder="1" applyAlignment="1">
      <alignment horizontal="left" vertical="top" wrapText="1"/>
    </xf>
    <xf numFmtId="0" fontId="85" fillId="0" borderId="14" xfId="60" applyFont="1" applyFill="1" applyBorder="1" applyAlignment="1">
      <alignment horizontal="left" vertical="center"/>
    </xf>
    <xf numFmtId="0" fontId="85" fillId="0" borderId="15" xfId="60" applyFont="1" applyFill="1" applyBorder="1" applyAlignment="1">
      <alignment horizontal="left" vertical="center"/>
    </xf>
    <xf numFmtId="0" fontId="85" fillId="0" borderId="16" xfId="60" applyFont="1" applyFill="1" applyBorder="1" applyAlignment="1">
      <alignment horizontal="left" vertical="center"/>
    </xf>
    <xf numFmtId="0" fontId="85" fillId="0" borderId="24" xfId="0" applyFont="1" applyBorder="1" applyAlignment="1">
      <alignment horizontal="left"/>
    </xf>
    <xf numFmtId="0" fontId="85" fillId="0" borderId="25" xfId="0" applyFont="1" applyBorder="1" applyAlignment="1">
      <alignment horizontal="left"/>
    </xf>
    <xf numFmtId="0" fontId="85" fillId="0" borderId="26" xfId="0" applyFont="1" applyBorder="1" applyAlignment="1">
      <alignment horizontal="left"/>
    </xf>
    <xf numFmtId="0" fontId="85" fillId="0" borderId="14" xfId="0" applyFont="1" applyFill="1" applyBorder="1" applyAlignment="1">
      <alignment horizontal="left"/>
    </xf>
    <xf numFmtId="0" fontId="85" fillId="0" borderId="15" xfId="0" applyFont="1" applyFill="1" applyBorder="1" applyAlignment="1">
      <alignment horizontal="left"/>
    </xf>
    <xf numFmtId="0" fontId="85" fillId="0" borderId="16" xfId="0" applyFont="1" applyFill="1" applyBorder="1" applyAlignment="1">
      <alignment horizontal="left"/>
    </xf>
    <xf numFmtId="0" fontId="85" fillId="0" borderId="14" xfId="0" applyFont="1" applyBorder="1" applyAlignment="1">
      <alignment horizontal="left"/>
    </xf>
    <xf numFmtId="0" fontId="85" fillId="0" borderId="15" xfId="0" applyFont="1" applyBorder="1" applyAlignment="1">
      <alignment horizontal="left"/>
    </xf>
    <xf numFmtId="0" fontId="85" fillId="0" borderId="16" xfId="0" applyFont="1" applyBorder="1" applyAlignment="1">
      <alignment horizontal="left"/>
    </xf>
    <xf numFmtId="0" fontId="9" fillId="4" borderId="14" xfId="0" applyNumberFormat="1" applyFont="1" applyFill="1" applyBorder="1"/>
    <xf numFmtId="0" fontId="9" fillId="4" borderId="15" xfId="0" applyNumberFormat="1" applyFont="1" applyFill="1" applyBorder="1"/>
    <xf numFmtId="0" fontId="9" fillId="4" borderId="16" xfId="0" applyNumberFormat="1" applyFont="1" applyFill="1" applyBorder="1"/>
    <xf numFmtId="0" fontId="85" fillId="5" borderId="24" xfId="0" applyFont="1" applyFill="1" applyBorder="1"/>
    <xf numFmtId="0" fontId="85" fillId="5" borderId="25" xfId="0" applyFont="1" applyFill="1" applyBorder="1"/>
    <xf numFmtId="0" fontId="85" fillId="5" borderId="26" xfId="0" applyFont="1" applyFill="1" applyBorder="1"/>
    <xf numFmtId="0" fontId="85" fillId="5" borderId="14" xfId="0" applyFont="1" applyFill="1" applyBorder="1"/>
    <xf numFmtId="0" fontId="85" fillId="5" borderId="15" xfId="0" applyFont="1" applyFill="1" applyBorder="1"/>
    <xf numFmtId="0" fontId="85" fillId="5" borderId="16" xfId="0" applyFont="1" applyFill="1" applyBorder="1"/>
    <xf numFmtId="0" fontId="85" fillId="5" borderId="24" xfId="48" applyFont="1" applyFill="1" applyBorder="1" applyAlignment="1">
      <alignment horizontal="left" vertical="center"/>
    </xf>
    <xf numFmtId="0" fontId="85" fillId="5" borderId="25" xfId="48" applyFont="1" applyFill="1" applyBorder="1" applyAlignment="1">
      <alignment horizontal="left" vertical="center"/>
    </xf>
    <xf numFmtId="0" fontId="85" fillId="5" borderId="26" xfId="48" applyFont="1" applyFill="1" applyBorder="1" applyAlignment="1">
      <alignment horizontal="left" vertical="center"/>
    </xf>
    <xf numFmtId="0" fontId="85" fillId="5" borderId="14" xfId="48" applyFont="1" applyFill="1" applyBorder="1" applyAlignment="1">
      <alignment horizontal="left" vertical="center"/>
    </xf>
    <xf numFmtId="0" fontId="85" fillId="5" borderId="15" xfId="48" applyFont="1" applyFill="1" applyBorder="1" applyAlignment="1">
      <alignment horizontal="left" vertical="center"/>
    </xf>
    <xf numFmtId="0" fontId="85" fillId="5" borderId="16" xfId="48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/>
    </xf>
    <xf numFmtId="0" fontId="85" fillId="4" borderId="21" xfId="0" applyNumberFormat="1" applyFont="1" applyFill="1" applyBorder="1"/>
    <xf numFmtId="0" fontId="85" fillId="4" borderId="22" xfId="0" applyNumberFormat="1" applyFont="1" applyFill="1" applyBorder="1"/>
    <xf numFmtId="0" fontId="85" fillId="4" borderId="23" xfId="0" applyNumberFormat="1" applyFont="1" applyFill="1" applyBorder="1"/>
    <xf numFmtId="0" fontId="20" fillId="4" borderId="0" xfId="0" quotePrefix="1" applyFont="1" applyFill="1" applyBorder="1"/>
    <xf numFmtId="0" fontId="20" fillId="4" borderId="0" xfId="0" applyFont="1" applyFill="1" applyBorder="1"/>
    <xf numFmtId="0" fontId="85" fillId="5" borderId="14" xfId="0" applyFont="1" applyFill="1" applyBorder="1" applyAlignment="1">
      <alignment horizontal="left"/>
    </xf>
    <xf numFmtId="0" fontId="85" fillId="5" borderId="15" xfId="0" applyFont="1" applyFill="1" applyBorder="1" applyAlignment="1">
      <alignment horizontal="left"/>
    </xf>
    <xf numFmtId="0" fontId="85" fillId="5" borderId="16" xfId="0" applyFont="1" applyFill="1" applyBorder="1" applyAlignment="1">
      <alignment horizontal="left"/>
    </xf>
    <xf numFmtId="0" fontId="85" fillId="4" borderId="24" xfId="0" applyFont="1" applyFill="1" applyBorder="1" applyAlignment="1">
      <alignment horizontal="left"/>
    </xf>
    <xf numFmtId="0" fontId="85" fillId="4" borderId="25" xfId="0" applyFont="1" applyFill="1" applyBorder="1" applyAlignment="1">
      <alignment horizontal="left"/>
    </xf>
    <xf numFmtId="0" fontId="85" fillId="4" borderId="26" xfId="0" applyFont="1" applyFill="1" applyBorder="1" applyAlignment="1">
      <alignment horizontal="left"/>
    </xf>
    <xf numFmtId="0" fontId="85" fillId="0" borderId="14" xfId="48" applyFont="1" applyFill="1" applyBorder="1" applyAlignment="1">
      <alignment horizontal="left" vertical="center"/>
    </xf>
    <xf numFmtId="0" fontId="85" fillId="0" borderId="15" xfId="48" applyFont="1" applyFill="1" applyBorder="1" applyAlignment="1">
      <alignment horizontal="left" vertical="center"/>
    </xf>
    <xf numFmtId="0" fontId="85" fillId="0" borderId="16" xfId="48" applyFont="1" applyFill="1" applyBorder="1" applyAlignment="1">
      <alignment horizontal="left" vertical="center"/>
    </xf>
    <xf numFmtId="0" fontId="85" fillId="4" borderId="24" xfId="0" applyFont="1" applyFill="1" applyBorder="1" applyAlignment="1">
      <alignment horizontal="left" vertical="top" wrapText="1"/>
    </xf>
    <xf numFmtId="0" fontId="85" fillId="4" borderId="25" xfId="0" applyFont="1" applyFill="1" applyBorder="1" applyAlignment="1">
      <alignment horizontal="left" vertical="top" wrapText="1"/>
    </xf>
    <xf numFmtId="0" fontId="85" fillId="4" borderId="26" xfId="0" applyFont="1" applyFill="1" applyBorder="1" applyAlignment="1">
      <alignment horizontal="left" vertical="top" wrapText="1"/>
    </xf>
    <xf numFmtId="0" fontId="85" fillId="0" borderId="24" xfId="48" applyFont="1" applyFill="1" applyBorder="1" applyAlignment="1">
      <alignment horizontal="left" vertical="center"/>
    </xf>
    <xf numFmtId="0" fontId="85" fillId="0" borderId="25" xfId="48" applyFont="1" applyFill="1" applyBorder="1" applyAlignment="1">
      <alignment horizontal="left" vertical="center"/>
    </xf>
    <xf numFmtId="0" fontId="85" fillId="0" borderId="26" xfId="48" applyFont="1" applyFill="1" applyBorder="1" applyAlignment="1">
      <alignment horizontal="left" vertical="center"/>
    </xf>
    <xf numFmtId="0" fontId="5" fillId="3" borderId="4" xfId="44" applyFont="1" applyFill="1" applyBorder="1" applyAlignment="1">
      <alignment horizontal="center" vertical="center"/>
    </xf>
    <xf numFmtId="0" fontId="5" fillId="3" borderId="5" xfId="44" applyFont="1" applyFill="1" applyBorder="1" applyAlignment="1">
      <alignment horizontal="center" vertical="center"/>
    </xf>
    <xf numFmtId="0" fontId="5" fillId="3" borderId="6" xfId="44" applyFont="1" applyFill="1" applyBorder="1" applyAlignment="1">
      <alignment horizontal="center" vertical="center"/>
    </xf>
    <xf numFmtId="0" fontId="85" fillId="0" borderId="14" xfId="49" applyFont="1" applyFill="1" applyBorder="1" applyAlignment="1">
      <alignment horizontal="left" vertical="center"/>
    </xf>
    <xf numFmtId="0" fontId="85" fillId="0" borderId="15" xfId="49" applyFont="1" applyFill="1" applyBorder="1" applyAlignment="1">
      <alignment horizontal="left" vertical="center"/>
    </xf>
    <xf numFmtId="0" fontId="85" fillId="0" borderId="16" xfId="49" applyFont="1" applyFill="1" applyBorder="1" applyAlignment="1">
      <alignment horizontal="left" vertical="center"/>
    </xf>
    <xf numFmtId="0" fontId="20" fillId="0" borderId="0" xfId="0" quotePrefix="1" applyFont="1" applyBorder="1" applyAlignment="1">
      <alignment horizontal="center"/>
    </xf>
    <xf numFmtId="49" fontId="20" fillId="0" borderId="8" xfId="0" applyNumberFormat="1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20" fillId="0" borderId="0" xfId="0" quotePrefix="1" applyFont="1" applyBorder="1" applyAlignment="1">
      <alignment horizontal="left"/>
    </xf>
    <xf numFmtId="0" fontId="9" fillId="9" borderId="28" xfId="0" applyFont="1" applyFill="1" applyBorder="1" applyAlignment="1">
      <alignment horizontal="center" vertical="center"/>
    </xf>
    <xf numFmtId="0" fontId="9" fillId="13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</cellXfs>
  <cellStyles count="67">
    <cellStyle name="Comma" xfId="50" builtinId="3"/>
    <cellStyle name="Comma 2" xfId="3"/>
    <cellStyle name="Comma 3" xfId="4"/>
    <cellStyle name="Comma 4" xfId="2"/>
    <cellStyle name="Normal" xfId="0" builtinId="0"/>
    <cellStyle name="Normal 2" xfId="5"/>
    <cellStyle name="Normal 2 2" xfId="6"/>
    <cellStyle name="Normal 2 2 2" xfId="7"/>
    <cellStyle name="Normal 2 2 2 2" xfId="64"/>
    <cellStyle name="Normal 2 2_แผน 55_รวมเล่ม - 23 ก.พ.54- v.ผชก.(พ)" xfId="8"/>
    <cellStyle name="Normal 2 3" xfId="9"/>
    <cellStyle name="Normal 2 3 2" xfId="10"/>
    <cellStyle name="Normal 2 3_แผน 55_รวมเล่ม - 23 ก.พ.54- v.ผชก.(พ)" xfId="11"/>
    <cellStyle name="Normal 2 4" xfId="61"/>
    <cellStyle name="Normal 3" xfId="12"/>
    <cellStyle name="Normal 3 2" xfId="13"/>
    <cellStyle name="Normal 4" xfId="14"/>
    <cellStyle name="Normal 5" xfId="1"/>
    <cellStyle name="Normal 6" xfId="43"/>
    <cellStyle name="Normal 7" xfId="44"/>
    <cellStyle name="Normal 9" xfId="15"/>
    <cellStyle name="Normal_สายงานพัฒนาองค์กร" xfId="53"/>
    <cellStyle name="Percent" xfId="62" builtinId="5"/>
    <cellStyle name="เครื่องหมายจุลภาค 19" xfId="16"/>
    <cellStyle name="เครื่องหมายจุลภาค 2" xfId="17"/>
    <cellStyle name="เครื่องหมายจุลภาค 3" xfId="18"/>
    <cellStyle name="ดี" xfId="54" builtinId="26"/>
    <cellStyle name="ปกติ 10" xfId="19"/>
    <cellStyle name="ปกติ 10 2" xfId="60"/>
    <cellStyle name="ปกติ 11" xfId="20"/>
    <cellStyle name="ปกติ 11 2" xfId="58"/>
    <cellStyle name="ปกติ 12" xfId="21"/>
    <cellStyle name="ปกติ 12 2" xfId="63"/>
    <cellStyle name="ปกติ 15" xfId="22"/>
    <cellStyle name="ปกติ 16" xfId="23"/>
    <cellStyle name="ปกติ 17" xfId="24"/>
    <cellStyle name="ปกติ 17 2" xfId="66"/>
    <cellStyle name="ปกติ 19" xfId="25"/>
    <cellStyle name="ปกติ 2" xfId="26"/>
    <cellStyle name="ปกติ 2 10" xfId="27"/>
    <cellStyle name="ปกติ 2 10 2" xfId="59"/>
    <cellStyle name="ปกติ 2 11" xfId="28"/>
    <cellStyle name="ปกติ 2 11 2" xfId="65"/>
    <cellStyle name="ปกติ 2 14" xfId="29"/>
    <cellStyle name="ปกติ 2 15" xfId="30"/>
    <cellStyle name="ปกติ 2 18" xfId="31"/>
    <cellStyle name="ปกติ 2 3" xfId="32"/>
    <cellStyle name="ปกติ 2 5" xfId="33"/>
    <cellStyle name="ปกติ 2 7" xfId="34"/>
    <cellStyle name="ปกติ 2 8" xfId="35"/>
    <cellStyle name="ปกติ 2 9" xfId="36"/>
    <cellStyle name="ปกติ 3" xfId="37"/>
    <cellStyle name="ปกติ 3 2" xfId="57"/>
    <cellStyle name="ปกติ 4" xfId="38"/>
    <cellStyle name="ปกติ 4 2" xfId="39"/>
    <cellStyle name="ปกติ 6" xfId="40"/>
    <cellStyle name="ปกติ 8" xfId="41"/>
    <cellStyle name="ปกติ 9" xfId="42"/>
    <cellStyle name="ปกติ_แผนปฏิบัติ จ2 ปี 54 (การเงิน) " xfId="46"/>
    <cellStyle name="ปกติ_แผนปฏิบัติ จ2 ปี 54 (สังคม.เรียนรู้) 2" xfId="45"/>
    <cellStyle name="ปกติ_แผนปฏิบัติด้านการเงิน(แก้ไข2)" xfId="48"/>
    <cellStyle name="ปกติ_แผนปฏิบัติิ จ2 ปี 54-55 (ภายใน)" xfId="49"/>
    <cellStyle name="ปกติ_แผนปฏิบัติิ จ2 ปี 55 (การเงิน)" xfId="47"/>
    <cellStyle name="ปกติ_แผนปฏิบัติิ จ2 ปี 55 (สังคม.เรียนรู้)" xfId="52"/>
    <cellStyle name="ปกติ_แผนปฏิบัติิการ จ2 ปี 54" xfId="51"/>
    <cellStyle name="ปานกลาง" xfId="56" builtinId="28"/>
    <cellStyle name="แย่" xfId="55" builtinId="27"/>
  </cellStyles>
  <dxfs count="0"/>
  <tableStyles count="0" defaultTableStyle="TableStyleMedium2" defaultPivotStyle="PivotStyleLight16"/>
  <colors>
    <mruColors>
      <color rgb="FF0000FF"/>
      <color rgb="FF0000CC"/>
      <color rgb="FFA50021"/>
      <color rgb="FF000066"/>
      <color rgb="FFFFFFCC"/>
      <color rgb="FFFFFFFF"/>
      <color rgb="FFA91B6C"/>
      <color rgb="FFCC00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52506</xdr:colOff>
      <xdr:row>34</xdr:row>
      <xdr:rowOff>6484</xdr:rowOff>
    </xdr:from>
    <xdr:to>
      <xdr:col>3</xdr:col>
      <xdr:colOff>2304543</xdr:colOff>
      <xdr:row>39</xdr:row>
      <xdr:rowOff>172492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65065" y="11683013"/>
          <a:ext cx="5412096" cy="167880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420043</xdr:colOff>
      <xdr:row>44</xdr:row>
      <xdr:rowOff>17773</xdr:rowOff>
    </xdr:from>
    <xdr:to>
      <xdr:col>3</xdr:col>
      <xdr:colOff>1668877</xdr:colOff>
      <xdr:row>51</xdr:row>
      <xdr:rowOff>9606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2602" y="14719891"/>
          <a:ext cx="4408893" cy="2109744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1</xdr:col>
      <xdr:colOff>11906</xdr:colOff>
      <xdr:row>113</xdr:row>
      <xdr:rowOff>90487</xdr:rowOff>
    </xdr:from>
    <xdr:to>
      <xdr:col>3</xdr:col>
      <xdr:colOff>1513568</xdr:colOff>
      <xdr:row>117</xdr:row>
      <xdr:rowOff>149224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250531" y="18769012"/>
          <a:ext cx="4934744" cy="1468438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700</xdr:row>
      <xdr:rowOff>559</xdr:rowOff>
    </xdr:from>
    <xdr:to>
      <xdr:col>3</xdr:col>
      <xdr:colOff>1516289</xdr:colOff>
      <xdr:row>704</xdr:row>
      <xdr:rowOff>100854</xdr:rowOff>
    </xdr:to>
    <xdr:pic>
      <xdr:nvPicPr>
        <xdr:cNvPr id="5" name="Picture 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79234" y="83518000"/>
          <a:ext cx="4609673" cy="1176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514"/>
  <sheetViews>
    <sheetView tabSelected="1" view="pageBreakPreview" topLeftCell="A13" zoomScale="70" zoomScaleNormal="70" zoomScaleSheetLayoutView="70" workbookViewId="0">
      <selection activeCell="Q24" sqref="Q24"/>
    </sheetView>
  </sheetViews>
  <sheetFormatPr defaultColWidth="9" defaultRowHeight="27.95" customHeight="1" outlineLevelRow="1"/>
  <cols>
    <col min="1" max="1" width="48.140625" style="1" customWidth="1"/>
    <col min="2" max="2" width="26.42578125" style="1" customWidth="1"/>
    <col min="3" max="3" width="12.7109375" style="1" customWidth="1"/>
    <col min="4" max="4" width="35" style="1" customWidth="1"/>
    <col min="5" max="5" width="15" style="1" customWidth="1"/>
    <col min="6" max="6" width="15.5703125" style="1" customWidth="1"/>
    <col min="7" max="7" width="15.42578125" style="1" customWidth="1"/>
    <col min="8" max="8" width="13.7109375" style="48" customWidth="1"/>
    <col min="9" max="9" width="13.42578125" style="1" customWidth="1"/>
    <col min="10" max="10" width="12.42578125" style="1645" customWidth="1"/>
    <col min="11" max="11" width="8.7109375" style="1" customWidth="1"/>
    <col min="12" max="12" width="11.140625" style="213" customWidth="1"/>
    <col min="13" max="16384" width="9" style="1"/>
  </cols>
  <sheetData>
    <row r="1" spans="1:10" ht="27.95" customHeight="1">
      <c r="A1" s="763" t="s">
        <v>664</v>
      </c>
      <c r="B1" s="201"/>
      <c r="C1" s="764" t="s">
        <v>16</v>
      </c>
      <c r="D1" s="764"/>
      <c r="E1" s="207"/>
      <c r="F1" s="207"/>
      <c r="G1" s="208"/>
      <c r="H1" s="209"/>
      <c r="I1" s="207"/>
      <c r="J1" s="1646"/>
    </row>
    <row r="2" spans="1:10" ht="27.95" customHeight="1">
      <c r="A2" s="764"/>
      <c r="B2" s="201"/>
      <c r="C2" s="764" t="s">
        <v>0</v>
      </c>
      <c r="D2" s="764"/>
      <c r="E2" s="202"/>
      <c r="F2" s="202"/>
      <c r="G2" s="202"/>
      <c r="H2" s="203"/>
      <c r="I2" s="202"/>
      <c r="J2" s="1647"/>
    </row>
    <row r="3" spans="1:10" ht="27.95" customHeight="1">
      <c r="A3" s="204" t="s">
        <v>1</v>
      </c>
      <c r="B3" s="204"/>
      <c r="C3" s="204" t="s">
        <v>30</v>
      </c>
      <c r="D3" s="204"/>
      <c r="E3" s="204" t="s">
        <v>2</v>
      </c>
      <c r="F3" s="44"/>
      <c r="G3" s="204"/>
      <c r="H3" s="204" t="s">
        <v>3</v>
      </c>
      <c r="I3" s="204"/>
      <c r="J3" s="1647"/>
    </row>
    <row r="4" spans="1:10" ht="27.95" customHeight="1">
      <c r="A4" s="44" t="s">
        <v>4</v>
      </c>
      <c r="B4" s="44"/>
      <c r="C4" s="44" t="s">
        <v>6</v>
      </c>
      <c r="D4" s="205"/>
      <c r="E4" s="205" t="s">
        <v>5</v>
      </c>
      <c r="F4" s="205"/>
      <c r="G4" s="206"/>
      <c r="H4" s="206" t="s">
        <v>33</v>
      </c>
      <c r="I4" s="206"/>
      <c r="J4" s="1652"/>
    </row>
    <row r="5" spans="1:10" ht="27.95" customHeight="1">
      <c r="A5" s="44"/>
      <c r="B5" s="204"/>
      <c r="C5" s="204" t="s">
        <v>31</v>
      </c>
      <c r="D5" s="205"/>
      <c r="E5" s="205" t="s">
        <v>32</v>
      </c>
      <c r="F5" s="205"/>
      <c r="G5" s="206"/>
      <c r="H5" s="206" t="s">
        <v>34</v>
      </c>
      <c r="I5" s="206"/>
      <c r="J5" s="1652"/>
    </row>
    <row r="6" spans="1:10" ht="27.95" customHeight="1">
      <c r="A6" s="44"/>
      <c r="B6" s="44"/>
      <c r="C6" s="44" t="s">
        <v>6</v>
      </c>
      <c r="D6" s="204"/>
      <c r="E6" s="204" t="s">
        <v>7</v>
      </c>
      <c r="F6" s="44"/>
      <c r="G6" s="204"/>
      <c r="H6" s="204" t="s">
        <v>8</v>
      </c>
      <c r="I6" s="204"/>
      <c r="J6" s="1647"/>
    </row>
    <row r="7" spans="1:10" ht="27.95" customHeight="1">
      <c r="A7" s="44"/>
      <c r="B7" s="44"/>
      <c r="C7" s="44"/>
      <c r="D7" s="205"/>
      <c r="E7" s="205" t="s">
        <v>18</v>
      </c>
      <c r="F7" s="205"/>
      <c r="G7" s="206"/>
      <c r="H7" s="206" t="s">
        <v>36</v>
      </c>
      <c r="I7" s="206"/>
      <c r="J7" s="1652"/>
    </row>
    <row r="8" spans="1:10" ht="27.95" customHeight="1">
      <c r="A8" s="44"/>
      <c r="B8" s="44"/>
      <c r="C8" s="44"/>
      <c r="D8" s="205"/>
      <c r="E8" s="205" t="s">
        <v>955</v>
      </c>
      <c r="F8" s="205"/>
      <c r="G8" s="206"/>
      <c r="H8" s="206" t="s">
        <v>37</v>
      </c>
      <c r="I8" s="206"/>
      <c r="J8" s="1652"/>
    </row>
    <row r="9" spans="1:10" ht="27.95" customHeight="1">
      <c r="A9" s="44"/>
      <c r="B9" s="44"/>
      <c r="C9" s="44"/>
      <c r="D9" s="205"/>
      <c r="E9" s="205" t="s">
        <v>22</v>
      </c>
      <c r="F9" s="205"/>
      <c r="G9" s="206"/>
      <c r="H9" s="206" t="s">
        <v>38</v>
      </c>
      <c r="I9" s="206"/>
      <c r="J9" s="1652"/>
    </row>
    <row r="10" spans="1:10" ht="27.95" customHeight="1">
      <c r="A10" s="44"/>
      <c r="B10" s="44"/>
      <c r="C10" s="44"/>
      <c r="D10" s="205"/>
      <c r="E10" s="205" t="s">
        <v>23</v>
      </c>
      <c r="F10" s="205"/>
      <c r="G10" s="206"/>
      <c r="H10" s="206" t="s">
        <v>39</v>
      </c>
      <c r="I10" s="206"/>
      <c r="J10" s="1652"/>
    </row>
    <row r="11" spans="1:10" ht="27.95" customHeight="1">
      <c r="A11" s="44"/>
      <c r="B11" s="44"/>
      <c r="C11" s="44"/>
      <c r="D11" s="205"/>
      <c r="E11" s="205" t="s">
        <v>24</v>
      </c>
      <c r="F11" s="205"/>
      <c r="G11" s="1585"/>
      <c r="H11" s="1585"/>
      <c r="I11" s="1585"/>
      <c r="J11" s="1652"/>
    </row>
    <row r="12" spans="1:10" ht="27.95" customHeight="1">
      <c r="A12" s="44"/>
      <c r="B12" s="44"/>
      <c r="C12" s="44"/>
      <c r="D12" s="205"/>
      <c r="E12" s="205" t="s">
        <v>25</v>
      </c>
      <c r="F12" s="205"/>
      <c r="G12" s="206"/>
      <c r="H12" s="206"/>
      <c r="I12" s="206"/>
      <c r="J12" s="1652"/>
    </row>
    <row r="13" spans="1:10" ht="27.95" customHeight="1">
      <c r="A13" s="44"/>
      <c r="B13" s="44"/>
      <c r="C13" s="44"/>
      <c r="D13" s="205"/>
      <c r="E13" s="205" t="s">
        <v>26</v>
      </c>
      <c r="F13" s="205"/>
      <c r="G13" s="206"/>
      <c r="H13" s="206" t="s">
        <v>40</v>
      </c>
      <c r="I13" s="206"/>
      <c r="J13" s="1652"/>
    </row>
    <row r="14" spans="1:10" ht="27.95" customHeight="1">
      <c r="A14" s="44"/>
      <c r="B14" s="44"/>
      <c r="C14" s="44"/>
      <c r="D14" s="205"/>
      <c r="E14" s="205" t="s">
        <v>27</v>
      </c>
      <c r="F14" s="205"/>
      <c r="G14" s="1585"/>
      <c r="H14" s="1585"/>
      <c r="I14" s="1585"/>
      <c r="J14" s="1652"/>
    </row>
    <row r="15" spans="1:10" ht="27.95" customHeight="1">
      <c r="A15" s="44"/>
      <c r="B15" s="44"/>
      <c r="C15" s="44"/>
      <c r="D15" s="205"/>
      <c r="E15" s="205" t="s">
        <v>28</v>
      </c>
      <c r="F15" s="205"/>
      <c r="G15" s="1585"/>
      <c r="H15" s="1585"/>
      <c r="I15" s="1585"/>
      <c r="J15" s="1652"/>
    </row>
    <row r="16" spans="1:10" ht="27.95" customHeight="1">
      <c r="A16" s="44"/>
      <c r="B16" s="44"/>
      <c r="C16" s="44"/>
      <c r="D16" s="205"/>
      <c r="E16" s="205" t="s">
        <v>29</v>
      </c>
      <c r="F16" s="205"/>
      <c r="G16" s="206"/>
      <c r="H16" s="206" t="s">
        <v>35</v>
      </c>
      <c r="I16" s="1585"/>
      <c r="J16" s="1652"/>
    </row>
    <row r="17" spans="1:17" ht="27.95" customHeight="1">
      <c r="A17" s="44"/>
      <c r="B17" s="44"/>
      <c r="C17" s="44"/>
      <c r="D17" s="205"/>
      <c r="E17" s="205" t="s">
        <v>9</v>
      </c>
      <c r="F17" s="205"/>
      <c r="G17" s="206"/>
      <c r="H17" s="206" t="s">
        <v>41</v>
      </c>
      <c r="I17" s="206"/>
      <c r="J17" s="1652"/>
    </row>
    <row r="18" spans="1:17" ht="27.95" customHeight="1">
      <c r="A18" s="44"/>
      <c r="B18" s="44"/>
      <c r="C18" s="44"/>
      <c r="D18" s="205"/>
      <c r="E18" s="205" t="s">
        <v>10</v>
      </c>
      <c r="F18" s="205"/>
      <c r="G18" s="206"/>
      <c r="H18" s="206" t="s">
        <v>42</v>
      </c>
      <c r="I18" s="206"/>
      <c r="J18" s="1652"/>
    </row>
    <row r="19" spans="1:17" ht="27.95" customHeight="1">
      <c r="A19" s="41"/>
      <c r="B19" s="41"/>
      <c r="C19" s="41"/>
      <c r="D19" s="210"/>
      <c r="E19" s="210"/>
      <c r="F19" s="210"/>
      <c r="G19" s="234"/>
      <c r="H19" s="234"/>
      <c r="I19" s="234"/>
      <c r="J19" s="1653"/>
    </row>
    <row r="20" spans="1:17" ht="27.95" customHeight="1">
      <c r="A20" s="9" t="s">
        <v>11</v>
      </c>
      <c r="B20" s="2652" t="s">
        <v>12</v>
      </c>
      <c r="C20" s="2653"/>
      <c r="D20" s="2654"/>
      <c r="E20" s="9">
        <v>10</v>
      </c>
      <c r="F20" s="2661">
        <v>11</v>
      </c>
      <c r="G20" s="2662"/>
      <c r="H20" s="2662"/>
      <c r="I20" s="2662"/>
      <c r="J20" s="1654">
        <v>12</v>
      </c>
      <c r="K20" s="1607"/>
    </row>
    <row r="21" spans="1:17" s="179" customFormat="1" ht="27.95" customHeight="1">
      <c r="A21" s="63" t="s">
        <v>13</v>
      </c>
      <c r="B21" s="2655" t="s">
        <v>14</v>
      </c>
      <c r="C21" s="2656"/>
      <c r="D21" s="2657"/>
      <c r="E21" s="63" t="s">
        <v>19</v>
      </c>
      <c r="F21" s="2663" t="s">
        <v>894</v>
      </c>
      <c r="G21" s="2664"/>
      <c r="H21" s="2664"/>
      <c r="I21" s="2664"/>
      <c r="J21" s="1661" t="s">
        <v>20</v>
      </c>
      <c r="K21" s="1607"/>
      <c r="L21" s="2226"/>
    </row>
    <row r="22" spans="1:17" s="179" customFormat="1" ht="27.95" customHeight="1">
      <c r="A22" s="109"/>
      <c r="B22" s="2658" t="s">
        <v>15</v>
      </c>
      <c r="C22" s="2659"/>
      <c r="D22" s="2660"/>
      <c r="E22" s="65"/>
      <c r="F22" s="1612">
        <v>1</v>
      </c>
      <c r="G22" s="1612">
        <v>2</v>
      </c>
      <c r="H22" s="57">
        <v>3</v>
      </c>
      <c r="I22" s="1613">
        <v>4</v>
      </c>
      <c r="J22" s="1662" t="s">
        <v>21</v>
      </c>
      <c r="K22" s="1607"/>
      <c r="L22" s="2226"/>
    </row>
    <row r="23" spans="1:17" ht="27.95" customHeight="1">
      <c r="A23" s="742" t="s">
        <v>43</v>
      </c>
      <c r="B23" s="2668" t="s">
        <v>475</v>
      </c>
      <c r="C23" s="2669"/>
      <c r="D23" s="2670"/>
      <c r="E23" s="185" t="s">
        <v>20</v>
      </c>
      <c r="F23" s="185"/>
      <c r="G23" s="185"/>
      <c r="H23" s="2"/>
      <c r="I23" s="2"/>
      <c r="J23" s="1641" t="s">
        <v>895</v>
      </c>
      <c r="K23" s="1608"/>
      <c r="O23" s="1">
        <v>1</v>
      </c>
      <c r="Q23" s="1" t="str">
        <f>B23&amp;B24</f>
        <v xml:space="preserve">1.1 ควบคุมค่าใช้จ่ายดำเนินงานตามค่าเกณฑ์วัดตาม กปง. 
ของกรอบวงเงินที่ได้รับจัดสรร ปี 2561  </v>
      </c>
    </row>
    <row r="24" spans="1:17" ht="27.95" customHeight="1">
      <c r="A24" s="743"/>
      <c r="B24" s="2671" t="s">
        <v>990</v>
      </c>
      <c r="C24" s="2672"/>
      <c r="D24" s="2673"/>
      <c r="E24" s="186" t="s">
        <v>44</v>
      </c>
      <c r="F24" s="187"/>
      <c r="G24" s="187"/>
      <c r="H24" s="195"/>
      <c r="I24" s="195"/>
      <c r="J24" s="1655"/>
      <c r="K24" s="1608"/>
    </row>
    <row r="25" spans="1:17" ht="27.95" customHeight="1">
      <c r="A25" s="211"/>
      <c r="B25" s="106" t="s">
        <v>46</v>
      </c>
      <c r="C25" s="2090"/>
      <c r="D25" s="2091"/>
      <c r="E25" s="186" t="s">
        <v>123</v>
      </c>
      <c r="F25" s="187"/>
      <c r="G25" s="187"/>
      <c r="H25" s="245"/>
      <c r="I25" s="245"/>
      <c r="J25" s="1656"/>
      <c r="K25" s="1608"/>
    </row>
    <row r="26" spans="1:17" ht="24.95" customHeight="1">
      <c r="A26" s="211"/>
      <c r="B26" s="1589" t="s">
        <v>896</v>
      </c>
      <c r="C26" s="1951"/>
      <c r="D26" s="1957"/>
      <c r="E26" s="186"/>
      <c r="F26" s="2092"/>
      <c r="G26" s="2093"/>
      <c r="H26" s="2094"/>
      <c r="I26" s="2094"/>
      <c r="J26" s="1657"/>
      <c r="K26" s="1608"/>
      <c r="L26" s="214"/>
    </row>
    <row r="27" spans="1:17" ht="24.95" hidden="1" customHeight="1" outlineLevel="1">
      <c r="A27" s="211"/>
      <c r="B27" s="1589" t="s">
        <v>898</v>
      </c>
      <c r="C27" s="1951"/>
      <c r="D27" s="1957"/>
      <c r="E27" s="186"/>
      <c r="F27" s="1592"/>
      <c r="G27" s="1593"/>
      <c r="H27" s="1594"/>
      <c r="I27" s="1594"/>
      <c r="J27" s="1657"/>
      <c r="K27" s="1608" t="s">
        <v>47</v>
      </c>
      <c r="L27" s="2227"/>
    </row>
    <row r="28" spans="1:17" ht="24.95" hidden="1" customHeight="1" outlineLevel="1">
      <c r="A28" s="211"/>
      <c r="B28" s="1589" t="s">
        <v>899</v>
      </c>
      <c r="C28" s="1951"/>
      <c r="D28" s="1957"/>
      <c r="E28" s="186"/>
      <c r="F28" s="1592"/>
      <c r="G28" s="1593"/>
      <c r="H28" s="1594"/>
      <c r="I28" s="1594"/>
      <c r="J28" s="1657"/>
      <c r="K28" s="1591"/>
    </row>
    <row r="29" spans="1:17" ht="24.95" hidden="1" customHeight="1" outlineLevel="1">
      <c r="A29" s="211"/>
      <c r="B29" s="1589" t="s">
        <v>900</v>
      </c>
      <c r="C29" s="1951"/>
      <c r="D29" s="1957"/>
      <c r="E29" s="186"/>
      <c r="F29" s="1592"/>
      <c r="G29" s="1593"/>
      <c r="H29" s="1594"/>
      <c r="I29" s="1594"/>
      <c r="J29" s="1657"/>
      <c r="K29" s="1591"/>
    </row>
    <row r="30" spans="1:17" ht="24.95" hidden="1" customHeight="1" outlineLevel="1">
      <c r="A30" s="211"/>
      <c r="B30" s="1589" t="s">
        <v>901</v>
      </c>
      <c r="C30" s="1951"/>
      <c r="D30" s="1957"/>
      <c r="E30" s="186"/>
      <c r="F30" s="1592"/>
      <c r="G30" s="1593"/>
      <c r="H30" s="1594"/>
      <c r="I30" s="1594"/>
      <c r="J30" s="1657"/>
      <c r="K30" s="1591"/>
    </row>
    <row r="31" spans="1:17" ht="24.95" customHeight="1" collapsed="1">
      <c r="A31" s="211"/>
      <c r="B31" s="1589" t="s">
        <v>902</v>
      </c>
      <c r="C31" s="1951"/>
      <c r="D31" s="1957"/>
      <c r="E31" s="186"/>
      <c r="F31" s="2095"/>
      <c r="G31" s="2096"/>
      <c r="H31" s="2097"/>
      <c r="I31" s="2097"/>
      <c r="J31" s="1657"/>
      <c r="K31" s="1591"/>
    </row>
    <row r="32" spans="1:17" ht="24.95" hidden="1" customHeight="1" outlineLevel="1">
      <c r="A32" s="211"/>
      <c r="B32" s="1589" t="s">
        <v>903</v>
      </c>
      <c r="C32" s="1951"/>
      <c r="D32" s="1957"/>
      <c r="E32" s="186"/>
      <c r="F32" s="2098"/>
      <c r="G32" s="2099"/>
      <c r="H32" s="2100"/>
      <c r="I32" s="2100"/>
      <c r="J32" s="1657"/>
      <c r="K32" s="1599"/>
    </row>
    <row r="33" spans="1:11" ht="24.95" hidden="1" customHeight="1" outlineLevel="1">
      <c r="A33" s="211"/>
      <c r="B33" s="1589" t="s">
        <v>904</v>
      </c>
      <c r="C33" s="1951"/>
      <c r="D33" s="1957"/>
      <c r="E33" s="186"/>
      <c r="F33" s="2098"/>
      <c r="G33" s="2099"/>
      <c r="H33" s="2100"/>
      <c r="I33" s="2100"/>
      <c r="J33" s="1657"/>
      <c r="K33" s="1599"/>
    </row>
    <row r="34" spans="1:11" ht="24.95" hidden="1" customHeight="1" outlineLevel="1">
      <c r="A34" s="211"/>
      <c r="B34" s="1589" t="s">
        <v>905</v>
      </c>
      <c r="C34" s="1951"/>
      <c r="D34" s="1957"/>
      <c r="E34" s="186"/>
      <c r="F34" s="2098"/>
      <c r="G34" s="2099"/>
      <c r="H34" s="2100"/>
      <c r="I34" s="2100"/>
      <c r="J34" s="1657"/>
      <c r="K34" s="1599"/>
    </row>
    <row r="35" spans="1:11" ht="24.95" customHeight="1" collapsed="1">
      <c r="A35" s="211"/>
      <c r="B35" s="1589" t="s">
        <v>906</v>
      </c>
      <c r="C35" s="1951"/>
      <c r="D35" s="1957"/>
      <c r="E35" s="186"/>
      <c r="F35" s="2095"/>
      <c r="G35" s="2096"/>
      <c r="H35" s="2097"/>
      <c r="I35" s="2097"/>
      <c r="J35" s="1657"/>
      <c r="K35" s="1600"/>
    </row>
    <row r="36" spans="1:11" ht="24.95" hidden="1" customHeight="1" outlineLevel="1">
      <c r="A36" s="211"/>
      <c r="B36" s="1589" t="s">
        <v>907</v>
      </c>
      <c r="C36" s="1951"/>
      <c r="D36" s="1957"/>
      <c r="E36" s="186"/>
      <c r="F36" s="2098"/>
      <c r="G36" s="2099"/>
      <c r="H36" s="2100"/>
      <c r="I36" s="2100"/>
      <c r="J36" s="1657"/>
      <c r="K36" s="1599"/>
    </row>
    <row r="37" spans="1:11" ht="24.95" hidden="1" customHeight="1" outlineLevel="1">
      <c r="A37" s="211"/>
      <c r="B37" s="1589" t="s">
        <v>908</v>
      </c>
      <c r="C37" s="1951"/>
      <c r="D37" s="1957"/>
      <c r="E37" s="186"/>
      <c r="F37" s="2098"/>
      <c r="G37" s="2099"/>
      <c r="H37" s="2100"/>
      <c r="I37" s="2100"/>
      <c r="J37" s="1657"/>
      <c r="K37" s="1599"/>
    </row>
    <row r="38" spans="1:11" ht="24.95" hidden="1" customHeight="1" outlineLevel="1">
      <c r="A38" s="211"/>
      <c r="B38" s="1589" t="s">
        <v>909</v>
      </c>
      <c r="C38" s="1951"/>
      <c r="D38" s="1957"/>
      <c r="E38" s="186"/>
      <c r="F38" s="2098"/>
      <c r="G38" s="2099"/>
      <c r="H38" s="2100"/>
      <c r="I38" s="2100"/>
      <c r="J38" s="1657"/>
      <c r="K38" s="1599"/>
    </row>
    <row r="39" spans="1:11" ht="24.95" customHeight="1" collapsed="1">
      <c r="A39" s="211"/>
      <c r="B39" s="1589" t="s">
        <v>910</v>
      </c>
      <c r="C39" s="1951"/>
      <c r="D39" s="1957"/>
      <c r="E39" s="186"/>
      <c r="F39" s="2095"/>
      <c r="G39" s="2096"/>
      <c r="H39" s="2097"/>
      <c r="I39" s="2097"/>
      <c r="J39" s="1657"/>
      <c r="K39" s="1599"/>
    </row>
    <row r="40" spans="1:11" ht="24.95" hidden="1" customHeight="1" outlineLevel="1">
      <c r="A40" s="211"/>
      <c r="B40" s="1589" t="s">
        <v>911</v>
      </c>
      <c r="C40" s="1951"/>
      <c r="D40" s="1957"/>
      <c r="E40" s="186"/>
      <c r="F40" s="2098"/>
      <c r="G40" s="2099"/>
      <c r="H40" s="2100"/>
      <c r="I40" s="2100"/>
      <c r="J40" s="1657"/>
      <c r="K40" s="1599"/>
    </row>
    <row r="41" spans="1:11" ht="24.95" hidden="1" customHeight="1" outlineLevel="1">
      <c r="A41" s="211"/>
      <c r="B41" s="1589" t="s">
        <v>912</v>
      </c>
      <c r="C41" s="1951"/>
      <c r="D41" s="1957"/>
      <c r="E41" s="186"/>
      <c r="F41" s="2098"/>
      <c r="G41" s="2099"/>
      <c r="H41" s="2100"/>
      <c r="I41" s="2100"/>
      <c r="J41" s="1657"/>
      <c r="K41" s="1599"/>
    </row>
    <row r="42" spans="1:11" ht="24.95" hidden="1" customHeight="1" outlineLevel="1">
      <c r="A42" s="211"/>
      <c r="B42" s="1589" t="s">
        <v>913</v>
      </c>
      <c r="C42" s="1951"/>
      <c r="D42" s="1957"/>
      <c r="E42" s="186"/>
      <c r="F42" s="2098"/>
      <c r="G42" s="2099"/>
      <c r="H42" s="2100"/>
      <c r="I42" s="2100"/>
      <c r="J42" s="1657"/>
      <c r="K42" s="1599"/>
    </row>
    <row r="43" spans="1:11" ht="24.95" hidden="1" customHeight="1" outlineLevel="1">
      <c r="A43" s="211"/>
      <c r="B43" s="1589" t="s">
        <v>914</v>
      </c>
      <c r="C43" s="1951"/>
      <c r="D43" s="1957"/>
      <c r="E43" s="186"/>
      <c r="F43" s="2098"/>
      <c r="G43" s="2099"/>
      <c r="H43" s="2100"/>
      <c r="I43" s="2100"/>
      <c r="J43" s="1657"/>
      <c r="K43" s="1599"/>
    </row>
    <row r="44" spans="1:11" ht="24.95" customHeight="1" collapsed="1">
      <c r="A44" s="211"/>
      <c r="B44" s="1589" t="s">
        <v>915</v>
      </c>
      <c r="C44" s="1951"/>
      <c r="D44" s="1957"/>
      <c r="E44" s="186"/>
      <c r="F44" s="2095"/>
      <c r="G44" s="2096"/>
      <c r="H44" s="2097"/>
      <c r="I44" s="2097"/>
      <c r="J44" s="1657"/>
      <c r="K44" s="1599"/>
    </row>
    <row r="45" spans="1:11" ht="24.95" hidden="1" customHeight="1" outlineLevel="1">
      <c r="A45" s="211"/>
      <c r="B45" s="1589" t="s">
        <v>916</v>
      </c>
      <c r="C45" s="1951"/>
      <c r="D45" s="1957"/>
      <c r="E45" s="186"/>
      <c r="F45" s="2101"/>
      <c r="G45" s="2102"/>
      <c r="H45" s="2103"/>
      <c r="I45" s="2103"/>
      <c r="J45" s="1657"/>
      <c r="K45" s="1599"/>
    </row>
    <row r="46" spans="1:11" ht="24.95" hidden="1" customHeight="1" outlineLevel="1">
      <c r="A46" s="211"/>
      <c r="B46" s="1589" t="s">
        <v>917</v>
      </c>
      <c r="C46" s="1951"/>
      <c r="D46" s="1957"/>
      <c r="E46" s="186"/>
      <c r="F46" s="2101"/>
      <c r="G46" s="2102"/>
      <c r="H46" s="2103"/>
      <c r="I46" s="2103"/>
      <c r="J46" s="1657"/>
      <c r="K46" s="1599"/>
    </row>
    <row r="47" spans="1:11" ht="24.95" customHeight="1" collapsed="1">
      <c r="A47" s="211"/>
      <c r="B47" s="1589" t="s">
        <v>918</v>
      </c>
      <c r="C47" s="1951"/>
      <c r="D47" s="1957"/>
      <c r="E47" s="186"/>
      <c r="F47" s="2095"/>
      <c r="G47" s="2096"/>
      <c r="H47" s="2097"/>
      <c r="I47" s="2097"/>
      <c r="J47" s="1657"/>
      <c r="K47" s="1599"/>
    </row>
    <row r="48" spans="1:11" ht="24.95" hidden="1" customHeight="1" outlineLevel="1">
      <c r="A48" s="211"/>
      <c r="B48" s="1589" t="s">
        <v>919</v>
      </c>
      <c r="C48" s="1951"/>
      <c r="D48" s="1957"/>
      <c r="E48" s="186"/>
      <c r="F48" s="2098"/>
      <c r="G48" s="2099"/>
      <c r="H48" s="2100"/>
      <c r="I48" s="2100"/>
      <c r="J48" s="1657"/>
      <c r="K48" s="1599"/>
    </row>
    <row r="49" spans="1:11" ht="24.95" hidden="1" customHeight="1" outlineLevel="1">
      <c r="A49" s="211"/>
      <c r="B49" s="1589" t="s">
        <v>920</v>
      </c>
      <c r="C49" s="1951"/>
      <c r="D49" s="1957"/>
      <c r="E49" s="186"/>
      <c r="F49" s="2098"/>
      <c r="G49" s="2099"/>
      <c r="H49" s="2100"/>
      <c r="I49" s="2100"/>
      <c r="J49" s="1657"/>
      <c r="K49" s="1599"/>
    </row>
    <row r="50" spans="1:11" ht="24.95" hidden="1" customHeight="1" outlineLevel="1">
      <c r="A50" s="211"/>
      <c r="B50" s="1589" t="s">
        <v>921</v>
      </c>
      <c r="C50" s="1951"/>
      <c r="D50" s="1957"/>
      <c r="E50" s="186"/>
      <c r="F50" s="2098"/>
      <c r="G50" s="2099"/>
      <c r="H50" s="2100"/>
      <c r="I50" s="2100"/>
      <c r="J50" s="1657"/>
      <c r="K50" s="1599"/>
    </row>
    <row r="51" spans="1:11" ht="24.95" hidden="1" customHeight="1" outlineLevel="1">
      <c r="A51" s="211"/>
      <c r="B51" s="1589" t="s">
        <v>922</v>
      </c>
      <c r="C51" s="1951"/>
      <c r="D51" s="1957"/>
      <c r="E51" s="186"/>
      <c r="F51" s="2098"/>
      <c r="G51" s="2099"/>
      <c r="H51" s="2100"/>
      <c r="I51" s="2100"/>
      <c r="J51" s="1657"/>
      <c r="K51" s="1599"/>
    </row>
    <row r="52" spans="1:11" ht="24.95" customHeight="1" collapsed="1">
      <c r="A52" s="211"/>
      <c r="B52" s="1589" t="s">
        <v>923</v>
      </c>
      <c r="C52" s="1951"/>
      <c r="D52" s="1957"/>
      <c r="E52" s="186"/>
      <c r="F52" s="2095"/>
      <c r="G52" s="2096"/>
      <c r="H52" s="2097"/>
      <c r="I52" s="2097"/>
      <c r="J52" s="1657"/>
      <c r="K52" s="1599"/>
    </row>
    <row r="53" spans="1:11" ht="24.95" hidden="1" customHeight="1" outlineLevel="1">
      <c r="A53" s="211"/>
      <c r="B53" s="1589" t="s">
        <v>924</v>
      </c>
      <c r="C53" s="1951"/>
      <c r="D53" s="1957"/>
      <c r="E53" s="186"/>
      <c r="F53" s="2101"/>
      <c r="G53" s="2102"/>
      <c r="H53" s="2103"/>
      <c r="I53" s="2103"/>
      <c r="J53" s="1657"/>
      <c r="K53" s="1599"/>
    </row>
    <row r="54" spans="1:11" ht="24.95" hidden="1" customHeight="1" outlineLevel="1">
      <c r="A54" s="211"/>
      <c r="B54" s="1589" t="s">
        <v>925</v>
      </c>
      <c r="C54" s="1951"/>
      <c r="D54" s="1957"/>
      <c r="E54" s="186"/>
      <c r="F54" s="2101"/>
      <c r="G54" s="2102"/>
      <c r="H54" s="2103"/>
      <c r="I54" s="2103"/>
      <c r="J54" s="1657"/>
      <c r="K54" s="1599"/>
    </row>
    <row r="55" spans="1:11" ht="24.95" hidden="1" customHeight="1" outlineLevel="1">
      <c r="A55" s="211"/>
      <c r="B55" s="1589" t="s">
        <v>926</v>
      </c>
      <c r="C55" s="1951"/>
      <c r="D55" s="1957"/>
      <c r="E55" s="186"/>
      <c r="F55" s="2101"/>
      <c r="G55" s="2102"/>
      <c r="H55" s="2103"/>
      <c r="I55" s="2103"/>
      <c r="J55" s="1657"/>
      <c r="K55" s="1599"/>
    </row>
    <row r="56" spans="1:11" ht="24.95" customHeight="1" collapsed="1">
      <c r="A56" s="211"/>
      <c r="B56" s="1589" t="s">
        <v>927</v>
      </c>
      <c r="C56" s="1951"/>
      <c r="D56" s="1957"/>
      <c r="E56" s="186"/>
      <c r="F56" s="2095"/>
      <c r="G56" s="2096"/>
      <c r="H56" s="2097"/>
      <c r="I56" s="2097"/>
      <c r="J56" s="1657"/>
      <c r="K56" s="1599"/>
    </row>
    <row r="57" spans="1:11" ht="24.95" customHeight="1">
      <c r="A57" s="211"/>
      <c r="B57" s="1589" t="s">
        <v>928</v>
      </c>
      <c r="C57" s="1951"/>
      <c r="D57" s="1957"/>
      <c r="E57" s="186"/>
      <c r="F57" s="2104"/>
      <c r="G57" s="2105"/>
      <c r="H57" s="2106"/>
      <c r="I57" s="2106"/>
      <c r="J57" s="1657"/>
      <c r="K57" s="1599"/>
    </row>
    <row r="58" spans="1:11" ht="24.95" hidden="1" customHeight="1" outlineLevel="1">
      <c r="A58" s="211"/>
      <c r="B58" s="1589" t="s">
        <v>929</v>
      </c>
      <c r="C58" s="1951"/>
      <c r="D58" s="1957"/>
      <c r="E58" s="186"/>
      <c r="F58" s="2101"/>
      <c r="G58" s="2102"/>
      <c r="H58" s="2103"/>
      <c r="I58" s="2103"/>
      <c r="J58" s="1657"/>
      <c r="K58" s="1599"/>
    </row>
    <row r="59" spans="1:11" ht="24.95" hidden="1" customHeight="1" outlineLevel="1">
      <c r="A59" s="211"/>
      <c r="B59" s="1589" t="s">
        <v>930</v>
      </c>
      <c r="C59" s="1951"/>
      <c r="D59" s="1957"/>
      <c r="E59" s="186"/>
      <c r="F59" s="2101"/>
      <c r="G59" s="2102"/>
      <c r="H59" s="2103"/>
      <c r="I59" s="2103"/>
      <c r="J59" s="1657"/>
      <c r="K59" s="1599"/>
    </row>
    <row r="60" spans="1:11" ht="24.95" customHeight="1" collapsed="1">
      <c r="A60" s="211"/>
      <c r="B60" s="1589" t="s">
        <v>931</v>
      </c>
      <c r="C60" s="1951"/>
      <c r="D60" s="1957"/>
      <c r="E60" s="186"/>
      <c r="F60" s="2095"/>
      <c r="G60" s="2096"/>
      <c r="H60" s="2097"/>
      <c r="I60" s="2097"/>
      <c r="J60" s="1657"/>
      <c r="K60" s="1599"/>
    </row>
    <row r="61" spans="1:11" ht="24.95" hidden="1" customHeight="1" outlineLevel="1">
      <c r="A61" s="211"/>
      <c r="B61" s="1589" t="s">
        <v>932</v>
      </c>
      <c r="C61" s="1951"/>
      <c r="D61" s="1957"/>
      <c r="E61" s="186"/>
      <c r="F61" s="2101"/>
      <c r="G61" s="2102"/>
      <c r="H61" s="2103"/>
      <c r="I61" s="2103"/>
      <c r="J61" s="1657"/>
      <c r="K61" s="1599"/>
    </row>
    <row r="62" spans="1:11" ht="24.95" hidden="1" customHeight="1" outlineLevel="1">
      <c r="A62" s="211"/>
      <c r="B62" s="1589" t="s">
        <v>933</v>
      </c>
      <c r="C62" s="1951"/>
      <c r="D62" s="1957"/>
      <c r="E62" s="186"/>
      <c r="F62" s="2101"/>
      <c r="G62" s="2102"/>
      <c r="H62" s="2103"/>
      <c r="I62" s="2103"/>
      <c r="J62" s="1657"/>
      <c r="K62" s="1599"/>
    </row>
    <row r="63" spans="1:11" ht="24.95" hidden="1" customHeight="1" outlineLevel="1">
      <c r="A63" s="211"/>
      <c r="B63" s="1589" t="s">
        <v>934</v>
      </c>
      <c r="C63" s="1951"/>
      <c r="D63" s="1957"/>
      <c r="E63" s="186"/>
      <c r="F63" s="2101"/>
      <c r="G63" s="2102"/>
      <c r="H63" s="2103"/>
      <c r="I63" s="2103"/>
      <c r="J63" s="1657"/>
      <c r="K63" s="1599"/>
    </row>
    <row r="64" spans="1:11" ht="24.95" customHeight="1" collapsed="1">
      <c r="A64" s="211"/>
      <c r="B64" s="1589" t="s">
        <v>935</v>
      </c>
      <c r="C64" s="1951"/>
      <c r="D64" s="1957"/>
      <c r="E64" s="186"/>
      <c r="F64" s="2095"/>
      <c r="G64" s="2096"/>
      <c r="H64" s="2097"/>
      <c r="I64" s="2097"/>
      <c r="J64" s="1657"/>
      <c r="K64" s="1599"/>
    </row>
    <row r="65" spans="1:11" ht="24.95" hidden="1" customHeight="1" outlineLevel="1">
      <c r="A65" s="211"/>
      <c r="B65" s="1589" t="s">
        <v>936</v>
      </c>
      <c r="C65" s="1951"/>
      <c r="D65" s="1957"/>
      <c r="E65" s="186"/>
      <c r="F65" s="2101"/>
      <c r="G65" s="2102"/>
      <c r="H65" s="2103"/>
      <c r="I65" s="2103"/>
      <c r="J65" s="1657"/>
      <c r="K65" s="1599"/>
    </row>
    <row r="66" spans="1:11" ht="24.95" hidden="1" customHeight="1" outlineLevel="1">
      <c r="A66" s="211"/>
      <c r="B66" s="1589" t="s">
        <v>937</v>
      </c>
      <c r="C66" s="1951"/>
      <c r="D66" s="1957"/>
      <c r="E66" s="186"/>
      <c r="F66" s="2101"/>
      <c r="G66" s="2102"/>
      <c r="H66" s="2103"/>
      <c r="I66" s="2103"/>
      <c r="J66" s="1657"/>
      <c r="K66" s="1599"/>
    </row>
    <row r="67" spans="1:11" ht="24.95" hidden="1" customHeight="1" outlineLevel="1">
      <c r="A67" s="211"/>
      <c r="B67" s="1589" t="s">
        <v>938</v>
      </c>
      <c r="C67" s="1951"/>
      <c r="D67" s="1957"/>
      <c r="E67" s="186"/>
      <c r="F67" s="2101"/>
      <c r="G67" s="2102"/>
      <c r="H67" s="2103"/>
      <c r="I67" s="2103"/>
      <c r="J67" s="1657"/>
      <c r="K67" s="1599"/>
    </row>
    <row r="68" spans="1:11" ht="24.95" customHeight="1" collapsed="1">
      <c r="A68" s="211"/>
      <c r="B68" s="1589" t="s">
        <v>939</v>
      </c>
      <c r="C68" s="1951"/>
      <c r="D68" s="1957"/>
      <c r="E68" s="186"/>
      <c r="F68" s="2095"/>
      <c r="G68" s="2096"/>
      <c r="H68" s="2097"/>
      <c r="I68" s="2097"/>
      <c r="J68" s="1657"/>
      <c r="K68" s="1599"/>
    </row>
    <row r="69" spans="1:11" ht="24.95" hidden="1" customHeight="1" outlineLevel="1">
      <c r="A69" s="211"/>
      <c r="B69" s="1589" t="s">
        <v>940</v>
      </c>
      <c r="C69" s="1951"/>
      <c r="D69" s="1957"/>
      <c r="E69" s="186"/>
      <c r="F69" s="2101"/>
      <c r="G69" s="2102"/>
      <c r="H69" s="2103"/>
      <c r="I69" s="2103"/>
      <c r="J69" s="1657"/>
      <c r="K69" s="1599"/>
    </row>
    <row r="70" spans="1:11" ht="24.95" hidden="1" customHeight="1" outlineLevel="1">
      <c r="A70" s="211"/>
      <c r="B70" s="1589" t="s">
        <v>941</v>
      </c>
      <c r="C70" s="1951"/>
      <c r="D70" s="1957"/>
      <c r="E70" s="186"/>
      <c r="F70" s="2101"/>
      <c r="G70" s="2102"/>
      <c r="H70" s="2103"/>
      <c r="I70" s="2103"/>
      <c r="J70" s="1657"/>
      <c r="K70" s="1599"/>
    </row>
    <row r="71" spans="1:11" ht="24.95" hidden="1" customHeight="1" outlineLevel="1">
      <c r="A71" s="211"/>
      <c r="B71" s="1589" t="s">
        <v>942</v>
      </c>
      <c r="C71" s="1951"/>
      <c r="D71" s="1957"/>
      <c r="E71" s="186"/>
      <c r="F71" s="2101"/>
      <c r="G71" s="2102"/>
      <c r="H71" s="2103"/>
      <c r="I71" s="2103"/>
      <c r="J71" s="1657"/>
      <c r="K71" s="1599"/>
    </row>
    <row r="72" spans="1:11" ht="24.95" hidden="1" customHeight="1" outlineLevel="1">
      <c r="A72" s="211"/>
      <c r="B72" s="1589" t="s">
        <v>943</v>
      </c>
      <c r="C72" s="1951"/>
      <c r="D72" s="1957"/>
      <c r="E72" s="186"/>
      <c r="F72" s="2101"/>
      <c r="G72" s="2102"/>
      <c r="H72" s="2103"/>
      <c r="I72" s="2103"/>
      <c r="J72" s="1657"/>
      <c r="K72" s="1599"/>
    </row>
    <row r="73" spans="1:11" ht="24.95" customHeight="1" collapsed="1">
      <c r="A73" s="211"/>
      <c r="B73" s="1589" t="s">
        <v>944</v>
      </c>
      <c r="C73" s="1951"/>
      <c r="D73" s="1957"/>
      <c r="E73" s="186"/>
      <c r="F73" s="2095"/>
      <c r="G73" s="2096"/>
      <c r="H73" s="2097"/>
      <c r="I73" s="2097"/>
      <c r="J73" s="1657"/>
      <c r="K73" s="1599"/>
    </row>
    <row r="74" spans="1:11" ht="24.95" hidden="1" customHeight="1" outlineLevel="1">
      <c r="A74" s="211"/>
      <c r="B74" s="1589" t="s">
        <v>945</v>
      </c>
      <c r="C74" s="1951"/>
      <c r="D74" s="1957"/>
      <c r="E74" s="186"/>
      <c r="F74" s="2101"/>
      <c r="G74" s="2102"/>
      <c r="H74" s="2103"/>
      <c r="I74" s="2103"/>
      <c r="J74" s="1657"/>
      <c r="K74" s="1599"/>
    </row>
    <row r="75" spans="1:11" ht="24.95" hidden="1" customHeight="1" outlineLevel="1">
      <c r="A75" s="211"/>
      <c r="B75" s="1589" t="s">
        <v>946</v>
      </c>
      <c r="C75" s="1951"/>
      <c r="D75" s="1957"/>
      <c r="E75" s="186"/>
      <c r="F75" s="2101"/>
      <c r="G75" s="2102"/>
      <c r="H75" s="2103"/>
      <c r="I75" s="2103"/>
      <c r="J75" s="1657"/>
      <c r="K75" s="1599"/>
    </row>
    <row r="76" spans="1:11" ht="24.95" customHeight="1" collapsed="1">
      <c r="A76" s="211"/>
      <c r="B76" s="1589" t="s">
        <v>947</v>
      </c>
      <c r="C76" s="1951"/>
      <c r="D76" s="1957"/>
      <c r="E76" s="186"/>
      <c r="F76" s="2095"/>
      <c r="G76" s="2096"/>
      <c r="H76" s="2097"/>
      <c r="I76" s="2097"/>
      <c r="J76" s="1657"/>
      <c r="K76" s="1599"/>
    </row>
    <row r="77" spans="1:11" ht="24.95" hidden="1" customHeight="1" outlineLevel="1">
      <c r="A77" s="211"/>
      <c r="B77" s="1589" t="s">
        <v>948</v>
      </c>
      <c r="C77" s="1951"/>
      <c r="D77" s="1957"/>
      <c r="E77" s="186"/>
      <c r="F77" s="2101"/>
      <c r="G77" s="2102"/>
      <c r="H77" s="2103"/>
      <c r="I77" s="2103"/>
      <c r="J77" s="1657"/>
      <c r="K77" s="1599"/>
    </row>
    <row r="78" spans="1:11" ht="24.95" hidden="1" customHeight="1" outlineLevel="1">
      <c r="A78" s="211"/>
      <c r="B78" s="1589" t="s">
        <v>949</v>
      </c>
      <c r="C78" s="1951"/>
      <c r="D78" s="1957"/>
      <c r="E78" s="186"/>
      <c r="F78" s="2101"/>
      <c r="G78" s="2102"/>
      <c r="H78" s="2103"/>
      <c r="I78" s="2103"/>
      <c r="J78" s="1657"/>
      <c r="K78" s="1599"/>
    </row>
    <row r="79" spans="1:11" ht="24.95" customHeight="1" collapsed="1">
      <c r="A79" s="211"/>
      <c r="B79" s="1589" t="s">
        <v>950</v>
      </c>
      <c r="C79" s="1951"/>
      <c r="D79" s="1957"/>
      <c r="E79" s="186"/>
      <c r="F79" s="2095"/>
      <c r="G79" s="2096"/>
      <c r="H79" s="2097"/>
      <c r="I79" s="2097"/>
      <c r="J79" s="1657"/>
      <c r="K79" s="1599"/>
    </row>
    <row r="80" spans="1:11" ht="24.95" hidden="1" customHeight="1" outlineLevel="1">
      <c r="A80" s="211"/>
      <c r="B80" s="1605" t="s">
        <v>951</v>
      </c>
      <c r="C80" s="1951"/>
      <c r="D80" s="1957"/>
      <c r="E80" s="186"/>
      <c r="F80" s="2101"/>
      <c r="G80" s="2102"/>
      <c r="H80" s="2103"/>
      <c r="I80" s="2103"/>
      <c r="J80" s="1657"/>
      <c r="K80" s="1599"/>
    </row>
    <row r="81" spans="1:15" ht="24.95" hidden="1" customHeight="1" outlineLevel="1">
      <c r="A81" s="211"/>
      <c r="B81" s="1589" t="s">
        <v>952</v>
      </c>
      <c r="C81" s="1951"/>
      <c r="D81" s="1957"/>
      <c r="E81" s="186"/>
      <c r="F81" s="2101"/>
      <c r="G81" s="2102"/>
      <c r="H81" s="2103"/>
      <c r="I81" s="2103"/>
      <c r="J81" s="1657"/>
      <c r="K81" s="1599"/>
    </row>
    <row r="82" spans="1:15" ht="24.95" customHeight="1" collapsed="1">
      <c r="A82" s="211"/>
      <c r="B82" s="1606" t="s">
        <v>953</v>
      </c>
      <c r="C82" s="1951"/>
      <c r="D82" s="1957"/>
      <c r="E82" s="186"/>
      <c r="F82" s="2095"/>
      <c r="G82" s="2096"/>
      <c r="H82" s="2097"/>
      <c r="I82" s="2097"/>
      <c r="J82" s="1657"/>
      <c r="K82" s="1599"/>
    </row>
    <row r="83" spans="1:15" ht="27.95" customHeight="1">
      <c r="A83" s="211"/>
      <c r="B83" s="219" t="s">
        <v>991</v>
      </c>
      <c r="C83" s="222"/>
      <c r="D83" s="136"/>
      <c r="E83" s="186"/>
      <c r="F83" s="187"/>
      <c r="G83" s="187"/>
      <c r="H83" s="245"/>
      <c r="I83" s="245"/>
      <c r="J83" s="1656"/>
      <c r="K83" s="1607"/>
      <c r="L83" s="214"/>
      <c r="M83" s="36"/>
    </row>
    <row r="84" spans="1:15" ht="27.95" customHeight="1">
      <c r="A84" s="1168"/>
      <c r="B84" s="1169"/>
      <c r="C84" s="1170"/>
      <c r="D84" s="1171"/>
      <c r="E84" s="1172"/>
      <c r="F84" s="1173"/>
      <c r="G84" s="1173"/>
      <c r="H84" s="514"/>
      <c r="I84" s="514"/>
      <c r="J84" s="1658"/>
      <c r="L84" s="214"/>
      <c r="M84" s="36"/>
    </row>
    <row r="85" spans="1:15" ht="27.95" customHeight="1">
      <c r="A85" s="742" t="s">
        <v>477</v>
      </c>
      <c r="B85" s="1582" t="s">
        <v>48</v>
      </c>
      <c r="C85" s="1583"/>
      <c r="D85" s="1584"/>
      <c r="E85" s="199" t="s">
        <v>20</v>
      </c>
      <c r="F85" s="199"/>
      <c r="G85" s="199"/>
      <c r="H85" s="1455"/>
      <c r="I85" s="1455"/>
      <c r="J85" s="1642" t="s">
        <v>954</v>
      </c>
      <c r="L85" s="214"/>
      <c r="M85" s="36"/>
      <c r="O85" s="1">
        <v>2</v>
      </c>
    </row>
    <row r="86" spans="1:15" ht="27.95" customHeight="1">
      <c r="A86" s="112"/>
      <c r="B86" s="744" t="s">
        <v>476</v>
      </c>
      <c r="C86" s="1578"/>
      <c r="D86" s="1579"/>
      <c r="E86" s="189" t="s">
        <v>44</v>
      </c>
      <c r="F86" s="189"/>
      <c r="G86" s="190"/>
      <c r="H86" s="1456"/>
      <c r="I86" s="1456"/>
      <c r="J86" s="1643"/>
      <c r="L86" s="214"/>
      <c r="M86" s="36"/>
    </row>
    <row r="87" spans="1:15" ht="27.95" customHeight="1">
      <c r="A87" s="114"/>
      <c r="B87" s="106" t="s">
        <v>46</v>
      </c>
      <c r="C87" s="2056">
        <v>182.98425873640002</v>
      </c>
      <c r="D87" s="1609" t="s">
        <v>49</v>
      </c>
      <c r="E87" s="1931" t="s">
        <v>123</v>
      </c>
      <c r="F87" s="1932">
        <v>0.3</v>
      </c>
      <c r="G87" s="1932">
        <v>0.6</v>
      </c>
      <c r="H87" s="1932">
        <v>0.9</v>
      </c>
      <c r="I87" s="1932">
        <v>1</v>
      </c>
      <c r="J87" s="1656"/>
      <c r="L87" s="214"/>
      <c r="M87" s="36"/>
    </row>
    <row r="88" spans="1:15" ht="24.95" customHeight="1">
      <c r="A88" s="211"/>
      <c r="B88" s="2057" t="s">
        <v>896</v>
      </c>
      <c r="C88" s="2056">
        <v>4.5299683880000003</v>
      </c>
      <c r="D88" s="1609" t="s">
        <v>897</v>
      </c>
      <c r="E88" s="2058"/>
      <c r="F88" s="1932">
        <v>0.3</v>
      </c>
      <c r="G88" s="1932">
        <v>0.6</v>
      </c>
      <c r="H88" s="1932">
        <v>0.9</v>
      </c>
      <c r="I88" s="1932">
        <v>1</v>
      </c>
      <c r="J88" s="1657"/>
      <c r="K88" s="1608"/>
      <c r="L88" s="214"/>
    </row>
    <row r="89" spans="1:15" ht="24.95" hidden="1" customHeight="1" outlineLevel="1">
      <c r="A89" s="211"/>
      <c r="B89" s="2057" t="s">
        <v>898</v>
      </c>
      <c r="C89" s="2056">
        <v>4.8375274859999999</v>
      </c>
      <c r="D89" s="1609" t="s">
        <v>897</v>
      </c>
      <c r="E89" s="2058"/>
      <c r="F89" s="1932">
        <v>0.3</v>
      </c>
      <c r="G89" s="1932">
        <v>0.6</v>
      </c>
      <c r="H89" s="1932">
        <v>0.9</v>
      </c>
      <c r="I89" s="1932">
        <v>1</v>
      </c>
      <c r="J89" s="1657"/>
      <c r="K89" s="1608"/>
      <c r="L89" s="2227"/>
    </row>
    <row r="90" spans="1:15" ht="24.95" hidden="1" customHeight="1" outlineLevel="1">
      <c r="A90" s="211"/>
      <c r="B90" s="2057" t="s">
        <v>899</v>
      </c>
      <c r="C90" s="2056">
        <v>4.4322318259999998</v>
      </c>
      <c r="D90" s="1609" t="s">
        <v>897</v>
      </c>
      <c r="E90" s="2058"/>
      <c r="F90" s="1932">
        <v>0.3</v>
      </c>
      <c r="G90" s="1932">
        <v>0.6</v>
      </c>
      <c r="H90" s="1932">
        <v>0.9</v>
      </c>
      <c r="I90" s="1932">
        <v>1</v>
      </c>
      <c r="J90" s="1657"/>
      <c r="K90" s="1591"/>
    </row>
    <row r="91" spans="1:15" ht="24.95" hidden="1" customHeight="1" outlineLevel="1">
      <c r="A91" s="211"/>
      <c r="B91" s="2057" t="s">
        <v>900</v>
      </c>
      <c r="C91" s="2056">
        <v>2.4281785219999996</v>
      </c>
      <c r="D91" s="1609" t="s">
        <v>897</v>
      </c>
      <c r="E91" s="2058"/>
      <c r="F91" s="1932">
        <v>0.3</v>
      </c>
      <c r="G91" s="1932">
        <v>0.6</v>
      </c>
      <c r="H91" s="1932">
        <v>0.9</v>
      </c>
      <c r="I91" s="1932">
        <v>1</v>
      </c>
      <c r="J91" s="1657"/>
      <c r="K91" s="1591"/>
    </row>
    <row r="92" spans="1:15" ht="24.95" hidden="1" customHeight="1" outlineLevel="1">
      <c r="A92" s="211"/>
      <c r="B92" s="2057" t="s">
        <v>901</v>
      </c>
      <c r="C92" s="2056">
        <v>2.528315262</v>
      </c>
      <c r="D92" s="1609" t="s">
        <v>897</v>
      </c>
      <c r="E92" s="2058"/>
      <c r="F92" s="1932">
        <v>0.3</v>
      </c>
      <c r="G92" s="1932">
        <v>0.6</v>
      </c>
      <c r="H92" s="1932">
        <v>0.9</v>
      </c>
      <c r="I92" s="1932">
        <v>1</v>
      </c>
      <c r="J92" s="1657"/>
      <c r="K92" s="1591"/>
    </row>
    <row r="93" spans="1:15" ht="24.95" customHeight="1" collapsed="1">
      <c r="A93" s="211"/>
      <c r="B93" s="2057" t="s">
        <v>902</v>
      </c>
      <c r="C93" s="2056">
        <v>14.226253096000001</v>
      </c>
      <c r="D93" s="1609" t="s">
        <v>897</v>
      </c>
      <c r="E93" s="2058"/>
      <c r="F93" s="1932">
        <v>0.3</v>
      </c>
      <c r="G93" s="1932">
        <v>0.6</v>
      </c>
      <c r="H93" s="1932">
        <v>0.9</v>
      </c>
      <c r="I93" s="1932">
        <v>1</v>
      </c>
      <c r="J93" s="1657"/>
      <c r="K93" s="1591"/>
    </row>
    <row r="94" spans="1:15" ht="24.95" hidden="1" customHeight="1" outlineLevel="1">
      <c r="A94" s="211"/>
      <c r="B94" s="2057" t="s">
        <v>903</v>
      </c>
      <c r="C94" s="2056">
        <v>6.313701537</v>
      </c>
      <c r="D94" s="1609" t="s">
        <v>897</v>
      </c>
      <c r="E94" s="2058"/>
      <c r="F94" s="1932">
        <v>0.3</v>
      </c>
      <c r="G94" s="1932">
        <v>0.6</v>
      </c>
      <c r="H94" s="1932">
        <v>0.9</v>
      </c>
      <c r="I94" s="1932">
        <v>1</v>
      </c>
      <c r="J94" s="1657"/>
      <c r="K94" s="1599"/>
    </row>
    <row r="95" spans="1:15" ht="24.95" hidden="1" customHeight="1" outlineLevel="1">
      <c r="A95" s="211"/>
      <c r="B95" s="2057" t="s">
        <v>904</v>
      </c>
      <c r="C95" s="2056">
        <v>4.6571154410000002</v>
      </c>
      <c r="D95" s="1609" t="s">
        <v>897</v>
      </c>
      <c r="E95" s="2058"/>
      <c r="F95" s="1932">
        <v>0.3</v>
      </c>
      <c r="G95" s="1932">
        <v>0.6</v>
      </c>
      <c r="H95" s="1932">
        <v>0.9</v>
      </c>
      <c r="I95" s="1932">
        <v>1</v>
      </c>
      <c r="J95" s="1657"/>
      <c r="K95" s="1599"/>
    </row>
    <row r="96" spans="1:15" ht="24.95" hidden="1" customHeight="1" outlineLevel="1">
      <c r="A96" s="211"/>
      <c r="B96" s="2057" t="s">
        <v>905</v>
      </c>
      <c r="C96" s="2056">
        <v>3.540365301</v>
      </c>
      <c r="D96" s="1609" t="s">
        <v>897</v>
      </c>
      <c r="E96" s="2058"/>
      <c r="F96" s="1932">
        <v>0.3</v>
      </c>
      <c r="G96" s="1932">
        <v>0.6</v>
      </c>
      <c r="H96" s="1932">
        <v>0.9</v>
      </c>
      <c r="I96" s="1932">
        <v>1</v>
      </c>
      <c r="J96" s="1657"/>
      <c r="K96" s="1599"/>
    </row>
    <row r="97" spans="1:11" ht="24.95" customHeight="1" collapsed="1">
      <c r="A97" s="211"/>
      <c r="B97" s="2057" t="s">
        <v>906</v>
      </c>
      <c r="C97" s="2056">
        <v>14.511182279000002</v>
      </c>
      <c r="D97" s="1609" t="s">
        <v>897</v>
      </c>
      <c r="E97" s="2058"/>
      <c r="F97" s="1932">
        <v>0.3</v>
      </c>
      <c r="G97" s="1932">
        <v>0.6</v>
      </c>
      <c r="H97" s="1932">
        <v>0.9</v>
      </c>
      <c r="I97" s="1932">
        <v>1</v>
      </c>
      <c r="J97" s="1657"/>
      <c r="K97" s="1600"/>
    </row>
    <row r="98" spans="1:11" ht="24.95" hidden="1" customHeight="1" outlineLevel="1">
      <c r="A98" s="211"/>
      <c r="B98" s="2057" t="s">
        <v>907</v>
      </c>
      <c r="C98" s="2056">
        <v>6.1824755519999997</v>
      </c>
      <c r="D98" s="1609" t="s">
        <v>897</v>
      </c>
      <c r="E98" s="2058"/>
      <c r="F98" s="1932">
        <v>0.3</v>
      </c>
      <c r="G98" s="1932">
        <v>0.6</v>
      </c>
      <c r="H98" s="1932">
        <v>0.9</v>
      </c>
      <c r="I98" s="1932">
        <v>1</v>
      </c>
      <c r="J98" s="1657"/>
      <c r="K98" s="1599"/>
    </row>
    <row r="99" spans="1:11" ht="24.95" hidden="1" customHeight="1" outlineLevel="1">
      <c r="A99" s="211"/>
      <c r="B99" s="2057" t="s">
        <v>908</v>
      </c>
      <c r="C99" s="2056">
        <v>3.7543996379999998</v>
      </c>
      <c r="D99" s="1609" t="s">
        <v>897</v>
      </c>
      <c r="E99" s="2058"/>
      <c r="F99" s="1932">
        <v>0.3</v>
      </c>
      <c r="G99" s="1932">
        <v>0.6</v>
      </c>
      <c r="H99" s="1932">
        <v>0.9</v>
      </c>
      <c r="I99" s="1932">
        <v>1</v>
      </c>
      <c r="J99" s="1657"/>
      <c r="K99" s="1599"/>
    </row>
    <row r="100" spans="1:11" ht="24.95" hidden="1" customHeight="1" outlineLevel="1">
      <c r="A100" s="211"/>
      <c r="B100" s="2057" t="s">
        <v>909</v>
      </c>
      <c r="C100" s="2056">
        <v>2.9119051719999995</v>
      </c>
      <c r="D100" s="1609" t="s">
        <v>897</v>
      </c>
      <c r="E100" s="2058"/>
      <c r="F100" s="1932">
        <v>0.3</v>
      </c>
      <c r="G100" s="1932">
        <v>0.6</v>
      </c>
      <c r="H100" s="1932">
        <v>0.9</v>
      </c>
      <c r="I100" s="1932">
        <v>1</v>
      </c>
      <c r="J100" s="1657"/>
      <c r="K100" s="1599"/>
    </row>
    <row r="101" spans="1:11" ht="24.95" customHeight="1" collapsed="1">
      <c r="A101" s="211"/>
      <c r="B101" s="2057" t="s">
        <v>910</v>
      </c>
      <c r="C101" s="2056">
        <v>12.848780361999999</v>
      </c>
      <c r="D101" s="1609" t="s">
        <v>897</v>
      </c>
      <c r="E101" s="2058"/>
      <c r="F101" s="1932">
        <v>0.3</v>
      </c>
      <c r="G101" s="1932">
        <v>0.6</v>
      </c>
      <c r="H101" s="1932">
        <v>0.9</v>
      </c>
      <c r="I101" s="1932">
        <v>1</v>
      </c>
      <c r="J101" s="1657"/>
      <c r="K101" s="1599"/>
    </row>
    <row r="102" spans="1:11" ht="24.95" hidden="1" customHeight="1" outlineLevel="1">
      <c r="A102" s="211"/>
      <c r="B102" s="2057" t="s">
        <v>911</v>
      </c>
      <c r="C102" s="2056">
        <v>6.7255823690000005</v>
      </c>
      <c r="D102" s="1609" t="s">
        <v>897</v>
      </c>
      <c r="E102" s="2058"/>
      <c r="F102" s="1932">
        <v>0.3</v>
      </c>
      <c r="G102" s="1932">
        <v>0.6</v>
      </c>
      <c r="H102" s="1932">
        <v>0.9</v>
      </c>
      <c r="I102" s="1932">
        <v>1</v>
      </c>
      <c r="J102" s="1657"/>
      <c r="K102" s="1599"/>
    </row>
    <row r="103" spans="1:11" ht="24.95" hidden="1" customHeight="1" outlineLevel="1">
      <c r="A103" s="211"/>
      <c r="B103" s="2057" t="s">
        <v>912</v>
      </c>
      <c r="C103" s="2056">
        <v>6.6733282000000003</v>
      </c>
      <c r="D103" s="1609" t="s">
        <v>897</v>
      </c>
      <c r="E103" s="2058"/>
      <c r="F103" s="1932">
        <v>0.3</v>
      </c>
      <c r="G103" s="1932">
        <v>0.6</v>
      </c>
      <c r="H103" s="1932">
        <v>0.9</v>
      </c>
      <c r="I103" s="1932">
        <v>1</v>
      </c>
      <c r="J103" s="1657"/>
      <c r="K103" s="1599"/>
    </row>
    <row r="104" spans="1:11" ht="24.95" hidden="1" customHeight="1" outlineLevel="1">
      <c r="A104" s="211"/>
      <c r="B104" s="2057" t="s">
        <v>913</v>
      </c>
      <c r="C104" s="2056">
        <v>3.1750942519999996</v>
      </c>
      <c r="D104" s="1609" t="s">
        <v>897</v>
      </c>
      <c r="E104" s="2058"/>
      <c r="F104" s="1932">
        <v>0.3</v>
      </c>
      <c r="G104" s="1932">
        <v>0.6</v>
      </c>
      <c r="H104" s="1932">
        <v>0.9</v>
      </c>
      <c r="I104" s="1932">
        <v>1</v>
      </c>
      <c r="J104" s="1657"/>
      <c r="K104" s="1599"/>
    </row>
    <row r="105" spans="1:11" ht="24.95" hidden="1" customHeight="1" outlineLevel="1">
      <c r="A105" s="211"/>
      <c r="B105" s="2057" t="s">
        <v>914</v>
      </c>
      <c r="C105" s="2056">
        <v>2.703071987</v>
      </c>
      <c r="D105" s="1609" t="s">
        <v>897</v>
      </c>
      <c r="E105" s="2058"/>
      <c r="F105" s="1932">
        <v>0.3</v>
      </c>
      <c r="G105" s="1932">
        <v>0.6</v>
      </c>
      <c r="H105" s="1932">
        <v>0.9</v>
      </c>
      <c r="I105" s="1932">
        <v>1</v>
      </c>
      <c r="J105" s="1657"/>
      <c r="K105" s="1599"/>
    </row>
    <row r="106" spans="1:11" ht="24.95" customHeight="1" collapsed="1">
      <c r="A106" s="211"/>
      <c r="B106" s="2057" t="s">
        <v>915</v>
      </c>
      <c r="C106" s="2056">
        <v>19.277076808000004</v>
      </c>
      <c r="D106" s="1609" t="s">
        <v>897</v>
      </c>
      <c r="E106" s="2058"/>
      <c r="F106" s="1932">
        <v>0.3</v>
      </c>
      <c r="G106" s="1932">
        <v>0.6</v>
      </c>
      <c r="H106" s="1932">
        <v>0.9</v>
      </c>
      <c r="I106" s="1932">
        <v>1</v>
      </c>
      <c r="J106" s="1657"/>
      <c r="K106" s="1599"/>
    </row>
    <row r="107" spans="1:11" ht="24.95" hidden="1" customHeight="1" outlineLevel="1">
      <c r="A107" s="211"/>
      <c r="B107" s="2057" t="s">
        <v>916</v>
      </c>
      <c r="C107" s="2056">
        <v>13.421892979000001</v>
      </c>
      <c r="D107" s="1609" t="s">
        <v>897</v>
      </c>
      <c r="E107" s="2058"/>
      <c r="F107" s="1932">
        <v>0.3</v>
      </c>
      <c r="G107" s="1932">
        <v>0.6</v>
      </c>
      <c r="H107" s="1932">
        <v>0.9</v>
      </c>
      <c r="I107" s="1932">
        <v>1</v>
      </c>
      <c r="J107" s="1657"/>
      <c r="K107" s="1599"/>
    </row>
    <row r="108" spans="1:11" ht="24.95" hidden="1" customHeight="1" outlineLevel="1">
      <c r="A108" s="211"/>
      <c r="B108" s="2057" t="s">
        <v>917</v>
      </c>
      <c r="C108" s="2056">
        <v>1.4891393549999998</v>
      </c>
      <c r="D108" s="1609" t="s">
        <v>897</v>
      </c>
      <c r="E108" s="2058"/>
      <c r="F108" s="1932">
        <v>0.3</v>
      </c>
      <c r="G108" s="1932">
        <v>0.6</v>
      </c>
      <c r="H108" s="1932">
        <v>0.9</v>
      </c>
      <c r="I108" s="1932">
        <v>1</v>
      </c>
      <c r="J108" s="1657"/>
      <c r="K108" s="1599"/>
    </row>
    <row r="109" spans="1:11" ht="24.95" customHeight="1" collapsed="1">
      <c r="A109" s="211"/>
      <c r="B109" s="2057" t="s">
        <v>918</v>
      </c>
      <c r="C109" s="2056">
        <v>14.911032334000001</v>
      </c>
      <c r="D109" s="1609" t="s">
        <v>897</v>
      </c>
      <c r="E109" s="2058"/>
      <c r="F109" s="1932">
        <v>0.3</v>
      </c>
      <c r="G109" s="1932">
        <v>0.6</v>
      </c>
      <c r="H109" s="1932">
        <v>0.9</v>
      </c>
      <c r="I109" s="1932">
        <v>1</v>
      </c>
      <c r="J109" s="1657"/>
      <c r="K109" s="1599"/>
    </row>
    <row r="110" spans="1:11" ht="24.95" hidden="1" customHeight="1" outlineLevel="1">
      <c r="A110" s="211"/>
      <c r="B110" s="2057" t="s">
        <v>919</v>
      </c>
      <c r="C110" s="2056">
        <v>7.8831078149999998</v>
      </c>
      <c r="D110" s="1609" t="s">
        <v>897</v>
      </c>
      <c r="E110" s="2058"/>
      <c r="F110" s="1932">
        <v>0.3</v>
      </c>
      <c r="G110" s="1932">
        <v>0.6</v>
      </c>
      <c r="H110" s="1932">
        <v>0.9</v>
      </c>
      <c r="I110" s="1932">
        <v>1</v>
      </c>
      <c r="J110" s="1657"/>
      <c r="K110" s="1599"/>
    </row>
    <row r="111" spans="1:11" ht="24.95" hidden="1" customHeight="1" outlineLevel="1">
      <c r="A111" s="211"/>
      <c r="B111" s="2057" t="s">
        <v>920</v>
      </c>
      <c r="C111" s="2056">
        <v>4.1074400950000003</v>
      </c>
      <c r="D111" s="1609" t="s">
        <v>897</v>
      </c>
      <c r="E111" s="2058"/>
      <c r="F111" s="1932">
        <v>0.3</v>
      </c>
      <c r="G111" s="1932">
        <v>0.6</v>
      </c>
      <c r="H111" s="1932">
        <v>0.9</v>
      </c>
      <c r="I111" s="1932">
        <v>1</v>
      </c>
      <c r="J111" s="1657"/>
      <c r="K111" s="1599"/>
    </row>
    <row r="112" spans="1:11" ht="24.95" hidden="1" customHeight="1" outlineLevel="1">
      <c r="A112" s="211"/>
      <c r="B112" s="2057" t="s">
        <v>921</v>
      </c>
      <c r="C112" s="2056">
        <v>3.023808711</v>
      </c>
      <c r="D112" s="1609" t="s">
        <v>897</v>
      </c>
      <c r="E112" s="2058"/>
      <c r="F112" s="1932">
        <v>0.3</v>
      </c>
      <c r="G112" s="1932">
        <v>0.6</v>
      </c>
      <c r="H112" s="1932">
        <v>0.9</v>
      </c>
      <c r="I112" s="1932">
        <v>1</v>
      </c>
      <c r="J112" s="1657"/>
      <c r="K112" s="1599"/>
    </row>
    <row r="113" spans="1:11" ht="24.95" hidden="1" customHeight="1" outlineLevel="1">
      <c r="A113" s="211"/>
      <c r="B113" s="2057" t="s">
        <v>922</v>
      </c>
      <c r="C113" s="2056">
        <v>1.050674823</v>
      </c>
      <c r="D113" s="1609" t="s">
        <v>897</v>
      </c>
      <c r="E113" s="2058"/>
      <c r="F113" s="1932">
        <v>0.3</v>
      </c>
      <c r="G113" s="1932">
        <v>0.6</v>
      </c>
      <c r="H113" s="1932">
        <v>0.9</v>
      </c>
      <c r="I113" s="1932">
        <v>1</v>
      </c>
      <c r="J113" s="1657"/>
      <c r="K113" s="1599"/>
    </row>
    <row r="114" spans="1:11" ht="24.95" customHeight="1" collapsed="1">
      <c r="A114" s="211"/>
      <c r="B114" s="2057" t="s">
        <v>923</v>
      </c>
      <c r="C114" s="2056">
        <v>16.065031443999999</v>
      </c>
      <c r="D114" s="1609" t="s">
        <v>897</v>
      </c>
      <c r="E114" s="2058"/>
      <c r="F114" s="1932">
        <v>0.3</v>
      </c>
      <c r="G114" s="1932">
        <v>0.6</v>
      </c>
      <c r="H114" s="1932">
        <v>0.9</v>
      </c>
      <c r="I114" s="1932">
        <v>1</v>
      </c>
      <c r="J114" s="1657"/>
      <c r="K114" s="1599"/>
    </row>
    <row r="115" spans="1:11" ht="24.95" hidden="1" customHeight="1" outlineLevel="1">
      <c r="A115" s="211"/>
      <c r="B115" s="2057" t="s">
        <v>924</v>
      </c>
      <c r="C115" s="2056">
        <v>5.0487395970000017</v>
      </c>
      <c r="D115" s="1609" t="s">
        <v>897</v>
      </c>
      <c r="E115" s="2058"/>
      <c r="F115" s="1932">
        <v>0.3</v>
      </c>
      <c r="G115" s="1932">
        <v>0.6</v>
      </c>
      <c r="H115" s="1932">
        <v>0.9</v>
      </c>
      <c r="I115" s="1932">
        <v>1</v>
      </c>
      <c r="J115" s="1657"/>
      <c r="K115" s="1599"/>
    </row>
    <row r="116" spans="1:11" ht="24.95" hidden="1" customHeight="1" outlineLevel="1">
      <c r="A116" s="211"/>
      <c r="B116" s="2057" t="s">
        <v>925</v>
      </c>
      <c r="C116" s="2056">
        <v>1.7007322859999996</v>
      </c>
      <c r="D116" s="1609" t="s">
        <v>897</v>
      </c>
      <c r="E116" s="2058"/>
      <c r="F116" s="1932">
        <v>0.3</v>
      </c>
      <c r="G116" s="1932">
        <v>0.6</v>
      </c>
      <c r="H116" s="1932">
        <v>0.9</v>
      </c>
      <c r="I116" s="1932">
        <v>1</v>
      </c>
      <c r="J116" s="1657"/>
      <c r="K116" s="1599"/>
    </row>
    <row r="117" spans="1:11" ht="24.95" hidden="1" customHeight="1" outlineLevel="1">
      <c r="A117" s="211"/>
      <c r="B117" s="2057" t="s">
        <v>926</v>
      </c>
      <c r="C117" s="2056">
        <v>1.3778140309999998</v>
      </c>
      <c r="D117" s="1609" t="s">
        <v>897</v>
      </c>
      <c r="E117" s="2058"/>
      <c r="F117" s="1932">
        <v>0.3</v>
      </c>
      <c r="G117" s="1932">
        <v>0.6</v>
      </c>
      <c r="H117" s="1932">
        <v>0.9</v>
      </c>
      <c r="I117" s="1932">
        <v>1</v>
      </c>
      <c r="J117" s="1657"/>
      <c r="K117" s="1599"/>
    </row>
    <row r="118" spans="1:11" ht="24.95" customHeight="1" collapsed="1">
      <c r="A118" s="211"/>
      <c r="B118" s="2057" t="s">
        <v>927</v>
      </c>
      <c r="C118" s="2056">
        <v>8.1272859140000016</v>
      </c>
      <c r="D118" s="1609" t="s">
        <v>897</v>
      </c>
      <c r="E118" s="2058"/>
      <c r="F118" s="1932">
        <v>0.3</v>
      </c>
      <c r="G118" s="1932">
        <v>0.6</v>
      </c>
      <c r="H118" s="1932">
        <v>0.9</v>
      </c>
      <c r="I118" s="1932">
        <v>1</v>
      </c>
      <c r="J118" s="1657"/>
      <c r="K118" s="1599"/>
    </row>
    <row r="119" spans="1:11" ht="24.95" customHeight="1">
      <c r="A119" s="211"/>
      <c r="B119" s="2057" t="s">
        <v>928</v>
      </c>
      <c r="C119" s="2056">
        <v>8.0821614169999982</v>
      </c>
      <c r="D119" s="1609" t="s">
        <v>897</v>
      </c>
      <c r="E119" s="2058"/>
      <c r="F119" s="1932">
        <v>0.3</v>
      </c>
      <c r="G119" s="1932">
        <v>0.6</v>
      </c>
      <c r="H119" s="1932">
        <v>0.9</v>
      </c>
      <c r="I119" s="1932">
        <v>1</v>
      </c>
      <c r="J119" s="1657"/>
      <c r="K119" s="1599"/>
    </row>
    <row r="120" spans="1:11" ht="24.95" hidden="1" customHeight="1" outlineLevel="1">
      <c r="A120" s="211"/>
      <c r="B120" s="2057" t="s">
        <v>929</v>
      </c>
      <c r="C120" s="2056">
        <v>6.669740902</v>
      </c>
      <c r="D120" s="1609" t="s">
        <v>897</v>
      </c>
      <c r="E120" s="2058"/>
      <c r="F120" s="1932">
        <v>0.3</v>
      </c>
      <c r="G120" s="1932">
        <v>0.6</v>
      </c>
      <c r="H120" s="1932">
        <v>0.9</v>
      </c>
      <c r="I120" s="1932">
        <v>1</v>
      </c>
      <c r="J120" s="1657"/>
      <c r="K120" s="1599"/>
    </row>
    <row r="121" spans="1:11" ht="24.95" hidden="1" customHeight="1" outlineLevel="1">
      <c r="A121" s="211"/>
      <c r="B121" s="2057" t="s">
        <v>930</v>
      </c>
      <c r="C121" s="2056">
        <v>2.5198114919999997</v>
      </c>
      <c r="D121" s="1609" t="s">
        <v>897</v>
      </c>
      <c r="E121" s="2058"/>
      <c r="F121" s="1932">
        <v>0.3</v>
      </c>
      <c r="G121" s="1932">
        <v>0.6</v>
      </c>
      <c r="H121" s="1932">
        <v>0.9</v>
      </c>
      <c r="I121" s="1932">
        <v>1</v>
      </c>
      <c r="J121" s="1657"/>
      <c r="K121" s="1599"/>
    </row>
    <row r="122" spans="1:11" ht="24.95" customHeight="1" collapsed="1">
      <c r="A122" s="211"/>
      <c r="B122" s="2057" t="s">
        <v>931</v>
      </c>
      <c r="C122" s="2056">
        <v>9.1895523939999997</v>
      </c>
      <c r="D122" s="1609" t="s">
        <v>897</v>
      </c>
      <c r="E122" s="2058"/>
      <c r="F122" s="1932">
        <v>0.3</v>
      </c>
      <c r="G122" s="1932">
        <v>0.6</v>
      </c>
      <c r="H122" s="1932">
        <v>0.9</v>
      </c>
      <c r="I122" s="1932">
        <v>1</v>
      </c>
      <c r="J122" s="1657"/>
      <c r="K122" s="1599"/>
    </row>
    <row r="123" spans="1:11" ht="24.95" hidden="1" customHeight="1" outlineLevel="1">
      <c r="A123" s="211"/>
      <c r="B123" s="2057" t="s">
        <v>932</v>
      </c>
      <c r="C123" s="2056">
        <v>4.5785278220000007</v>
      </c>
      <c r="D123" s="1609" t="s">
        <v>897</v>
      </c>
      <c r="E123" s="2058"/>
      <c r="F123" s="1932">
        <v>0.3</v>
      </c>
      <c r="G123" s="1932">
        <v>0.6</v>
      </c>
      <c r="H123" s="1932">
        <v>0.9</v>
      </c>
      <c r="I123" s="1932">
        <v>1</v>
      </c>
      <c r="J123" s="1657"/>
      <c r="K123" s="1599"/>
    </row>
    <row r="124" spans="1:11" ht="24.95" hidden="1" customHeight="1" outlineLevel="1">
      <c r="A124" s="211"/>
      <c r="B124" s="2057" t="s">
        <v>933</v>
      </c>
      <c r="C124" s="2056">
        <v>4.8085649369999999</v>
      </c>
      <c r="D124" s="1609" t="s">
        <v>897</v>
      </c>
      <c r="E124" s="2058"/>
      <c r="F124" s="1932">
        <v>0.3</v>
      </c>
      <c r="G124" s="1932">
        <v>0.6</v>
      </c>
      <c r="H124" s="1932">
        <v>0.9</v>
      </c>
      <c r="I124" s="1932">
        <v>1</v>
      </c>
      <c r="J124" s="1657"/>
      <c r="K124" s="1599"/>
    </row>
    <row r="125" spans="1:11" ht="24.95" hidden="1" customHeight="1" outlineLevel="1">
      <c r="A125" s="211"/>
      <c r="B125" s="2057" t="s">
        <v>934</v>
      </c>
      <c r="C125" s="2056">
        <v>5.6067499289999994</v>
      </c>
      <c r="D125" s="1609" t="s">
        <v>897</v>
      </c>
      <c r="E125" s="2058"/>
      <c r="F125" s="1932">
        <v>0.3</v>
      </c>
      <c r="G125" s="1932">
        <v>0.6</v>
      </c>
      <c r="H125" s="1932">
        <v>0.9</v>
      </c>
      <c r="I125" s="1932">
        <v>1</v>
      </c>
      <c r="J125" s="1657"/>
      <c r="K125" s="1599"/>
    </row>
    <row r="126" spans="1:11" ht="24.95" customHeight="1" collapsed="1">
      <c r="A126" s="211"/>
      <c r="B126" s="2057" t="s">
        <v>935</v>
      </c>
      <c r="C126" s="2056">
        <v>14.993842688000001</v>
      </c>
      <c r="D126" s="1609" t="s">
        <v>897</v>
      </c>
      <c r="E126" s="2058"/>
      <c r="F126" s="1932">
        <v>0.3</v>
      </c>
      <c r="G126" s="1932">
        <v>0.6</v>
      </c>
      <c r="H126" s="1932">
        <v>0.9</v>
      </c>
      <c r="I126" s="1932">
        <v>1</v>
      </c>
      <c r="J126" s="1657"/>
      <c r="K126" s="1599"/>
    </row>
    <row r="127" spans="1:11" ht="24.95" hidden="1" customHeight="1" outlineLevel="1">
      <c r="A127" s="211"/>
      <c r="B127" s="2057" t="s">
        <v>936</v>
      </c>
      <c r="C127" s="2056">
        <v>5.8316442689999981</v>
      </c>
      <c r="D127" s="1609" t="s">
        <v>897</v>
      </c>
      <c r="E127" s="2058"/>
      <c r="F127" s="1932">
        <v>0.3</v>
      </c>
      <c r="G127" s="1932">
        <v>0.6</v>
      </c>
      <c r="H127" s="1932">
        <v>0.9</v>
      </c>
      <c r="I127" s="1932">
        <v>1</v>
      </c>
      <c r="J127" s="1657"/>
      <c r="K127" s="1599"/>
    </row>
    <row r="128" spans="1:11" ht="24.95" hidden="1" customHeight="1" outlineLevel="1">
      <c r="A128" s="211"/>
      <c r="B128" s="2057" t="s">
        <v>937</v>
      </c>
      <c r="C128" s="2056">
        <v>2.5154898999999999</v>
      </c>
      <c r="D128" s="1609" t="s">
        <v>897</v>
      </c>
      <c r="E128" s="2058"/>
      <c r="F128" s="1932">
        <v>0.3</v>
      </c>
      <c r="G128" s="1932">
        <v>0.6</v>
      </c>
      <c r="H128" s="1932">
        <v>0.9</v>
      </c>
      <c r="I128" s="1932">
        <v>1</v>
      </c>
      <c r="J128" s="1657"/>
      <c r="K128" s="1599"/>
    </row>
    <row r="129" spans="1:11" ht="24.95" hidden="1" customHeight="1" outlineLevel="1">
      <c r="A129" s="211"/>
      <c r="B129" s="2057" t="s">
        <v>938</v>
      </c>
      <c r="C129" s="2056">
        <v>1.6969268470000001</v>
      </c>
      <c r="D129" s="1609" t="s">
        <v>897</v>
      </c>
      <c r="E129" s="2058"/>
      <c r="F129" s="1932">
        <v>0.3</v>
      </c>
      <c r="G129" s="1932">
        <v>0.6</v>
      </c>
      <c r="H129" s="1932">
        <v>0.9</v>
      </c>
      <c r="I129" s="1932">
        <v>1</v>
      </c>
      <c r="J129" s="1657"/>
      <c r="K129" s="1599"/>
    </row>
    <row r="130" spans="1:11" ht="24.95" customHeight="1" collapsed="1">
      <c r="A130" s="211"/>
      <c r="B130" s="2057" t="s">
        <v>939</v>
      </c>
      <c r="C130" s="2056">
        <v>10.044061015999999</v>
      </c>
      <c r="D130" s="1609" t="s">
        <v>897</v>
      </c>
      <c r="E130" s="2058"/>
      <c r="F130" s="1932">
        <v>0.3</v>
      </c>
      <c r="G130" s="1932">
        <v>0.6</v>
      </c>
      <c r="H130" s="1932">
        <v>0.9</v>
      </c>
      <c r="I130" s="1932">
        <v>1</v>
      </c>
      <c r="J130" s="1657"/>
      <c r="K130" s="1599"/>
    </row>
    <row r="131" spans="1:11" ht="24.95" hidden="1" customHeight="1" outlineLevel="1">
      <c r="A131" s="211"/>
      <c r="B131" s="2057" t="s">
        <v>940</v>
      </c>
      <c r="C131" s="2056">
        <v>4.2832413140000005</v>
      </c>
      <c r="D131" s="1609" t="s">
        <v>897</v>
      </c>
      <c r="E131" s="2058"/>
      <c r="F131" s="1932">
        <v>0.3</v>
      </c>
      <c r="G131" s="1932">
        <v>0.6</v>
      </c>
      <c r="H131" s="1932">
        <v>0.9</v>
      </c>
      <c r="I131" s="1932">
        <v>1</v>
      </c>
      <c r="J131" s="1657"/>
      <c r="K131" s="1599"/>
    </row>
    <row r="132" spans="1:11" ht="24.95" hidden="1" customHeight="1" outlineLevel="1">
      <c r="A132" s="211"/>
      <c r="B132" s="2057" t="s">
        <v>941</v>
      </c>
      <c r="C132" s="2056">
        <v>4.9539356019999996</v>
      </c>
      <c r="D132" s="1609" t="s">
        <v>897</v>
      </c>
      <c r="E132" s="2058"/>
      <c r="F132" s="1932">
        <v>0.3</v>
      </c>
      <c r="G132" s="1932">
        <v>0.6</v>
      </c>
      <c r="H132" s="1932">
        <v>0.9</v>
      </c>
      <c r="I132" s="1932">
        <v>1</v>
      </c>
      <c r="J132" s="1657"/>
      <c r="K132" s="1599"/>
    </row>
    <row r="133" spans="1:11" ht="24.95" hidden="1" customHeight="1" outlineLevel="1">
      <c r="A133" s="211"/>
      <c r="B133" s="2057" t="s">
        <v>942</v>
      </c>
      <c r="C133" s="2056">
        <v>2.6364748739999997</v>
      </c>
      <c r="D133" s="1609" t="s">
        <v>897</v>
      </c>
      <c r="E133" s="2058"/>
      <c r="F133" s="1932">
        <v>0.3</v>
      </c>
      <c r="G133" s="1932">
        <v>0.6</v>
      </c>
      <c r="H133" s="1932">
        <v>0.9</v>
      </c>
      <c r="I133" s="1932">
        <v>1</v>
      </c>
      <c r="J133" s="1657"/>
      <c r="K133" s="1599"/>
    </row>
    <row r="134" spans="1:11" ht="24.95" hidden="1" customHeight="1" outlineLevel="1">
      <c r="A134" s="211"/>
      <c r="B134" s="2057" t="s">
        <v>943</v>
      </c>
      <c r="C134" s="2056">
        <v>1.9804321239999998</v>
      </c>
      <c r="D134" s="1609" t="s">
        <v>897</v>
      </c>
      <c r="E134" s="2058"/>
      <c r="F134" s="1932">
        <v>0.3</v>
      </c>
      <c r="G134" s="1932">
        <v>0.6</v>
      </c>
      <c r="H134" s="1932">
        <v>0.9</v>
      </c>
      <c r="I134" s="1932">
        <v>1</v>
      </c>
      <c r="J134" s="1657"/>
      <c r="K134" s="1599"/>
    </row>
    <row r="135" spans="1:11" ht="24.95" customHeight="1" collapsed="1">
      <c r="A135" s="211"/>
      <c r="B135" s="2057" t="s">
        <v>944</v>
      </c>
      <c r="C135" s="2056">
        <v>13.854083913999999</v>
      </c>
      <c r="D135" s="1609" t="s">
        <v>897</v>
      </c>
      <c r="E135" s="2058"/>
      <c r="F135" s="1932">
        <v>0.3</v>
      </c>
      <c r="G135" s="1932">
        <v>0.6</v>
      </c>
      <c r="H135" s="1932">
        <v>0.9</v>
      </c>
      <c r="I135" s="1932">
        <v>1</v>
      </c>
      <c r="J135" s="1657"/>
      <c r="K135" s="1599"/>
    </row>
    <row r="136" spans="1:11" ht="24.95" hidden="1" customHeight="1" outlineLevel="1">
      <c r="A136" s="211"/>
      <c r="B136" s="2057" t="s">
        <v>945</v>
      </c>
      <c r="C136" s="2056">
        <v>7.0803442490000004</v>
      </c>
      <c r="D136" s="1609" t="s">
        <v>897</v>
      </c>
      <c r="E136" s="2058"/>
      <c r="F136" s="1932">
        <v>0.3</v>
      </c>
      <c r="G136" s="1932">
        <v>0.6</v>
      </c>
      <c r="H136" s="1932">
        <v>0.9</v>
      </c>
      <c r="I136" s="1932">
        <v>1</v>
      </c>
      <c r="J136" s="1657"/>
      <c r="K136" s="1599"/>
    </row>
    <row r="137" spans="1:11" ht="24.95" hidden="1" customHeight="1" outlineLevel="1">
      <c r="A137" s="211"/>
      <c r="B137" s="2057" t="s">
        <v>946</v>
      </c>
      <c r="C137" s="2056">
        <v>2.1771447610000001</v>
      </c>
      <c r="D137" s="1609" t="s">
        <v>897</v>
      </c>
      <c r="E137" s="2058"/>
      <c r="F137" s="1932">
        <v>0.3</v>
      </c>
      <c r="G137" s="1932">
        <v>0.6</v>
      </c>
      <c r="H137" s="1932">
        <v>0.9</v>
      </c>
      <c r="I137" s="1932">
        <v>1</v>
      </c>
      <c r="J137" s="1657"/>
      <c r="K137" s="1599"/>
    </row>
    <row r="138" spans="1:11" ht="24.95" customHeight="1" collapsed="1">
      <c r="A138" s="211"/>
      <c r="B138" s="2057" t="s">
        <v>947</v>
      </c>
      <c r="C138" s="2056">
        <v>9.2574890099999987</v>
      </c>
      <c r="D138" s="1609" t="s">
        <v>897</v>
      </c>
      <c r="E138" s="2058"/>
      <c r="F138" s="1932">
        <v>0.3</v>
      </c>
      <c r="G138" s="1932">
        <v>0.6</v>
      </c>
      <c r="H138" s="1932">
        <v>0.9</v>
      </c>
      <c r="I138" s="1932">
        <v>1</v>
      </c>
      <c r="J138" s="1657"/>
      <c r="K138" s="1599"/>
    </row>
    <row r="139" spans="1:11" ht="24.95" hidden="1" customHeight="1" outlineLevel="1">
      <c r="A139" s="211"/>
      <c r="B139" s="2057" t="s">
        <v>948</v>
      </c>
      <c r="C139" s="2056">
        <v>4.7378288319999999</v>
      </c>
      <c r="D139" s="1609" t="s">
        <v>897</v>
      </c>
      <c r="E139" s="2058"/>
      <c r="F139" s="1932">
        <v>0.3</v>
      </c>
      <c r="G139" s="1932">
        <v>0.6</v>
      </c>
      <c r="H139" s="1932">
        <v>0.9</v>
      </c>
      <c r="I139" s="1932">
        <v>1</v>
      </c>
      <c r="J139" s="1657"/>
      <c r="K139" s="1599"/>
    </row>
    <row r="140" spans="1:11" ht="24.95" hidden="1" customHeight="1" outlineLevel="1">
      <c r="A140" s="211"/>
      <c r="B140" s="2057" t="s">
        <v>949</v>
      </c>
      <c r="C140" s="2056">
        <v>2.1958490069999996</v>
      </c>
      <c r="D140" s="1609" t="s">
        <v>897</v>
      </c>
      <c r="E140" s="2058"/>
      <c r="F140" s="1932">
        <v>0.3</v>
      </c>
      <c r="G140" s="1932">
        <v>0.6</v>
      </c>
      <c r="H140" s="1932">
        <v>0.9</v>
      </c>
      <c r="I140" s="1932">
        <v>1</v>
      </c>
      <c r="J140" s="1657"/>
      <c r="K140" s="1599"/>
    </row>
    <row r="141" spans="1:11" ht="24.95" customHeight="1" collapsed="1">
      <c r="A141" s="211"/>
      <c r="B141" s="2057" t="s">
        <v>950</v>
      </c>
      <c r="C141" s="2056">
        <v>6.9336778390000005</v>
      </c>
      <c r="D141" s="1609" t="s">
        <v>897</v>
      </c>
      <c r="E141" s="2058"/>
      <c r="F141" s="1932">
        <v>0.3</v>
      </c>
      <c r="G141" s="1932">
        <v>0.6</v>
      </c>
      <c r="H141" s="1932">
        <v>0.9</v>
      </c>
      <c r="I141" s="1932">
        <v>1</v>
      </c>
      <c r="J141" s="1657"/>
      <c r="K141" s="1599"/>
    </row>
    <row r="142" spans="1:11" ht="24.95" hidden="1" customHeight="1" outlineLevel="1">
      <c r="A142" s="211"/>
      <c r="B142" s="2059" t="s">
        <v>951</v>
      </c>
      <c r="C142" s="2056">
        <v>2.6797958770000001</v>
      </c>
      <c r="D142" s="1609" t="s">
        <v>897</v>
      </c>
      <c r="E142" s="2058"/>
      <c r="F142" s="1932">
        <v>0.3</v>
      </c>
      <c r="G142" s="1932">
        <v>0.6</v>
      </c>
      <c r="H142" s="1932">
        <v>0.9</v>
      </c>
      <c r="I142" s="1932">
        <v>1</v>
      </c>
      <c r="J142" s="1657"/>
      <c r="K142" s="1599"/>
    </row>
    <row r="143" spans="1:11" ht="24.95" hidden="1" customHeight="1" outlineLevel="1">
      <c r="A143" s="211"/>
      <c r="B143" s="2057" t="s">
        <v>952</v>
      </c>
      <c r="C143" s="2056">
        <v>3.4525577240000005</v>
      </c>
      <c r="D143" s="1609" t="s">
        <v>897</v>
      </c>
      <c r="E143" s="2058"/>
      <c r="F143" s="1932">
        <v>0.3</v>
      </c>
      <c r="G143" s="1932">
        <v>0.6</v>
      </c>
      <c r="H143" s="1932">
        <v>0.9</v>
      </c>
      <c r="I143" s="1932">
        <v>1</v>
      </c>
      <c r="J143" s="1657"/>
      <c r="K143" s="1599"/>
    </row>
    <row r="144" spans="1:11" ht="24.95" customHeight="1" collapsed="1">
      <c r="A144" s="211"/>
      <c r="B144" s="229" t="s">
        <v>953</v>
      </c>
      <c r="C144" s="2056">
        <v>6.1323536010000002</v>
      </c>
      <c r="D144" s="1609" t="s">
        <v>897</v>
      </c>
      <c r="E144" s="2058"/>
      <c r="F144" s="1932">
        <v>0.3</v>
      </c>
      <c r="G144" s="1932">
        <v>0.6</v>
      </c>
      <c r="H144" s="1932">
        <v>0.9</v>
      </c>
      <c r="I144" s="1932">
        <v>1</v>
      </c>
      <c r="J144" s="1657"/>
      <c r="K144" s="1599"/>
    </row>
    <row r="145" spans="1:17" ht="27.95" customHeight="1">
      <c r="A145" s="115"/>
      <c r="B145" s="244"/>
      <c r="C145" s="226"/>
      <c r="D145" s="227"/>
      <c r="E145" s="1611"/>
      <c r="F145" s="188"/>
      <c r="G145" s="188"/>
      <c r="H145" s="245"/>
      <c r="I145" s="245"/>
      <c r="J145" s="1656"/>
      <c r="L145" s="214"/>
      <c r="M145" s="36"/>
    </row>
    <row r="146" spans="1:17" ht="27.95" customHeight="1">
      <c r="A146" s="745" t="s">
        <v>50</v>
      </c>
      <c r="B146" s="1131" t="s">
        <v>756</v>
      </c>
      <c r="C146" s="746"/>
      <c r="D146" s="747"/>
      <c r="E146" s="189" t="s">
        <v>20</v>
      </c>
      <c r="F146" s="189"/>
      <c r="G146" s="189"/>
      <c r="H146" s="1456"/>
      <c r="I146" s="1456"/>
      <c r="J146" s="1643" t="s">
        <v>895</v>
      </c>
      <c r="L146" s="214"/>
      <c r="M146" s="36"/>
      <c r="O146" s="1">
        <v>3</v>
      </c>
    </row>
    <row r="147" spans="1:17" ht="27.95" customHeight="1">
      <c r="A147" s="745"/>
      <c r="B147" s="1131" t="s">
        <v>1367</v>
      </c>
      <c r="C147" s="746"/>
      <c r="D147" s="747"/>
      <c r="E147" s="189" t="s">
        <v>44</v>
      </c>
      <c r="F147" s="189"/>
      <c r="G147" s="190"/>
      <c r="H147" s="1456"/>
      <c r="I147" s="1456"/>
      <c r="J147" s="1643"/>
      <c r="L147" s="214"/>
      <c r="M147" s="36"/>
    </row>
    <row r="148" spans="1:17" ht="27.95" customHeight="1">
      <c r="A148" s="112"/>
      <c r="B148" s="84" t="s">
        <v>51</v>
      </c>
      <c r="C148" s="80">
        <v>27</v>
      </c>
      <c r="D148" s="235" t="s">
        <v>52</v>
      </c>
      <c r="E148" s="189" t="s">
        <v>123</v>
      </c>
      <c r="F148" s="1610">
        <v>1</v>
      </c>
      <c r="G148" s="1610">
        <v>1</v>
      </c>
      <c r="H148" s="1610">
        <v>1</v>
      </c>
      <c r="I148" s="1610">
        <v>1</v>
      </c>
      <c r="J148" s="1656"/>
      <c r="L148" s="214"/>
      <c r="M148" s="36"/>
    </row>
    <row r="149" spans="1:17" s="213" customFormat="1" ht="27.95" customHeight="1">
      <c r="A149" s="742" t="s">
        <v>757</v>
      </c>
      <c r="B149" s="2665" t="s">
        <v>760</v>
      </c>
      <c r="C149" s="2666"/>
      <c r="D149" s="2667"/>
      <c r="E149" s="189" t="s">
        <v>20</v>
      </c>
      <c r="F149" s="199"/>
      <c r="G149" s="199"/>
      <c r="H149" s="1461"/>
      <c r="I149" s="1462"/>
      <c r="J149" s="1643" t="s">
        <v>895</v>
      </c>
      <c r="K149" s="1"/>
      <c r="L149" s="214"/>
      <c r="M149" s="36"/>
      <c r="N149" s="1"/>
      <c r="O149" s="1">
        <v>4</v>
      </c>
      <c r="P149" s="1"/>
      <c r="Q149" s="1"/>
    </row>
    <row r="150" spans="1:17" s="213" customFormat="1" ht="27.95" customHeight="1">
      <c r="A150" s="745" t="s">
        <v>758</v>
      </c>
      <c r="B150" s="1577" t="s">
        <v>759</v>
      </c>
      <c r="C150" s="1578"/>
      <c r="D150" s="1579"/>
      <c r="E150" s="189" t="s">
        <v>44</v>
      </c>
      <c r="F150" s="189"/>
      <c r="G150" s="190"/>
      <c r="H150" s="1457"/>
      <c r="I150" s="1458"/>
      <c r="J150" s="1643"/>
      <c r="K150" s="1"/>
      <c r="L150" s="214"/>
      <c r="M150" s="36"/>
      <c r="N150" s="1"/>
      <c r="O150" s="1"/>
      <c r="P150" s="1"/>
      <c r="Q150" s="1"/>
    </row>
    <row r="151" spans="1:17" s="213" customFormat="1" ht="24.95" customHeight="1">
      <c r="A151" s="180"/>
      <c r="B151" s="228" t="s">
        <v>53</v>
      </c>
      <c r="D151" s="1908"/>
      <c r="E151" s="189" t="s">
        <v>123</v>
      </c>
      <c r="F151" s="2108"/>
      <c r="G151" s="2108"/>
      <c r="H151" s="2108"/>
      <c r="I151" s="2108"/>
      <c r="J151" s="1656"/>
      <c r="K151" s="1"/>
      <c r="L151" s="214"/>
      <c r="M151" s="36"/>
      <c r="N151" s="1"/>
      <c r="O151" s="1"/>
      <c r="P151" s="1"/>
      <c r="Q151" s="1"/>
    </row>
    <row r="152" spans="1:17" s="1620" customFormat="1" ht="24.95" hidden="1" customHeight="1" outlineLevel="1">
      <c r="A152" s="13"/>
      <c r="B152" s="1589" t="s">
        <v>898</v>
      </c>
      <c r="C152" s="2114"/>
      <c r="D152" s="1628"/>
      <c r="E152" s="1629"/>
      <c r="F152" s="2108"/>
      <c r="G152" s="2108"/>
      <c r="H152" s="2108"/>
      <c r="I152" s="2108"/>
      <c r="J152" s="1648"/>
      <c r="K152" s="1618"/>
      <c r="L152" s="2228"/>
      <c r="M152" s="1619"/>
      <c r="N152" s="1618"/>
      <c r="O152" s="1618"/>
      <c r="P152" s="1618"/>
    </row>
    <row r="153" spans="1:17" s="1620" customFormat="1" ht="24.95" hidden="1" customHeight="1" outlineLevel="1">
      <c r="A153" s="13"/>
      <c r="B153" s="1589" t="s">
        <v>899</v>
      </c>
      <c r="C153" s="2109"/>
      <c r="D153" s="1628"/>
      <c r="E153" s="1629"/>
      <c r="F153" s="2108"/>
      <c r="G153" s="2108"/>
      <c r="H153" s="2108"/>
      <c r="I153" s="2108"/>
      <c r="J153" s="1648"/>
      <c r="K153" s="1618"/>
      <c r="L153" s="2228"/>
      <c r="M153" s="1619"/>
      <c r="N153" s="1618"/>
      <c r="O153" s="1618"/>
      <c r="P153" s="1618"/>
    </row>
    <row r="154" spans="1:17" s="1620" customFormat="1" ht="24.95" hidden="1" customHeight="1" outlineLevel="1">
      <c r="A154" s="13"/>
      <c r="B154" s="1589" t="s">
        <v>900</v>
      </c>
      <c r="C154" s="2109"/>
      <c r="D154" s="1628"/>
      <c r="E154" s="1629"/>
      <c r="F154" s="2108"/>
      <c r="G154" s="2108"/>
      <c r="H154" s="2108"/>
      <c r="I154" s="2108"/>
      <c r="J154" s="1648"/>
      <c r="K154" s="1618"/>
      <c r="L154" s="2228"/>
      <c r="M154" s="1619"/>
      <c r="N154" s="1618"/>
      <c r="O154" s="1618"/>
      <c r="P154" s="1618"/>
    </row>
    <row r="155" spans="1:17" s="1620" customFormat="1" ht="24.95" hidden="1" customHeight="1" outlineLevel="1">
      <c r="A155" s="13"/>
      <c r="B155" s="1589" t="s">
        <v>901</v>
      </c>
      <c r="C155" s="2109"/>
      <c r="D155" s="1628"/>
      <c r="E155" s="1629"/>
      <c r="F155" s="2108"/>
      <c r="G155" s="2108"/>
      <c r="H155" s="2108"/>
      <c r="I155" s="2108"/>
      <c r="J155" s="1648"/>
      <c r="K155" s="1618"/>
      <c r="L155" s="2228"/>
      <c r="M155" s="1619"/>
      <c r="N155" s="1618"/>
      <c r="O155" s="1618"/>
      <c r="P155" s="1618"/>
    </row>
    <row r="156" spans="1:17" s="1620" customFormat="1" ht="24.95" customHeight="1" collapsed="1">
      <c r="A156" s="13"/>
      <c r="B156" s="1589" t="s">
        <v>902</v>
      </c>
      <c r="C156" s="2109"/>
      <c r="D156" s="1628"/>
      <c r="E156" s="1629"/>
      <c r="F156" s="2108"/>
      <c r="G156" s="2108"/>
      <c r="H156" s="2108"/>
      <c r="I156" s="2108"/>
      <c r="J156" s="1648"/>
      <c r="K156" s="1618"/>
      <c r="L156" s="2228"/>
      <c r="M156" s="1619"/>
      <c r="N156" s="1618"/>
      <c r="O156" s="1618"/>
      <c r="P156" s="1618"/>
    </row>
    <row r="157" spans="1:17" s="1620" customFormat="1" ht="24.95" hidden="1" customHeight="1" outlineLevel="1">
      <c r="A157" s="13"/>
      <c r="B157" s="1589" t="s">
        <v>903</v>
      </c>
      <c r="C157" s="2109"/>
      <c r="D157" s="1628"/>
      <c r="E157" s="1629"/>
      <c r="F157" s="2108"/>
      <c r="G157" s="2108"/>
      <c r="H157" s="2108"/>
      <c r="I157" s="2108"/>
      <c r="J157" s="1648"/>
      <c r="K157" s="1618"/>
      <c r="L157" s="2228"/>
      <c r="M157" s="1619"/>
      <c r="N157" s="1618"/>
      <c r="O157" s="1618"/>
      <c r="P157" s="1618"/>
    </row>
    <row r="158" spans="1:17" s="1620" customFormat="1" ht="24.95" hidden="1" customHeight="1" outlineLevel="1">
      <c r="A158" s="13"/>
      <c r="B158" s="1589" t="s">
        <v>904</v>
      </c>
      <c r="C158" s="2109"/>
      <c r="D158" s="1628"/>
      <c r="E158" s="1629"/>
      <c r="F158" s="2108"/>
      <c r="G158" s="2108"/>
      <c r="H158" s="2108"/>
      <c r="I158" s="2108"/>
      <c r="J158" s="1648"/>
      <c r="K158" s="1618"/>
      <c r="L158" s="2228"/>
      <c r="M158" s="1619"/>
      <c r="N158" s="1618"/>
      <c r="O158" s="1618"/>
      <c r="P158" s="1618"/>
    </row>
    <row r="159" spans="1:17" s="1620" customFormat="1" ht="24.95" hidden="1" customHeight="1" outlineLevel="1">
      <c r="A159" s="13"/>
      <c r="B159" s="1589" t="s">
        <v>905</v>
      </c>
      <c r="C159" s="2109"/>
      <c r="D159" s="1628"/>
      <c r="E159" s="1629"/>
      <c r="F159" s="2108"/>
      <c r="G159" s="2108"/>
      <c r="H159" s="2108"/>
      <c r="I159" s="2108"/>
      <c r="J159" s="1648"/>
      <c r="K159" s="1618"/>
      <c r="L159" s="2228"/>
      <c r="M159" s="1619"/>
      <c r="N159" s="1618"/>
      <c r="O159" s="1618"/>
      <c r="P159" s="1618"/>
    </row>
    <row r="160" spans="1:17" s="1620" customFormat="1" ht="24.95" customHeight="1" collapsed="1">
      <c r="A160" s="13"/>
      <c r="B160" s="1589" t="s">
        <v>906</v>
      </c>
      <c r="C160" s="2109"/>
      <c r="D160" s="1628"/>
      <c r="E160" s="1629"/>
      <c r="F160" s="2108"/>
      <c r="G160" s="2108"/>
      <c r="H160" s="2108"/>
      <c r="I160" s="2108"/>
      <c r="J160" s="1648"/>
      <c r="K160" s="1618"/>
      <c r="L160" s="2228"/>
      <c r="M160" s="1619"/>
      <c r="N160" s="1618"/>
      <c r="O160" s="1618"/>
      <c r="P160" s="1618"/>
    </row>
    <row r="161" spans="1:16" s="1620" customFormat="1" ht="24.95" hidden="1" customHeight="1" outlineLevel="1">
      <c r="A161" s="13"/>
      <c r="B161" s="1589" t="s">
        <v>907</v>
      </c>
      <c r="C161" s="2109"/>
      <c r="D161" s="1628"/>
      <c r="E161" s="1629"/>
      <c r="F161" s="2108"/>
      <c r="G161" s="2108"/>
      <c r="H161" s="2108"/>
      <c r="I161" s="2108"/>
      <c r="J161" s="1648"/>
      <c r="K161" s="1618"/>
      <c r="L161" s="2228"/>
      <c r="M161" s="1619"/>
      <c r="N161" s="1618"/>
      <c r="O161" s="1618"/>
      <c r="P161" s="1618"/>
    </row>
    <row r="162" spans="1:16" s="1620" customFormat="1" ht="24.95" hidden="1" customHeight="1" outlineLevel="1">
      <c r="A162" s="13"/>
      <c r="B162" s="1589" t="s">
        <v>908</v>
      </c>
      <c r="C162" s="2109"/>
      <c r="D162" s="1628"/>
      <c r="E162" s="1629"/>
      <c r="F162" s="2108"/>
      <c r="G162" s="2108"/>
      <c r="H162" s="2108"/>
      <c r="I162" s="2108"/>
      <c r="J162" s="1648"/>
      <c r="K162" s="1618"/>
      <c r="L162" s="2228"/>
      <c r="M162" s="1619"/>
      <c r="N162" s="1618"/>
      <c r="O162" s="1618"/>
      <c r="P162" s="1618"/>
    </row>
    <row r="163" spans="1:16" s="1620" customFormat="1" ht="24.95" hidden="1" customHeight="1" outlineLevel="1">
      <c r="A163" s="13"/>
      <c r="B163" s="1589" t="s">
        <v>909</v>
      </c>
      <c r="C163" s="2109"/>
      <c r="D163" s="1628"/>
      <c r="E163" s="1629"/>
      <c r="F163" s="2108"/>
      <c r="G163" s="2108"/>
      <c r="H163" s="2108"/>
      <c r="I163" s="2108"/>
      <c r="J163" s="1648"/>
      <c r="K163" s="1618"/>
      <c r="L163" s="2228"/>
      <c r="M163" s="1619"/>
      <c r="N163" s="1618"/>
      <c r="O163" s="1618"/>
      <c r="P163" s="1618"/>
    </row>
    <row r="164" spans="1:16" s="1620" customFormat="1" ht="24.95" customHeight="1" collapsed="1">
      <c r="A164" s="13"/>
      <c r="B164" s="1589" t="s">
        <v>910</v>
      </c>
      <c r="C164" s="2109"/>
      <c r="D164" s="1628"/>
      <c r="E164" s="1629"/>
      <c r="F164" s="2108"/>
      <c r="G164" s="2108"/>
      <c r="H164" s="2108"/>
      <c r="I164" s="2108"/>
      <c r="J164" s="1648"/>
      <c r="K164" s="1618"/>
      <c r="L164" s="2228"/>
      <c r="M164" s="1619"/>
      <c r="N164" s="1618"/>
      <c r="O164" s="1618"/>
      <c r="P164" s="1618"/>
    </row>
    <row r="165" spans="1:16" s="1620" customFormat="1" ht="24.95" hidden="1" customHeight="1" outlineLevel="1">
      <c r="A165" s="13"/>
      <c r="B165" s="1589" t="s">
        <v>911</v>
      </c>
      <c r="C165" s="2109"/>
      <c r="D165" s="1628"/>
      <c r="E165" s="1629"/>
      <c r="F165" s="2108"/>
      <c r="G165" s="2108"/>
      <c r="H165" s="2108"/>
      <c r="I165" s="2108"/>
      <c r="J165" s="1648"/>
      <c r="K165" s="1618"/>
      <c r="L165" s="2228"/>
      <c r="M165" s="1619"/>
      <c r="N165" s="1618"/>
      <c r="O165" s="1618"/>
      <c r="P165" s="1618"/>
    </row>
    <row r="166" spans="1:16" s="1620" customFormat="1" ht="24.95" hidden="1" customHeight="1" outlineLevel="1">
      <c r="A166" s="13"/>
      <c r="B166" s="1589" t="s">
        <v>912</v>
      </c>
      <c r="C166" s="2109"/>
      <c r="D166" s="1628"/>
      <c r="E166" s="1629"/>
      <c r="F166" s="2108"/>
      <c r="G166" s="2108"/>
      <c r="H166" s="2108"/>
      <c r="I166" s="2108"/>
      <c r="J166" s="1648"/>
      <c r="K166" s="1618"/>
      <c r="L166" s="2228"/>
      <c r="M166" s="1619"/>
      <c r="N166" s="1618"/>
      <c r="O166" s="1618"/>
      <c r="P166" s="1618"/>
    </row>
    <row r="167" spans="1:16" s="1620" customFormat="1" ht="24.95" hidden="1" customHeight="1" outlineLevel="1">
      <c r="A167" s="13"/>
      <c r="B167" s="1589" t="s">
        <v>913</v>
      </c>
      <c r="C167" s="2109"/>
      <c r="D167" s="1628"/>
      <c r="E167" s="1629"/>
      <c r="F167" s="2108"/>
      <c r="G167" s="2108"/>
      <c r="H167" s="2108"/>
      <c r="I167" s="2108"/>
      <c r="J167" s="1648"/>
      <c r="K167" s="1618"/>
      <c r="L167" s="2228"/>
      <c r="M167" s="1619"/>
      <c r="N167" s="1618"/>
      <c r="O167" s="1618"/>
      <c r="P167" s="1618"/>
    </row>
    <row r="168" spans="1:16" s="1620" customFormat="1" ht="24.95" hidden="1" customHeight="1" outlineLevel="1">
      <c r="A168" s="13"/>
      <c r="B168" s="1589" t="s">
        <v>914</v>
      </c>
      <c r="C168" s="2109"/>
      <c r="D168" s="1628"/>
      <c r="E168" s="1629"/>
      <c r="F168" s="2108"/>
      <c r="G168" s="2108"/>
      <c r="H168" s="2108"/>
      <c r="I168" s="2108"/>
      <c r="J168" s="1648"/>
      <c r="K168" s="1618"/>
      <c r="L168" s="2228"/>
      <c r="M168" s="1619"/>
      <c r="N168" s="1618"/>
      <c r="O168" s="1618"/>
      <c r="P168" s="1618"/>
    </row>
    <row r="169" spans="1:16" s="1620" customFormat="1" ht="24.95" customHeight="1" collapsed="1">
      <c r="A169" s="13"/>
      <c r="B169" s="1589" t="s">
        <v>915</v>
      </c>
      <c r="C169" s="2109"/>
      <c r="D169" s="1628"/>
      <c r="E169" s="1629"/>
      <c r="F169" s="2108"/>
      <c r="G169" s="2108"/>
      <c r="H169" s="2108"/>
      <c r="I169" s="2108"/>
      <c r="J169" s="1648"/>
      <c r="K169" s="1618"/>
      <c r="L169" s="2228"/>
      <c r="M169" s="1619"/>
      <c r="N169" s="1618"/>
      <c r="O169" s="1618"/>
      <c r="P169" s="1618"/>
    </row>
    <row r="170" spans="1:16" s="1620" customFormat="1" ht="24.95" hidden="1" customHeight="1" outlineLevel="1">
      <c r="A170" s="1621"/>
      <c r="B170" s="1589" t="s">
        <v>916</v>
      </c>
      <c r="C170" s="2109"/>
      <c r="D170" s="1628"/>
      <c r="E170" s="1629"/>
      <c r="F170" s="2108"/>
      <c r="G170" s="2108"/>
      <c r="H170" s="2108"/>
      <c r="I170" s="2108"/>
      <c r="J170" s="1648"/>
      <c r="K170" s="1618"/>
      <c r="L170" s="2228"/>
      <c r="M170" s="1619"/>
      <c r="N170" s="1618"/>
      <c r="O170" s="1618"/>
      <c r="P170" s="1618"/>
    </row>
    <row r="171" spans="1:16" s="1620" customFormat="1" ht="24.95" hidden="1" customHeight="1" outlineLevel="1">
      <c r="A171" s="13"/>
      <c r="B171" s="1589" t="s">
        <v>917</v>
      </c>
      <c r="C171" s="2109"/>
      <c r="D171" s="1628"/>
      <c r="E171" s="1629"/>
      <c r="F171" s="2108"/>
      <c r="G171" s="2108"/>
      <c r="H171" s="2108"/>
      <c r="I171" s="2108"/>
      <c r="J171" s="1648"/>
      <c r="K171" s="1618"/>
      <c r="L171" s="2228"/>
      <c r="M171" s="1619"/>
      <c r="N171" s="1618"/>
      <c r="O171" s="1618"/>
      <c r="P171" s="1618"/>
    </row>
    <row r="172" spans="1:16" s="1620" customFormat="1" ht="24.95" customHeight="1" collapsed="1">
      <c r="A172" s="13"/>
      <c r="B172" s="1589" t="s">
        <v>918</v>
      </c>
      <c r="C172" s="2109"/>
      <c r="D172" s="1628"/>
      <c r="E172" s="1629"/>
      <c r="F172" s="2108"/>
      <c r="G172" s="2108"/>
      <c r="H172" s="2108"/>
      <c r="I172" s="2108"/>
      <c r="J172" s="1648"/>
      <c r="K172" s="1618"/>
      <c r="L172" s="2228"/>
      <c r="M172" s="1619"/>
      <c r="N172" s="1618"/>
      <c r="O172" s="1618"/>
      <c r="P172" s="1618"/>
    </row>
    <row r="173" spans="1:16" s="1620" customFormat="1" ht="24.95" hidden="1" customHeight="1" outlineLevel="1">
      <c r="A173" s="13"/>
      <c r="B173" s="1589" t="s">
        <v>919</v>
      </c>
      <c r="C173" s="2109"/>
      <c r="D173" s="1628"/>
      <c r="E173" s="1629"/>
      <c r="F173" s="2108"/>
      <c r="G173" s="2108"/>
      <c r="H173" s="2108"/>
      <c r="I173" s="2108"/>
      <c r="J173" s="1648"/>
      <c r="K173" s="1618"/>
      <c r="L173" s="2228"/>
      <c r="M173" s="1619"/>
      <c r="N173" s="1618"/>
      <c r="O173" s="1618"/>
      <c r="P173" s="1618"/>
    </row>
    <row r="174" spans="1:16" s="1620" customFormat="1" ht="24.95" hidden="1" customHeight="1" outlineLevel="1">
      <c r="A174" s="13"/>
      <c r="B174" s="1589" t="s">
        <v>920</v>
      </c>
      <c r="C174" s="2109"/>
      <c r="D174" s="1628"/>
      <c r="E174" s="1629"/>
      <c r="F174" s="2108"/>
      <c r="G174" s="2108"/>
      <c r="H174" s="2108"/>
      <c r="I174" s="2108"/>
      <c r="J174" s="1648"/>
      <c r="K174" s="1618"/>
      <c r="L174" s="2228"/>
      <c r="M174" s="1619"/>
      <c r="N174" s="1618"/>
      <c r="O174" s="1618"/>
      <c r="P174" s="1618"/>
    </row>
    <row r="175" spans="1:16" s="1620" customFormat="1" ht="24.95" hidden="1" customHeight="1" outlineLevel="1">
      <c r="A175" s="13"/>
      <c r="B175" s="1589" t="s">
        <v>921</v>
      </c>
      <c r="C175" s="2109"/>
      <c r="D175" s="1628"/>
      <c r="E175" s="1629"/>
      <c r="F175" s="2108"/>
      <c r="G175" s="2108"/>
      <c r="H175" s="2108"/>
      <c r="I175" s="2108"/>
      <c r="J175" s="1648"/>
      <c r="K175" s="1618"/>
      <c r="L175" s="2228"/>
      <c r="M175" s="1619"/>
      <c r="N175" s="1618"/>
      <c r="O175" s="1618"/>
      <c r="P175" s="1618"/>
    </row>
    <row r="176" spans="1:16" s="1620" customFormat="1" ht="24.95" hidden="1" customHeight="1" outlineLevel="1">
      <c r="A176" s="1622"/>
      <c r="B176" s="1589" t="s">
        <v>922</v>
      </c>
      <c r="C176" s="2109"/>
      <c r="D176" s="1628"/>
      <c r="E176" s="1629"/>
      <c r="F176" s="2108"/>
      <c r="G176" s="2108"/>
      <c r="H176" s="2108"/>
      <c r="I176" s="2108"/>
      <c r="J176" s="1648"/>
      <c r="K176" s="1618"/>
      <c r="L176" s="2228"/>
      <c r="M176" s="1619"/>
      <c r="N176" s="1618"/>
      <c r="O176" s="1618"/>
      <c r="P176" s="1618"/>
    </row>
    <row r="177" spans="1:16" s="1620" customFormat="1" ht="24.95" customHeight="1" collapsed="1">
      <c r="A177" s="13"/>
      <c r="B177" s="1589" t="s">
        <v>923</v>
      </c>
      <c r="C177" s="2109"/>
      <c r="D177" s="1628"/>
      <c r="E177" s="1629"/>
      <c r="F177" s="2108"/>
      <c r="G177" s="2108"/>
      <c r="H177" s="2108"/>
      <c r="I177" s="2108"/>
      <c r="J177" s="1648"/>
      <c r="K177" s="1618"/>
      <c r="L177" s="2228"/>
      <c r="M177" s="1619"/>
      <c r="N177" s="1618"/>
      <c r="O177" s="1618"/>
      <c r="P177" s="1618"/>
    </row>
    <row r="178" spans="1:16" s="1620" customFormat="1" ht="24.95" hidden="1" customHeight="1" outlineLevel="1">
      <c r="A178" s="13"/>
      <c r="B178" s="1589" t="s">
        <v>924</v>
      </c>
      <c r="C178" s="2109"/>
      <c r="D178" s="1628"/>
      <c r="E178" s="1629"/>
      <c r="F178" s="2108"/>
      <c r="G178" s="2108"/>
      <c r="H178" s="2108"/>
      <c r="I178" s="2108"/>
      <c r="J178" s="1648"/>
      <c r="K178" s="1618"/>
      <c r="L178" s="2228"/>
      <c r="M178" s="1619"/>
      <c r="N178" s="1618"/>
      <c r="O178" s="1618"/>
      <c r="P178" s="1618"/>
    </row>
    <row r="179" spans="1:16" s="1620" customFormat="1" ht="24.95" hidden="1" customHeight="1" outlineLevel="1">
      <c r="A179" s="13"/>
      <c r="B179" s="1589" t="s">
        <v>925</v>
      </c>
      <c r="C179" s="2109"/>
      <c r="D179" s="1628"/>
      <c r="E179" s="1629"/>
      <c r="F179" s="2108"/>
      <c r="G179" s="2108"/>
      <c r="H179" s="2108"/>
      <c r="I179" s="2108"/>
      <c r="J179" s="1648"/>
      <c r="K179" s="1618"/>
      <c r="L179" s="2228"/>
      <c r="M179" s="1619"/>
      <c r="N179" s="1618"/>
      <c r="O179" s="1618"/>
      <c r="P179" s="1618"/>
    </row>
    <row r="180" spans="1:16" s="1620" customFormat="1" ht="24.95" hidden="1" customHeight="1" outlineLevel="1">
      <c r="A180" s="13"/>
      <c r="B180" s="1589" t="s">
        <v>926</v>
      </c>
      <c r="C180" s="2109"/>
      <c r="D180" s="1628"/>
      <c r="E180" s="1629"/>
      <c r="F180" s="2108"/>
      <c r="G180" s="2108"/>
      <c r="H180" s="2108"/>
      <c r="I180" s="2108"/>
      <c r="J180" s="1648"/>
      <c r="K180" s="1618"/>
      <c r="L180" s="2228"/>
      <c r="M180" s="1619"/>
      <c r="N180" s="1618"/>
      <c r="O180" s="1618"/>
      <c r="P180" s="1618"/>
    </row>
    <row r="181" spans="1:16" s="1620" customFormat="1" ht="24.95" customHeight="1" collapsed="1">
      <c r="A181" s="13"/>
      <c r="B181" s="1589" t="s">
        <v>927</v>
      </c>
      <c r="C181" s="2109"/>
      <c r="D181" s="1628"/>
      <c r="E181" s="1629"/>
      <c r="F181" s="2108"/>
      <c r="G181" s="2108"/>
      <c r="H181" s="2108"/>
      <c r="I181" s="2108"/>
      <c r="J181" s="1648"/>
      <c r="K181" s="1618"/>
      <c r="L181" s="2228"/>
      <c r="M181" s="1619"/>
      <c r="N181" s="1618"/>
      <c r="O181" s="1618"/>
      <c r="P181" s="1618"/>
    </row>
    <row r="182" spans="1:16" s="1620" customFormat="1" ht="24.95" customHeight="1">
      <c r="A182" s="13"/>
      <c r="B182" s="1589" t="s">
        <v>928</v>
      </c>
      <c r="C182" s="2109"/>
      <c r="D182" s="1628"/>
      <c r="E182" s="1629"/>
      <c r="F182" s="2108"/>
      <c r="G182" s="2108"/>
      <c r="H182" s="2108"/>
      <c r="I182" s="2108"/>
      <c r="J182" s="1648"/>
      <c r="K182" s="1618"/>
      <c r="L182" s="2228"/>
      <c r="M182" s="1619"/>
      <c r="N182" s="1618"/>
      <c r="O182" s="1618"/>
      <c r="P182" s="1618"/>
    </row>
    <row r="183" spans="1:16" s="1620" customFormat="1" ht="24.95" hidden="1" customHeight="1" outlineLevel="1">
      <c r="A183" s="13"/>
      <c r="B183" s="1589" t="s">
        <v>929</v>
      </c>
      <c r="C183" s="2109"/>
      <c r="D183" s="1628"/>
      <c r="E183" s="1629"/>
      <c r="F183" s="2108"/>
      <c r="G183" s="2108"/>
      <c r="H183" s="2108"/>
      <c r="I183" s="2108"/>
      <c r="J183" s="1648"/>
      <c r="K183" s="1618"/>
      <c r="L183" s="2228"/>
      <c r="M183" s="1619"/>
      <c r="N183" s="1618"/>
      <c r="O183" s="1618"/>
      <c r="P183" s="1618"/>
    </row>
    <row r="184" spans="1:16" s="1620" customFormat="1" ht="24.95" hidden="1" customHeight="1" outlineLevel="1">
      <c r="A184" s="13"/>
      <c r="B184" s="1589" t="s">
        <v>930</v>
      </c>
      <c r="C184" s="2109"/>
      <c r="D184" s="1628"/>
      <c r="E184" s="1629"/>
      <c r="F184" s="2108"/>
      <c r="G184" s="2108"/>
      <c r="H184" s="2108"/>
      <c r="I184" s="2108"/>
      <c r="J184" s="1648"/>
      <c r="K184" s="1618"/>
      <c r="L184" s="2228"/>
      <c r="M184" s="1619"/>
      <c r="N184" s="1618"/>
      <c r="O184" s="1618"/>
      <c r="P184" s="1618"/>
    </row>
    <row r="185" spans="1:16" s="1620" customFormat="1" ht="24.95" customHeight="1" collapsed="1">
      <c r="A185" s="13"/>
      <c r="B185" s="1589" t="s">
        <v>931</v>
      </c>
      <c r="C185" s="2109"/>
      <c r="D185" s="1628"/>
      <c r="E185" s="1629"/>
      <c r="F185" s="2108"/>
      <c r="G185" s="2108"/>
      <c r="H185" s="2108"/>
      <c r="I185" s="2108"/>
      <c r="J185" s="1648"/>
      <c r="K185" s="1618"/>
      <c r="L185" s="2228"/>
      <c r="M185" s="1619"/>
      <c r="N185" s="1618"/>
      <c r="O185" s="1618"/>
      <c r="P185" s="1618"/>
    </row>
    <row r="186" spans="1:16" s="1620" customFormat="1" ht="24.95" hidden="1" customHeight="1" outlineLevel="1">
      <c r="A186" s="13"/>
      <c r="B186" s="1589" t="s">
        <v>932</v>
      </c>
      <c r="C186" s="2109"/>
      <c r="D186" s="1628"/>
      <c r="E186" s="1629"/>
      <c r="F186" s="2108"/>
      <c r="G186" s="2108"/>
      <c r="H186" s="2108"/>
      <c r="I186" s="2108"/>
      <c r="J186" s="1648"/>
      <c r="K186" s="1618"/>
      <c r="L186" s="2228"/>
      <c r="M186" s="1619"/>
      <c r="N186" s="1618"/>
      <c r="O186" s="1618"/>
      <c r="P186" s="1618"/>
    </row>
    <row r="187" spans="1:16" s="1620" customFormat="1" ht="24.95" hidden="1" customHeight="1" outlineLevel="1">
      <c r="A187" s="13"/>
      <c r="B187" s="1589" t="s">
        <v>933</v>
      </c>
      <c r="C187" s="2109"/>
      <c r="D187" s="1628"/>
      <c r="E187" s="1629"/>
      <c r="F187" s="2108"/>
      <c r="G187" s="2108"/>
      <c r="H187" s="2108"/>
      <c r="I187" s="2108"/>
      <c r="J187" s="1648"/>
      <c r="K187" s="1618"/>
      <c r="L187" s="2228"/>
      <c r="M187" s="1619"/>
      <c r="N187" s="1618"/>
      <c r="O187" s="1618"/>
      <c r="P187" s="1618"/>
    </row>
    <row r="188" spans="1:16" s="1620" customFormat="1" ht="24.95" hidden="1" customHeight="1" outlineLevel="1">
      <c r="A188" s="13"/>
      <c r="B188" s="1589" t="s">
        <v>934</v>
      </c>
      <c r="C188" s="2109"/>
      <c r="D188" s="1628"/>
      <c r="E188" s="1629"/>
      <c r="F188" s="2108"/>
      <c r="G188" s="2108"/>
      <c r="H188" s="2108"/>
      <c r="I188" s="2108"/>
      <c r="J188" s="1648"/>
      <c r="K188" s="1618"/>
      <c r="L188" s="2228"/>
      <c r="M188" s="1619"/>
      <c r="N188" s="1618"/>
      <c r="O188" s="1618"/>
      <c r="P188" s="1618"/>
    </row>
    <row r="189" spans="1:16" s="1620" customFormat="1" ht="24.95" customHeight="1" collapsed="1">
      <c r="A189" s="13"/>
      <c r="B189" s="1589" t="s">
        <v>935</v>
      </c>
      <c r="C189" s="2109"/>
      <c r="D189" s="1628"/>
      <c r="E189" s="1629"/>
      <c r="F189" s="2108"/>
      <c r="G189" s="2108"/>
      <c r="H189" s="2108"/>
      <c r="I189" s="2108"/>
      <c r="J189" s="1648"/>
      <c r="K189" s="1618"/>
      <c r="L189" s="2228"/>
      <c r="M189" s="1619"/>
      <c r="N189" s="1618"/>
      <c r="O189" s="1618"/>
      <c r="P189" s="1618"/>
    </row>
    <row r="190" spans="1:16" s="1620" customFormat="1" ht="24.95" hidden="1" customHeight="1" outlineLevel="1">
      <c r="A190" s="13"/>
      <c r="B190" s="1589" t="s">
        <v>936</v>
      </c>
      <c r="C190" s="2109"/>
      <c r="D190" s="1628"/>
      <c r="E190" s="1629"/>
      <c r="F190" s="2108"/>
      <c r="G190" s="2108"/>
      <c r="H190" s="2108"/>
      <c r="I190" s="2108"/>
      <c r="J190" s="1648"/>
      <c r="K190" s="1618"/>
      <c r="L190" s="2228"/>
      <c r="M190" s="1619"/>
      <c r="N190" s="1618"/>
      <c r="O190" s="1618"/>
      <c r="P190" s="1618"/>
    </row>
    <row r="191" spans="1:16" s="1620" customFormat="1" ht="24.95" hidden="1" customHeight="1" outlineLevel="1">
      <c r="A191" s="13"/>
      <c r="B191" s="1589" t="s">
        <v>937</v>
      </c>
      <c r="C191" s="2109"/>
      <c r="D191" s="1628"/>
      <c r="E191" s="1629"/>
      <c r="F191" s="2108"/>
      <c r="G191" s="2108"/>
      <c r="H191" s="2108"/>
      <c r="I191" s="2108"/>
      <c r="J191" s="1648"/>
      <c r="K191" s="1618"/>
      <c r="L191" s="2228"/>
      <c r="M191" s="1619"/>
      <c r="N191" s="1618"/>
      <c r="O191" s="1618"/>
      <c r="P191" s="1618"/>
    </row>
    <row r="192" spans="1:16" s="1620" customFormat="1" ht="24.95" hidden="1" customHeight="1" outlineLevel="1">
      <c r="A192" s="13"/>
      <c r="B192" s="1589" t="s">
        <v>938</v>
      </c>
      <c r="C192" s="2109"/>
      <c r="D192" s="1628"/>
      <c r="E192" s="1629"/>
      <c r="F192" s="2108"/>
      <c r="G192" s="2108"/>
      <c r="H192" s="2108"/>
      <c r="I192" s="2108"/>
      <c r="J192" s="1648"/>
      <c r="K192" s="1618"/>
      <c r="L192" s="2228"/>
      <c r="M192" s="1619"/>
      <c r="N192" s="1618"/>
      <c r="O192" s="1618"/>
      <c r="P192" s="1618"/>
    </row>
    <row r="193" spans="1:17" s="1620" customFormat="1" ht="24.95" customHeight="1" collapsed="1">
      <c r="A193" s="13"/>
      <c r="B193" s="1589" t="s">
        <v>939</v>
      </c>
      <c r="C193" s="2109"/>
      <c r="D193" s="1628"/>
      <c r="E193" s="1629"/>
      <c r="F193" s="2108"/>
      <c r="G193" s="2108"/>
      <c r="H193" s="2108"/>
      <c r="I193" s="2108"/>
      <c r="J193" s="1648"/>
      <c r="K193" s="1618"/>
      <c r="L193" s="2228"/>
      <c r="M193" s="1619"/>
      <c r="N193" s="1618"/>
      <c r="O193" s="1618"/>
      <c r="P193" s="1618"/>
    </row>
    <row r="194" spans="1:17" s="1620" customFormat="1" ht="24.95" hidden="1" customHeight="1" outlineLevel="1">
      <c r="A194" s="13"/>
      <c r="B194" s="1589" t="s">
        <v>940</v>
      </c>
      <c r="C194" s="2109"/>
      <c r="D194" s="1628"/>
      <c r="E194" s="1629"/>
      <c r="F194" s="2108"/>
      <c r="G194" s="2108"/>
      <c r="H194" s="2108"/>
      <c r="I194" s="2108"/>
      <c r="J194" s="1648"/>
      <c r="K194" s="1618"/>
      <c r="L194" s="2228"/>
      <c r="M194" s="1619"/>
      <c r="N194" s="1618"/>
      <c r="O194" s="1618"/>
      <c r="P194" s="1618"/>
    </row>
    <row r="195" spans="1:17" s="1620" customFormat="1" ht="24.95" hidden="1" customHeight="1" outlineLevel="1">
      <c r="A195" s="13"/>
      <c r="B195" s="1589" t="s">
        <v>941</v>
      </c>
      <c r="C195" s="2109"/>
      <c r="D195" s="1628"/>
      <c r="E195" s="1629"/>
      <c r="F195" s="2108"/>
      <c r="G195" s="2108"/>
      <c r="H195" s="2108"/>
      <c r="I195" s="2108"/>
      <c r="J195" s="1648"/>
      <c r="K195" s="1618"/>
      <c r="L195" s="2228"/>
      <c r="M195" s="1619"/>
      <c r="N195" s="1618"/>
      <c r="O195" s="1618"/>
      <c r="P195" s="1618"/>
    </row>
    <row r="196" spans="1:17" s="1620" customFormat="1" ht="24.95" hidden="1" customHeight="1" outlineLevel="1">
      <c r="A196" s="14"/>
      <c r="B196" s="1630" t="s">
        <v>942</v>
      </c>
      <c r="C196" s="2110"/>
      <c r="D196" s="1631"/>
      <c r="E196" s="1632"/>
      <c r="F196" s="2111"/>
      <c r="G196" s="2111"/>
      <c r="H196" s="2111"/>
      <c r="I196" s="2111"/>
      <c r="J196" s="1649"/>
      <c r="K196" s="1618"/>
      <c r="L196" s="2228"/>
      <c r="M196" s="1619"/>
      <c r="N196" s="1618"/>
      <c r="O196" s="1618"/>
      <c r="P196" s="1618"/>
    </row>
    <row r="197" spans="1:17" s="1620" customFormat="1" ht="24.95" hidden="1" customHeight="1" outlineLevel="1">
      <c r="A197" s="1623" t="s">
        <v>956</v>
      </c>
      <c r="B197" s="1633" t="s">
        <v>943</v>
      </c>
      <c r="C197" s="2112"/>
      <c r="D197" s="1634"/>
      <c r="E197" s="1635"/>
      <c r="F197" s="2113"/>
      <c r="G197" s="2113"/>
      <c r="H197" s="2113"/>
      <c r="I197" s="2113"/>
      <c r="J197" s="1650"/>
      <c r="K197" s="1618"/>
      <c r="L197" s="2228"/>
      <c r="M197" s="1619"/>
      <c r="N197" s="1618"/>
      <c r="O197" s="1618"/>
      <c r="P197" s="1618"/>
    </row>
    <row r="198" spans="1:17" s="1620" customFormat="1" ht="24.95" customHeight="1" collapsed="1">
      <c r="A198" s="13"/>
      <c r="B198" s="1589" t="s">
        <v>944</v>
      </c>
      <c r="C198" s="2109"/>
      <c r="D198" s="1628"/>
      <c r="E198" s="1629"/>
      <c r="F198" s="2108"/>
      <c r="G198" s="2108"/>
      <c r="H198" s="2108"/>
      <c r="I198" s="2108"/>
      <c r="J198" s="1648"/>
      <c r="K198" s="1618"/>
      <c r="L198" s="2228"/>
      <c r="M198" s="1619"/>
      <c r="N198" s="1618"/>
      <c r="O198" s="1618"/>
      <c r="P198" s="1618"/>
    </row>
    <row r="199" spans="1:17" s="1620" customFormat="1" ht="24.95" hidden="1" customHeight="1" outlineLevel="1">
      <c r="A199" s="13"/>
      <c r="B199" s="1589" t="s">
        <v>945</v>
      </c>
      <c r="C199" s="2109"/>
      <c r="D199" s="1628"/>
      <c r="E199" s="1629"/>
      <c r="F199" s="2108"/>
      <c r="G199" s="2108"/>
      <c r="H199" s="2108"/>
      <c r="I199" s="2108"/>
      <c r="J199" s="1648"/>
      <c r="K199" s="1618"/>
      <c r="L199" s="2228"/>
      <c r="M199" s="1619"/>
      <c r="N199" s="1618"/>
      <c r="O199" s="1618"/>
      <c r="P199" s="1618"/>
    </row>
    <row r="200" spans="1:17" s="1620" customFormat="1" ht="24.95" hidden="1" customHeight="1" outlineLevel="1">
      <c r="A200" s="13"/>
      <c r="B200" s="1589" t="s">
        <v>946</v>
      </c>
      <c r="C200" s="2109"/>
      <c r="D200" s="1628"/>
      <c r="E200" s="1629"/>
      <c r="F200" s="2108"/>
      <c r="G200" s="2108"/>
      <c r="H200" s="2108"/>
      <c r="I200" s="2108"/>
      <c r="J200" s="1648"/>
      <c r="K200" s="1618"/>
      <c r="L200" s="2228"/>
      <c r="M200" s="1619"/>
      <c r="N200" s="1618"/>
      <c r="O200" s="1618"/>
      <c r="P200" s="1618"/>
    </row>
    <row r="201" spans="1:17" s="1620" customFormat="1" ht="24.95" customHeight="1" collapsed="1">
      <c r="A201" s="13"/>
      <c r="B201" s="1589" t="s">
        <v>947</v>
      </c>
      <c r="C201" s="2109"/>
      <c r="D201" s="1628"/>
      <c r="E201" s="1629"/>
      <c r="F201" s="2108"/>
      <c r="G201" s="2108"/>
      <c r="H201" s="2108"/>
      <c r="I201" s="2108"/>
      <c r="J201" s="1648"/>
      <c r="K201" s="1618"/>
      <c r="L201" s="2228"/>
      <c r="M201" s="1619"/>
      <c r="N201" s="1618"/>
      <c r="O201" s="1618"/>
      <c r="P201" s="1618"/>
    </row>
    <row r="202" spans="1:17" s="1620" customFormat="1" ht="24.95" hidden="1" customHeight="1" outlineLevel="1">
      <c r="A202" s="13"/>
      <c r="B202" s="1589" t="s">
        <v>948</v>
      </c>
      <c r="C202" s="2109"/>
      <c r="D202" s="1628"/>
      <c r="E202" s="1629"/>
      <c r="F202" s="2108"/>
      <c r="G202" s="2108"/>
      <c r="H202" s="2108"/>
      <c r="I202" s="2108"/>
      <c r="J202" s="1648"/>
      <c r="K202" s="1618"/>
      <c r="L202" s="2228"/>
      <c r="M202" s="1619"/>
      <c r="N202" s="1618"/>
      <c r="O202" s="1618"/>
      <c r="P202" s="1618"/>
    </row>
    <row r="203" spans="1:17" s="1620" customFormat="1" ht="24.95" hidden="1" customHeight="1" outlineLevel="1">
      <c r="A203" s="13"/>
      <c r="B203" s="1589" t="s">
        <v>949</v>
      </c>
      <c r="C203" s="2109"/>
      <c r="D203" s="1628"/>
      <c r="E203" s="1629"/>
      <c r="F203" s="2108"/>
      <c r="G203" s="2108"/>
      <c r="H203" s="2108"/>
      <c r="I203" s="2108"/>
      <c r="J203" s="1648"/>
      <c r="K203" s="1618"/>
      <c r="L203" s="2228"/>
      <c r="M203" s="1619"/>
      <c r="N203" s="1618"/>
      <c r="O203" s="1618"/>
      <c r="P203" s="1618"/>
    </row>
    <row r="204" spans="1:17" s="1620" customFormat="1" ht="24.95" customHeight="1" collapsed="1">
      <c r="A204" s="1624"/>
      <c r="B204" s="1589" t="s">
        <v>950</v>
      </c>
      <c r="C204" s="2109"/>
      <c r="D204" s="1628"/>
      <c r="E204" s="1629"/>
      <c r="F204" s="2108"/>
      <c r="G204" s="2108"/>
      <c r="H204" s="2108"/>
      <c r="I204" s="2108"/>
      <c r="J204" s="1648"/>
      <c r="K204" s="1618"/>
      <c r="L204" s="2228"/>
      <c r="M204" s="1619"/>
      <c r="N204" s="1618"/>
      <c r="O204" s="1618"/>
      <c r="P204" s="1618"/>
    </row>
    <row r="205" spans="1:17" s="1620" customFormat="1" ht="24.95" hidden="1" customHeight="1" outlineLevel="1">
      <c r="A205" s="13"/>
      <c r="B205" s="1589" t="s">
        <v>957</v>
      </c>
      <c r="C205" s="2109"/>
      <c r="D205" s="1628"/>
      <c r="E205" s="1629"/>
      <c r="F205" s="2108"/>
      <c r="G205" s="2108"/>
      <c r="H205" s="2108"/>
      <c r="I205" s="2108"/>
      <c r="J205" s="1648"/>
      <c r="K205" s="1618"/>
      <c r="L205" s="2228"/>
      <c r="M205" s="1619"/>
      <c r="N205" s="1618"/>
      <c r="O205" s="1618"/>
      <c r="P205" s="1618"/>
    </row>
    <row r="206" spans="1:17" s="1620" customFormat="1" ht="24.95" hidden="1" customHeight="1" outlineLevel="1">
      <c r="A206" s="13"/>
      <c r="B206" s="1589" t="s">
        <v>952</v>
      </c>
      <c r="C206" s="2109"/>
      <c r="D206" s="1628"/>
      <c r="E206" s="1629"/>
      <c r="F206" s="2108"/>
      <c r="G206" s="2108"/>
      <c r="H206" s="2108"/>
      <c r="I206" s="2108"/>
      <c r="J206" s="1648"/>
      <c r="K206" s="1618"/>
      <c r="L206" s="2228"/>
      <c r="M206" s="1619"/>
      <c r="N206" s="1618"/>
      <c r="O206" s="1618"/>
      <c r="P206" s="1618"/>
    </row>
    <row r="207" spans="1:17" s="1620" customFormat="1" ht="24.95" customHeight="1" collapsed="1">
      <c r="A207" s="1625"/>
      <c r="B207" s="1636" t="s">
        <v>953</v>
      </c>
      <c r="C207" s="2109"/>
      <c r="D207" s="1628"/>
      <c r="E207" s="1637"/>
      <c r="F207" s="2108"/>
      <c r="G207" s="2108"/>
      <c r="H207" s="2108"/>
      <c r="I207" s="2108"/>
      <c r="J207" s="1651"/>
      <c r="K207" s="1626"/>
      <c r="L207" s="2229"/>
      <c r="O207" s="1627"/>
    </row>
    <row r="208" spans="1:17" s="213" customFormat="1" ht="24.95" customHeight="1">
      <c r="A208" s="112"/>
      <c r="B208" s="1638" t="s">
        <v>55</v>
      </c>
      <c r="C208" s="217"/>
      <c r="D208" s="218"/>
      <c r="E208" s="189"/>
      <c r="F208" s="189"/>
      <c r="G208" s="189"/>
      <c r="H208" s="245"/>
      <c r="I208" s="245"/>
      <c r="J208" s="1656"/>
      <c r="K208" s="1"/>
      <c r="L208" s="214"/>
      <c r="M208" s="36"/>
      <c r="N208" s="1"/>
      <c r="O208" s="1"/>
      <c r="P208" s="1"/>
      <c r="Q208" s="1"/>
    </row>
    <row r="209" spans="1:17" s="213" customFormat="1" ht="24.95" customHeight="1">
      <c r="A209" s="112"/>
      <c r="B209" s="162" t="s">
        <v>56</v>
      </c>
      <c r="C209" s="217"/>
      <c r="D209" s="218"/>
      <c r="E209" s="189"/>
      <c r="F209" s="189"/>
      <c r="G209" s="189"/>
      <c r="H209" s="1457"/>
      <c r="I209" s="1458"/>
      <c r="J209" s="1643"/>
      <c r="K209" s="1"/>
      <c r="L209" s="214"/>
      <c r="M209" s="36"/>
      <c r="N209" s="1"/>
      <c r="O209" s="1"/>
      <c r="P209" s="1"/>
      <c r="Q209" s="1"/>
    </row>
    <row r="210" spans="1:17" s="213" customFormat="1" ht="24.95" customHeight="1">
      <c r="A210" s="112"/>
      <c r="B210" s="162" t="s">
        <v>958</v>
      </c>
      <c r="C210" s="217"/>
      <c r="D210" s="218"/>
      <c r="E210" s="230"/>
      <c r="F210" s="189"/>
      <c r="G210" s="189"/>
      <c r="H210" s="1457"/>
      <c r="I210" s="1458"/>
      <c r="J210" s="1643"/>
      <c r="K210" s="230"/>
      <c r="L210" s="214"/>
      <c r="M210" s="36"/>
      <c r="N210" s="1"/>
      <c r="O210" s="1"/>
      <c r="P210" s="1"/>
      <c r="Q210" s="1"/>
    </row>
    <row r="211" spans="1:17" s="213" customFormat="1" ht="24.95" customHeight="1">
      <c r="A211" s="112"/>
      <c r="B211" s="219" t="s">
        <v>382</v>
      </c>
      <c r="C211" s="1639"/>
      <c r="D211" s="181"/>
      <c r="E211" s="189"/>
      <c r="F211" s="189"/>
      <c r="G211" s="189"/>
      <c r="H211" s="1457"/>
      <c r="I211" s="1458"/>
      <c r="J211" s="1643"/>
      <c r="K211" s="1"/>
      <c r="L211" s="214"/>
      <c r="M211" s="36"/>
      <c r="N211" s="1"/>
      <c r="O211" s="1"/>
      <c r="P211" s="1"/>
      <c r="Q211" s="1"/>
    </row>
    <row r="212" spans="1:17" s="213" customFormat="1" ht="27.95" customHeight="1">
      <c r="A212" s="112"/>
      <c r="B212" s="2115" t="s">
        <v>991</v>
      </c>
      <c r="C212" s="80"/>
      <c r="D212" s="181"/>
      <c r="E212" s="189"/>
      <c r="F212" s="189"/>
      <c r="G212" s="189"/>
      <c r="H212" s="1457"/>
      <c r="I212" s="1458"/>
      <c r="J212" s="1643"/>
      <c r="K212" s="1"/>
      <c r="L212" s="214"/>
      <c r="M212" s="36"/>
      <c r="N212" s="1"/>
      <c r="O212" s="1"/>
      <c r="P212" s="1"/>
      <c r="Q212" s="1"/>
    </row>
    <row r="213" spans="1:17" s="213" customFormat="1" ht="27.95" customHeight="1">
      <c r="A213" s="1174"/>
      <c r="B213" s="1175"/>
      <c r="C213" s="116"/>
      <c r="D213" s="1176"/>
      <c r="E213" s="1177"/>
      <c r="F213" s="1177"/>
      <c r="G213" s="1177"/>
      <c r="H213" s="1459"/>
      <c r="I213" s="1460"/>
      <c r="J213" s="1644"/>
      <c r="K213" s="1"/>
      <c r="L213" s="214"/>
      <c r="M213" s="36"/>
      <c r="N213" s="1"/>
      <c r="O213" s="1"/>
      <c r="P213" s="1"/>
      <c r="Q213" s="1"/>
    </row>
    <row r="214" spans="1:17" s="213" customFormat="1" ht="27.95" customHeight="1">
      <c r="A214" s="742" t="s">
        <v>757</v>
      </c>
      <c r="B214" s="1178" t="s">
        <v>762</v>
      </c>
      <c r="C214" s="1179"/>
      <c r="D214" s="1180"/>
      <c r="E214" s="199" t="s">
        <v>20</v>
      </c>
      <c r="F214" s="199"/>
      <c r="G214" s="199"/>
      <c r="H214" s="1461"/>
      <c r="I214" s="1462"/>
      <c r="J214" s="1642" t="s">
        <v>895</v>
      </c>
      <c r="K214" s="1"/>
      <c r="L214" s="214"/>
      <c r="M214" s="36"/>
      <c r="N214" s="1"/>
      <c r="O214" s="1">
        <v>5</v>
      </c>
      <c r="P214" s="1"/>
      <c r="Q214" s="1"/>
    </row>
    <row r="215" spans="1:17" s="213" customFormat="1" ht="27.95" customHeight="1">
      <c r="A215" s="745" t="s">
        <v>761</v>
      </c>
      <c r="B215" s="89"/>
      <c r="C215" s="2674"/>
      <c r="D215" s="2675"/>
      <c r="E215" s="189" t="s">
        <v>44</v>
      </c>
      <c r="F215" s="189"/>
      <c r="G215" s="190"/>
      <c r="H215" s="245"/>
      <c r="I215" s="245"/>
      <c r="J215" s="1656"/>
      <c r="K215" s="1"/>
      <c r="L215" s="214"/>
      <c r="M215" s="36"/>
      <c r="N215" s="1"/>
      <c r="O215" s="1"/>
      <c r="P215" s="1"/>
      <c r="Q215" s="1"/>
    </row>
    <row r="216" spans="1:17" s="213" customFormat="1" ht="24.95" customHeight="1">
      <c r="A216" s="180"/>
      <c r="B216" s="228" t="s">
        <v>53</v>
      </c>
      <c r="C216" s="2107"/>
      <c r="D216" s="1908"/>
      <c r="E216" s="189" t="s">
        <v>123</v>
      </c>
      <c r="F216" s="2108"/>
      <c r="G216" s="2108"/>
      <c r="H216" s="2108"/>
      <c r="I216" s="2108"/>
      <c r="J216" s="1656"/>
      <c r="K216" s="1"/>
      <c r="L216" s="214"/>
      <c r="M216" s="36"/>
      <c r="N216" s="1"/>
      <c r="O216" s="1"/>
      <c r="P216" s="1"/>
      <c r="Q216" s="1"/>
    </row>
    <row r="217" spans="1:17" s="1620" customFormat="1" ht="24.95" hidden="1" customHeight="1" outlineLevel="1">
      <c r="A217" s="13"/>
      <c r="B217" s="1589" t="s">
        <v>898</v>
      </c>
      <c r="C217" s="2109"/>
      <c r="D217" s="1628"/>
      <c r="E217" s="1629"/>
      <c r="F217" s="2108"/>
      <c r="G217" s="2108"/>
      <c r="H217" s="2108"/>
      <c r="I217" s="2108"/>
      <c r="J217" s="1648"/>
      <c r="K217" s="1618"/>
      <c r="L217" s="2228"/>
      <c r="M217" s="1619"/>
      <c r="N217" s="1618"/>
      <c r="O217" s="1618"/>
      <c r="P217" s="1618"/>
    </row>
    <row r="218" spans="1:17" s="1620" customFormat="1" ht="24.95" hidden="1" customHeight="1" outlineLevel="1">
      <c r="A218" s="13"/>
      <c r="B218" s="1589" t="s">
        <v>899</v>
      </c>
      <c r="C218" s="2109"/>
      <c r="D218" s="1628"/>
      <c r="E218" s="1629"/>
      <c r="F218" s="2108"/>
      <c r="G218" s="2108"/>
      <c r="H218" s="2108"/>
      <c r="I218" s="2108"/>
      <c r="J218" s="1648"/>
      <c r="K218" s="1618"/>
      <c r="L218" s="2228"/>
      <c r="M218" s="1619"/>
      <c r="N218" s="1618"/>
      <c r="O218" s="1618"/>
      <c r="P218" s="1618"/>
    </row>
    <row r="219" spans="1:17" s="1620" customFormat="1" ht="24.95" hidden="1" customHeight="1" outlineLevel="1">
      <c r="A219" s="13"/>
      <c r="B219" s="1589" t="s">
        <v>900</v>
      </c>
      <c r="C219" s="2109"/>
      <c r="D219" s="1628"/>
      <c r="E219" s="1629"/>
      <c r="F219" s="2108"/>
      <c r="G219" s="2108"/>
      <c r="H219" s="2108"/>
      <c r="I219" s="2108"/>
      <c r="J219" s="1648"/>
      <c r="K219" s="1618"/>
      <c r="L219" s="2228"/>
      <c r="M219" s="1619"/>
      <c r="N219" s="1618"/>
      <c r="O219" s="1618"/>
      <c r="P219" s="1618"/>
    </row>
    <row r="220" spans="1:17" s="1620" customFormat="1" ht="24.95" hidden="1" customHeight="1" outlineLevel="1">
      <c r="A220" s="13"/>
      <c r="B220" s="1589" t="s">
        <v>901</v>
      </c>
      <c r="C220" s="2109"/>
      <c r="D220" s="1628"/>
      <c r="E220" s="1629"/>
      <c r="F220" s="2108"/>
      <c r="G220" s="2108"/>
      <c r="H220" s="2108"/>
      <c r="I220" s="2108"/>
      <c r="J220" s="1648"/>
      <c r="K220" s="1618"/>
      <c r="L220" s="2228"/>
      <c r="M220" s="1619"/>
      <c r="N220" s="1618"/>
      <c r="O220" s="1618"/>
      <c r="P220" s="1618"/>
    </row>
    <row r="221" spans="1:17" s="1620" customFormat="1" ht="24.95" customHeight="1" collapsed="1">
      <c r="A221" s="13"/>
      <c r="B221" s="1589" t="s">
        <v>902</v>
      </c>
      <c r="C221" s="2109"/>
      <c r="D221" s="1628"/>
      <c r="E221" s="1629"/>
      <c r="F221" s="2108"/>
      <c r="G221" s="2108"/>
      <c r="H221" s="2108"/>
      <c r="I221" s="2108"/>
      <c r="J221" s="1648"/>
      <c r="K221" s="1618"/>
      <c r="L221" s="2228"/>
      <c r="M221" s="1619"/>
      <c r="N221" s="1618"/>
      <c r="O221" s="1618"/>
      <c r="P221" s="1618"/>
    </row>
    <row r="222" spans="1:17" s="1620" customFormat="1" ht="24.95" hidden="1" customHeight="1" outlineLevel="1">
      <c r="A222" s="13"/>
      <c r="B222" s="1589" t="s">
        <v>903</v>
      </c>
      <c r="C222" s="2109"/>
      <c r="D222" s="1628"/>
      <c r="E222" s="1629"/>
      <c r="F222" s="2108"/>
      <c r="G222" s="2108"/>
      <c r="H222" s="2108"/>
      <c r="I222" s="2108"/>
      <c r="J222" s="1648"/>
      <c r="K222" s="1618"/>
      <c r="L222" s="2228"/>
      <c r="M222" s="1619"/>
      <c r="N222" s="1618"/>
      <c r="O222" s="1618"/>
      <c r="P222" s="1618"/>
    </row>
    <row r="223" spans="1:17" s="1620" customFormat="1" ht="24.95" hidden="1" customHeight="1" outlineLevel="1">
      <c r="A223" s="13"/>
      <c r="B223" s="1589" t="s">
        <v>904</v>
      </c>
      <c r="C223" s="2109"/>
      <c r="D223" s="1628"/>
      <c r="E223" s="1629"/>
      <c r="F223" s="2108"/>
      <c r="G223" s="2108"/>
      <c r="H223" s="2108"/>
      <c r="I223" s="2108"/>
      <c r="J223" s="1648"/>
      <c r="K223" s="1618"/>
      <c r="L223" s="2228"/>
      <c r="M223" s="1619"/>
      <c r="N223" s="1618"/>
      <c r="O223" s="1618"/>
      <c r="P223" s="1618"/>
    </row>
    <row r="224" spans="1:17" s="1620" customFormat="1" ht="24.95" hidden="1" customHeight="1" outlineLevel="1">
      <c r="A224" s="13"/>
      <c r="B224" s="1589" t="s">
        <v>905</v>
      </c>
      <c r="C224" s="2109"/>
      <c r="D224" s="1628"/>
      <c r="E224" s="1629"/>
      <c r="F224" s="2108"/>
      <c r="G224" s="2108"/>
      <c r="H224" s="2108"/>
      <c r="I224" s="2108"/>
      <c r="J224" s="1648"/>
      <c r="K224" s="1618"/>
      <c r="L224" s="2228"/>
      <c r="M224" s="1619"/>
      <c r="N224" s="1618"/>
      <c r="O224" s="1618"/>
      <c r="P224" s="1618"/>
    </row>
    <row r="225" spans="1:16" s="1620" customFormat="1" ht="24.95" customHeight="1" collapsed="1">
      <c r="A225" s="13"/>
      <c r="B225" s="1589" t="s">
        <v>906</v>
      </c>
      <c r="C225" s="2109"/>
      <c r="D225" s="1628"/>
      <c r="E225" s="1629"/>
      <c r="F225" s="2108"/>
      <c r="G225" s="2108"/>
      <c r="H225" s="2108"/>
      <c r="I225" s="2108"/>
      <c r="J225" s="1648"/>
      <c r="K225" s="1618"/>
      <c r="L225" s="2228"/>
      <c r="M225" s="1619"/>
      <c r="N225" s="1618"/>
      <c r="O225" s="1618"/>
      <c r="P225" s="1618"/>
    </row>
    <row r="226" spans="1:16" s="1620" customFormat="1" ht="24.95" hidden="1" customHeight="1" outlineLevel="1">
      <c r="A226" s="13"/>
      <c r="B226" s="1589" t="s">
        <v>907</v>
      </c>
      <c r="C226" s="2109"/>
      <c r="D226" s="1628"/>
      <c r="E226" s="1629"/>
      <c r="F226" s="2108"/>
      <c r="G226" s="2108"/>
      <c r="H226" s="2108"/>
      <c r="I226" s="2108"/>
      <c r="J226" s="1648"/>
      <c r="K226" s="1618"/>
      <c r="L226" s="2228"/>
      <c r="M226" s="1619"/>
      <c r="N226" s="1618"/>
      <c r="O226" s="1618"/>
      <c r="P226" s="1618"/>
    </row>
    <row r="227" spans="1:16" s="1620" customFormat="1" ht="24.95" hidden="1" customHeight="1" outlineLevel="1">
      <c r="A227" s="13"/>
      <c r="B227" s="1589" t="s">
        <v>908</v>
      </c>
      <c r="C227" s="2109"/>
      <c r="D227" s="1628"/>
      <c r="E227" s="1629"/>
      <c r="F227" s="2108"/>
      <c r="G227" s="2108"/>
      <c r="H227" s="2108"/>
      <c r="I227" s="2108"/>
      <c r="J227" s="1648"/>
      <c r="K227" s="1618"/>
      <c r="L227" s="2228"/>
      <c r="M227" s="1619"/>
      <c r="N227" s="1618"/>
      <c r="O227" s="1618"/>
      <c r="P227" s="1618"/>
    </row>
    <row r="228" spans="1:16" s="1620" customFormat="1" ht="24.95" hidden="1" customHeight="1" outlineLevel="1">
      <c r="A228" s="13"/>
      <c r="B228" s="1589" t="s">
        <v>909</v>
      </c>
      <c r="C228" s="2109"/>
      <c r="D228" s="1628"/>
      <c r="E228" s="1629"/>
      <c r="F228" s="2108"/>
      <c r="G228" s="2108"/>
      <c r="H228" s="2108"/>
      <c r="I228" s="2108"/>
      <c r="J228" s="1648"/>
      <c r="K228" s="1618"/>
      <c r="L228" s="2228"/>
      <c r="M228" s="1619"/>
      <c r="N228" s="1618"/>
      <c r="O228" s="1618"/>
      <c r="P228" s="1618"/>
    </row>
    <row r="229" spans="1:16" s="1620" customFormat="1" ht="24.95" customHeight="1" collapsed="1">
      <c r="A229" s="13"/>
      <c r="B229" s="1589" t="s">
        <v>910</v>
      </c>
      <c r="C229" s="2109"/>
      <c r="D229" s="1628"/>
      <c r="E229" s="1629"/>
      <c r="F229" s="2108"/>
      <c r="G229" s="2108"/>
      <c r="H229" s="2108"/>
      <c r="I229" s="2108"/>
      <c r="J229" s="1648"/>
      <c r="K229" s="1618"/>
      <c r="L229" s="2228"/>
      <c r="M229" s="1619"/>
      <c r="N229" s="1618"/>
      <c r="O229" s="1618"/>
      <c r="P229" s="1618"/>
    </row>
    <row r="230" spans="1:16" s="1620" customFormat="1" ht="24.95" hidden="1" customHeight="1" outlineLevel="1">
      <c r="A230" s="13"/>
      <c r="B230" s="1589" t="s">
        <v>911</v>
      </c>
      <c r="C230" s="2109"/>
      <c r="D230" s="1628"/>
      <c r="E230" s="1629"/>
      <c r="F230" s="2108"/>
      <c r="G230" s="2108"/>
      <c r="H230" s="2108"/>
      <c r="I230" s="2108"/>
      <c r="J230" s="1648"/>
      <c r="K230" s="1618"/>
      <c r="L230" s="2228"/>
      <c r="M230" s="1619"/>
      <c r="N230" s="1618"/>
      <c r="O230" s="1618"/>
      <c r="P230" s="1618"/>
    </row>
    <row r="231" spans="1:16" s="1620" customFormat="1" ht="24.95" hidden="1" customHeight="1" outlineLevel="1">
      <c r="A231" s="13"/>
      <c r="B231" s="1589" t="s">
        <v>912</v>
      </c>
      <c r="C231" s="2109"/>
      <c r="D231" s="1628"/>
      <c r="E231" s="1629"/>
      <c r="F231" s="2108"/>
      <c r="G231" s="2108"/>
      <c r="H231" s="2108"/>
      <c r="I231" s="2108"/>
      <c r="J231" s="1648"/>
      <c r="K231" s="1618"/>
      <c r="L231" s="2228"/>
      <c r="M231" s="1619"/>
      <c r="N231" s="1618"/>
      <c r="O231" s="1618"/>
      <c r="P231" s="1618"/>
    </row>
    <row r="232" spans="1:16" s="1620" customFormat="1" ht="24.95" hidden="1" customHeight="1" outlineLevel="1">
      <c r="A232" s="13"/>
      <c r="B232" s="1589" t="s">
        <v>913</v>
      </c>
      <c r="C232" s="2109"/>
      <c r="D232" s="1628"/>
      <c r="E232" s="1629"/>
      <c r="F232" s="2108"/>
      <c r="G232" s="2108"/>
      <c r="H232" s="2108"/>
      <c r="I232" s="2108"/>
      <c r="J232" s="1648"/>
      <c r="K232" s="1618"/>
      <c r="L232" s="2228"/>
      <c r="M232" s="1619"/>
      <c r="N232" s="1618"/>
      <c r="O232" s="1618"/>
      <c r="P232" s="1618"/>
    </row>
    <row r="233" spans="1:16" s="1620" customFormat="1" ht="24.95" hidden="1" customHeight="1" outlineLevel="1">
      <c r="A233" s="13"/>
      <c r="B233" s="1589" t="s">
        <v>914</v>
      </c>
      <c r="C233" s="2109"/>
      <c r="D233" s="1628"/>
      <c r="E233" s="1629"/>
      <c r="F233" s="2108"/>
      <c r="G233" s="2108"/>
      <c r="H233" s="2108"/>
      <c r="I233" s="2108"/>
      <c r="J233" s="1648"/>
      <c r="K233" s="1618"/>
      <c r="L233" s="2228"/>
      <c r="M233" s="1619"/>
      <c r="N233" s="1618"/>
      <c r="O233" s="1618"/>
      <c r="P233" s="1618"/>
    </row>
    <row r="234" spans="1:16" s="1620" customFormat="1" ht="24.95" customHeight="1" collapsed="1">
      <c r="A234" s="13"/>
      <c r="B234" s="1589" t="s">
        <v>915</v>
      </c>
      <c r="C234" s="2109"/>
      <c r="D234" s="1628"/>
      <c r="E234" s="1629"/>
      <c r="F234" s="2108"/>
      <c r="G234" s="2108"/>
      <c r="H234" s="2108"/>
      <c r="I234" s="2108"/>
      <c r="J234" s="1648"/>
      <c r="K234" s="1618"/>
      <c r="L234" s="2228"/>
      <c r="M234" s="1619"/>
      <c r="N234" s="1618"/>
      <c r="O234" s="1618"/>
      <c r="P234" s="1618"/>
    </row>
    <row r="235" spans="1:16" s="1620" customFormat="1" ht="24.95" hidden="1" customHeight="1" outlineLevel="1">
      <c r="A235" s="1621"/>
      <c r="B235" s="1589" t="s">
        <v>916</v>
      </c>
      <c r="C235" s="2109"/>
      <c r="D235" s="1628"/>
      <c r="E235" s="1629"/>
      <c r="F235" s="2108"/>
      <c r="G235" s="2108"/>
      <c r="H235" s="2108"/>
      <c r="I235" s="2108"/>
      <c r="J235" s="1648"/>
      <c r="K235" s="1618"/>
      <c r="L235" s="2228"/>
      <c r="M235" s="1619"/>
      <c r="N235" s="1618"/>
      <c r="O235" s="1618"/>
      <c r="P235" s="1618"/>
    </row>
    <row r="236" spans="1:16" s="1620" customFormat="1" ht="24.95" hidden="1" customHeight="1" outlineLevel="1">
      <c r="A236" s="13"/>
      <c r="B236" s="1589" t="s">
        <v>917</v>
      </c>
      <c r="C236" s="2109"/>
      <c r="D236" s="1628"/>
      <c r="E236" s="1629"/>
      <c r="F236" s="2108"/>
      <c r="G236" s="2108"/>
      <c r="H236" s="2108"/>
      <c r="I236" s="2108"/>
      <c r="J236" s="1648"/>
      <c r="K236" s="1618"/>
      <c r="L236" s="2228"/>
      <c r="M236" s="1619"/>
      <c r="N236" s="1618"/>
      <c r="O236" s="1618"/>
      <c r="P236" s="1618"/>
    </row>
    <row r="237" spans="1:16" s="1620" customFormat="1" ht="24.95" customHeight="1" collapsed="1">
      <c r="A237" s="13"/>
      <c r="B237" s="1589" t="s">
        <v>918</v>
      </c>
      <c r="C237" s="2109"/>
      <c r="D237" s="1628"/>
      <c r="E237" s="1629"/>
      <c r="F237" s="2108"/>
      <c r="G237" s="2108"/>
      <c r="H237" s="2108"/>
      <c r="I237" s="2108"/>
      <c r="J237" s="1648"/>
      <c r="K237" s="1618"/>
      <c r="L237" s="2228"/>
      <c r="M237" s="1619"/>
      <c r="N237" s="1618"/>
      <c r="O237" s="1618"/>
      <c r="P237" s="1618"/>
    </row>
    <row r="238" spans="1:16" s="1620" customFormat="1" ht="24.95" hidden="1" customHeight="1" outlineLevel="1">
      <c r="A238" s="13"/>
      <c r="B238" s="1589" t="s">
        <v>919</v>
      </c>
      <c r="C238" s="2109"/>
      <c r="D238" s="1628"/>
      <c r="E238" s="1629"/>
      <c r="F238" s="2108"/>
      <c r="G238" s="2108"/>
      <c r="H238" s="2108"/>
      <c r="I238" s="2108"/>
      <c r="J238" s="1648"/>
      <c r="K238" s="1618"/>
      <c r="L238" s="2228"/>
      <c r="M238" s="1619"/>
      <c r="N238" s="1618"/>
      <c r="O238" s="1618"/>
      <c r="P238" s="1618"/>
    </row>
    <row r="239" spans="1:16" s="1620" customFormat="1" ht="24.95" hidden="1" customHeight="1" outlineLevel="1">
      <c r="A239" s="13"/>
      <c r="B239" s="1589" t="s">
        <v>920</v>
      </c>
      <c r="C239" s="2109"/>
      <c r="D239" s="1628"/>
      <c r="E239" s="1629"/>
      <c r="F239" s="2108"/>
      <c r="G239" s="2108"/>
      <c r="H239" s="2108"/>
      <c r="I239" s="2108"/>
      <c r="J239" s="1648"/>
      <c r="K239" s="1618"/>
      <c r="L239" s="2228"/>
      <c r="M239" s="1619"/>
      <c r="N239" s="1618"/>
      <c r="O239" s="1618"/>
      <c r="P239" s="1618"/>
    </row>
    <row r="240" spans="1:16" s="1620" customFormat="1" ht="24.95" hidden="1" customHeight="1" outlineLevel="1">
      <c r="A240" s="13"/>
      <c r="B240" s="1589" t="s">
        <v>921</v>
      </c>
      <c r="C240" s="2109"/>
      <c r="D240" s="1628"/>
      <c r="E240" s="1629"/>
      <c r="F240" s="2108"/>
      <c r="G240" s="2108"/>
      <c r="H240" s="2108"/>
      <c r="I240" s="2108"/>
      <c r="J240" s="1648"/>
      <c r="K240" s="1618"/>
      <c r="L240" s="2228"/>
      <c r="M240" s="1619"/>
      <c r="N240" s="1618"/>
      <c r="O240" s="1618"/>
      <c r="P240" s="1618"/>
    </row>
    <row r="241" spans="1:16" s="1620" customFormat="1" ht="24.95" hidden="1" customHeight="1" outlineLevel="1">
      <c r="A241" s="1622"/>
      <c r="B241" s="1589" t="s">
        <v>922</v>
      </c>
      <c r="C241" s="2109"/>
      <c r="D241" s="1628"/>
      <c r="E241" s="1629"/>
      <c r="F241" s="2108"/>
      <c r="G241" s="2108"/>
      <c r="H241" s="2108"/>
      <c r="I241" s="2108"/>
      <c r="J241" s="1648"/>
      <c r="K241" s="1618"/>
      <c r="L241" s="2228"/>
      <c r="M241" s="1619"/>
      <c r="N241" s="1618"/>
      <c r="O241" s="1618"/>
      <c r="P241" s="1618"/>
    </row>
    <row r="242" spans="1:16" s="1620" customFormat="1" ht="24.95" customHeight="1" collapsed="1">
      <c r="A242" s="13"/>
      <c r="B242" s="1589" t="s">
        <v>923</v>
      </c>
      <c r="C242" s="2109"/>
      <c r="D242" s="1628"/>
      <c r="E242" s="1629"/>
      <c r="F242" s="2108"/>
      <c r="G242" s="2108"/>
      <c r="H242" s="2108"/>
      <c r="I242" s="2108"/>
      <c r="J242" s="1648"/>
      <c r="K242" s="1618"/>
      <c r="L242" s="2228"/>
      <c r="M242" s="1619"/>
      <c r="N242" s="1618"/>
      <c r="O242" s="1618"/>
      <c r="P242" s="1618"/>
    </row>
    <row r="243" spans="1:16" s="1620" customFormat="1" ht="24.95" hidden="1" customHeight="1" outlineLevel="1">
      <c r="A243" s="13"/>
      <c r="B243" s="1589" t="s">
        <v>924</v>
      </c>
      <c r="C243" s="2109"/>
      <c r="D243" s="1628"/>
      <c r="E243" s="1629"/>
      <c r="F243" s="2108"/>
      <c r="G243" s="2108"/>
      <c r="H243" s="2108"/>
      <c r="I243" s="2108"/>
      <c r="J243" s="1648"/>
      <c r="K243" s="1618"/>
      <c r="L243" s="2228"/>
      <c r="M243" s="1619"/>
      <c r="N243" s="1618"/>
      <c r="O243" s="1618"/>
      <c r="P243" s="1618"/>
    </row>
    <row r="244" spans="1:16" s="1620" customFormat="1" ht="24.95" hidden="1" customHeight="1" outlineLevel="1">
      <c r="A244" s="13"/>
      <c r="B244" s="1589" t="s">
        <v>925</v>
      </c>
      <c r="C244" s="2109"/>
      <c r="D244" s="1628"/>
      <c r="E244" s="1629"/>
      <c r="F244" s="2108"/>
      <c r="G244" s="2108"/>
      <c r="H244" s="2108"/>
      <c r="I244" s="2108"/>
      <c r="J244" s="1648"/>
      <c r="K244" s="1618"/>
      <c r="L244" s="2228"/>
      <c r="M244" s="1619"/>
      <c r="N244" s="1618"/>
      <c r="O244" s="1618"/>
      <c r="P244" s="1618"/>
    </row>
    <row r="245" spans="1:16" s="1620" customFormat="1" ht="24.95" hidden="1" customHeight="1" outlineLevel="1">
      <c r="A245" s="13"/>
      <c r="B245" s="1589" t="s">
        <v>926</v>
      </c>
      <c r="C245" s="2109"/>
      <c r="D245" s="1628"/>
      <c r="E245" s="1629"/>
      <c r="F245" s="2108"/>
      <c r="G245" s="2108"/>
      <c r="H245" s="2108"/>
      <c r="I245" s="2108"/>
      <c r="J245" s="1648"/>
      <c r="K245" s="1618"/>
      <c r="L245" s="2228"/>
      <c r="M245" s="1619"/>
      <c r="N245" s="1618"/>
      <c r="O245" s="1618"/>
      <c r="P245" s="1618"/>
    </row>
    <row r="246" spans="1:16" s="1620" customFormat="1" ht="24.95" customHeight="1" collapsed="1">
      <c r="A246" s="13"/>
      <c r="B246" s="1589" t="s">
        <v>927</v>
      </c>
      <c r="C246" s="2109"/>
      <c r="D246" s="1628"/>
      <c r="E246" s="1629"/>
      <c r="F246" s="2108"/>
      <c r="G246" s="2108"/>
      <c r="H246" s="2108"/>
      <c r="I246" s="2108"/>
      <c r="J246" s="1648"/>
      <c r="K246" s="1618"/>
      <c r="L246" s="2228"/>
      <c r="M246" s="1619"/>
      <c r="N246" s="1618"/>
      <c r="O246" s="1618"/>
      <c r="P246" s="1618"/>
    </row>
    <row r="247" spans="1:16" s="1620" customFormat="1" ht="24.95" customHeight="1">
      <c r="A247" s="13"/>
      <c r="B247" s="1589" t="s">
        <v>928</v>
      </c>
      <c r="C247" s="2109"/>
      <c r="D247" s="1628"/>
      <c r="E247" s="1629"/>
      <c r="F247" s="2108"/>
      <c r="G247" s="2108"/>
      <c r="H247" s="2108"/>
      <c r="I247" s="2108"/>
      <c r="J247" s="1648"/>
      <c r="K247" s="1618"/>
      <c r="L247" s="2228"/>
      <c r="M247" s="1619"/>
      <c r="N247" s="1618"/>
      <c r="O247" s="1618"/>
      <c r="P247" s="1618"/>
    </row>
    <row r="248" spans="1:16" s="1620" customFormat="1" ht="24.95" hidden="1" customHeight="1" outlineLevel="1">
      <c r="A248" s="13"/>
      <c r="B248" s="1589" t="s">
        <v>929</v>
      </c>
      <c r="C248" s="2109"/>
      <c r="D248" s="1628"/>
      <c r="E248" s="1629"/>
      <c r="F248" s="2108"/>
      <c r="G248" s="2108"/>
      <c r="H248" s="2108"/>
      <c r="I248" s="2108"/>
      <c r="J248" s="1648"/>
      <c r="K248" s="1618"/>
      <c r="L248" s="2228"/>
      <c r="M248" s="1619"/>
      <c r="N248" s="1618"/>
      <c r="O248" s="1618"/>
      <c r="P248" s="1618"/>
    </row>
    <row r="249" spans="1:16" s="1620" customFormat="1" ht="24.95" hidden="1" customHeight="1" outlineLevel="1">
      <c r="A249" s="13"/>
      <c r="B249" s="1589" t="s">
        <v>930</v>
      </c>
      <c r="C249" s="2109"/>
      <c r="D249" s="1628"/>
      <c r="E249" s="1629"/>
      <c r="F249" s="2108"/>
      <c r="G249" s="2108"/>
      <c r="H249" s="2108"/>
      <c r="I249" s="2108"/>
      <c r="J249" s="1648"/>
      <c r="K249" s="1618"/>
      <c r="L249" s="2228"/>
      <c r="M249" s="1619"/>
      <c r="N249" s="1618"/>
      <c r="O249" s="1618"/>
      <c r="P249" s="1618"/>
    </row>
    <row r="250" spans="1:16" s="1620" customFormat="1" ht="24.95" customHeight="1" collapsed="1">
      <c r="A250" s="13"/>
      <c r="B250" s="1589" t="s">
        <v>931</v>
      </c>
      <c r="C250" s="2109"/>
      <c r="D250" s="1628"/>
      <c r="E250" s="1629"/>
      <c r="F250" s="2108"/>
      <c r="G250" s="2108"/>
      <c r="H250" s="2108"/>
      <c r="I250" s="2108"/>
      <c r="J250" s="1648"/>
      <c r="K250" s="1618"/>
      <c r="L250" s="2228"/>
      <c r="M250" s="1619"/>
      <c r="N250" s="1618"/>
      <c r="O250" s="1618"/>
      <c r="P250" s="1618"/>
    </row>
    <row r="251" spans="1:16" s="1620" customFormat="1" ht="24.95" hidden="1" customHeight="1" outlineLevel="1">
      <c r="A251" s="13"/>
      <c r="B251" s="1589" t="s">
        <v>932</v>
      </c>
      <c r="C251" s="2109"/>
      <c r="D251" s="1628"/>
      <c r="E251" s="1629"/>
      <c r="F251" s="2108"/>
      <c r="G251" s="2108"/>
      <c r="H251" s="2108"/>
      <c r="I251" s="2108"/>
      <c r="J251" s="1648"/>
      <c r="K251" s="1618"/>
      <c r="L251" s="2228"/>
      <c r="M251" s="1619"/>
      <c r="N251" s="1618"/>
      <c r="O251" s="1618"/>
      <c r="P251" s="1618"/>
    </row>
    <row r="252" spans="1:16" s="1620" customFormat="1" ht="24.95" hidden="1" customHeight="1" outlineLevel="1">
      <c r="A252" s="13"/>
      <c r="B252" s="1589" t="s">
        <v>933</v>
      </c>
      <c r="C252" s="2109"/>
      <c r="D252" s="1628"/>
      <c r="E252" s="1629"/>
      <c r="F252" s="2108"/>
      <c r="G252" s="2108"/>
      <c r="H252" s="2108"/>
      <c r="I252" s="2108"/>
      <c r="J252" s="1648"/>
      <c r="K252" s="1618"/>
      <c r="L252" s="2228"/>
      <c r="M252" s="1619"/>
      <c r="N252" s="1618"/>
      <c r="O252" s="1618"/>
      <c r="P252" s="1618"/>
    </row>
    <row r="253" spans="1:16" s="1620" customFormat="1" ht="24.95" hidden="1" customHeight="1" outlineLevel="1">
      <c r="A253" s="13"/>
      <c r="B253" s="1589" t="s">
        <v>934</v>
      </c>
      <c r="C253" s="2109"/>
      <c r="D253" s="1628"/>
      <c r="E253" s="1629"/>
      <c r="F253" s="2108"/>
      <c r="G253" s="2108"/>
      <c r="H253" s="2108"/>
      <c r="I253" s="2108"/>
      <c r="J253" s="1648"/>
      <c r="K253" s="1618"/>
      <c r="L253" s="2228"/>
      <c r="M253" s="1619"/>
      <c r="N253" s="1618"/>
      <c r="O253" s="1618"/>
      <c r="P253" s="1618"/>
    </row>
    <row r="254" spans="1:16" s="1620" customFormat="1" ht="24.95" customHeight="1" collapsed="1">
      <c r="A254" s="13"/>
      <c r="B254" s="1589" t="s">
        <v>935</v>
      </c>
      <c r="C254" s="2109"/>
      <c r="D254" s="1628"/>
      <c r="E254" s="1629"/>
      <c r="F254" s="2108"/>
      <c r="G254" s="2108"/>
      <c r="H254" s="2108"/>
      <c r="I254" s="2108"/>
      <c r="J254" s="1648"/>
      <c r="K254" s="1618"/>
      <c r="L254" s="2228"/>
      <c r="M254" s="1619"/>
      <c r="N254" s="1618"/>
      <c r="O254" s="1618"/>
      <c r="P254" s="1618"/>
    </row>
    <row r="255" spans="1:16" s="1620" customFormat="1" ht="24.95" hidden="1" customHeight="1" outlineLevel="1">
      <c r="A255" s="13"/>
      <c r="B255" s="1589" t="s">
        <v>936</v>
      </c>
      <c r="C255" s="2109"/>
      <c r="D255" s="1628"/>
      <c r="E255" s="1629"/>
      <c r="F255" s="2108"/>
      <c r="G255" s="2108"/>
      <c r="H255" s="2108"/>
      <c r="I255" s="2108"/>
      <c r="J255" s="1648"/>
      <c r="K255" s="1618"/>
      <c r="L255" s="2228"/>
      <c r="M255" s="1619"/>
      <c r="N255" s="1618"/>
      <c r="O255" s="1618"/>
      <c r="P255" s="1618"/>
    </row>
    <row r="256" spans="1:16" s="1620" customFormat="1" ht="24.95" hidden="1" customHeight="1" outlineLevel="1">
      <c r="A256" s="13"/>
      <c r="B256" s="1589" t="s">
        <v>937</v>
      </c>
      <c r="C256" s="2109"/>
      <c r="D256" s="1628"/>
      <c r="E256" s="1629"/>
      <c r="F256" s="2108"/>
      <c r="G256" s="2108"/>
      <c r="H256" s="2108"/>
      <c r="I256" s="2108"/>
      <c r="J256" s="1648"/>
      <c r="K256" s="1618"/>
      <c r="L256" s="2228"/>
      <c r="M256" s="1619"/>
      <c r="N256" s="1618"/>
      <c r="O256" s="1618"/>
      <c r="P256" s="1618"/>
    </row>
    <row r="257" spans="1:16" s="1620" customFormat="1" ht="24.95" hidden="1" customHeight="1" outlineLevel="1">
      <c r="A257" s="13"/>
      <c r="B257" s="1589" t="s">
        <v>938</v>
      </c>
      <c r="C257" s="2109"/>
      <c r="D257" s="1628"/>
      <c r="E257" s="1629"/>
      <c r="F257" s="2108"/>
      <c r="G257" s="2108"/>
      <c r="H257" s="2108"/>
      <c r="I257" s="2108"/>
      <c r="J257" s="1648"/>
      <c r="K257" s="1618"/>
      <c r="L257" s="2228"/>
      <c r="M257" s="1619"/>
      <c r="N257" s="1618"/>
      <c r="O257" s="1618"/>
      <c r="P257" s="1618"/>
    </row>
    <row r="258" spans="1:16" s="1620" customFormat="1" ht="24.95" customHeight="1" collapsed="1">
      <c r="A258" s="13"/>
      <c r="B258" s="1589" t="s">
        <v>939</v>
      </c>
      <c r="C258" s="2109"/>
      <c r="D258" s="1628"/>
      <c r="E258" s="1629"/>
      <c r="F258" s="2108"/>
      <c r="G258" s="2108"/>
      <c r="H258" s="2108"/>
      <c r="I258" s="2108"/>
      <c r="J258" s="1648"/>
      <c r="K258" s="1618"/>
      <c r="L258" s="2228"/>
      <c r="M258" s="1619"/>
      <c r="N258" s="1618"/>
      <c r="O258" s="1618"/>
      <c r="P258" s="1618"/>
    </row>
    <row r="259" spans="1:16" s="1620" customFormat="1" ht="24.95" hidden="1" customHeight="1" outlineLevel="1">
      <c r="A259" s="13"/>
      <c r="B259" s="1589" t="s">
        <v>940</v>
      </c>
      <c r="C259" s="2109"/>
      <c r="D259" s="1628"/>
      <c r="E259" s="1629"/>
      <c r="F259" s="2108"/>
      <c r="G259" s="2108"/>
      <c r="H259" s="2108"/>
      <c r="I259" s="2108"/>
      <c r="J259" s="1648"/>
      <c r="K259" s="1618"/>
      <c r="L259" s="2228"/>
      <c r="M259" s="1619"/>
      <c r="N259" s="1618"/>
      <c r="O259" s="1618"/>
      <c r="P259" s="1618"/>
    </row>
    <row r="260" spans="1:16" s="1620" customFormat="1" ht="24.95" hidden="1" customHeight="1" outlineLevel="1">
      <c r="A260" s="13"/>
      <c r="B260" s="1589" t="s">
        <v>941</v>
      </c>
      <c r="C260" s="2109"/>
      <c r="D260" s="1628"/>
      <c r="E260" s="1629"/>
      <c r="F260" s="2108"/>
      <c r="G260" s="2108"/>
      <c r="H260" s="2108"/>
      <c r="I260" s="2108"/>
      <c r="J260" s="1648"/>
      <c r="K260" s="1618"/>
      <c r="L260" s="2228"/>
      <c r="M260" s="1619"/>
      <c r="N260" s="1618"/>
      <c r="O260" s="1618"/>
      <c r="P260" s="1618"/>
    </row>
    <row r="261" spans="1:16" s="1620" customFormat="1" ht="24.95" hidden="1" customHeight="1" outlineLevel="1">
      <c r="A261" s="14"/>
      <c r="B261" s="1630" t="s">
        <v>942</v>
      </c>
      <c r="C261" s="2110"/>
      <c r="D261" s="1631"/>
      <c r="E261" s="1632"/>
      <c r="F261" s="2111"/>
      <c r="G261" s="2111"/>
      <c r="H261" s="2111"/>
      <c r="I261" s="2111"/>
      <c r="J261" s="1649"/>
      <c r="K261" s="1618"/>
      <c r="L261" s="2228"/>
      <c r="M261" s="1619"/>
      <c r="N261" s="1618"/>
      <c r="O261" s="1618"/>
      <c r="P261" s="1618"/>
    </row>
    <row r="262" spans="1:16" s="1620" customFormat="1" ht="24.95" hidden="1" customHeight="1" outlineLevel="1">
      <c r="A262" s="1623" t="s">
        <v>956</v>
      </c>
      <c r="B262" s="1633" t="s">
        <v>943</v>
      </c>
      <c r="C262" s="2112"/>
      <c r="D262" s="1634"/>
      <c r="E262" s="1635"/>
      <c r="F262" s="2113"/>
      <c r="G262" s="2113"/>
      <c r="H262" s="2113"/>
      <c r="I262" s="2113"/>
      <c r="J262" s="1650"/>
      <c r="K262" s="1618"/>
      <c r="L262" s="2228"/>
      <c r="M262" s="1619"/>
      <c r="N262" s="1618"/>
      <c r="O262" s="1618"/>
      <c r="P262" s="1618"/>
    </row>
    <row r="263" spans="1:16" s="1620" customFormat="1" ht="24.95" customHeight="1" collapsed="1">
      <c r="A263" s="13"/>
      <c r="B263" s="1589" t="s">
        <v>944</v>
      </c>
      <c r="C263" s="2109"/>
      <c r="D263" s="1628"/>
      <c r="E263" s="1629"/>
      <c r="F263" s="2108"/>
      <c r="G263" s="2108"/>
      <c r="H263" s="2108"/>
      <c r="I263" s="2108"/>
      <c r="J263" s="1648"/>
      <c r="K263" s="1618"/>
      <c r="L263" s="2228"/>
      <c r="M263" s="1619"/>
      <c r="N263" s="1618"/>
      <c r="O263" s="1618"/>
      <c r="P263" s="1618"/>
    </row>
    <row r="264" spans="1:16" s="1620" customFormat="1" ht="24.95" hidden="1" customHeight="1" outlineLevel="1">
      <c r="A264" s="13"/>
      <c r="B264" s="1589" t="s">
        <v>945</v>
      </c>
      <c r="C264" s="2109"/>
      <c r="D264" s="1628"/>
      <c r="E264" s="1629"/>
      <c r="F264" s="2108"/>
      <c r="G264" s="2108"/>
      <c r="H264" s="2108"/>
      <c r="I264" s="2108"/>
      <c r="J264" s="1648"/>
      <c r="K264" s="1618"/>
      <c r="L264" s="2228"/>
      <c r="M264" s="1619"/>
      <c r="N264" s="1618"/>
      <c r="O264" s="1618"/>
      <c r="P264" s="1618"/>
    </row>
    <row r="265" spans="1:16" s="1620" customFormat="1" ht="24.95" hidden="1" customHeight="1" outlineLevel="1">
      <c r="A265" s="13"/>
      <c r="B265" s="1589" t="s">
        <v>946</v>
      </c>
      <c r="C265" s="2109"/>
      <c r="D265" s="1628"/>
      <c r="E265" s="1629"/>
      <c r="F265" s="2108"/>
      <c r="G265" s="2108"/>
      <c r="H265" s="2108"/>
      <c r="I265" s="2108"/>
      <c r="J265" s="1648"/>
      <c r="K265" s="1618"/>
      <c r="L265" s="2228"/>
      <c r="M265" s="1619"/>
      <c r="N265" s="1618"/>
      <c r="O265" s="1618"/>
      <c r="P265" s="1618"/>
    </row>
    <row r="266" spans="1:16" s="1620" customFormat="1" ht="24.95" customHeight="1" collapsed="1">
      <c r="A266" s="13"/>
      <c r="B266" s="1589" t="s">
        <v>947</v>
      </c>
      <c r="C266" s="2109"/>
      <c r="D266" s="1628"/>
      <c r="E266" s="1629"/>
      <c r="F266" s="2108"/>
      <c r="G266" s="2108"/>
      <c r="H266" s="2108"/>
      <c r="I266" s="2108"/>
      <c r="J266" s="1648"/>
      <c r="K266" s="1618"/>
      <c r="L266" s="2228"/>
      <c r="M266" s="1619"/>
      <c r="N266" s="1618"/>
      <c r="O266" s="1618"/>
      <c r="P266" s="1618"/>
    </row>
    <row r="267" spans="1:16" s="1620" customFormat="1" ht="24.95" hidden="1" customHeight="1" outlineLevel="1">
      <c r="A267" s="13"/>
      <c r="B267" s="1589" t="s">
        <v>948</v>
      </c>
      <c r="C267" s="2109"/>
      <c r="D267" s="1628"/>
      <c r="E267" s="1629"/>
      <c r="F267" s="2108"/>
      <c r="G267" s="2108"/>
      <c r="H267" s="2108"/>
      <c r="I267" s="2108"/>
      <c r="J267" s="1648"/>
      <c r="K267" s="1618"/>
      <c r="L267" s="2228"/>
      <c r="M267" s="1619"/>
      <c r="N267" s="1618"/>
      <c r="O267" s="1618"/>
      <c r="P267" s="1618"/>
    </row>
    <row r="268" spans="1:16" s="1620" customFormat="1" ht="24.95" hidden="1" customHeight="1" outlineLevel="1">
      <c r="A268" s="13"/>
      <c r="B268" s="1589" t="s">
        <v>949</v>
      </c>
      <c r="C268" s="2109"/>
      <c r="D268" s="1628"/>
      <c r="E268" s="1629"/>
      <c r="F268" s="2108"/>
      <c r="G268" s="2108"/>
      <c r="H268" s="2108"/>
      <c r="I268" s="2108"/>
      <c r="J268" s="1648"/>
      <c r="K268" s="1618"/>
      <c r="L268" s="2228"/>
      <c r="M268" s="1619"/>
      <c r="N268" s="1618"/>
      <c r="O268" s="1618"/>
      <c r="P268" s="1618"/>
    </row>
    <row r="269" spans="1:16" s="1620" customFormat="1" ht="24.95" customHeight="1" collapsed="1">
      <c r="A269" s="1624"/>
      <c r="B269" s="1589" t="s">
        <v>950</v>
      </c>
      <c r="C269" s="2109"/>
      <c r="D269" s="1628"/>
      <c r="E269" s="1629"/>
      <c r="F269" s="2108"/>
      <c r="G269" s="2108"/>
      <c r="H269" s="2108"/>
      <c r="I269" s="2108"/>
      <c r="J269" s="1648"/>
      <c r="K269" s="1618"/>
      <c r="L269" s="2228"/>
      <c r="M269" s="1619"/>
      <c r="N269" s="1618"/>
      <c r="O269" s="1618"/>
      <c r="P269" s="1618"/>
    </row>
    <row r="270" spans="1:16" s="1620" customFormat="1" ht="24.95" hidden="1" customHeight="1" outlineLevel="1">
      <c r="A270" s="13"/>
      <c r="B270" s="1589" t="s">
        <v>957</v>
      </c>
      <c r="C270" s="2109"/>
      <c r="D270" s="1628"/>
      <c r="E270" s="1629"/>
      <c r="F270" s="2108"/>
      <c r="G270" s="2108"/>
      <c r="H270" s="2108"/>
      <c r="I270" s="2108"/>
      <c r="J270" s="1648"/>
      <c r="K270" s="1618"/>
      <c r="L270" s="2228"/>
      <c r="M270" s="1619"/>
      <c r="N270" s="1618"/>
      <c r="O270" s="1618"/>
      <c r="P270" s="1618"/>
    </row>
    <row r="271" spans="1:16" s="1620" customFormat="1" ht="24.95" hidden="1" customHeight="1" outlineLevel="1">
      <c r="A271" s="13"/>
      <c r="B271" s="1589" t="s">
        <v>952</v>
      </c>
      <c r="C271" s="2109"/>
      <c r="D271" s="1628"/>
      <c r="E271" s="1629"/>
      <c r="F271" s="2108"/>
      <c r="G271" s="2108"/>
      <c r="H271" s="2108"/>
      <c r="I271" s="2108"/>
      <c r="J271" s="1648"/>
      <c r="K271" s="1618"/>
      <c r="L271" s="2228"/>
      <c r="M271" s="1619"/>
      <c r="N271" s="1618"/>
      <c r="O271" s="1618"/>
      <c r="P271" s="1618"/>
    </row>
    <row r="272" spans="1:16" s="1620" customFormat="1" ht="24.95" customHeight="1" collapsed="1">
      <c r="A272" s="1625"/>
      <c r="B272" s="1636" t="s">
        <v>953</v>
      </c>
      <c r="C272" s="2109"/>
      <c r="D272" s="1628"/>
      <c r="E272" s="1637"/>
      <c r="F272" s="2108"/>
      <c r="G272" s="2108"/>
      <c r="H272" s="2108"/>
      <c r="I272" s="2108"/>
      <c r="J272" s="1651"/>
      <c r="K272" s="1626"/>
      <c r="L272" s="2229"/>
      <c r="O272" s="1627"/>
    </row>
    <row r="273" spans="1:17" ht="27.95" customHeight="1">
      <c r="A273" s="137"/>
      <c r="B273" s="219" t="s">
        <v>382</v>
      </c>
      <c r="C273" s="80"/>
      <c r="D273" s="181"/>
      <c r="E273" s="189"/>
      <c r="F273" s="189"/>
      <c r="G273" s="189"/>
      <c r="H273" s="1457"/>
      <c r="I273" s="1458"/>
      <c r="J273" s="1643"/>
      <c r="L273" s="214"/>
      <c r="M273" s="36"/>
    </row>
    <row r="274" spans="1:17" ht="27.95" customHeight="1">
      <c r="A274" s="137"/>
      <c r="B274" s="219" t="s">
        <v>991</v>
      </c>
      <c r="C274" s="80"/>
      <c r="D274" s="181"/>
      <c r="E274" s="189"/>
      <c r="F274" s="189"/>
      <c r="G274" s="189"/>
      <c r="H274" s="1457"/>
      <c r="I274" s="1458"/>
      <c r="J274" s="1643"/>
      <c r="L274" s="214"/>
      <c r="M274" s="36"/>
    </row>
    <row r="275" spans="1:17" ht="27.95" customHeight="1">
      <c r="A275" s="137"/>
      <c r="B275" s="2115"/>
      <c r="C275" s="80"/>
      <c r="D275" s="181"/>
      <c r="E275" s="189"/>
      <c r="F275" s="189"/>
      <c r="G275" s="189"/>
      <c r="H275" s="1457"/>
      <c r="I275" s="1458"/>
      <c r="J275" s="1643"/>
      <c r="L275" s="214"/>
      <c r="M275" s="36"/>
    </row>
    <row r="276" spans="1:17" ht="27.95" customHeight="1">
      <c r="A276" s="745"/>
      <c r="B276" s="731" t="s">
        <v>57</v>
      </c>
      <c r="C276" s="748"/>
      <c r="D276" s="749"/>
      <c r="E276" s="189" t="s">
        <v>20</v>
      </c>
      <c r="F276" s="189"/>
      <c r="G276" s="189"/>
      <c r="H276" s="1457"/>
      <c r="I276" s="1458"/>
      <c r="J276" s="1643" t="s">
        <v>895</v>
      </c>
      <c r="L276" s="214"/>
      <c r="M276" s="36"/>
      <c r="O276" s="1">
        <v>6</v>
      </c>
    </row>
    <row r="277" spans="1:17" ht="27.95" customHeight="1">
      <c r="A277" s="745"/>
      <c r="B277" s="731" t="s">
        <v>58</v>
      </c>
      <c r="C277" s="748"/>
      <c r="D277" s="749"/>
      <c r="E277" s="189" t="s">
        <v>44</v>
      </c>
      <c r="F277" s="189"/>
      <c r="G277" s="190"/>
      <c r="H277" s="1457"/>
      <c r="I277" s="1458"/>
      <c r="J277" s="1643"/>
      <c r="L277" s="214"/>
      <c r="M277" s="36"/>
    </row>
    <row r="278" spans="1:17" ht="27.95" customHeight="1">
      <c r="A278" s="112"/>
      <c r="B278" s="89" t="s">
        <v>53</v>
      </c>
      <c r="C278" s="233">
        <v>100</v>
      </c>
      <c r="D278" s="223" t="s">
        <v>59</v>
      </c>
      <c r="E278" s="189" t="s">
        <v>123</v>
      </c>
      <c r="F278" s="189"/>
      <c r="G278" s="190"/>
      <c r="H278" s="1457"/>
      <c r="I278" s="1458"/>
      <c r="J278" s="1643"/>
      <c r="L278" s="214"/>
      <c r="M278" s="36"/>
    </row>
    <row r="279" spans="1:17" ht="27.95" customHeight="1">
      <c r="A279" s="112"/>
      <c r="B279" s="219" t="s">
        <v>382</v>
      </c>
      <c r="C279" s="233"/>
      <c r="D279" s="223"/>
      <c r="E279" s="36"/>
      <c r="F279" s="189"/>
      <c r="G279" s="189"/>
      <c r="H279" s="245"/>
      <c r="I279" s="245"/>
      <c r="J279" s="1656"/>
      <c r="L279" s="214"/>
      <c r="M279" s="36"/>
    </row>
    <row r="280" spans="1:17" ht="27.95" customHeight="1">
      <c r="A280" s="112"/>
      <c r="B280" s="2115" t="s">
        <v>991</v>
      </c>
      <c r="C280" s="80"/>
      <c r="D280" s="181"/>
      <c r="E280" s="189"/>
      <c r="F280" s="189"/>
      <c r="G280" s="189"/>
      <c r="H280" s="245"/>
      <c r="I280" s="245"/>
      <c r="J280" s="1656"/>
      <c r="L280" s="214"/>
      <c r="M280" s="36"/>
    </row>
    <row r="281" spans="1:17" ht="27.95" customHeight="1">
      <c r="A281" s="112"/>
      <c r="B281" s="229"/>
      <c r="C281" s="80"/>
      <c r="D281" s="181"/>
      <c r="E281" s="189"/>
      <c r="F281" s="189"/>
      <c r="G281" s="189"/>
      <c r="H281" s="245"/>
      <c r="I281" s="245"/>
      <c r="J281" s="1656"/>
      <c r="L281" s="214"/>
      <c r="M281" s="36"/>
    </row>
    <row r="282" spans="1:17" s="213" customFormat="1" ht="27.95" customHeight="1">
      <c r="A282" s="221"/>
      <c r="B282" s="731" t="s">
        <v>60</v>
      </c>
      <c r="C282" s="748"/>
      <c r="D282" s="749"/>
      <c r="E282" s="189" t="s">
        <v>20</v>
      </c>
      <c r="F282" s="189"/>
      <c r="G282" s="189"/>
      <c r="H282" s="245"/>
      <c r="I282" s="245"/>
      <c r="J282" s="1643" t="s">
        <v>895</v>
      </c>
      <c r="K282" s="1"/>
      <c r="L282" s="214"/>
      <c r="M282" s="36"/>
      <c r="N282" s="1"/>
      <c r="O282" s="1">
        <v>7</v>
      </c>
      <c r="P282" s="1"/>
      <c r="Q282" s="1"/>
    </row>
    <row r="283" spans="1:17" s="213" customFormat="1" ht="27.95" customHeight="1">
      <c r="A283" s="112"/>
      <c r="B283" s="731" t="s">
        <v>61</v>
      </c>
      <c r="C283" s="748"/>
      <c r="D283" s="749"/>
      <c r="E283" s="189" t="s">
        <v>44</v>
      </c>
      <c r="F283" s="189"/>
      <c r="G283" s="190"/>
      <c r="H283" s="245"/>
      <c r="I283" s="245"/>
      <c r="J283" s="1656"/>
      <c r="K283" s="1"/>
      <c r="L283" s="214"/>
      <c r="M283" s="36"/>
      <c r="N283" s="1"/>
      <c r="O283" s="1"/>
      <c r="P283" s="1"/>
      <c r="Q283" s="1"/>
    </row>
    <row r="284" spans="1:17" s="213" customFormat="1" ht="27.95" customHeight="1">
      <c r="A284" s="112"/>
      <c r="B284" s="89" t="s">
        <v>53</v>
      </c>
      <c r="C284" s="233">
        <v>100</v>
      </c>
      <c r="D284" s="223" t="s">
        <v>59</v>
      </c>
      <c r="E284" s="189" t="s">
        <v>123</v>
      </c>
      <c r="F284" s="189"/>
      <c r="G284" s="190"/>
      <c r="H284" s="245"/>
      <c r="I284" s="245"/>
      <c r="J284" s="1656"/>
      <c r="K284" s="1"/>
      <c r="L284" s="214"/>
      <c r="M284" s="36"/>
      <c r="N284" s="1"/>
      <c r="O284" s="1"/>
      <c r="P284" s="1"/>
      <c r="Q284" s="1"/>
    </row>
    <row r="285" spans="1:17" s="213" customFormat="1" ht="27.95" customHeight="1">
      <c r="A285" s="112"/>
      <c r="B285" s="219" t="s">
        <v>382</v>
      </c>
      <c r="C285" s="233"/>
      <c r="D285" s="223"/>
      <c r="E285" s="189"/>
      <c r="F285" s="189"/>
      <c r="G285" s="189"/>
      <c r="H285" s="245"/>
      <c r="I285" s="245"/>
      <c r="J285" s="1656"/>
      <c r="K285" s="1"/>
      <c r="L285" s="214"/>
      <c r="M285" s="36"/>
      <c r="N285" s="1"/>
      <c r="O285" s="1"/>
      <c r="P285" s="1"/>
      <c r="Q285" s="1"/>
    </row>
    <row r="286" spans="1:17" s="213" customFormat="1" ht="27.95" customHeight="1">
      <c r="A286" s="112"/>
      <c r="B286" s="2115" t="s">
        <v>991</v>
      </c>
      <c r="C286" s="1580"/>
      <c r="D286" s="1581"/>
      <c r="E286" s="189"/>
      <c r="F286" s="189"/>
      <c r="G286" s="189"/>
      <c r="H286" s="245"/>
      <c r="I286" s="245"/>
      <c r="J286" s="1656"/>
      <c r="K286" s="1"/>
      <c r="L286" s="214"/>
      <c r="M286" s="36"/>
      <c r="N286" s="1"/>
      <c r="O286" s="1"/>
      <c r="P286" s="1"/>
      <c r="Q286" s="1"/>
    </row>
    <row r="287" spans="1:17" s="213" customFormat="1" ht="27.95" customHeight="1">
      <c r="A287" s="112"/>
      <c r="B287" s="229"/>
      <c r="C287" s="1580"/>
      <c r="D287" s="1581"/>
      <c r="E287" s="189"/>
      <c r="F287" s="189"/>
      <c r="G287" s="189"/>
      <c r="H287" s="245"/>
      <c r="I287" s="245"/>
      <c r="J287" s="1656"/>
      <c r="K287" s="1"/>
      <c r="L287" s="214"/>
      <c r="M287" s="36"/>
      <c r="N287" s="1"/>
      <c r="O287" s="1"/>
      <c r="P287" s="1"/>
      <c r="Q287" s="1"/>
    </row>
    <row r="288" spans="1:17" s="213" customFormat="1" ht="27.95" customHeight="1">
      <c r="A288" s="112"/>
      <c r="B288" s="731" t="s">
        <v>62</v>
      </c>
      <c r="C288" s="1586"/>
      <c r="D288" s="750"/>
      <c r="E288" s="189" t="s">
        <v>20</v>
      </c>
      <c r="F288" s="189"/>
      <c r="G288" s="189"/>
      <c r="H288" s="245"/>
      <c r="I288" s="245"/>
      <c r="J288" s="1643" t="s">
        <v>895</v>
      </c>
      <c r="K288" s="1"/>
      <c r="L288" s="214"/>
      <c r="M288" s="36"/>
      <c r="N288" s="1"/>
      <c r="O288" s="1">
        <v>8</v>
      </c>
      <c r="P288" s="1"/>
      <c r="Q288" s="1"/>
    </row>
    <row r="289" spans="1:17" s="213" customFormat="1" ht="27.95" customHeight="1">
      <c r="A289" s="112"/>
      <c r="B289" s="731" t="s">
        <v>63</v>
      </c>
      <c r="C289" s="1586"/>
      <c r="D289" s="750"/>
      <c r="E289" s="189" t="s">
        <v>44</v>
      </c>
      <c r="F289" s="189"/>
      <c r="G289" s="190"/>
      <c r="H289" s="245"/>
      <c r="I289" s="245"/>
      <c r="J289" s="1656"/>
      <c r="K289" s="1"/>
      <c r="L289" s="214"/>
      <c r="M289" s="36"/>
      <c r="N289" s="1"/>
      <c r="O289" s="1"/>
      <c r="P289" s="1"/>
      <c r="Q289" s="1"/>
    </row>
    <row r="290" spans="1:17" s="213" customFormat="1" ht="27.95" customHeight="1">
      <c r="A290" s="112"/>
      <c r="B290" s="731" t="s">
        <v>64</v>
      </c>
      <c r="C290" s="1586"/>
      <c r="D290" s="750"/>
      <c r="E290" s="189" t="s">
        <v>123</v>
      </c>
      <c r="F290" s="189"/>
      <c r="G290" s="190"/>
      <c r="H290" s="245"/>
      <c r="I290" s="245"/>
      <c r="J290" s="1656"/>
      <c r="K290" s="1"/>
      <c r="L290" s="214"/>
      <c r="M290" s="36"/>
      <c r="N290" s="1"/>
      <c r="O290" s="1"/>
      <c r="P290" s="1"/>
      <c r="Q290" s="1"/>
    </row>
    <row r="291" spans="1:17" s="213" customFormat="1" ht="27.95" customHeight="1">
      <c r="A291" s="112"/>
      <c r="B291" s="89" t="s">
        <v>53</v>
      </c>
      <c r="C291" s="233">
        <v>100</v>
      </c>
      <c r="D291" s="223" t="s">
        <v>59</v>
      </c>
      <c r="E291" s="189"/>
      <c r="F291" s="189"/>
      <c r="G291" s="189"/>
      <c r="H291" s="245"/>
      <c r="I291" s="245"/>
      <c r="J291" s="1656"/>
      <c r="K291" s="1"/>
      <c r="L291" s="214"/>
      <c r="M291" s="36"/>
      <c r="N291" s="1"/>
      <c r="O291" s="1"/>
      <c r="P291" s="1"/>
      <c r="Q291" s="1"/>
    </row>
    <row r="292" spans="1:17" ht="27.95" customHeight="1">
      <c r="A292" s="112"/>
      <c r="B292" s="2116" t="s">
        <v>382</v>
      </c>
      <c r="C292" s="233"/>
      <c r="D292" s="223"/>
      <c r="E292" s="189"/>
      <c r="F292" s="189"/>
      <c r="G292" s="189"/>
      <c r="H292" s="245"/>
      <c r="I292" s="245"/>
      <c r="J292" s="1656"/>
      <c r="L292" s="214"/>
      <c r="M292" s="36"/>
    </row>
    <row r="293" spans="1:17" ht="27.95" customHeight="1">
      <c r="A293" s="112"/>
      <c r="B293" s="219" t="s">
        <v>991</v>
      </c>
      <c r="C293" s="233"/>
      <c r="D293" s="223"/>
      <c r="E293" s="189"/>
      <c r="F293" s="189"/>
      <c r="G293" s="189"/>
      <c r="H293" s="245"/>
      <c r="I293" s="245"/>
      <c r="J293" s="1656"/>
      <c r="L293" s="214"/>
      <c r="M293" s="36"/>
    </row>
    <row r="294" spans="1:17" ht="27.95" customHeight="1">
      <c r="A294" s="112"/>
      <c r="B294" s="89"/>
      <c r="C294" s="233"/>
      <c r="D294" s="223"/>
      <c r="E294" s="189"/>
      <c r="F294" s="189"/>
      <c r="G294" s="189"/>
      <c r="H294" s="245"/>
      <c r="I294" s="245"/>
      <c r="J294" s="1656"/>
      <c r="L294" s="214"/>
      <c r="M294" s="36"/>
    </row>
    <row r="295" spans="1:17" ht="27.75" customHeight="1">
      <c r="A295" s="1174"/>
      <c r="B295" s="1175"/>
      <c r="C295" s="1181"/>
      <c r="D295" s="1182"/>
      <c r="E295" s="1177"/>
      <c r="F295" s="1177"/>
      <c r="G295" s="1177"/>
      <c r="H295" s="514"/>
      <c r="I295" s="514"/>
      <c r="J295" s="1658"/>
      <c r="L295" s="214"/>
      <c r="M295" s="36"/>
    </row>
    <row r="296" spans="1:17" ht="27.95" customHeight="1">
      <c r="A296" s="1183" t="s">
        <v>765</v>
      </c>
      <c r="B296" s="2665" t="s">
        <v>65</v>
      </c>
      <c r="C296" s="2666"/>
      <c r="D296" s="2667"/>
      <c r="E296" s="189" t="s">
        <v>20</v>
      </c>
      <c r="F296" s="189"/>
      <c r="G296" s="189"/>
      <c r="H296" s="245"/>
      <c r="I296" s="245"/>
      <c r="J296" s="1643" t="s">
        <v>954</v>
      </c>
      <c r="L296" s="214"/>
      <c r="M296" s="36"/>
      <c r="O296" s="1">
        <v>9</v>
      </c>
    </row>
    <row r="297" spans="1:17" ht="27.95" customHeight="1">
      <c r="A297" s="751" t="s">
        <v>766</v>
      </c>
      <c r="B297" s="1577" t="s">
        <v>67</v>
      </c>
      <c r="C297" s="1578"/>
      <c r="D297" s="1579"/>
      <c r="E297" s="189" t="s">
        <v>44</v>
      </c>
      <c r="F297" s="189"/>
      <c r="G297" s="190"/>
      <c r="H297" s="245"/>
      <c r="I297" s="245"/>
      <c r="J297" s="1656"/>
      <c r="L297" s="214"/>
      <c r="M297" s="36"/>
    </row>
    <row r="298" spans="1:17" ht="27.95" customHeight="1">
      <c r="A298" s="119"/>
      <c r="B298" s="107" t="s">
        <v>68</v>
      </c>
      <c r="C298" s="2060">
        <v>-1960.4</v>
      </c>
      <c r="D298" s="1926" t="s">
        <v>69</v>
      </c>
      <c r="E298" s="189" t="s">
        <v>123</v>
      </c>
      <c r="F298" s="1610" t="s">
        <v>216</v>
      </c>
      <c r="G298" s="1610" t="s">
        <v>216</v>
      </c>
      <c r="H298" s="1796" t="s">
        <v>216</v>
      </c>
      <c r="I298" s="1796">
        <v>1</v>
      </c>
      <c r="J298" s="1656"/>
      <c r="L298" s="214"/>
      <c r="M298" s="36"/>
    </row>
    <row r="299" spans="1:17" ht="27.95" customHeight="1">
      <c r="A299" s="120"/>
      <c r="B299" s="244"/>
      <c r="C299" s="232"/>
      <c r="D299" s="108"/>
      <c r="E299" s="190"/>
      <c r="F299" s="190"/>
      <c r="G299" s="190"/>
      <c r="H299" s="245"/>
      <c r="I299" s="245"/>
      <c r="J299" s="1656"/>
      <c r="L299" s="214"/>
      <c r="M299" s="36"/>
    </row>
    <row r="300" spans="1:17" ht="27.95" customHeight="1">
      <c r="A300" s="120"/>
      <c r="B300" s="107"/>
      <c r="C300" s="182"/>
      <c r="D300" s="108"/>
      <c r="E300" s="190"/>
      <c r="F300" s="190"/>
      <c r="G300" s="190"/>
      <c r="H300" s="245"/>
      <c r="I300" s="245"/>
      <c r="J300" s="1656"/>
      <c r="L300" s="214"/>
      <c r="M300" s="36"/>
    </row>
    <row r="301" spans="1:17" ht="27.95" customHeight="1">
      <c r="A301" s="724" t="s">
        <v>764</v>
      </c>
      <c r="B301" s="721" t="s">
        <v>478</v>
      </c>
      <c r="C301" s="752"/>
      <c r="D301" s="753"/>
      <c r="E301" s="189" t="s">
        <v>20</v>
      </c>
      <c r="F301" s="189"/>
      <c r="G301" s="189"/>
      <c r="H301" s="245"/>
      <c r="I301" s="245"/>
      <c r="J301" s="1663" t="s">
        <v>993</v>
      </c>
      <c r="L301" s="214"/>
      <c r="M301" s="36"/>
      <c r="O301" s="1">
        <v>10</v>
      </c>
    </row>
    <row r="302" spans="1:17" ht="27.95" customHeight="1">
      <c r="A302" s="724" t="s">
        <v>763</v>
      </c>
      <c r="B302" s="754" t="s">
        <v>70</v>
      </c>
      <c r="C302" s="755"/>
      <c r="D302" s="755"/>
      <c r="E302" s="189" t="s">
        <v>44</v>
      </c>
      <c r="F302" s="189"/>
      <c r="G302" s="190"/>
      <c r="H302" s="245"/>
      <c r="I302" s="245"/>
      <c r="J302" s="1656"/>
      <c r="L302" s="214"/>
      <c r="M302" s="36"/>
    </row>
    <row r="303" spans="1:17" ht="27.95" customHeight="1">
      <c r="A303" s="112"/>
      <c r="B303" s="200" t="s">
        <v>68</v>
      </c>
      <c r="C303" s="2053">
        <f>372*1.05</f>
        <v>390.6</v>
      </c>
      <c r="D303" s="1926" t="s">
        <v>69</v>
      </c>
      <c r="E303" s="189" t="s">
        <v>123</v>
      </c>
      <c r="F303" s="2055">
        <f>C303/4</f>
        <v>97.65</v>
      </c>
      <c r="G303" s="2055">
        <f>C303/4</f>
        <v>97.65</v>
      </c>
      <c r="H303" s="2055">
        <f>C303/4</f>
        <v>97.65</v>
      </c>
      <c r="I303" s="2055">
        <f>C303/4</f>
        <v>97.65</v>
      </c>
      <c r="J303" s="1656"/>
      <c r="L303" s="214"/>
      <c r="M303" s="36"/>
    </row>
    <row r="304" spans="1:17" s="1829" customFormat="1" ht="27.95" hidden="1" customHeight="1" outlineLevel="1">
      <c r="A304" s="1830"/>
      <c r="B304" s="1909" t="s">
        <v>898</v>
      </c>
      <c r="C304" s="2054">
        <v>13.839</v>
      </c>
      <c r="D304" s="1912" t="s">
        <v>897</v>
      </c>
      <c r="E304" s="1910"/>
      <c r="F304" s="2055">
        <f t="shared" ref="F304:F359" si="0">C304/4</f>
        <v>3.4597500000000001</v>
      </c>
      <c r="G304" s="2055">
        <f t="shared" ref="G304:G359" si="1">C304/4</f>
        <v>3.4597500000000001</v>
      </c>
      <c r="H304" s="2055">
        <f t="shared" ref="H304:H359" si="2">C304/4</f>
        <v>3.4597500000000001</v>
      </c>
      <c r="I304" s="2055">
        <f t="shared" ref="I304:I359" si="3">C304/4</f>
        <v>3.4597500000000001</v>
      </c>
      <c r="J304" s="1911"/>
      <c r="K304" s="1827"/>
      <c r="L304" s="2230"/>
      <c r="M304" s="1828"/>
      <c r="N304" s="1827"/>
      <c r="O304" s="1827"/>
      <c r="P304" s="1827"/>
    </row>
    <row r="305" spans="1:16" s="1829" customFormat="1" ht="27.95" hidden="1" customHeight="1" outlineLevel="1">
      <c r="A305" s="1830"/>
      <c r="B305" s="1909" t="s">
        <v>899</v>
      </c>
      <c r="C305" s="2054">
        <v>5.5754999999999999</v>
      </c>
      <c r="D305" s="1912" t="s">
        <v>897</v>
      </c>
      <c r="E305" s="1910"/>
      <c r="F305" s="2055">
        <f t="shared" si="0"/>
        <v>1.393875</v>
      </c>
      <c r="G305" s="2055">
        <f t="shared" si="1"/>
        <v>1.393875</v>
      </c>
      <c r="H305" s="2055">
        <f t="shared" si="2"/>
        <v>1.393875</v>
      </c>
      <c r="I305" s="2055">
        <f t="shared" si="3"/>
        <v>1.393875</v>
      </c>
      <c r="J305" s="1911"/>
      <c r="K305" s="1827"/>
      <c r="L305" s="2230"/>
      <c r="M305" s="1828"/>
      <c r="N305" s="1827"/>
      <c r="O305" s="1827"/>
      <c r="P305" s="1827"/>
    </row>
    <row r="306" spans="1:16" s="1829" customFormat="1" ht="27.95" hidden="1" customHeight="1" outlineLevel="1">
      <c r="A306" s="1830"/>
      <c r="B306" s="1909" t="s">
        <v>900</v>
      </c>
      <c r="C306" s="2054">
        <v>2.3520000000000003</v>
      </c>
      <c r="D306" s="1912" t="s">
        <v>897</v>
      </c>
      <c r="E306" s="1910"/>
      <c r="F306" s="2055">
        <f t="shared" si="0"/>
        <v>0.58800000000000008</v>
      </c>
      <c r="G306" s="2055">
        <f t="shared" si="1"/>
        <v>0.58800000000000008</v>
      </c>
      <c r="H306" s="2055">
        <f t="shared" si="2"/>
        <v>0.58800000000000008</v>
      </c>
      <c r="I306" s="2055">
        <f t="shared" si="3"/>
        <v>0.58800000000000008</v>
      </c>
      <c r="J306" s="1911"/>
      <c r="K306" s="1827"/>
      <c r="L306" s="2230"/>
      <c r="M306" s="1828"/>
      <c r="N306" s="1827"/>
      <c r="O306" s="1827"/>
      <c r="P306" s="1827"/>
    </row>
    <row r="307" spans="1:16" s="1829" customFormat="1" ht="27.95" hidden="1" customHeight="1" outlineLevel="1">
      <c r="A307" s="1830"/>
      <c r="B307" s="1909" t="s">
        <v>901</v>
      </c>
      <c r="C307" s="2054">
        <v>1.5015000000000001</v>
      </c>
      <c r="D307" s="1912" t="s">
        <v>897</v>
      </c>
      <c r="E307" s="1910"/>
      <c r="F307" s="2055">
        <f t="shared" si="0"/>
        <v>0.37537500000000001</v>
      </c>
      <c r="G307" s="2055">
        <f t="shared" si="1"/>
        <v>0.37537500000000001</v>
      </c>
      <c r="H307" s="2055">
        <f t="shared" si="2"/>
        <v>0.37537500000000001</v>
      </c>
      <c r="I307" s="2055">
        <f t="shared" si="3"/>
        <v>0.37537500000000001</v>
      </c>
      <c r="J307" s="1911"/>
      <c r="K307" s="1827"/>
      <c r="L307" s="2230"/>
      <c r="M307" s="1828"/>
      <c r="N307" s="1827"/>
      <c r="O307" s="1827"/>
      <c r="P307" s="1827"/>
    </row>
    <row r="308" spans="1:16" s="1829" customFormat="1" ht="27.95" customHeight="1" collapsed="1">
      <c r="A308" s="1830"/>
      <c r="B308" s="84" t="s">
        <v>902</v>
      </c>
      <c r="C308" s="2051">
        <v>23.267999999999997</v>
      </c>
      <c r="D308" s="181" t="s">
        <v>897</v>
      </c>
      <c r="E308" s="1746"/>
      <c r="F308" s="2055">
        <f t="shared" si="0"/>
        <v>5.8169999999999993</v>
      </c>
      <c r="G308" s="2055">
        <f t="shared" si="1"/>
        <v>5.8169999999999993</v>
      </c>
      <c r="H308" s="2055">
        <f t="shared" si="2"/>
        <v>5.8169999999999993</v>
      </c>
      <c r="I308" s="2055">
        <f t="shared" si="3"/>
        <v>5.8169999999999993</v>
      </c>
      <c r="J308" s="1911"/>
      <c r="K308" s="1827"/>
      <c r="L308" s="2230"/>
      <c r="M308" s="1828"/>
      <c r="N308" s="1827"/>
      <c r="O308" s="1827"/>
      <c r="P308" s="1827"/>
    </row>
    <row r="309" spans="1:16" s="1829" customFormat="1" ht="27.95" hidden="1" customHeight="1" outlineLevel="1">
      <c r="A309" s="1830"/>
      <c r="B309" s="84" t="s">
        <v>903</v>
      </c>
      <c r="C309" s="2052">
        <v>16.106999999999999</v>
      </c>
      <c r="D309" s="181" t="s">
        <v>897</v>
      </c>
      <c r="E309" s="1746"/>
      <c r="F309" s="2055">
        <f t="shared" si="0"/>
        <v>4.0267499999999998</v>
      </c>
      <c r="G309" s="2055">
        <f t="shared" si="1"/>
        <v>4.0267499999999998</v>
      </c>
      <c r="H309" s="2055">
        <f t="shared" si="2"/>
        <v>4.0267499999999998</v>
      </c>
      <c r="I309" s="2055">
        <f t="shared" si="3"/>
        <v>4.0267499999999998</v>
      </c>
      <c r="J309" s="1911"/>
      <c r="K309" s="1827"/>
      <c r="L309" s="2230"/>
      <c r="M309" s="1828"/>
      <c r="N309" s="1827"/>
      <c r="O309" s="1827"/>
      <c r="P309" s="1827"/>
    </row>
    <row r="310" spans="1:16" s="1829" customFormat="1" ht="27.95" hidden="1" customHeight="1" outlineLevel="1">
      <c r="A310" s="1830"/>
      <c r="B310" s="84" t="s">
        <v>904</v>
      </c>
      <c r="C310" s="2052">
        <v>8.6205000000000016</v>
      </c>
      <c r="D310" s="181" t="s">
        <v>897</v>
      </c>
      <c r="E310" s="1746"/>
      <c r="F310" s="2055">
        <f t="shared" si="0"/>
        <v>2.1551250000000004</v>
      </c>
      <c r="G310" s="2055">
        <f t="shared" si="1"/>
        <v>2.1551250000000004</v>
      </c>
      <c r="H310" s="2055">
        <f t="shared" si="2"/>
        <v>2.1551250000000004</v>
      </c>
      <c r="I310" s="2055">
        <f t="shared" si="3"/>
        <v>2.1551250000000004</v>
      </c>
      <c r="J310" s="1911"/>
      <c r="K310" s="1827"/>
      <c r="L310" s="2230"/>
      <c r="M310" s="1828"/>
      <c r="N310" s="1827"/>
      <c r="O310" s="1827"/>
      <c r="P310" s="1827"/>
    </row>
    <row r="311" spans="1:16" s="1829" customFormat="1" ht="27.95" hidden="1" customHeight="1" outlineLevel="1">
      <c r="A311" s="1830"/>
      <c r="B311" s="84" t="s">
        <v>905</v>
      </c>
      <c r="C311" s="2052">
        <v>14.322000000000001</v>
      </c>
      <c r="D311" s="181" t="s">
        <v>897</v>
      </c>
      <c r="E311" s="1746"/>
      <c r="F311" s="2055">
        <f t="shared" si="0"/>
        <v>3.5805000000000002</v>
      </c>
      <c r="G311" s="2055">
        <f t="shared" si="1"/>
        <v>3.5805000000000002</v>
      </c>
      <c r="H311" s="2055">
        <f t="shared" si="2"/>
        <v>3.5805000000000002</v>
      </c>
      <c r="I311" s="2055">
        <f t="shared" si="3"/>
        <v>3.5805000000000002</v>
      </c>
      <c r="J311" s="1911"/>
      <c r="K311" s="1827"/>
      <c r="L311" s="2230"/>
      <c r="M311" s="1828"/>
      <c r="N311" s="1827"/>
      <c r="O311" s="1827"/>
      <c r="P311" s="1827"/>
    </row>
    <row r="312" spans="1:16" s="1829" customFormat="1" ht="27.95" customHeight="1" collapsed="1">
      <c r="A312" s="1830"/>
      <c r="B312" s="84" t="s">
        <v>906</v>
      </c>
      <c r="C312" s="2051">
        <v>39.049500000000002</v>
      </c>
      <c r="D312" s="181" t="s">
        <v>897</v>
      </c>
      <c r="E312" s="1746"/>
      <c r="F312" s="2055">
        <f t="shared" si="0"/>
        <v>9.7623750000000005</v>
      </c>
      <c r="G312" s="2055">
        <f t="shared" si="1"/>
        <v>9.7623750000000005</v>
      </c>
      <c r="H312" s="2055">
        <f t="shared" si="2"/>
        <v>9.7623750000000005</v>
      </c>
      <c r="I312" s="2055">
        <f t="shared" si="3"/>
        <v>9.7623750000000005</v>
      </c>
      <c r="J312" s="1911"/>
      <c r="K312" s="1827"/>
      <c r="L312" s="2230"/>
      <c r="M312" s="1828"/>
      <c r="N312" s="1827"/>
      <c r="O312" s="1827"/>
      <c r="P312" s="1827"/>
    </row>
    <row r="313" spans="1:16" s="1829" customFormat="1" ht="27.95" hidden="1" customHeight="1" outlineLevel="1">
      <c r="A313" s="1830"/>
      <c r="B313" s="84" t="s">
        <v>907</v>
      </c>
      <c r="C313" s="2052">
        <v>25.200000000000003</v>
      </c>
      <c r="D313" s="181" t="s">
        <v>897</v>
      </c>
      <c r="E313" s="1746"/>
      <c r="F313" s="2055">
        <f t="shared" si="0"/>
        <v>6.3000000000000007</v>
      </c>
      <c r="G313" s="2055">
        <f t="shared" si="1"/>
        <v>6.3000000000000007</v>
      </c>
      <c r="H313" s="2055">
        <f t="shared" si="2"/>
        <v>6.3000000000000007</v>
      </c>
      <c r="I313" s="2055">
        <f t="shared" si="3"/>
        <v>6.3000000000000007</v>
      </c>
      <c r="J313" s="1911"/>
      <c r="K313" s="1827"/>
      <c r="L313" s="2230"/>
      <c r="M313" s="1827"/>
      <c r="N313" s="1827"/>
      <c r="O313" s="1827"/>
      <c r="P313" s="1827"/>
    </row>
    <row r="314" spans="1:16" s="1829" customFormat="1" ht="27.95" hidden="1" customHeight="1" outlineLevel="1">
      <c r="A314" s="1830"/>
      <c r="B314" s="84" t="s">
        <v>908</v>
      </c>
      <c r="C314" s="2052">
        <v>13.2195</v>
      </c>
      <c r="D314" s="181" t="s">
        <v>897</v>
      </c>
      <c r="E314" s="1746"/>
      <c r="F314" s="2055">
        <f t="shared" si="0"/>
        <v>3.304875</v>
      </c>
      <c r="G314" s="2055">
        <f t="shared" si="1"/>
        <v>3.304875</v>
      </c>
      <c r="H314" s="2055">
        <f t="shared" si="2"/>
        <v>3.304875</v>
      </c>
      <c r="I314" s="2055">
        <f t="shared" si="3"/>
        <v>3.304875</v>
      </c>
      <c r="J314" s="1911"/>
      <c r="K314" s="1827"/>
      <c r="L314" s="2230"/>
      <c r="M314" s="1828"/>
      <c r="N314" s="1827"/>
      <c r="O314" s="1827"/>
      <c r="P314" s="1827"/>
    </row>
    <row r="315" spans="1:16" s="1829" customFormat="1" ht="27.95" hidden="1" customHeight="1" outlineLevel="1">
      <c r="A315" s="1830"/>
      <c r="B315" s="84" t="s">
        <v>909</v>
      </c>
      <c r="C315" s="2052">
        <v>3.6435000000000004</v>
      </c>
      <c r="D315" s="181" t="s">
        <v>897</v>
      </c>
      <c r="E315" s="1746"/>
      <c r="F315" s="2055">
        <f t="shared" si="0"/>
        <v>0.9108750000000001</v>
      </c>
      <c r="G315" s="2055">
        <f t="shared" si="1"/>
        <v>0.9108750000000001</v>
      </c>
      <c r="H315" s="2055">
        <f t="shared" si="2"/>
        <v>0.9108750000000001</v>
      </c>
      <c r="I315" s="2055">
        <f t="shared" si="3"/>
        <v>0.9108750000000001</v>
      </c>
      <c r="J315" s="1911"/>
      <c r="K315" s="1827"/>
      <c r="L315" s="2230"/>
      <c r="M315" s="1828"/>
      <c r="N315" s="1827"/>
      <c r="O315" s="1827"/>
      <c r="P315" s="1827"/>
    </row>
    <row r="316" spans="1:16" s="1829" customFormat="1" ht="27.95" customHeight="1" collapsed="1">
      <c r="A316" s="1830"/>
      <c r="B316" s="84" t="s">
        <v>910</v>
      </c>
      <c r="C316" s="2051">
        <v>42.063000000000002</v>
      </c>
      <c r="D316" s="181" t="s">
        <v>897</v>
      </c>
      <c r="E316" s="1746"/>
      <c r="F316" s="2055">
        <f t="shared" si="0"/>
        <v>10.515750000000001</v>
      </c>
      <c r="G316" s="2055">
        <f t="shared" si="1"/>
        <v>10.515750000000001</v>
      </c>
      <c r="H316" s="2055">
        <f t="shared" si="2"/>
        <v>10.515750000000001</v>
      </c>
      <c r="I316" s="2055">
        <f t="shared" si="3"/>
        <v>10.515750000000001</v>
      </c>
      <c r="J316" s="1911"/>
      <c r="K316" s="1827"/>
      <c r="L316" s="2230"/>
      <c r="M316" s="1828"/>
      <c r="N316" s="1827"/>
      <c r="O316" s="1827"/>
      <c r="P316" s="1827"/>
    </row>
    <row r="317" spans="1:16" s="1829" customFormat="1" ht="27.95" hidden="1" customHeight="1" outlineLevel="1">
      <c r="A317" s="1830"/>
      <c r="B317" s="84" t="s">
        <v>911</v>
      </c>
      <c r="C317" s="2052">
        <v>18.112500000000001</v>
      </c>
      <c r="D317" s="181" t="s">
        <v>897</v>
      </c>
      <c r="E317" s="1746"/>
      <c r="F317" s="2055">
        <f t="shared" si="0"/>
        <v>4.5281250000000002</v>
      </c>
      <c r="G317" s="2055">
        <f t="shared" si="1"/>
        <v>4.5281250000000002</v>
      </c>
      <c r="H317" s="2055">
        <f t="shared" si="2"/>
        <v>4.5281250000000002</v>
      </c>
      <c r="I317" s="2055">
        <f t="shared" si="3"/>
        <v>4.5281250000000002</v>
      </c>
      <c r="J317" s="1911"/>
      <c r="K317" s="1827"/>
      <c r="L317" s="2230"/>
      <c r="M317" s="1828"/>
      <c r="N317" s="1827"/>
      <c r="O317" s="1827"/>
      <c r="P317" s="1827"/>
    </row>
    <row r="318" spans="1:16" s="1829" customFormat="1" ht="27.95" hidden="1" customHeight="1" outlineLevel="1">
      <c r="A318" s="1830"/>
      <c r="B318" s="84" t="s">
        <v>912</v>
      </c>
      <c r="C318" s="2052">
        <v>12.2745</v>
      </c>
      <c r="D318" s="181" t="s">
        <v>897</v>
      </c>
      <c r="E318" s="1746"/>
      <c r="F318" s="2055">
        <f t="shared" si="0"/>
        <v>3.0686249999999999</v>
      </c>
      <c r="G318" s="2055">
        <f t="shared" si="1"/>
        <v>3.0686249999999999</v>
      </c>
      <c r="H318" s="2055">
        <f t="shared" si="2"/>
        <v>3.0686249999999999</v>
      </c>
      <c r="I318" s="2055">
        <f t="shared" si="3"/>
        <v>3.0686249999999999</v>
      </c>
      <c r="J318" s="1911"/>
      <c r="K318" s="1827"/>
      <c r="L318" s="2230"/>
      <c r="M318" s="1828"/>
      <c r="N318" s="1827"/>
      <c r="O318" s="1827"/>
      <c r="P318" s="1827"/>
    </row>
    <row r="319" spans="1:16" s="1829" customFormat="1" ht="27.95" hidden="1" customHeight="1" outlineLevel="1">
      <c r="A319" s="1830"/>
      <c r="B319" s="84" t="s">
        <v>913</v>
      </c>
      <c r="C319" s="2052">
        <v>4.2840000000000007</v>
      </c>
      <c r="D319" s="181" t="s">
        <v>897</v>
      </c>
      <c r="E319" s="1746"/>
      <c r="F319" s="2055">
        <f t="shared" si="0"/>
        <v>1.0710000000000002</v>
      </c>
      <c r="G319" s="2055">
        <f t="shared" si="1"/>
        <v>1.0710000000000002</v>
      </c>
      <c r="H319" s="2055">
        <f t="shared" si="2"/>
        <v>1.0710000000000002</v>
      </c>
      <c r="I319" s="2055">
        <f t="shared" si="3"/>
        <v>1.0710000000000002</v>
      </c>
      <c r="J319" s="1911"/>
      <c r="K319" s="1827"/>
      <c r="L319" s="2230"/>
      <c r="M319" s="1828"/>
      <c r="N319" s="1827"/>
      <c r="O319" s="1827"/>
      <c r="P319" s="1827"/>
    </row>
    <row r="320" spans="1:16" s="1829" customFormat="1" ht="27.95" hidden="1" customHeight="1" outlineLevel="1">
      <c r="A320" s="1830"/>
      <c r="B320" s="84" t="s">
        <v>914</v>
      </c>
      <c r="C320" s="2052">
        <v>3.4965000000000002</v>
      </c>
      <c r="D320" s="181" t="s">
        <v>897</v>
      </c>
      <c r="E320" s="1746"/>
      <c r="F320" s="2055">
        <f t="shared" si="0"/>
        <v>0.87412500000000004</v>
      </c>
      <c r="G320" s="2055">
        <f t="shared" si="1"/>
        <v>0.87412500000000004</v>
      </c>
      <c r="H320" s="2055">
        <f t="shared" si="2"/>
        <v>0.87412500000000004</v>
      </c>
      <c r="I320" s="2055">
        <f t="shared" si="3"/>
        <v>0.87412500000000004</v>
      </c>
      <c r="J320" s="1911"/>
      <c r="K320" s="1827"/>
      <c r="L320" s="2230"/>
      <c r="M320" s="1828"/>
      <c r="N320" s="1827"/>
      <c r="O320" s="1827"/>
      <c r="P320" s="1827"/>
    </row>
    <row r="321" spans="1:16" s="1829" customFormat="1" ht="27.95" customHeight="1" collapsed="1">
      <c r="A321" s="1830"/>
      <c r="B321" s="84" t="s">
        <v>915</v>
      </c>
      <c r="C321" s="2052">
        <v>38.167499999999997</v>
      </c>
      <c r="D321" s="181" t="s">
        <v>897</v>
      </c>
      <c r="E321" s="1746"/>
      <c r="F321" s="2055">
        <f t="shared" si="0"/>
        <v>9.5418749999999992</v>
      </c>
      <c r="G321" s="2055">
        <f t="shared" si="1"/>
        <v>9.5418749999999992</v>
      </c>
      <c r="H321" s="2055">
        <f t="shared" si="2"/>
        <v>9.5418749999999992</v>
      </c>
      <c r="I321" s="2055">
        <f t="shared" si="3"/>
        <v>9.5418749999999992</v>
      </c>
      <c r="J321" s="1911"/>
      <c r="K321" s="1827"/>
      <c r="L321" s="2230"/>
      <c r="M321" s="1828"/>
      <c r="N321" s="1827"/>
      <c r="O321" s="1827"/>
      <c r="P321" s="1827"/>
    </row>
    <row r="322" spans="1:16" s="1829" customFormat="1" ht="27.95" hidden="1" customHeight="1" outlineLevel="1">
      <c r="A322" s="1830"/>
      <c r="B322" s="84" t="s">
        <v>916</v>
      </c>
      <c r="C322" s="2052">
        <v>25.746000000000002</v>
      </c>
      <c r="D322" s="181" t="s">
        <v>897</v>
      </c>
      <c r="E322" s="1746"/>
      <c r="F322" s="2055">
        <f t="shared" si="0"/>
        <v>6.4365000000000006</v>
      </c>
      <c r="G322" s="2055">
        <f t="shared" si="1"/>
        <v>6.4365000000000006</v>
      </c>
      <c r="H322" s="2055">
        <f t="shared" si="2"/>
        <v>6.4365000000000006</v>
      </c>
      <c r="I322" s="2055">
        <f t="shared" si="3"/>
        <v>6.4365000000000006</v>
      </c>
      <c r="J322" s="1911"/>
      <c r="K322" s="1827"/>
      <c r="L322" s="2231"/>
      <c r="M322" s="1828"/>
      <c r="N322" s="1827"/>
      <c r="O322" s="1913"/>
      <c r="P322" s="1827"/>
    </row>
    <row r="323" spans="1:16" s="1829" customFormat="1" ht="27.95" hidden="1" customHeight="1" outlineLevel="1">
      <c r="A323" s="1830"/>
      <c r="B323" s="84" t="s">
        <v>917</v>
      </c>
      <c r="C323" s="2052">
        <v>4.0529999999999999</v>
      </c>
      <c r="D323" s="181" t="s">
        <v>897</v>
      </c>
      <c r="E323" s="1746"/>
      <c r="F323" s="2055">
        <f t="shared" si="0"/>
        <v>1.01325</v>
      </c>
      <c r="G323" s="2055">
        <f t="shared" si="1"/>
        <v>1.01325</v>
      </c>
      <c r="H323" s="2055">
        <f t="shared" si="2"/>
        <v>1.01325</v>
      </c>
      <c r="I323" s="2055">
        <f t="shared" si="3"/>
        <v>1.01325</v>
      </c>
      <c r="J323" s="1911"/>
      <c r="K323" s="1827"/>
      <c r="L323" s="2230"/>
      <c r="M323" s="1828"/>
      <c r="N323" s="1827"/>
      <c r="O323" s="1827"/>
      <c r="P323" s="1827"/>
    </row>
    <row r="324" spans="1:16" s="1829" customFormat="1" ht="27.95" customHeight="1" collapsed="1">
      <c r="A324" s="1830"/>
      <c r="B324" s="84" t="s">
        <v>918</v>
      </c>
      <c r="C324" s="2052">
        <v>29.798999999999999</v>
      </c>
      <c r="D324" s="181" t="s">
        <v>897</v>
      </c>
      <c r="E324" s="1746"/>
      <c r="F324" s="2055">
        <f t="shared" si="0"/>
        <v>7.4497499999999999</v>
      </c>
      <c r="G324" s="2055">
        <f t="shared" si="1"/>
        <v>7.4497499999999999</v>
      </c>
      <c r="H324" s="2055">
        <f t="shared" si="2"/>
        <v>7.4497499999999999</v>
      </c>
      <c r="I324" s="2055">
        <f t="shared" si="3"/>
        <v>7.4497499999999999</v>
      </c>
      <c r="J324" s="1911"/>
      <c r="K324" s="1827"/>
      <c r="L324" s="2230"/>
      <c r="M324" s="1828"/>
      <c r="N324" s="1827"/>
      <c r="O324" s="1827"/>
      <c r="P324" s="1827"/>
    </row>
    <row r="325" spans="1:16" s="1829" customFormat="1" ht="27.95" hidden="1" customHeight="1" outlineLevel="1">
      <c r="A325" s="1830"/>
      <c r="B325" s="84" t="s">
        <v>919</v>
      </c>
      <c r="C325" s="2052">
        <v>26.292000000000002</v>
      </c>
      <c r="D325" s="181" t="s">
        <v>897</v>
      </c>
      <c r="E325" s="1746"/>
      <c r="F325" s="2055">
        <f t="shared" si="0"/>
        <v>6.5730000000000004</v>
      </c>
      <c r="G325" s="2055">
        <f t="shared" si="1"/>
        <v>6.5730000000000004</v>
      </c>
      <c r="H325" s="2055">
        <f t="shared" si="2"/>
        <v>6.5730000000000004</v>
      </c>
      <c r="I325" s="2055">
        <f t="shared" si="3"/>
        <v>6.5730000000000004</v>
      </c>
      <c r="J325" s="1911"/>
      <c r="K325" s="1827"/>
      <c r="L325" s="2230"/>
      <c r="M325" s="1828"/>
      <c r="N325" s="1827"/>
      <c r="O325" s="1827"/>
      <c r="P325" s="1827"/>
    </row>
    <row r="326" spans="1:16" s="1829" customFormat="1" ht="27.95" hidden="1" customHeight="1" outlineLevel="1">
      <c r="A326" s="1830"/>
      <c r="B326" s="84" t="s">
        <v>920</v>
      </c>
      <c r="C326" s="2052">
        <v>7.6545000000000005</v>
      </c>
      <c r="D326" s="181" t="s">
        <v>897</v>
      </c>
      <c r="E326" s="1746"/>
      <c r="F326" s="2055">
        <f t="shared" si="0"/>
        <v>1.9136250000000001</v>
      </c>
      <c r="G326" s="2055">
        <f t="shared" si="1"/>
        <v>1.9136250000000001</v>
      </c>
      <c r="H326" s="2055">
        <f t="shared" si="2"/>
        <v>1.9136250000000001</v>
      </c>
      <c r="I326" s="2055">
        <f t="shared" si="3"/>
        <v>1.9136250000000001</v>
      </c>
      <c r="J326" s="1911"/>
      <c r="K326" s="1827"/>
      <c r="L326" s="2230"/>
      <c r="M326" s="1828"/>
      <c r="N326" s="1827"/>
      <c r="O326" s="1827"/>
      <c r="P326" s="1827"/>
    </row>
    <row r="327" spans="1:16" s="1829" customFormat="1" ht="27.95" hidden="1" customHeight="1" outlineLevel="1">
      <c r="A327" s="1840"/>
      <c r="B327" s="1326" t="s">
        <v>921</v>
      </c>
      <c r="C327" s="2052">
        <v>2.5725000000000002</v>
      </c>
      <c r="D327" s="1176" t="s">
        <v>897</v>
      </c>
      <c r="E327" s="1848"/>
      <c r="F327" s="2055">
        <f t="shared" si="0"/>
        <v>0.64312500000000006</v>
      </c>
      <c r="G327" s="2055">
        <f t="shared" si="1"/>
        <v>0.64312500000000006</v>
      </c>
      <c r="H327" s="2055">
        <f t="shared" si="2"/>
        <v>0.64312500000000006</v>
      </c>
      <c r="I327" s="2055">
        <f t="shared" si="3"/>
        <v>0.64312500000000006</v>
      </c>
      <c r="J327" s="1914"/>
      <c r="K327" s="1827"/>
      <c r="L327" s="2230"/>
      <c r="M327" s="1828"/>
      <c r="N327" s="1827"/>
      <c r="O327" s="1827"/>
      <c r="P327" s="1827"/>
    </row>
    <row r="328" spans="1:16" s="1829" customFormat="1" ht="27.95" hidden="1" customHeight="1" outlineLevel="1">
      <c r="A328" s="1915" t="s">
        <v>1060</v>
      </c>
      <c r="B328" s="1916" t="s">
        <v>922</v>
      </c>
      <c r="C328" s="2052">
        <v>3.4649999999999999</v>
      </c>
      <c r="D328" s="1917" t="s">
        <v>897</v>
      </c>
      <c r="E328" s="1918"/>
      <c r="F328" s="2055">
        <f t="shared" si="0"/>
        <v>0.86624999999999996</v>
      </c>
      <c r="G328" s="2055">
        <f t="shared" si="1"/>
        <v>0.86624999999999996</v>
      </c>
      <c r="H328" s="2055">
        <f t="shared" si="2"/>
        <v>0.86624999999999996</v>
      </c>
      <c r="I328" s="2055">
        <f t="shared" si="3"/>
        <v>0.86624999999999996</v>
      </c>
      <c r="J328" s="1919"/>
      <c r="K328" s="1827"/>
      <c r="L328" s="2230"/>
      <c r="M328" s="1828"/>
      <c r="N328" s="1827"/>
      <c r="O328" s="1827"/>
      <c r="P328" s="1827"/>
    </row>
    <row r="329" spans="1:16" s="1829" customFormat="1" ht="27.95" customHeight="1" collapsed="1">
      <c r="A329" s="1920"/>
      <c r="B329" s="84" t="s">
        <v>923</v>
      </c>
      <c r="C329" s="2052">
        <v>39.984000000000002</v>
      </c>
      <c r="D329" s="181" t="s">
        <v>897</v>
      </c>
      <c r="E329" s="1746"/>
      <c r="F329" s="2055">
        <f t="shared" si="0"/>
        <v>9.9960000000000004</v>
      </c>
      <c r="G329" s="2055">
        <f t="shared" si="1"/>
        <v>9.9960000000000004</v>
      </c>
      <c r="H329" s="2055">
        <f t="shared" si="2"/>
        <v>9.9960000000000004</v>
      </c>
      <c r="I329" s="2055">
        <f t="shared" si="3"/>
        <v>9.9960000000000004</v>
      </c>
      <c r="J329" s="1911"/>
      <c r="K329" s="1827"/>
      <c r="L329" s="2230"/>
      <c r="M329" s="1828"/>
      <c r="N329" s="1827"/>
      <c r="O329" s="1827"/>
      <c r="P329" s="1827"/>
    </row>
    <row r="330" spans="1:16" s="1829" customFormat="1" ht="27.95" hidden="1" customHeight="1" outlineLevel="1">
      <c r="A330" s="1830"/>
      <c r="B330" s="84" t="s">
        <v>924</v>
      </c>
      <c r="C330" s="2052">
        <v>18.669</v>
      </c>
      <c r="D330" s="181" t="s">
        <v>897</v>
      </c>
      <c r="E330" s="1746"/>
      <c r="F330" s="2055">
        <f t="shared" si="0"/>
        <v>4.6672500000000001</v>
      </c>
      <c r="G330" s="2055">
        <f t="shared" si="1"/>
        <v>4.6672500000000001</v>
      </c>
      <c r="H330" s="2055">
        <f t="shared" si="2"/>
        <v>4.6672500000000001</v>
      </c>
      <c r="I330" s="2055">
        <f t="shared" si="3"/>
        <v>4.6672500000000001</v>
      </c>
      <c r="J330" s="1911"/>
      <c r="K330" s="1827"/>
      <c r="L330" s="2231"/>
      <c r="M330" s="1828"/>
      <c r="N330" s="1827"/>
      <c r="O330" s="1913"/>
      <c r="P330" s="1827"/>
    </row>
    <row r="331" spans="1:16" s="1829" customFormat="1" ht="27.95" hidden="1" customHeight="1" outlineLevel="1">
      <c r="A331" s="1830"/>
      <c r="B331" s="84" t="s">
        <v>925</v>
      </c>
      <c r="C331" s="2052">
        <v>4.8194999999999997</v>
      </c>
      <c r="D331" s="181" t="s">
        <v>897</v>
      </c>
      <c r="E331" s="1746"/>
      <c r="F331" s="2055">
        <f t="shared" si="0"/>
        <v>1.2048749999999999</v>
      </c>
      <c r="G331" s="2055">
        <f t="shared" si="1"/>
        <v>1.2048749999999999</v>
      </c>
      <c r="H331" s="2055">
        <f t="shared" si="2"/>
        <v>1.2048749999999999</v>
      </c>
      <c r="I331" s="2055">
        <f t="shared" si="3"/>
        <v>1.2048749999999999</v>
      </c>
      <c r="J331" s="1911"/>
      <c r="K331" s="1827"/>
      <c r="L331" s="2230"/>
      <c r="M331" s="1828"/>
      <c r="N331" s="1827"/>
      <c r="O331" s="1827"/>
      <c r="P331" s="1827"/>
    </row>
    <row r="332" spans="1:16" s="1829" customFormat="1" ht="27.95" hidden="1" customHeight="1" outlineLevel="1">
      <c r="A332" s="1830"/>
      <c r="B332" s="84" t="s">
        <v>926</v>
      </c>
      <c r="C332" s="2052">
        <v>7.1820000000000004</v>
      </c>
      <c r="D332" s="181" t="s">
        <v>897</v>
      </c>
      <c r="E332" s="1746"/>
      <c r="F332" s="2055">
        <f t="shared" si="0"/>
        <v>1.7955000000000001</v>
      </c>
      <c r="G332" s="2055">
        <f t="shared" si="1"/>
        <v>1.7955000000000001</v>
      </c>
      <c r="H332" s="2055">
        <f t="shared" si="2"/>
        <v>1.7955000000000001</v>
      </c>
      <c r="I332" s="2055">
        <f t="shared" si="3"/>
        <v>1.7955000000000001</v>
      </c>
      <c r="J332" s="1911"/>
      <c r="K332" s="1827"/>
      <c r="L332" s="2231"/>
      <c r="M332" s="1828"/>
      <c r="N332" s="1827"/>
      <c r="O332" s="1913"/>
      <c r="P332" s="1827"/>
    </row>
    <row r="333" spans="1:16" s="1829" customFormat="1" ht="27.95" customHeight="1" collapsed="1">
      <c r="A333" s="1830"/>
      <c r="B333" s="84" t="s">
        <v>927</v>
      </c>
      <c r="C333" s="2052">
        <v>30.670500000000001</v>
      </c>
      <c r="D333" s="181" t="s">
        <v>897</v>
      </c>
      <c r="E333" s="1746"/>
      <c r="F333" s="2055">
        <f t="shared" si="0"/>
        <v>7.6676250000000001</v>
      </c>
      <c r="G333" s="2055">
        <f t="shared" si="1"/>
        <v>7.6676250000000001</v>
      </c>
      <c r="H333" s="2055">
        <f t="shared" si="2"/>
        <v>7.6676250000000001</v>
      </c>
      <c r="I333" s="2055">
        <f t="shared" si="3"/>
        <v>7.6676250000000001</v>
      </c>
      <c r="J333" s="1911"/>
      <c r="K333" s="1827"/>
      <c r="L333" s="2230"/>
      <c r="M333" s="1828"/>
      <c r="N333" s="1827"/>
      <c r="O333" s="1827"/>
      <c r="P333" s="1827"/>
    </row>
    <row r="334" spans="1:16" s="1829" customFormat="1" ht="27.95" customHeight="1">
      <c r="A334" s="1830"/>
      <c r="B334" s="84" t="s">
        <v>928</v>
      </c>
      <c r="C334" s="2052">
        <v>13.3035</v>
      </c>
      <c r="D334" s="181" t="s">
        <v>897</v>
      </c>
      <c r="E334" s="1746"/>
      <c r="F334" s="2055">
        <f t="shared" si="0"/>
        <v>3.3258749999999999</v>
      </c>
      <c r="G334" s="2055">
        <f t="shared" si="1"/>
        <v>3.3258749999999999</v>
      </c>
      <c r="H334" s="2055">
        <f t="shared" si="2"/>
        <v>3.3258749999999999</v>
      </c>
      <c r="I334" s="2055">
        <f t="shared" si="3"/>
        <v>3.3258749999999999</v>
      </c>
      <c r="J334" s="1911"/>
      <c r="K334" s="1827"/>
      <c r="L334" s="2230"/>
      <c r="M334" s="1828"/>
      <c r="N334" s="1827"/>
      <c r="O334" s="1827"/>
      <c r="P334" s="1827"/>
    </row>
    <row r="335" spans="1:16" s="1829" customFormat="1" ht="27.95" hidden="1" customHeight="1" outlineLevel="1">
      <c r="A335" s="1830"/>
      <c r="B335" s="84" t="s">
        <v>929</v>
      </c>
      <c r="C335" s="2052">
        <v>9.4395000000000007</v>
      </c>
      <c r="D335" s="181" t="s">
        <v>897</v>
      </c>
      <c r="E335" s="1746"/>
      <c r="F335" s="2055">
        <f t="shared" si="0"/>
        <v>2.3598750000000002</v>
      </c>
      <c r="G335" s="2055">
        <f t="shared" si="1"/>
        <v>2.3598750000000002</v>
      </c>
      <c r="H335" s="2055">
        <f t="shared" si="2"/>
        <v>2.3598750000000002</v>
      </c>
      <c r="I335" s="2055">
        <f t="shared" si="3"/>
        <v>2.3598750000000002</v>
      </c>
      <c r="J335" s="1911"/>
      <c r="K335" s="1827"/>
      <c r="L335" s="2230"/>
      <c r="M335" s="1828"/>
      <c r="N335" s="1827"/>
      <c r="O335" s="1827"/>
      <c r="P335" s="1827"/>
    </row>
    <row r="336" spans="1:16" s="1829" customFormat="1" ht="27.95" hidden="1" customHeight="1" outlineLevel="1">
      <c r="A336" s="1830"/>
      <c r="B336" s="84" t="s">
        <v>930</v>
      </c>
      <c r="C336" s="2052">
        <v>4.2735000000000003</v>
      </c>
      <c r="D336" s="181" t="s">
        <v>897</v>
      </c>
      <c r="E336" s="1746"/>
      <c r="F336" s="2055">
        <f t="shared" si="0"/>
        <v>1.0683750000000001</v>
      </c>
      <c r="G336" s="2055">
        <f t="shared" si="1"/>
        <v>1.0683750000000001</v>
      </c>
      <c r="H336" s="2055">
        <f t="shared" si="2"/>
        <v>1.0683750000000001</v>
      </c>
      <c r="I336" s="2055">
        <f t="shared" si="3"/>
        <v>1.0683750000000001</v>
      </c>
      <c r="J336" s="1911"/>
      <c r="K336" s="1827"/>
      <c r="L336" s="2230"/>
      <c r="M336" s="1828"/>
      <c r="N336" s="1827"/>
      <c r="O336" s="1827"/>
      <c r="P336" s="1827"/>
    </row>
    <row r="337" spans="1:16" s="1829" customFormat="1" ht="27.95" customHeight="1" collapsed="1">
      <c r="A337" s="1830"/>
      <c r="B337" s="84" t="s">
        <v>931</v>
      </c>
      <c r="C337" s="2052">
        <v>13.713000000000001</v>
      </c>
      <c r="D337" s="181" t="s">
        <v>897</v>
      </c>
      <c r="E337" s="1746"/>
      <c r="F337" s="2055">
        <f t="shared" si="0"/>
        <v>3.4282500000000002</v>
      </c>
      <c r="G337" s="2055">
        <f t="shared" si="1"/>
        <v>3.4282500000000002</v>
      </c>
      <c r="H337" s="2055">
        <f t="shared" si="2"/>
        <v>3.4282500000000002</v>
      </c>
      <c r="I337" s="2055">
        <f t="shared" si="3"/>
        <v>3.4282500000000002</v>
      </c>
      <c r="J337" s="1911"/>
      <c r="K337" s="1827"/>
      <c r="L337" s="2230"/>
      <c r="M337" s="1828"/>
      <c r="N337" s="1827"/>
      <c r="O337" s="1827"/>
      <c r="P337" s="1827"/>
    </row>
    <row r="338" spans="1:16" s="1829" customFormat="1" ht="27.95" hidden="1" customHeight="1" outlineLevel="1">
      <c r="A338" s="1830"/>
      <c r="B338" s="84" t="s">
        <v>932</v>
      </c>
      <c r="C338" s="2052">
        <v>3.7065000000000001</v>
      </c>
      <c r="D338" s="181" t="s">
        <v>897</v>
      </c>
      <c r="E338" s="1746"/>
      <c r="F338" s="2055">
        <f t="shared" si="0"/>
        <v>0.92662500000000003</v>
      </c>
      <c r="G338" s="2055">
        <f t="shared" si="1"/>
        <v>0.92662500000000003</v>
      </c>
      <c r="H338" s="2055">
        <f t="shared" si="2"/>
        <v>0.92662500000000003</v>
      </c>
      <c r="I338" s="2055">
        <f t="shared" si="3"/>
        <v>0.92662500000000003</v>
      </c>
      <c r="J338" s="1911"/>
      <c r="K338" s="1827"/>
      <c r="L338" s="2230"/>
      <c r="M338" s="1828"/>
      <c r="N338" s="1827"/>
      <c r="O338" s="1827"/>
      <c r="P338" s="1827"/>
    </row>
    <row r="339" spans="1:16" s="1829" customFormat="1" ht="27.95" hidden="1" customHeight="1" outlineLevel="1">
      <c r="A339" s="1830"/>
      <c r="B339" s="84" t="s">
        <v>933</v>
      </c>
      <c r="C339" s="2052">
        <v>6.6885000000000003</v>
      </c>
      <c r="D339" s="181" t="s">
        <v>897</v>
      </c>
      <c r="E339" s="1746"/>
      <c r="F339" s="2055">
        <f t="shared" si="0"/>
        <v>1.6721250000000001</v>
      </c>
      <c r="G339" s="2055">
        <f t="shared" si="1"/>
        <v>1.6721250000000001</v>
      </c>
      <c r="H339" s="2055">
        <f t="shared" si="2"/>
        <v>1.6721250000000001</v>
      </c>
      <c r="I339" s="2055">
        <f t="shared" si="3"/>
        <v>1.6721250000000001</v>
      </c>
      <c r="J339" s="1911"/>
      <c r="K339" s="1827"/>
      <c r="L339" s="2230"/>
      <c r="M339" s="1828"/>
      <c r="N339" s="1827"/>
      <c r="O339" s="1827"/>
      <c r="P339" s="1827"/>
    </row>
    <row r="340" spans="1:16" s="1829" customFormat="1" ht="27.95" hidden="1" customHeight="1" outlineLevel="1">
      <c r="A340" s="1830"/>
      <c r="B340" s="84" t="s">
        <v>934</v>
      </c>
      <c r="C340" s="2052">
        <v>6.2685000000000004</v>
      </c>
      <c r="D340" s="181" t="s">
        <v>897</v>
      </c>
      <c r="E340" s="1746"/>
      <c r="F340" s="2055">
        <f t="shared" si="0"/>
        <v>1.5671250000000001</v>
      </c>
      <c r="G340" s="2055">
        <f t="shared" si="1"/>
        <v>1.5671250000000001</v>
      </c>
      <c r="H340" s="2055">
        <f t="shared" si="2"/>
        <v>1.5671250000000001</v>
      </c>
      <c r="I340" s="2055">
        <f t="shared" si="3"/>
        <v>1.5671250000000001</v>
      </c>
      <c r="J340" s="1911"/>
      <c r="K340" s="1827"/>
      <c r="L340" s="2230"/>
      <c r="M340" s="1828"/>
      <c r="N340" s="1827"/>
      <c r="O340" s="1827"/>
      <c r="P340" s="1827"/>
    </row>
    <row r="341" spans="1:16" s="1829" customFormat="1" ht="27.95" customHeight="1" collapsed="1">
      <c r="A341" s="1830"/>
      <c r="B341" s="84" t="s">
        <v>935</v>
      </c>
      <c r="C341" s="2052">
        <v>16.663500000000003</v>
      </c>
      <c r="D341" s="181" t="s">
        <v>897</v>
      </c>
      <c r="E341" s="1746"/>
      <c r="F341" s="2055">
        <f t="shared" si="0"/>
        <v>4.1658750000000007</v>
      </c>
      <c r="G341" s="2055">
        <f t="shared" si="1"/>
        <v>4.1658750000000007</v>
      </c>
      <c r="H341" s="2055">
        <f t="shared" si="2"/>
        <v>4.1658750000000007</v>
      </c>
      <c r="I341" s="2055">
        <f t="shared" si="3"/>
        <v>4.1658750000000007</v>
      </c>
      <c r="J341" s="1911"/>
      <c r="K341" s="1827"/>
      <c r="L341" s="2230"/>
      <c r="M341" s="1828"/>
      <c r="N341" s="1827"/>
      <c r="O341" s="1827"/>
      <c r="P341" s="1827"/>
    </row>
    <row r="342" spans="1:16" s="1829" customFormat="1" ht="27.95" hidden="1" customHeight="1" outlineLevel="1">
      <c r="A342" s="1830"/>
      <c r="B342" s="84" t="s">
        <v>936</v>
      </c>
      <c r="C342" s="2052">
        <v>9.0510000000000002</v>
      </c>
      <c r="D342" s="181" t="s">
        <v>897</v>
      </c>
      <c r="E342" s="1746"/>
      <c r="F342" s="2055">
        <f t="shared" si="0"/>
        <v>2.26275</v>
      </c>
      <c r="G342" s="2055">
        <f t="shared" si="1"/>
        <v>2.26275</v>
      </c>
      <c r="H342" s="2055">
        <f t="shared" si="2"/>
        <v>2.26275</v>
      </c>
      <c r="I342" s="2055">
        <f t="shared" si="3"/>
        <v>2.26275</v>
      </c>
      <c r="J342" s="1911"/>
      <c r="K342" s="1827"/>
      <c r="L342" s="2230"/>
      <c r="M342" s="1828"/>
      <c r="N342" s="1827"/>
      <c r="O342" s="1827"/>
      <c r="P342" s="1827"/>
    </row>
    <row r="343" spans="1:16" s="1829" customFormat="1" ht="27.95" hidden="1" customHeight="1" outlineLevel="1">
      <c r="A343" s="1830"/>
      <c r="B343" s="84" t="s">
        <v>937</v>
      </c>
      <c r="C343" s="2052">
        <v>5.5440000000000005</v>
      </c>
      <c r="D343" s="181" t="s">
        <v>897</v>
      </c>
      <c r="E343" s="1746"/>
      <c r="F343" s="2055">
        <f t="shared" si="0"/>
        <v>1.3860000000000001</v>
      </c>
      <c r="G343" s="2055">
        <f t="shared" si="1"/>
        <v>1.3860000000000001</v>
      </c>
      <c r="H343" s="2055">
        <f t="shared" si="2"/>
        <v>1.3860000000000001</v>
      </c>
      <c r="I343" s="2055">
        <f t="shared" si="3"/>
        <v>1.3860000000000001</v>
      </c>
      <c r="J343" s="1911"/>
      <c r="K343" s="1827"/>
      <c r="L343" s="2230"/>
      <c r="M343" s="1828"/>
      <c r="N343" s="1827"/>
      <c r="O343" s="1827"/>
      <c r="P343" s="1827"/>
    </row>
    <row r="344" spans="1:16" s="1829" customFormat="1" ht="27.95" hidden="1" customHeight="1" outlineLevel="1">
      <c r="A344" s="1830"/>
      <c r="B344" s="84" t="s">
        <v>938</v>
      </c>
      <c r="C344" s="2052">
        <v>4.9980000000000002</v>
      </c>
      <c r="D344" s="181" t="s">
        <v>897</v>
      </c>
      <c r="E344" s="1746"/>
      <c r="F344" s="2055">
        <f t="shared" si="0"/>
        <v>1.2495000000000001</v>
      </c>
      <c r="G344" s="2055">
        <f t="shared" si="1"/>
        <v>1.2495000000000001</v>
      </c>
      <c r="H344" s="2055">
        <f t="shared" si="2"/>
        <v>1.2495000000000001</v>
      </c>
      <c r="I344" s="2055">
        <f t="shared" si="3"/>
        <v>1.2495000000000001</v>
      </c>
      <c r="J344" s="1911"/>
      <c r="K344" s="1827"/>
      <c r="L344" s="2230"/>
      <c r="M344" s="1828"/>
      <c r="N344" s="1827"/>
      <c r="O344" s="1827"/>
      <c r="P344" s="1827"/>
    </row>
    <row r="345" spans="1:16" s="1829" customFormat="1" ht="27.95" customHeight="1" collapsed="1">
      <c r="A345" s="1830"/>
      <c r="B345" s="84" t="s">
        <v>939</v>
      </c>
      <c r="C345" s="2052">
        <v>19.592999999999996</v>
      </c>
      <c r="D345" s="181" t="s">
        <v>897</v>
      </c>
      <c r="E345" s="1746"/>
      <c r="F345" s="2055">
        <f t="shared" si="0"/>
        <v>4.8982499999999991</v>
      </c>
      <c r="G345" s="2055">
        <f t="shared" si="1"/>
        <v>4.8982499999999991</v>
      </c>
      <c r="H345" s="2055">
        <f t="shared" si="2"/>
        <v>4.8982499999999991</v>
      </c>
      <c r="I345" s="2055">
        <f t="shared" si="3"/>
        <v>4.8982499999999991</v>
      </c>
      <c r="J345" s="1911"/>
      <c r="K345" s="1827"/>
      <c r="L345" s="2230"/>
      <c r="M345" s="1828"/>
      <c r="N345" s="1827"/>
      <c r="O345" s="1827"/>
      <c r="P345" s="1827"/>
    </row>
    <row r="346" spans="1:16" s="1829" customFormat="1" ht="27.95" hidden="1" customHeight="1" outlineLevel="1">
      <c r="A346" s="1830"/>
      <c r="B346" s="84" t="s">
        <v>940</v>
      </c>
      <c r="C346" s="2052">
        <v>13.314</v>
      </c>
      <c r="D346" s="181" t="s">
        <v>897</v>
      </c>
      <c r="E346" s="1746"/>
      <c r="F346" s="2055">
        <f t="shared" si="0"/>
        <v>3.3285</v>
      </c>
      <c r="G346" s="2055">
        <f t="shared" si="1"/>
        <v>3.3285</v>
      </c>
      <c r="H346" s="2055">
        <f t="shared" si="2"/>
        <v>3.3285</v>
      </c>
      <c r="I346" s="2055">
        <f t="shared" si="3"/>
        <v>3.3285</v>
      </c>
      <c r="J346" s="1911"/>
      <c r="K346" s="1827"/>
      <c r="L346" s="2230"/>
      <c r="M346" s="1828"/>
      <c r="N346" s="1827"/>
      <c r="O346" s="1827"/>
      <c r="P346" s="1827"/>
    </row>
    <row r="347" spans="1:16" s="1829" customFormat="1" ht="27.95" hidden="1" customHeight="1" outlineLevel="1">
      <c r="A347" s="1830"/>
      <c r="B347" s="84" t="s">
        <v>941</v>
      </c>
      <c r="C347" s="2052">
        <v>7.4760000000000009</v>
      </c>
      <c r="D347" s="181" t="s">
        <v>897</v>
      </c>
      <c r="E347" s="1746"/>
      <c r="F347" s="2055">
        <f t="shared" si="0"/>
        <v>1.8690000000000002</v>
      </c>
      <c r="G347" s="2055">
        <f t="shared" si="1"/>
        <v>1.8690000000000002</v>
      </c>
      <c r="H347" s="2055">
        <f t="shared" si="2"/>
        <v>1.8690000000000002</v>
      </c>
      <c r="I347" s="2055">
        <f t="shared" si="3"/>
        <v>1.8690000000000002</v>
      </c>
      <c r="J347" s="1911"/>
      <c r="K347" s="1827"/>
      <c r="L347" s="2230"/>
      <c r="M347" s="1828"/>
      <c r="N347" s="1827"/>
      <c r="O347" s="1827"/>
      <c r="P347" s="1827"/>
    </row>
    <row r="348" spans="1:16" s="1829" customFormat="1" ht="27.95" hidden="1" customHeight="1" outlineLevel="1">
      <c r="A348" s="1830"/>
      <c r="B348" s="84" t="s">
        <v>942</v>
      </c>
      <c r="C348" s="2052">
        <v>4.0425000000000004</v>
      </c>
      <c r="D348" s="181" t="s">
        <v>897</v>
      </c>
      <c r="E348" s="1746"/>
      <c r="F348" s="2055">
        <f t="shared" si="0"/>
        <v>1.0106250000000001</v>
      </c>
      <c r="G348" s="2055">
        <f t="shared" si="1"/>
        <v>1.0106250000000001</v>
      </c>
      <c r="H348" s="2055">
        <f t="shared" si="2"/>
        <v>1.0106250000000001</v>
      </c>
      <c r="I348" s="2055">
        <f t="shared" si="3"/>
        <v>1.0106250000000001</v>
      </c>
      <c r="J348" s="1911"/>
      <c r="K348" s="1827"/>
      <c r="L348" s="2230"/>
      <c r="M348" s="1828"/>
      <c r="N348" s="1827"/>
      <c r="O348" s="1827"/>
      <c r="P348" s="1827"/>
    </row>
    <row r="349" spans="1:16" s="1829" customFormat="1" ht="27.95" hidden="1" customHeight="1" outlineLevel="1">
      <c r="A349" s="1830"/>
      <c r="B349" s="84" t="s">
        <v>943</v>
      </c>
      <c r="C349" s="2052">
        <v>3.129</v>
      </c>
      <c r="D349" s="181" t="s">
        <v>897</v>
      </c>
      <c r="E349" s="1746"/>
      <c r="F349" s="2055">
        <f t="shared" si="0"/>
        <v>0.78225</v>
      </c>
      <c r="G349" s="2055">
        <f t="shared" si="1"/>
        <v>0.78225</v>
      </c>
      <c r="H349" s="2055">
        <f t="shared" si="2"/>
        <v>0.78225</v>
      </c>
      <c r="I349" s="2055">
        <f t="shared" si="3"/>
        <v>0.78225</v>
      </c>
      <c r="J349" s="1911"/>
      <c r="K349" s="1827"/>
      <c r="L349" s="2232"/>
      <c r="M349" s="1828"/>
      <c r="N349" s="1827"/>
      <c r="O349" s="1921"/>
      <c r="P349" s="1827"/>
    </row>
    <row r="350" spans="1:16" s="1829" customFormat="1" ht="27.95" customHeight="1" collapsed="1">
      <c r="A350" s="1830"/>
      <c r="B350" s="84" t="s">
        <v>944</v>
      </c>
      <c r="C350" s="2052">
        <v>27.961500000000004</v>
      </c>
      <c r="D350" s="181" t="s">
        <v>897</v>
      </c>
      <c r="E350" s="1746"/>
      <c r="F350" s="2055">
        <f t="shared" si="0"/>
        <v>6.9903750000000011</v>
      </c>
      <c r="G350" s="2055">
        <f t="shared" si="1"/>
        <v>6.9903750000000011</v>
      </c>
      <c r="H350" s="2055">
        <f t="shared" si="2"/>
        <v>6.9903750000000011</v>
      </c>
      <c r="I350" s="2055">
        <f t="shared" si="3"/>
        <v>6.9903750000000011</v>
      </c>
      <c r="J350" s="1911"/>
      <c r="K350" s="1827"/>
      <c r="L350" s="2232"/>
      <c r="M350" s="1828"/>
      <c r="N350" s="1827"/>
      <c r="O350" s="1921"/>
      <c r="P350" s="1827"/>
    </row>
    <row r="351" spans="1:16" s="1829" customFormat="1" ht="27.95" hidden="1" customHeight="1" outlineLevel="1">
      <c r="A351" s="1830"/>
      <c r="B351" s="84" t="s">
        <v>945</v>
      </c>
      <c r="C351" s="2052">
        <v>20.055000000000003</v>
      </c>
      <c r="D351" s="181" t="s">
        <v>897</v>
      </c>
      <c r="E351" s="1746"/>
      <c r="F351" s="2055">
        <f t="shared" si="0"/>
        <v>5.0137500000000008</v>
      </c>
      <c r="G351" s="2055">
        <f t="shared" si="1"/>
        <v>5.0137500000000008</v>
      </c>
      <c r="H351" s="2055">
        <f t="shared" si="2"/>
        <v>5.0137500000000008</v>
      </c>
      <c r="I351" s="2055">
        <f t="shared" si="3"/>
        <v>5.0137500000000008</v>
      </c>
      <c r="J351" s="1911"/>
      <c r="K351" s="1827"/>
      <c r="L351" s="2230"/>
      <c r="M351" s="1828"/>
      <c r="N351" s="1827"/>
      <c r="O351" s="1827"/>
      <c r="P351" s="1827"/>
    </row>
    <row r="352" spans="1:16" s="1829" customFormat="1" ht="27.95" hidden="1" customHeight="1" outlineLevel="1">
      <c r="A352" s="1830"/>
      <c r="B352" s="84" t="s">
        <v>946</v>
      </c>
      <c r="C352" s="2052">
        <v>4.8615000000000004</v>
      </c>
      <c r="D352" s="181" t="s">
        <v>897</v>
      </c>
      <c r="E352" s="1746"/>
      <c r="F352" s="2055">
        <f t="shared" si="0"/>
        <v>1.2153750000000001</v>
      </c>
      <c r="G352" s="2055">
        <f t="shared" si="1"/>
        <v>1.2153750000000001</v>
      </c>
      <c r="H352" s="2055">
        <f t="shared" si="2"/>
        <v>1.2153750000000001</v>
      </c>
      <c r="I352" s="2055">
        <f t="shared" si="3"/>
        <v>1.2153750000000001</v>
      </c>
      <c r="J352" s="1911"/>
      <c r="K352" s="1827"/>
      <c r="L352" s="2230"/>
      <c r="M352" s="1828"/>
      <c r="N352" s="1827"/>
      <c r="O352" s="1827"/>
      <c r="P352" s="1827"/>
    </row>
    <row r="353" spans="1:16" s="1829" customFormat="1" ht="27.95" customHeight="1" collapsed="1">
      <c r="A353" s="1830"/>
      <c r="B353" s="84" t="s">
        <v>947</v>
      </c>
      <c r="C353" s="2052">
        <v>24.916500000000003</v>
      </c>
      <c r="D353" s="181" t="s">
        <v>897</v>
      </c>
      <c r="E353" s="1746"/>
      <c r="F353" s="2055">
        <f t="shared" si="0"/>
        <v>6.2291250000000007</v>
      </c>
      <c r="G353" s="2055">
        <f t="shared" si="1"/>
        <v>6.2291250000000007</v>
      </c>
      <c r="H353" s="2055">
        <f t="shared" si="2"/>
        <v>6.2291250000000007</v>
      </c>
      <c r="I353" s="2055">
        <f t="shared" si="3"/>
        <v>6.2291250000000007</v>
      </c>
      <c r="J353" s="1911"/>
      <c r="K353" s="1827"/>
      <c r="L353" s="2230"/>
      <c r="M353" s="1828"/>
      <c r="N353" s="1827"/>
      <c r="O353" s="1827"/>
      <c r="P353" s="1827"/>
    </row>
    <row r="354" spans="1:16" s="1829" customFormat="1" ht="27.95" hidden="1" customHeight="1" outlineLevel="1">
      <c r="A354" s="1840"/>
      <c r="B354" s="1326" t="s">
        <v>948</v>
      </c>
      <c r="C354" s="2052">
        <v>12.358499999999999</v>
      </c>
      <c r="D354" s="1176" t="s">
        <v>897</v>
      </c>
      <c r="E354" s="1848"/>
      <c r="F354" s="2055">
        <f t="shared" si="0"/>
        <v>3.0896249999999998</v>
      </c>
      <c r="G354" s="2055">
        <f t="shared" si="1"/>
        <v>3.0896249999999998</v>
      </c>
      <c r="H354" s="2055">
        <f t="shared" si="2"/>
        <v>3.0896249999999998</v>
      </c>
      <c r="I354" s="2055">
        <f t="shared" si="3"/>
        <v>3.0896249999999998</v>
      </c>
      <c r="J354" s="1914"/>
      <c r="K354" s="1827"/>
      <c r="L354" s="2230"/>
      <c r="M354" s="1828"/>
      <c r="N354" s="1827"/>
      <c r="O354" s="1827"/>
      <c r="P354" s="1827"/>
    </row>
    <row r="355" spans="1:16" s="1829" customFormat="1" ht="27.95" hidden="1" customHeight="1" outlineLevel="1">
      <c r="A355" s="1915" t="s">
        <v>1060</v>
      </c>
      <c r="B355" s="1916" t="s">
        <v>949</v>
      </c>
      <c r="C355" s="2052">
        <v>4.9455</v>
      </c>
      <c r="D355" s="1917" t="s">
        <v>897</v>
      </c>
      <c r="E355" s="1918"/>
      <c r="F355" s="2055">
        <f t="shared" si="0"/>
        <v>1.236375</v>
      </c>
      <c r="G355" s="2055">
        <f t="shared" si="1"/>
        <v>1.236375</v>
      </c>
      <c r="H355" s="2055">
        <f t="shared" si="2"/>
        <v>1.236375</v>
      </c>
      <c r="I355" s="2055">
        <f t="shared" si="3"/>
        <v>1.236375</v>
      </c>
      <c r="J355" s="1919"/>
      <c r="K355" s="1827"/>
      <c r="L355" s="2230"/>
      <c r="M355" s="1828"/>
      <c r="N355" s="1827"/>
      <c r="O355" s="1827"/>
      <c r="P355" s="1827"/>
    </row>
    <row r="356" spans="1:16" s="1829" customFormat="1" ht="27.95" customHeight="1" collapsed="1">
      <c r="A356" s="1920"/>
      <c r="B356" s="84" t="s">
        <v>950</v>
      </c>
      <c r="C356" s="2052">
        <v>17.304000000000002</v>
      </c>
      <c r="D356" s="181" t="s">
        <v>897</v>
      </c>
      <c r="E356" s="1746"/>
      <c r="F356" s="2055">
        <f t="shared" si="0"/>
        <v>4.3260000000000005</v>
      </c>
      <c r="G356" s="2055">
        <f t="shared" si="1"/>
        <v>4.3260000000000005</v>
      </c>
      <c r="H356" s="2055">
        <f t="shared" si="2"/>
        <v>4.3260000000000005</v>
      </c>
      <c r="I356" s="2055">
        <f t="shared" si="3"/>
        <v>4.3260000000000005</v>
      </c>
      <c r="J356" s="1911"/>
      <c r="K356" s="1827"/>
      <c r="L356" s="2230"/>
      <c r="M356" s="1828"/>
      <c r="N356" s="1827"/>
      <c r="O356" s="1827"/>
      <c r="P356" s="1827"/>
    </row>
    <row r="357" spans="1:16" s="1829" customFormat="1" ht="27.95" hidden="1" customHeight="1" outlineLevel="1">
      <c r="A357" s="1830"/>
      <c r="B357" s="84" t="s">
        <v>957</v>
      </c>
      <c r="C357" s="2052">
        <v>8.7675000000000001</v>
      </c>
      <c r="D357" s="181" t="s">
        <v>897</v>
      </c>
      <c r="E357" s="1746"/>
      <c r="F357" s="2055">
        <f t="shared" si="0"/>
        <v>2.191875</v>
      </c>
      <c r="G357" s="2055">
        <f t="shared" si="1"/>
        <v>2.191875</v>
      </c>
      <c r="H357" s="2055">
        <f t="shared" si="2"/>
        <v>2.191875</v>
      </c>
      <c r="I357" s="2055">
        <f t="shared" si="3"/>
        <v>2.191875</v>
      </c>
      <c r="J357" s="1911"/>
      <c r="K357" s="1827"/>
      <c r="L357" s="2230"/>
      <c r="M357" s="1828"/>
      <c r="N357" s="1827"/>
      <c r="O357" s="1827"/>
      <c r="P357" s="1827"/>
    </row>
    <row r="358" spans="1:16" s="1829" customFormat="1" ht="27.95" hidden="1" customHeight="1" outlineLevel="1">
      <c r="A358" s="1830"/>
      <c r="B358" s="84" t="s">
        <v>952</v>
      </c>
      <c r="C358" s="2052">
        <v>5.3760000000000003</v>
      </c>
      <c r="D358" s="181" t="s">
        <v>897</v>
      </c>
      <c r="E358" s="1746"/>
      <c r="F358" s="2055">
        <f t="shared" si="0"/>
        <v>1.3440000000000001</v>
      </c>
      <c r="G358" s="2055">
        <f t="shared" si="1"/>
        <v>1.3440000000000001</v>
      </c>
      <c r="H358" s="2055">
        <f t="shared" si="2"/>
        <v>1.3440000000000001</v>
      </c>
      <c r="I358" s="2055">
        <f t="shared" si="3"/>
        <v>1.3440000000000001</v>
      </c>
      <c r="J358" s="1911"/>
      <c r="K358" s="1827"/>
      <c r="L358" s="2230"/>
      <c r="M358" s="1828"/>
      <c r="N358" s="1827"/>
      <c r="O358" s="1827"/>
      <c r="P358" s="1827"/>
    </row>
    <row r="359" spans="1:16" s="1829" customFormat="1" ht="27.95" customHeight="1" collapsed="1">
      <c r="A359" s="1922"/>
      <c r="B359" s="101" t="s">
        <v>953</v>
      </c>
      <c r="C359" s="2052">
        <v>14.1435</v>
      </c>
      <c r="D359" s="181" t="s">
        <v>897</v>
      </c>
      <c r="E359" s="1755"/>
      <c r="F359" s="2055">
        <f t="shared" si="0"/>
        <v>3.5358749999999999</v>
      </c>
      <c r="G359" s="2055">
        <f t="shared" si="1"/>
        <v>3.5358749999999999</v>
      </c>
      <c r="H359" s="2055">
        <f t="shared" si="2"/>
        <v>3.5358749999999999</v>
      </c>
      <c r="I359" s="2055">
        <f t="shared" si="3"/>
        <v>3.5358749999999999</v>
      </c>
      <c r="J359" s="2282"/>
      <c r="K359" s="1924"/>
      <c r="L359" s="2233"/>
      <c r="O359" s="1925"/>
    </row>
    <row r="360" spans="1:16" ht="27.95" customHeight="1">
      <c r="A360" s="1614"/>
      <c r="B360" s="244"/>
      <c r="C360" s="224"/>
      <c r="D360" s="108"/>
      <c r="E360" s="212"/>
      <c r="F360" s="220"/>
      <c r="G360" s="194"/>
      <c r="H360" s="1426"/>
      <c r="I360" s="1426"/>
      <c r="J360" s="1659"/>
      <c r="L360" s="214"/>
      <c r="M360" s="36"/>
    </row>
    <row r="361" spans="1:16" ht="27.95" customHeight="1">
      <c r="A361" s="1614"/>
      <c r="B361" s="244"/>
      <c r="C361" s="224"/>
      <c r="D361" s="108"/>
      <c r="E361" s="212"/>
      <c r="F361" s="220"/>
      <c r="G361" s="194"/>
      <c r="H361" s="1426"/>
      <c r="I361" s="1426"/>
      <c r="J361" s="1659"/>
      <c r="L361" s="214"/>
      <c r="M361" s="36"/>
    </row>
    <row r="362" spans="1:16" ht="27.95" customHeight="1">
      <c r="A362" s="1614"/>
      <c r="B362" s="756" t="s">
        <v>71</v>
      </c>
      <c r="C362" s="757"/>
      <c r="D362" s="758"/>
      <c r="E362" s="189" t="s">
        <v>20</v>
      </c>
      <c r="F362" s="193"/>
      <c r="G362" s="190"/>
      <c r="H362" s="1457"/>
      <c r="I362" s="1458"/>
      <c r="J362" s="1643" t="s">
        <v>979</v>
      </c>
      <c r="L362" s="2237" t="s">
        <v>1361</v>
      </c>
      <c r="M362" s="36"/>
      <c r="O362" s="1">
        <v>11</v>
      </c>
    </row>
    <row r="363" spans="1:16" ht="27.95" customHeight="1">
      <c r="A363" s="1614"/>
      <c r="B363" s="756" t="s">
        <v>72</v>
      </c>
      <c r="C363" s="757"/>
      <c r="D363" s="758"/>
      <c r="E363" s="189" t="s">
        <v>44</v>
      </c>
      <c r="F363" s="193"/>
      <c r="G363" s="190"/>
      <c r="H363" s="245"/>
      <c r="I363" s="245"/>
      <c r="J363" s="1656"/>
      <c r="L363" s="214"/>
      <c r="M363" s="36"/>
    </row>
    <row r="364" spans="1:16" ht="27.95" customHeight="1">
      <c r="A364" s="1614"/>
      <c r="B364" s="756" t="s">
        <v>73</v>
      </c>
      <c r="C364" s="757"/>
      <c r="D364" s="758"/>
      <c r="E364" s="189" t="s">
        <v>123</v>
      </c>
      <c r="F364" s="193"/>
      <c r="G364" s="190"/>
      <c r="H364" s="245"/>
      <c r="I364" s="245"/>
      <c r="J364" s="1656"/>
      <c r="L364" s="214"/>
      <c r="M364" s="36"/>
    </row>
    <row r="365" spans="1:16" ht="27.95" customHeight="1">
      <c r="A365" s="1614"/>
      <c r="B365" s="756" t="s">
        <v>74</v>
      </c>
      <c r="C365" s="757"/>
      <c r="D365" s="758"/>
      <c r="E365" s="189"/>
      <c r="F365" s="189"/>
      <c r="G365" s="189"/>
      <c r="H365" s="245"/>
      <c r="I365" s="245"/>
      <c r="J365" s="1656"/>
      <c r="L365" s="214"/>
      <c r="M365" s="36"/>
    </row>
    <row r="366" spans="1:16" ht="27.95" customHeight="1">
      <c r="A366" s="112"/>
      <c r="B366" s="1101" t="s">
        <v>383</v>
      </c>
      <c r="C366" s="759"/>
      <c r="D366" s="78"/>
      <c r="E366" s="189"/>
      <c r="F366" s="1796">
        <v>1</v>
      </c>
      <c r="G366" s="1796" t="s">
        <v>216</v>
      </c>
      <c r="H366" s="1796" t="s">
        <v>216</v>
      </c>
      <c r="I366" s="1796" t="s">
        <v>216</v>
      </c>
      <c r="J366" s="1656"/>
      <c r="L366" s="214"/>
      <c r="M366" s="36"/>
    </row>
    <row r="367" spans="1:16" ht="27.95" customHeight="1">
      <c r="A367" s="2273"/>
      <c r="B367" s="2274"/>
      <c r="C367" s="2275"/>
      <c r="D367" s="2276"/>
      <c r="E367" s="2277"/>
      <c r="F367" s="2278"/>
      <c r="G367" s="1185"/>
      <c r="H367" s="1450"/>
      <c r="I367" s="1450"/>
      <c r="J367" s="1660"/>
      <c r="L367" s="214"/>
      <c r="M367" s="36"/>
    </row>
    <row r="368" spans="1:16" ht="23.1" customHeight="1">
      <c r="A368" s="1186" t="s">
        <v>764</v>
      </c>
      <c r="B368" s="1104" t="s">
        <v>75</v>
      </c>
      <c r="C368" s="1105"/>
      <c r="D368" s="1106"/>
      <c r="E368" s="199" t="s">
        <v>20</v>
      </c>
      <c r="F368" s="1184"/>
      <c r="G368" s="185"/>
      <c r="H368" s="1461"/>
      <c r="I368" s="1462"/>
      <c r="J368" s="2271" t="s">
        <v>993</v>
      </c>
      <c r="L368" s="214"/>
      <c r="M368" s="36"/>
      <c r="O368" s="1">
        <v>12</v>
      </c>
    </row>
    <row r="369" spans="1:16" ht="23.1" customHeight="1">
      <c r="A369" s="724" t="s">
        <v>767</v>
      </c>
      <c r="B369" s="721" t="s">
        <v>76</v>
      </c>
      <c r="C369" s="1107"/>
      <c r="D369" s="1088"/>
      <c r="E369" s="189" t="s">
        <v>44</v>
      </c>
      <c r="F369" s="193"/>
      <c r="G369" s="190"/>
      <c r="H369" s="1457"/>
      <c r="I369" s="1458"/>
      <c r="J369" s="1643"/>
      <c r="L369" s="214"/>
      <c r="M369" s="36"/>
      <c r="N369" s="36"/>
    </row>
    <row r="370" spans="1:16" ht="23.1" customHeight="1">
      <c r="A370" s="114"/>
      <c r="B370" s="2272" t="s">
        <v>77</v>
      </c>
      <c r="C370" s="184"/>
      <c r="D370" s="108"/>
      <c r="E370" s="189" t="s">
        <v>123</v>
      </c>
      <c r="F370" s="193"/>
      <c r="G370" s="190"/>
      <c r="H370" s="1457"/>
      <c r="I370" s="1458"/>
      <c r="J370" s="1643"/>
      <c r="K370" s="1615"/>
      <c r="L370" s="214"/>
      <c r="M370" s="1615"/>
      <c r="N370" s="36"/>
    </row>
    <row r="371" spans="1:16" ht="23.1" customHeight="1">
      <c r="A371" s="1616"/>
      <c r="B371" s="200" t="s">
        <v>1061</v>
      </c>
      <c r="C371" s="225">
        <v>32</v>
      </c>
      <c r="D371" s="1926" t="s">
        <v>59</v>
      </c>
      <c r="E371" s="1931"/>
      <c r="F371" s="1932">
        <v>0.32</v>
      </c>
      <c r="G371" s="1932">
        <v>0.32</v>
      </c>
      <c r="H371" s="1932">
        <v>0.32</v>
      </c>
      <c r="I371" s="1932">
        <v>0.32</v>
      </c>
      <c r="J371" s="1656"/>
      <c r="K371" s="1617"/>
      <c r="L371" s="214"/>
      <c r="M371" s="1617"/>
      <c r="N371" s="36"/>
    </row>
    <row r="372" spans="1:16" s="1829" customFormat="1" ht="23.1" hidden="1" customHeight="1" outlineLevel="1">
      <c r="A372" s="1830"/>
      <c r="B372" s="84" t="s">
        <v>898</v>
      </c>
      <c r="C372" s="225">
        <v>32</v>
      </c>
      <c r="D372" s="1926" t="s">
        <v>59</v>
      </c>
      <c r="E372" s="1746"/>
      <c r="F372" s="1932">
        <v>0.32</v>
      </c>
      <c r="G372" s="1932">
        <v>0.32</v>
      </c>
      <c r="H372" s="1932">
        <v>0.32</v>
      </c>
      <c r="I372" s="1932">
        <v>0.32</v>
      </c>
      <c r="J372" s="1911"/>
      <c r="K372" s="1827"/>
      <c r="L372" s="2230"/>
      <c r="M372" s="1828"/>
      <c r="N372" s="1827"/>
      <c r="O372" s="1827"/>
      <c r="P372" s="1827"/>
    </row>
    <row r="373" spans="1:16" s="1829" customFormat="1" ht="23.1" hidden="1" customHeight="1" outlineLevel="1">
      <c r="A373" s="1830"/>
      <c r="B373" s="84" t="s">
        <v>899</v>
      </c>
      <c r="C373" s="225">
        <v>32</v>
      </c>
      <c r="D373" s="1926" t="s">
        <v>59</v>
      </c>
      <c r="E373" s="1746"/>
      <c r="F373" s="1932">
        <v>0.32</v>
      </c>
      <c r="G373" s="1932">
        <v>0.32</v>
      </c>
      <c r="H373" s="1932">
        <v>0.32</v>
      </c>
      <c r="I373" s="1932">
        <v>0.32</v>
      </c>
      <c r="J373" s="1911"/>
      <c r="K373" s="1827"/>
      <c r="L373" s="2230"/>
      <c r="M373" s="1828"/>
      <c r="N373" s="1827"/>
      <c r="O373" s="1827"/>
      <c r="P373" s="1827"/>
    </row>
    <row r="374" spans="1:16" s="1829" customFormat="1" ht="23.1" hidden="1" customHeight="1" outlineLevel="1">
      <c r="A374" s="1830"/>
      <c r="B374" s="84" t="s">
        <v>900</v>
      </c>
      <c r="C374" s="225">
        <v>32</v>
      </c>
      <c r="D374" s="1926" t="s">
        <v>59</v>
      </c>
      <c r="E374" s="1746"/>
      <c r="F374" s="1932">
        <v>0.32</v>
      </c>
      <c r="G374" s="1932">
        <v>0.32</v>
      </c>
      <c r="H374" s="1932">
        <v>0.32</v>
      </c>
      <c r="I374" s="1932">
        <v>0.32</v>
      </c>
      <c r="J374" s="1911"/>
      <c r="K374" s="1827"/>
      <c r="L374" s="2230"/>
      <c r="M374" s="1828"/>
      <c r="N374" s="1827"/>
      <c r="O374" s="1827"/>
      <c r="P374" s="1827"/>
    </row>
    <row r="375" spans="1:16" s="1829" customFormat="1" ht="23.1" hidden="1" customHeight="1" outlineLevel="1">
      <c r="A375" s="1830"/>
      <c r="B375" s="84" t="s">
        <v>901</v>
      </c>
      <c r="C375" s="225">
        <v>32</v>
      </c>
      <c r="D375" s="1926" t="s">
        <v>59</v>
      </c>
      <c r="E375" s="1746"/>
      <c r="F375" s="1932">
        <v>0.32</v>
      </c>
      <c r="G375" s="1932">
        <v>0.32</v>
      </c>
      <c r="H375" s="1932">
        <v>0.32</v>
      </c>
      <c r="I375" s="1932">
        <v>0.32</v>
      </c>
      <c r="J375" s="1911"/>
      <c r="K375" s="1827"/>
      <c r="L375" s="2230"/>
      <c r="M375" s="1828"/>
      <c r="N375" s="1827"/>
      <c r="O375" s="1827"/>
      <c r="P375" s="1827"/>
    </row>
    <row r="376" spans="1:16" s="1829" customFormat="1" ht="23.1" customHeight="1" collapsed="1">
      <c r="A376" s="1830"/>
      <c r="B376" s="84" t="s">
        <v>902</v>
      </c>
      <c r="C376" s="225">
        <v>32</v>
      </c>
      <c r="D376" s="1926" t="s">
        <v>59</v>
      </c>
      <c r="E376" s="1746"/>
      <c r="F376" s="1932">
        <v>0.32</v>
      </c>
      <c r="G376" s="1932">
        <v>0.32</v>
      </c>
      <c r="H376" s="1932">
        <v>0.32</v>
      </c>
      <c r="I376" s="1932">
        <v>0.32</v>
      </c>
      <c r="J376" s="1911"/>
      <c r="K376" s="1827"/>
      <c r="L376" s="2230"/>
      <c r="M376" s="1828"/>
      <c r="N376" s="1827"/>
      <c r="O376" s="1827"/>
      <c r="P376" s="1827"/>
    </row>
    <row r="377" spans="1:16" s="1829" customFormat="1" ht="23.1" hidden="1" customHeight="1" outlineLevel="1">
      <c r="A377" s="1830"/>
      <c r="B377" s="84" t="s">
        <v>903</v>
      </c>
      <c r="C377" s="225">
        <v>32</v>
      </c>
      <c r="D377" s="1926" t="s">
        <v>59</v>
      </c>
      <c r="E377" s="1746"/>
      <c r="F377" s="1932">
        <v>0.32</v>
      </c>
      <c r="G377" s="1932">
        <v>0.32</v>
      </c>
      <c r="H377" s="1932">
        <v>0.32</v>
      </c>
      <c r="I377" s="1932">
        <v>0.32</v>
      </c>
      <c r="J377" s="1911"/>
      <c r="K377" s="1827"/>
      <c r="L377" s="2230"/>
      <c r="M377" s="1828"/>
      <c r="N377" s="1827"/>
      <c r="O377" s="1827"/>
      <c r="P377" s="1827"/>
    </row>
    <row r="378" spans="1:16" s="1829" customFormat="1" ht="23.1" hidden="1" customHeight="1" outlineLevel="1">
      <c r="A378" s="1830"/>
      <c r="B378" s="84" t="s">
        <v>904</v>
      </c>
      <c r="C378" s="225">
        <v>32</v>
      </c>
      <c r="D378" s="1926" t="s">
        <v>59</v>
      </c>
      <c r="E378" s="1746"/>
      <c r="F378" s="1932">
        <v>0.32</v>
      </c>
      <c r="G378" s="1932">
        <v>0.32</v>
      </c>
      <c r="H378" s="1932">
        <v>0.32</v>
      </c>
      <c r="I378" s="1932">
        <v>0.32</v>
      </c>
      <c r="J378" s="1911"/>
      <c r="K378" s="1827"/>
      <c r="L378" s="2230"/>
      <c r="M378" s="1828"/>
      <c r="N378" s="1827"/>
      <c r="O378" s="1827"/>
      <c r="P378" s="1827"/>
    </row>
    <row r="379" spans="1:16" s="1829" customFormat="1" ht="23.1" hidden="1" customHeight="1" outlineLevel="1">
      <c r="A379" s="1830"/>
      <c r="B379" s="84" t="s">
        <v>905</v>
      </c>
      <c r="C379" s="225">
        <v>32</v>
      </c>
      <c r="D379" s="1926" t="s">
        <v>59</v>
      </c>
      <c r="E379" s="1746"/>
      <c r="F379" s="1932">
        <v>0.32</v>
      </c>
      <c r="G379" s="1932">
        <v>0.32</v>
      </c>
      <c r="H379" s="1932">
        <v>0.32</v>
      </c>
      <c r="I379" s="1932">
        <v>0.32</v>
      </c>
      <c r="J379" s="1911"/>
      <c r="K379" s="1827"/>
      <c r="L379" s="2230"/>
      <c r="M379" s="1828"/>
      <c r="N379" s="1827"/>
      <c r="O379" s="1827"/>
      <c r="P379" s="1827"/>
    </row>
    <row r="380" spans="1:16" s="1829" customFormat="1" ht="23.1" customHeight="1" collapsed="1">
      <c r="A380" s="1830"/>
      <c r="B380" s="84" t="s">
        <v>906</v>
      </c>
      <c r="C380" s="225">
        <v>32</v>
      </c>
      <c r="D380" s="1926" t="s">
        <v>59</v>
      </c>
      <c r="E380" s="1746"/>
      <c r="F380" s="1932">
        <v>0.32</v>
      </c>
      <c r="G380" s="1932">
        <v>0.32</v>
      </c>
      <c r="H380" s="1932">
        <v>0.32</v>
      </c>
      <c r="I380" s="1932">
        <v>0.32</v>
      </c>
      <c r="J380" s="1911"/>
      <c r="K380" s="1827"/>
      <c r="L380" s="2230"/>
      <c r="M380" s="1828"/>
      <c r="N380" s="1827"/>
      <c r="O380" s="1827"/>
      <c r="P380" s="1827"/>
    </row>
    <row r="381" spans="1:16" s="1829" customFormat="1" ht="23.1" hidden="1" customHeight="1" outlineLevel="1">
      <c r="A381" s="1830"/>
      <c r="B381" s="84" t="s">
        <v>907</v>
      </c>
      <c r="C381" s="225">
        <v>32</v>
      </c>
      <c r="D381" s="1926" t="s">
        <v>59</v>
      </c>
      <c r="E381" s="1746"/>
      <c r="F381" s="1932">
        <v>0.32</v>
      </c>
      <c r="G381" s="1932">
        <v>0.32</v>
      </c>
      <c r="H381" s="1932">
        <v>0.32</v>
      </c>
      <c r="I381" s="1932">
        <v>0.32</v>
      </c>
      <c r="J381" s="1911"/>
      <c r="K381" s="1827"/>
      <c r="L381" s="2230"/>
      <c r="M381" s="1828"/>
      <c r="N381" s="1827"/>
      <c r="O381" s="1827"/>
      <c r="P381" s="1827"/>
    </row>
    <row r="382" spans="1:16" s="1829" customFormat="1" ht="23.1" hidden="1" customHeight="1" outlineLevel="1">
      <c r="A382" s="1830"/>
      <c r="B382" s="84" t="s">
        <v>908</v>
      </c>
      <c r="C382" s="225">
        <v>32</v>
      </c>
      <c r="D382" s="1926" t="s">
        <v>59</v>
      </c>
      <c r="E382" s="1746"/>
      <c r="F382" s="1932">
        <v>0.32</v>
      </c>
      <c r="G382" s="1932">
        <v>0.32</v>
      </c>
      <c r="H382" s="1932">
        <v>0.32</v>
      </c>
      <c r="I382" s="1932">
        <v>0.32</v>
      </c>
      <c r="J382" s="1911"/>
      <c r="K382" s="1827"/>
      <c r="L382" s="2230"/>
      <c r="M382" s="1828"/>
      <c r="N382" s="1827"/>
      <c r="O382" s="1827"/>
      <c r="P382" s="1827"/>
    </row>
    <row r="383" spans="1:16" s="1829" customFormat="1" ht="23.1" hidden="1" customHeight="1" outlineLevel="1">
      <c r="A383" s="1830"/>
      <c r="B383" s="84" t="s">
        <v>909</v>
      </c>
      <c r="C383" s="225">
        <v>32</v>
      </c>
      <c r="D383" s="1926" t="s">
        <v>59</v>
      </c>
      <c r="E383" s="1746"/>
      <c r="F383" s="1932">
        <v>0.32</v>
      </c>
      <c r="G383" s="1932">
        <v>0.32</v>
      </c>
      <c r="H383" s="1932">
        <v>0.32</v>
      </c>
      <c r="I383" s="1932">
        <v>0.32</v>
      </c>
      <c r="J383" s="1911"/>
      <c r="K383" s="1827"/>
      <c r="L383" s="2230"/>
      <c r="M383" s="1828"/>
      <c r="N383" s="1827"/>
      <c r="O383" s="1827"/>
      <c r="P383" s="1827"/>
    </row>
    <row r="384" spans="1:16" s="1829" customFormat="1" ht="23.1" customHeight="1" collapsed="1">
      <c r="A384" s="1830"/>
      <c r="B384" s="84" t="s">
        <v>910</v>
      </c>
      <c r="C384" s="225">
        <v>32</v>
      </c>
      <c r="D384" s="1926" t="s">
        <v>59</v>
      </c>
      <c r="E384" s="1746"/>
      <c r="F384" s="1932">
        <v>0.32</v>
      </c>
      <c r="G384" s="1932">
        <v>0.32</v>
      </c>
      <c r="H384" s="1932">
        <v>0.32</v>
      </c>
      <c r="I384" s="1932">
        <v>0.32</v>
      </c>
      <c r="J384" s="1911"/>
      <c r="K384" s="1827"/>
      <c r="L384" s="2230"/>
      <c r="M384" s="1828"/>
      <c r="N384" s="1827"/>
      <c r="O384" s="1827"/>
      <c r="P384" s="1827"/>
    </row>
    <row r="385" spans="1:16" s="1829" customFormat="1" ht="23.1" hidden="1" customHeight="1" outlineLevel="1">
      <c r="A385" s="1830"/>
      <c r="B385" s="84" t="s">
        <v>911</v>
      </c>
      <c r="C385" s="225">
        <v>32</v>
      </c>
      <c r="D385" s="1926" t="s">
        <v>59</v>
      </c>
      <c r="E385" s="1746"/>
      <c r="F385" s="1932">
        <v>0.32</v>
      </c>
      <c r="G385" s="1932">
        <v>0.32</v>
      </c>
      <c r="H385" s="1932">
        <v>0.32</v>
      </c>
      <c r="I385" s="1932">
        <v>0.32</v>
      </c>
      <c r="J385" s="1911"/>
      <c r="K385" s="1827"/>
      <c r="L385" s="2230"/>
      <c r="M385" s="1828"/>
      <c r="N385" s="1827"/>
      <c r="O385" s="1827"/>
      <c r="P385" s="1827"/>
    </row>
    <row r="386" spans="1:16" s="1829" customFormat="1" ht="23.1" hidden="1" customHeight="1" outlineLevel="1">
      <c r="A386" s="1830"/>
      <c r="B386" s="84" t="s">
        <v>912</v>
      </c>
      <c r="C386" s="225">
        <v>32</v>
      </c>
      <c r="D386" s="1926" t="s">
        <v>59</v>
      </c>
      <c r="E386" s="1746"/>
      <c r="F386" s="1932">
        <v>0.32</v>
      </c>
      <c r="G386" s="1932">
        <v>0.32</v>
      </c>
      <c r="H386" s="1932">
        <v>0.32</v>
      </c>
      <c r="I386" s="1932">
        <v>0.32</v>
      </c>
      <c r="J386" s="1911"/>
      <c r="K386" s="1827"/>
      <c r="L386" s="2230"/>
      <c r="M386" s="1828"/>
      <c r="N386" s="1827"/>
      <c r="O386" s="1827"/>
      <c r="P386" s="1827"/>
    </row>
    <row r="387" spans="1:16" s="1829" customFormat="1" ht="23.1" hidden="1" customHeight="1" outlineLevel="1">
      <c r="A387" s="1830"/>
      <c r="B387" s="84" t="s">
        <v>913</v>
      </c>
      <c r="C387" s="225">
        <v>32</v>
      </c>
      <c r="D387" s="1926" t="s">
        <v>59</v>
      </c>
      <c r="E387" s="1746"/>
      <c r="F387" s="1932">
        <v>0.32</v>
      </c>
      <c r="G387" s="1932">
        <v>0.32</v>
      </c>
      <c r="H387" s="1932">
        <v>0.32</v>
      </c>
      <c r="I387" s="1932">
        <v>0.32</v>
      </c>
      <c r="J387" s="1911"/>
      <c r="K387" s="1827"/>
      <c r="L387" s="2230"/>
      <c r="M387" s="1828"/>
      <c r="N387" s="1827"/>
      <c r="O387" s="1827"/>
      <c r="P387" s="1827"/>
    </row>
    <row r="388" spans="1:16" s="1829" customFormat="1" ht="23.1" hidden="1" customHeight="1" outlineLevel="1">
      <c r="A388" s="1830"/>
      <c r="B388" s="84" t="s">
        <v>914</v>
      </c>
      <c r="C388" s="225">
        <v>32</v>
      </c>
      <c r="D388" s="1926" t="s">
        <v>59</v>
      </c>
      <c r="E388" s="1746"/>
      <c r="F388" s="1932">
        <v>0.32</v>
      </c>
      <c r="G388" s="1932">
        <v>0.32</v>
      </c>
      <c r="H388" s="1932">
        <v>0.32</v>
      </c>
      <c r="I388" s="1932">
        <v>0.32</v>
      </c>
      <c r="J388" s="1911"/>
      <c r="K388" s="1827"/>
      <c r="L388" s="2230"/>
      <c r="M388" s="1828"/>
      <c r="N388" s="1827"/>
      <c r="O388" s="1827"/>
      <c r="P388" s="1827"/>
    </row>
    <row r="389" spans="1:16" s="1829" customFormat="1" ht="23.1" customHeight="1" collapsed="1">
      <c r="A389" s="1830"/>
      <c r="B389" s="84" t="s">
        <v>915</v>
      </c>
      <c r="C389" s="225">
        <v>32</v>
      </c>
      <c r="D389" s="1926" t="s">
        <v>59</v>
      </c>
      <c r="E389" s="1746"/>
      <c r="F389" s="1932">
        <v>0.32</v>
      </c>
      <c r="G389" s="1932">
        <v>0.32</v>
      </c>
      <c r="H389" s="1932">
        <v>0.32</v>
      </c>
      <c r="I389" s="1932">
        <v>0.32</v>
      </c>
      <c r="J389" s="1911"/>
      <c r="K389" s="1827"/>
      <c r="L389" s="2230"/>
      <c r="M389" s="1828"/>
      <c r="N389" s="1827"/>
      <c r="O389" s="1827"/>
      <c r="P389" s="1827"/>
    </row>
    <row r="390" spans="1:16" s="1829" customFormat="1" ht="23.1" hidden="1" customHeight="1" outlineLevel="1">
      <c r="A390" s="1830"/>
      <c r="B390" s="84" t="s">
        <v>916</v>
      </c>
      <c r="C390" s="225">
        <v>32</v>
      </c>
      <c r="D390" s="1926" t="s">
        <v>59</v>
      </c>
      <c r="E390" s="1746"/>
      <c r="F390" s="1932">
        <v>0.32</v>
      </c>
      <c r="G390" s="1932">
        <v>0.32</v>
      </c>
      <c r="H390" s="1932">
        <v>0.32</v>
      </c>
      <c r="I390" s="1932">
        <v>0.32</v>
      </c>
      <c r="J390" s="1911"/>
      <c r="K390" s="1827"/>
      <c r="L390" s="2230"/>
      <c r="M390" s="1828"/>
      <c r="N390" s="1827"/>
      <c r="O390" s="1827"/>
      <c r="P390" s="1827"/>
    </row>
    <row r="391" spans="1:16" s="1829" customFormat="1" ht="23.1" hidden="1" customHeight="1" outlineLevel="1">
      <c r="A391" s="1830"/>
      <c r="B391" s="84" t="s">
        <v>917</v>
      </c>
      <c r="C391" s="225">
        <v>32</v>
      </c>
      <c r="D391" s="1926" t="s">
        <v>59</v>
      </c>
      <c r="E391" s="1746"/>
      <c r="F391" s="1932">
        <v>0.32</v>
      </c>
      <c r="G391" s="1932">
        <v>0.32</v>
      </c>
      <c r="H391" s="1932">
        <v>0.32</v>
      </c>
      <c r="I391" s="1932">
        <v>0.32</v>
      </c>
      <c r="J391" s="1911"/>
      <c r="K391" s="1827"/>
      <c r="L391" s="2230"/>
      <c r="M391" s="1828"/>
      <c r="N391" s="1827"/>
      <c r="O391" s="1827"/>
      <c r="P391" s="1827"/>
    </row>
    <row r="392" spans="1:16" s="1829" customFormat="1" ht="23.1" customHeight="1" collapsed="1">
      <c r="A392" s="1830"/>
      <c r="B392" s="84" t="s">
        <v>918</v>
      </c>
      <c r="C392" s="225">
        <v>32</v>
      </c>
      <c r="D392" s="1926" t="s">
        <v>59</v>
      </c>
      <c r="E392" s="1746"/>
      <c r="F392" s="1932">
        <v>0.32</v>
      </c>
      <c r="G392" s="1932">
        <v>0.32</v>
      </c>
      <c r="H392" s="1932">
        <v>0.32</v>
      </c>
      <c r="I392" s="1932">
        <v>0.32</v>
      </c>
      <c r="J392" s="1911"/>
      <c r="K392" s="1827"/>
      <c r="L392" s="2230"/>
      <c r="M392" s="1828"/>
      <c r="N392" s="1827"/>
      <c r="O392" s="1827"/>
      <c r="P392" s="1827"/>
    </row>
    <row r="393" spans="1:16" s="1829" customFormat="1" ht="23.1" hidden="1" customHeight="1" outlineLevel="1">
      <c r="A393" s="1830"/>
      <c r="B393" s="84" t="s">
        <v>919</v>
      </c>
      <c r="C393" s="225">
        <v>32</v>
      </c>
      <c r="D393" s="1926" t="s">
        <v>59</v>
      </c>
      <c r="E393" s="1746"/>
      <c r="F393" s="1932">
        <v>0.32</v>
      </c>
      <c r="G393" s="1932">
        <v>0.32</v>
      </c>
      <c r="H393" s="1932">
        <v>0.32</v>
      </c>
      <c r="I393" s="1932">
        <v>0.32</v>
      </c>
      <c r="J393" s="1911"/>
      <c r="K393" s="1827"/>
      <c r="L393" s="2230"/>
      <c r="M393" s="1828"/>
      <c r="N393" s="1827"/>
      <c r="O393" s="1827"/>
      <c r="P393" s="1827"/>
    </row>
    <row r="394" spans="1:16" s="1829" customFormat="1" ht="23.1" hidden="1" customHeight="1" outlineLevel="1">
      <c r="A394" s="1830"/>
      <c r="B394" s="84" t="s">
        <v>920</v>
      </c>
      <c r="C394" s="225">
        <v>32</v>
      </c>
      <c r="D394" s="1926" t="s">
        <v>59</v>
      </c>
      <c r="E394" s="1746"/>
      <c r="F394" s="1932">
        <v>0.32</v>
      </c>
      <c r="G394" s="1932">
        <v>0.32</v>
      </c>
      <c r="H394" s="1932">
        <v>0.32</v>
      </c>
      <c r="I394" s="1932">
        <v>0.32</v>
      </c>
      <c r="J394" s="1911"/>
      <c r="K394" s="1827"/>
      <c r="L394" s="2230"/>
      <c r="M394" s="1828"/>
      <c r="N394" s="1827"/>
      <c r="O394" s="1827"/>
      <c r="P394" s="1827"/>
    </row>
    <row r="395" spans="1:16" s="1829" customFormat="1" ht="23.1" hidden="1" customHeight="1" outlineLevel="1">
      <c r="A395" s="1936"/>
      <c r="B395" s="1836" t="s">
        <v>921</v>
      </c>
      <c r="C395" s="1937">
        <v>32</v>
      </c>
      <c r="D395" s="1935" t="s">
        <v>59</v>
      </c>
      <c r="E395" s="1852"/>
      <c r="F395" s="1938">
        <v>0.32</v>
      </c>
      <c r="G395" s="1938">
        <v>0.32</v>
      </c>
      <c r="H395" s="1938">
        <v>0.32</v>
      </c>
      <c r="I395" s="1938">
        <v>0.32</v>
      </c>
      <c r="J395" s="1928"/>
      <c r="K395" s="1827"/>
      <c r="L395" s="2230"/>
      <c r="M395" s="1828"/>
      <c r="N395" s="1827"/>
      <c r="O395" s="1827"/>
      <c r="P395" s="1827"/>
    </row>
    <row r="396" spans="1:16" s="1829" customFormat="1" ht="23.1" hidden="1" customHeight="1" outlineLevel="1">
      <c r="A396" s="1927"/>
      <c r="B396" s="1836" t="s">
        <v>922</v>
      </c>
      <c r="C396" s="225">
        <v>32</v>
      </c>
      <c r="D396" s="1935" t="s">
        <v>59</v>
      </c>
      <c r="E396" s="1852"/>
      <c r="F396" s="1932">
        <v>0.32</v>
      </c>
      <c r="G396" s="1932">
        <v>0.32</v>
      </c>
      <c r="H396" s="1932">
        <v>0.32</v>
      </c>
      <c r="I396" s="1932">
        <v>0.32</v>
      </c>
      <c r="J396" s="1928"/>
      <c r="K396" s="1827"/>
      <c r="L396" s="2230"/>
      <c r="M396" s="1828"/>
      <c r="N396" s="1827"/>
      <c r="O396" s="1827"/>
      <c r="P396" s="1827"/>
    </row>
    <row r="397" spans="1:16" s="1829" customFormat="1" ht="23.1" customHeight="1" collapsed="1">
      <c r="A397" s="1830"/>
      <c r="B397" s="84" t="s">
        <v>923</v>
      </c>
      <c r="C397" s="225">
        <v>32</v>
      </c>
      <c r="D397" s="1926" t="s">
        <v>59</v>
      </c>
      <c r="E397" s="1746"/>
      <c r="F397" s="1932">
        <v>0.32</v>
      </c>
      <c r="G397" s="1932">
        <v>0.32</v>
      </c>
      <c r="H397" s="1932">
        <v>0.32</v>
      </c>
      <c r="I397" s="1932">
        <v>0.32</v>
      </c>
      <c r="J397" s="1911"/>
      <c r="K397" s="1827"/>
      <c r="L397" s="2230"/>
      <c r="M397" s="1828"/>
      <c r="N397" s="1827"/>
      <c r="O397" s="1827"/>
      <c r="P397" s="1827"/>
    </row>
    <row r="398" spans="1:16" s="1829" customFormat="1" ht="23.1" hidden="1" customHeight="1" outlineLevel="1">
      <c r="A398" s="1830"/>
      <c r="B398" s="84" t="s">
        <v>924</v>
      </c>
      <c r="C398" s="225">
        <v>32</v>
      </c>
      <c r="D398" s="1926" t="s">
        <v>59</v>
      </c>
      <c r="E398" s="1746"/>
      <c r="F398" s="1932">
        <v>0.32</v>
      </c>
      <c r="G398" s="1932">
        <v>0.32</v>
      </c>
      <c r="H398" s="1932">
        <v>0.32</v>
      </c>
      <c r="I398" s="1932">
        <v>0.32</v>
      </c>
      <c r="J398" s="1911"/>
      <c r="K398" s="1827"/>
      <c r="L398" s="2230"/>
      <c r="M398" s="1828"/>
      <c r="N398" s="1827"/>
      <c r="O398" s="1827"/>
      <c r="P398" s="1827"/>
    </row>
    <row r="399" spans="1:16" s="1829" customFormat="1" ht="23.1" hidden="1" customHeight="1" outlineLevel="1">
      <c r="A399" s="1830"/>
      <c r="B399" s="84" t="s">
        <v>925</v>
      </c>
      <c r="C399" s="225">
        <v>32</v>
      </c>
      <c r="D399" s="1926" t="s">
        <v>59</v>
      </c>
      <c r="E399" s="1746"/>
      <c r="F399" s="1932">
        <v>0.32</v>
      </c>
      <c r="G399" s="1932">
        <v>0.32</v>
      </c>
      <c r="H399" s="1932">
        <v>0.32</v>
      </c>
      <c r="I399" s="1932">
        <v>0.32</v>
      </c>
      <c r="J399" s="1911"/>
      <c r="K399" s="1827"/>
      <c r="L399" s="2230"/>
      <c r="M399" s="1828"/>
      <c r="N399" s="1827"/>
      <c r="O399" s="1827"/>
      <c r="P399" s="1827"/>
    </row>
    <row r="400" spans="1:16" s="1829" customFormat="1" ht="23.1" hidden="1" customHeight="1" outlineLevel="1">
      <c r="A400" s="1830"/>
      <c r="B400" s="84" t="s">
        <v>926</v>
      </c>
      <c r="C400" s="225">
        <v>32</v>
      </c>
      <c r="D400" s="1926" t="s">
        <v>59</v>
      </c>
      <c r="E400" s="1746"/>
      <c r="F400" s="1932">
        <v>0.32</v>
      </c>
      <c r="G400" s="1932">
        <v>0.32</v>
      </c>
      <c r="H400" s="1932">
        <v>0.32</v>
      </c>
      <c r="I400" s="1932">
        <v>0.32</v>
      </c>
      <c r="J400" s="1911"/>
      <c r="K400" s="1827"/>
      <c r="L400" s="2230"/>
      <c r="M400" s="1828"/>
      <c r="N400" s="1827"/>
      <c r="O400" s="1827"/>
      <c r="P400" s="1827"/>
    </row>
    <row r="401" spans="1:16" s="1829" customFormat="1" ht="23.1" customHeight="1" collapsed="1">
      <c r="A401" s="1830"/>
      <c r="B401" s="84" t="s">
        <v>927</v>
      </c>
      <c r="C401" s="225">
        <v>32</v>
      </c>
      <c r="D401" s="1926" t="s">
        <v>59</v>
      </c>
      <c r="E401" s="1746"/>
      <c r="F401" s="1932">
        <v>0.32</v>
      </c>
      <c r="G401" s="1932">
        <v>0.32</v>
      </c>
      <c r="H401" s="1932">
        <v>0.32</v>
      </c>
      <c r="I401" s="1932">
        <v>0.32</v>
      </c>
      <c r="J401" s="1911"/>
      <c r="K401" s="1827"/>
      <c r="L401" s="2230"/>
      <c r="M401" s="1828"/>
      <c r="N401" s="1827"/>
      <c r="O401" s="1827"/>
      <c r="P401" s="1827"/>
    </row>
    <row r="402" spans="1:16" s="1829" customFormat="1" ht="23.1" customHeight="1">
      <c r="A402" s="1830"/>
      <c r="B402" s="84" t="s">
        <v>928</v>
      </c>
      <c r="C402" s="225">
        <v>32</v>
      </c>
      <c r="D402" s="1926" t="s">
        <v>59</v>
      </c>
      <c r="E402" s="1746"/>
      <c r="F402" s="1932">
        <v>0.32</v>
      </c>
      <c r="G402" s="1932">
        <v>0.32</v>
      </c>
      <c r="H402" s="1932">
        <v>0.32</v>
      </c>
      <c r="I402" s="1932">
        <v>0.32</v>
      </c>
      <c r="J402" s="1911"/>
      <c r="K402" s="1827"/>
      <c r="L402" s="2230"/>
      <c r="M402" s="1828"/>
      <c r="N402" s="1827"/>
      <c r="O402" s="1827"/>
      <c r="P402" s="1827"/>
    </row>
    <row r="403" spans="1:16" s="1829" customFormat="1" ht="23.1" hidden="1" customHeight="1" outlineLevel="1">
      <c r="A403" s="1830"/>
      <c r="B403" s="84" t="s">
        <v>929</v>
      </c>
      <c r="C403" s="225">
        <v>32</v>
      </c>
      <c r="D403" s="1926" t="s">
        <v>59</v>
      </c>
      <c r="E403" s="1746"/>
      <c r="F403" s="1932">
        <v>0.32</v>
      </c>
      <c r="G403" s="1932">
        <v>0.32</v>
      </c>
      <c r="H403" s="1932">
        <v>0.32</v>
      </c>
      <c r="I403" s="1932">
        <v>0.32</v>
      </c>
      <c r="J403" s="1911"/>
      <c r="K403" s="1827"/>
      <c r="L403" s="2230"/>
      <c r="M403" s="1828"/>
      <c r="N403" s="1827"/>
      <c r="O403" s="1827"/>
      <c r="P403" s="1827"/>
    </row>
    <row r="404" spans="1:16" s="1829" customFormat="1" ht="23.1" hidden="1" customHeight="1" outlineLevel="1">
      <c r="A404" s="1830"/>
      <c r="B404" s="84" t="s">
        <v>930</v>
      </c>
      <c r="C404" s="225">
        <v>32</v>
      </c>
      <c r="D404" s="1926" t="s">
        <v>59</v>
      </c>
      <c r="E404" s="1746"/>
      <c r="F404" s="1932">
        <v>0.32</v>
      </c>
      <c r="G404" s="1932">
        <v>0.32</v>
      </c>
      <c r="H404" s="1932">
        <v>0.32</v>
      </c>
      <c r="I404" s="1932">
        <v>0.32</v>
      </c>
      <c r="J404" s="1911"/>
      <c r="K404" s="1827"/>
      <c r="L404" s="2230"/>
      <c r="M404" s="1828"/>
      <c r="N404" s="1827"/>
      <c r="O404" s="1827"/>
      <c r="P404" s="1827"/>
    </row>
    <row r="405" spans="1:16" s="1829" customFormat="1" ht="23.1" customHeight="1" collapsed="1">
      <c r="A405" s="1830"/>
      <c r="B405" s="84" t="s">
        <v>931</v>
      </c>
      <c r="C405" s="225">
        <v>32</v>
      </c>
      <c r="D405" s="1926" t="s">
        <v>59</v>
      </c>
      <c r="E405" s="1746"/>
      <c r="F405" s="1932">
        <v>0.32</v>
      </c>
      <c r="G405" s="1932">
        <v>0.32</v>
      </c>
      <c r="H405" s="1932">
        <v>0.32</v>
      </c>
      <c r="I405" s="1932">
        <v>0.32</v>
      </c>
      <c r="J405" s="1911"/>
      <c r="K405" s="1827"/>
      <c r="L405" s="2230"/>
      <c r="M405" s="1828"/>
      <c r="N405" s="1827"/>
      <c r="O405" s="1827"/>
      <c r="P405" s="1827"/>
    </row>
    <row r="406" spans="1:16" s="1829" customFormat="1" ht="23.1" hidden="1" customHeight="1" outlineLevel="1">
      <c r="A406" s="1830"/>
      <c r="B406" s="84" t="s">
        <v>932</v>
      </c>
      <c r="C406" s="225">
        <v>32</v>
      </c>
      <c r="D406" s="1926" t="s">
        <v>59</v>
      </c>
      <c r="E406" s="1746"/>
      <c r="F406" s="1932">
        <v>0.32</v>
      </c>
      <c r="G406" s="1932">
        <v>0.32</v>
      </c>
      <c r="H406" s="1932">
        <v>0.32</v>
      </c>
      <c r="I406" s="1932">
        <v>0.32</v>
      </c>
      <c r="J406" s="1911"/>
      <c r="K406" s="1827"/>
      <c r="L406" s="2230"/>
      <c r="M406" s="1828"/>
      <c r="N406" s="1827"/>
      <c r="O406" s="1827"/>
      <c r="P406" s="1827"/>
    </row>
    <row r="407" spans="1:16" s="1829" customFormat="1" ht="23.1" hidden="1" customHeight="1" outlineLevel="1">
      <c r="A407" s="1830"/>
      <c r="B407" s="84" t="s">
        <v>933</v>
      </c>
      <c r="C407" s="225">
        <v>32</v>
      </c>
      <c r="D407" s="1926" t="s">
        <v>59</v>
      </c>
      <c r="E407" s="1746"/>
      <c r="F407" s="1932">
        <v>0.32</v>
      </c>
      <c r="G407" s="1932">
        <v>0.32</v>
      </c>
      <c r="H407" s="1932">
        <v>0.32</v>
      </c>
      <c r="I407" s="1932">
        <v>0.32</v>
      </c>
      <c r="J407" s="1911"/>
      <c r="K407" s="1827"/>
      <c r="L407" s="2230"/>
      <c r="M407" s="1828"/>
      <c r="N407" s="1827"/>
      <c r="O407" s="1827"/>
      <c r="P407" s="1827"/>
    </row>
    <row r="408" spans="1:16" s="1829" customFormat="1" ht="23.1" hidden="1" customHeight="1" outlineLevel="1">
      <c r="A408" s="1830"/>
      <c r="B408" s="84" t="s">
        <v>934</v>
      </c>
      <c r="C408" s="225">
        <v>32</v>
      </c>
      <c r="D408" s="1926" t="s">
        <v>59</v>
      </c>
      <c r="E408" s="1746"/>
      <c r="F408" s="1932">
        <v>0.32</v>
      </c>
      <c r="G408" s="1932">
        <v>0.32</v>
      </c>
      <c r="H408" s="1932">
        <v>0.32</v>
      </c>
      <c r="I408" s="1932">
        <v>0.32</v>
      </c>
      <c r="J408" s="1911"/>
      <c r="K408" s="1827"/>
      <c r="L408" s="2230"/>
      <c r="M408" s="1828"/>
      <c r="N408" s="1827"/>
      <c r="O408" s="1827"/>
      <c r="P408" s="1827"/>
    </row>
    <row r="409" spans="1:16" s="1829" customFormat="1" ht="23.1" customHeight="1" collapsed="1">
      <c r="A409" s="1830"/>
      <c r="B409" s="84" t="s">
        <v>935</v>
      </c>
      <c r="C409" s="225">
        <v>32</v>
      </c>
      <c r="D409" s="1926" t="s">
        <v>59</v>
      </c>
      <c r="E409" s="1746"/>
      <c r="F409" s="1932">
        <v>0.32</v>
      </c>
      <c r="G409" s="1932">
        <v>0.32</v>
      </c>
      <c r="H409" s="1932">
        <v>0.32</v>
      </c>
      <c r="I409" s="1932">
        <v>0.32</v>
      </c>
      <c r="J409" s="1911"/>
      <c r="K409" s="1827"/>
      <c r="L409" s="2230"/>
      <c r="M409" s="1828"/>
      <c r="N409" s="1827"/>
      <c r="O409" s="1827"/>
      <c r="P409" s="1827"/>
    </row>
    <row r="410" spans="1:16" s="1829" customFormat="1" ht="23.1" hidden="1" customHeight="1" outlineLevel="1">
      <c r="A410" s="1830"/>
      <c r="B410" s="84" t="s">
        <v>936</v>
      </c>
      <c r="C410" s="225">
        <v>32</v>
      </c>
      <c r="D410" s="1926" t="s">
        <v>59</v>
      </c>
      <c r="E410" s="1746"/>
      <c r="F410" s="1932">
        <v>0.32</v>
      </c>
      <c r="G410" s="1932">
        <v>0.32</v>
      </c>
      <c r="H410" s="1932">
        <v>0.32</v>
      </c>
      <c r="I410" s="1932">
        <v>0.32</v>
      </c>
      <c r="J410" s="1911"/>
      <c r="K410" s="1827"/>
      <c r="L410" s="2230"/>
      <c r="M410" s="1828"/>
      <c r="N410" s="1827"/>
      <c r="O410" s="1827"/>
      <c r="P410" s="1827"/>
    </row>
    <row r="411" spans="1:16" s="1829" customFormat="1" ht="23.1" hidden="1" customHeight="1" outlineLevel="1">
      <c r="A411" s="1830"/>
      <c r="B411" s="84" t="s">
        <v>937</v>
      </c>
      <c r="C411" s="225">
        <v>32</v>
      </c>
      <c r="D411" s="1926" t="s">
        <v>59</v>
      </c>
      <c r="E411" s="1746"/>
      <c r="F411" s="1932">
        <v>0.32</v>
      </c>
      <c r="G411" s="1932">
        <v>0.32</v>
      </c>
      <c r="H411" s="1932">
        <v>0.32</v>
      </c>
      <c r="I411" s="1932">
        <v>0.32</v>
      </c>
      <c r="J411" s="1911"/>
      <c r="K411" s="1827"/>
      <c r="L411" s="2230"/>
      <c r="M411" s="1828"/>
      <c r="N411" s="1827"/>
      <c r="O411" s="1827"/>
      <c r="P411" s="1827"/>
    </row>
    <row r="412" spans="1:16" s="1829" customFormat="1" ht="23.1" hidden="1" customHeight="1" outlineLevel="1">
      <c r="A412" s="1830"/>
      <c r="B412" s="84" t="s">
        <v>938</v>
      </c>
      <c r="C412" s="225">
        <v>32</v>
      </c>
      <c r="D412" s="1926" t="s">
        <v>59</v>
      </c>
      <c r="E412" s="1746"/>
      <c r="F412" s="1932">
        <v>0.32</v>
      </c>
      <c r="G412" s="1932">
        <v>0.32</v>
      </c>
      <c r="H412" s="1932">
        <v>0.32</v>
      </c>
      <c r="I412" s="1932">
        <v>0.32</v>
      </c>
      <c r="J412" s="1911"/>
      <c r="K412" s="1827"/>
      <c r="L412" s="2230"/>
      <c r="M412" s="1828"/>
      <c r="N412" s="1827"/>
      <c r="O412" s="1827"/>
      <c r="P412" s="1827"/>
    </row>
    <row r="413" spans="1:16" s="1829" customFormat="1" ht="23.1" customHeight="1" collapsed="1">
      <c r="A413" s="1830"/>
      <c r="B413" s="84" t="s">
        <v>939</v>
      </c>
      <c r="C413" s="225">
        <v>32</v>
      </c>
      <c r="D413" s="1926" t="s">
        <v>59</v>
      </c>
      <c r="E413" s="1746"/>
      <c r="F413" s="1932">
        <v>0.32</v>
      </c>
      <c r="G413" s="1932">
        <v>0.32</v>
      </c>
      <c r="H413" s="1932">
        <v>0.32</v>
      </c>
      <c r="I413" s="1932">
        <v>0.32</v>
      </c>
      <c r="J413" s="1911"/>
      <c r="K413" s="1827"/>
      <c r="L413" s="2230"/>
      <c r="M413" s="1828"/>
      <c r="N413" s="1827"/>
      <c r="O413" s="1827"/>
      <c r="P413" s="1827"/>
    </row>
    <row r="414" spans="1:16" s="1829" customFormat="1" ht="23.1" hidden="1" customHeight="1" outlineLevel="1">
      <c r="A414" s="1830"/>
      <c r="B414" s="84" t="s">
        <v>940</v>
      </c>
      <c r="C414" s="225">
        <v>32</v>
      </c>
      <c r="D414" s="1926" t="s">
        <v>59</v>
      </c>
      <c r="E414" s="1746"/>
      <c r="F414" s="1932">
        <v>0.32</v>
      </c>
      <c r="G414" s="1932">
        <v>0.32</v>
      </c>
      <c r="H414" s="1932">
        <v>0.32</v>
      </c>
      <c r="I414" s="1932">
        <v>0.32</v>
      </c>
      <c r="J414" s="1911"/>
      <c r="K414" s="1827"/>
      <c r="L414" s="2230"/>
      <c r="M414" s="1828"/>
      <c r="N414" s="1827"/>
      <c r="O414" s="1827"/>
      <c r="P414" s="1827"/>
    </row>
    <row r="415" spans="1:16" s="1829" customFormat="1" ht="23.1" hidden="1" customHeight="1" outlineLevel="1">
      <c r="A415" s="1830"/>
      <c r="B415" s="84" t="s">
        <v>941</v>
      </c>
      <c r="C415" s="225">
        <v>32</v>
      </c>
      <c r="D415" s="1926" t="s">
        <v>59</v>
      </c>
      <c r="E415" s="1746"/>
      <c r="F415" s="1932">
        <v>0.32</v>
      </c>
      <c r="G415" s="1932">
        <v>0.32</v>
      </c>
      <c r="H415" s="1932">
        <v>0.32</v>
      </c>
      <c r="I415" s="1932">
        <v>0.32</v>
      </c>
      <c r="J415" s="1911"/>
      <c r="K415" s="1827"/>
      <c r="L415" s="2230"/>
      <c r="M415" s="1828"/>
      <c r="N415" s="1827"/>
      <c r="O415" s="1827"/>
      <c r="P415" s="1827"/>
    </row>
    <row r="416" spans="1:16" s="1829" customFormat="1" ht="23.1" hidden="1" customHeight="1" outlineLevel="1">
      <c r="A416" s="1830"/>
      <c r="B416" s="84" t="s">
        <v>942</v>
      </c>
      <c r="C416" s="225">
        <v>32</v>
      </c>
      <c r="D416" s="1926" t="s">
        <v>59</v>
      </c>
      <c r="E416" s="1746"/>
      <c r="F416" s="1932">
        <v>0.32</v>
      </c>
      <c r="G416" s="1932">
        <v>0.32</v>
      </c>
      <c r="H416" s="1932">
        <v>0.32</v>
      </c>
      <c r="I416" s="1932">
        <v>0.32</v>
      </c>
      <c r="J416" s="1911"/>
      <c r="K416" s="1827"/>
      <c r="L416" s="2230"/>
      <c r="M416" s="1828"/>
      <c r="N416" s="1827"/>
      <c r="O416" s="1827"/>
      <c r="P416" s="1827"/>
    </row>
    <row r="417" spans="1:16" s="1829" customFormat="1" ht="23.1" hidden="1" customHeight="1" outlineLevel="1">
      <c r="A417" s="1830"/>
      <c r="B417" s="84" t="s">
        <v>943</v>
      </c>
      <c r="C417" s="225">
        <v>32</v>
      </c>
      <c r="D417" s="1926" t="s">
        <v>59</v>
      </c>
      <c r="E417" s="1746"/>
      <c r="F417" s="1932">
        <v>0.32</v>
      </c>
      <c r="G417" s="1932">
        <v>0.32</v>
      </c>
      <c r="H417" s="1932">
        <v>0.32</v>
      </c>
      <c r="I417" s="1932">
        <v>0.32</v>
      </c>
      <c r="J417" s="1911"/>
      <c r="K417" s="1827"/>
      <c r="L417" s="2230"/>
      <c r="M417" s="1828"/>
      <c r="N417" s="1827"/>
      <c r="O417" s="1827"/>
      <c r="P417" s="1827"/>
    </row>
    <row r="418" spans="1:16" s="1829" customFormat="1" ht="23.1" customHeight="1" collapsed="1">
      <c r="A418" s="1830"/>
      <c r="B418" s="84" t="s">
        <v>944</v>
      </c>
      <c r="C418" s="225">
        <v>32</v>
      </c>
      <c r="D418" s="1926" t="s">
        <v>59</v>
      </c>
      <c r="E418" s="1746"/>
      <c r="F418" s="1932">
        <v>0.32</v>
      </c>
      <c r="G418" s="1932">
        <v>0.32</v>
      </c>
      <c r="H418" s="1932">
        <v>0.32</v>
      </c>
      <c r="I418" s="1932">
        <v>0.32</v>
      </c>
      <c r="J418" s="1911"/>
      <c r="K418" s="1827"/>
      <c r="L418" s="2230"/>
      <c r="M418" s="1828"/>
      <c r="N418" s="1827"/>
      <c r="O418" s="1827"/>
      <c r="P418" s="1827"/>
    </row>
    <row r="419" spans="1:16" s="1829" customFormat="1" ht="23.1" hidden="1" customHeight="1" outlineLevel="1">
      <c r="A419" s="1830"/>
      <c r="B419" s="84" t="s">
        <v>945</v>
      </c>
      <c r="C419" s="225">
        <v>32</v>
      </c>
      <c r="D419" s="1926" t="s">
        <v>59</v>
      </c>
      <c r="E419" s="1746"/>
      <c r="F419" s="1932">
        <v>0.32</v>
      </c>
      <c r="G419" s="1932">
        <v>0.32</v>
      </c>
      <c r="H419" s="1932">
        <v>0.32</v>
      </c>
      <c r="I419" s="1932">
        <v>0.32</v>
      </c>
      <c r="J419" s="1911"/>
      <c r="K419" s="1827"/>
      <c r="L419" s="2230"/>
      <c r="M419" s="1828"/>
      <c r="N419" s="1827"/>
      <c r="O419" s="1827"/>
      <c r="P419" s="1827"/>
    </row>
    <row r="420" spans="1:16" s="1829" customFormat="1" ht="23.1" hidden="1" customHeight="1" outlineLevel="1">
      <c r="A420" s="1830"/>
      <c r="B420" s="84" t="s">
        <v>946</v>
      </c>
      <c r="C420" s="225">
        <v>32</v>
      </c>
      <c r="D420" s="1926" t="s">
        <v>59</v>
      </c>
      <c r="E420" s="1746"/>
      <c r="F420" s="1932">
        <v>0.32</v>
      </c>
      <c r="G420" s="1932">
        <v>0.32</v>
      </c>
      <c r="H420" s="1932">
        <v>0.32</v>
      </c>
      <c r="I420" s="1932">
        <v>0.32</v>
      </c>
      <c r="J420" s="1911"/>
      <c r="K420" s="1827"/>
      <c r="L420" s="2230"/>
      <c r="M420" s="1828"/>
      <c r="N420" s="1827"/>
      <c r="O420" s="1827"/>
      <c r="P420" s="1827"/>
    </row>
    <row r="421" spans="1:16" s="1829" customFormat="1" ht="23.1" customHeight="1" collapsed="1">
      <c r="A421" s="1830"/>
      <c r="B421" s="84" t="s">
        <v>947</v>
      </c>
      <c r="C421" s="225">
        <v>32</v>
      </c>
      <c r="D421" s="1926" t="s">
        <v>59</v>
      </c>
      <c r="E421" s="1746"/>
      <c r="F421" s="1932">
        <v>0.32</v>
      </c>
      <c r="G421" s="1932">
        <v>0.32</v>
      </c>
      <c r="H421" s="1932">
        <v>0.32</v>
      </c>
      <c r="I421" s="1932">
        <v>0.32</v>
      </c>
      <c r="J421" s="1911"/>
      <c r="K421" s="1827"/>
      <c r="L421" s="2230"/>
      <c r="M421" s="1828"/>
      <c r="N421" s="1827"/>
      <c r="O421" s="1827"/>
      <c r="P421" s="1827"/>
    </row>
    <row r="422" spans="1:16" s="1829" customFormat="1" ht="23.1" hidden="1" customHeight="1" outlineLevel="1">
      <c r="A422" s="1929"/>
      <c r="B422" s="84" t="s">
        <v>948</v>
      </c>
      <c r="C422" s="225">
        <v>32</v>
      </c>
      <c r="D422" s="1926" t="s">
        <v>59</v>
      </c>
      <c r="E422" s="1746"/>
      <c r="F422" s="1932">
        <v>0.32</v>
      </c>
      <c r="G422" s="1932">
        <v>0.32</v>
      </c>
      <c r="H422" s="1932">
        <v>0.32</v>
      </c>
      <c r="I422" s="1932">
        <v>0.32</v>
      </c>
      <c r="J422" s="1911"/>
      <c r="K422" s="1827"/>
      <c r="L422" s="2230"/>
      <c r="M422" s="1828"/>
      <c r="N422" s="1827"/>
      <c r="O422" s="1827"/>
      <c r="P422" s="1827"/>
    </row>
    <row r="423" spans="1:16" s="1829" customFormat="1" ht="23.1" hidden="1" customHeight="1" outlineLevel="1">
      <c r="A423" s="1920"/>
      <c r="B423" s="84" t="s">
        <v>949</v>
      </c>
      <c r="C423" s="225">
        <v>32</v>
      </c>
      <c r="D423" s="1926" t="s">
        <v>59</v>
      </c>
      <c r="E423" s="1746"/>
      <c r="F423" s="1932">
        <v>0.32</v>
      </c>
      <c r="G423" s="1932">
        <v>0.32</v>
      </c>
      <c r="H423" s="1932">
        <v>0.32</v>
      </c>
      <c r="I423" s="1932">
        <v>0.32</v>
      </c>
      <c r="J423" s="1911"/>
      <c r="K423" s="1827"/>
      <c r="L423" s="2230"/>
      <c r="M423" s="1828"/>
      <c r="N423" s="1827"/>
      <c r="O423" s="1827"/>
      <c r="P423" s="1827"/>
    </row>
    <row r="424" spans="1:16" s="1829" customFormat="1" ht="23.1" customHeight="1" collapsed="1">
      <c r="A424" s="1930"/>
      <c r="B424" s="84" t="s">
        <v>950</v>
      </c>
      <c r="C424" s="225">
        <v>32</v>
      </c>
      <c r="D424" s="1926" t="s">
        <v>59</v>
      </c>
      <c r="E424" s="1746"/>
      <c r="F424" s="1932">
        <v>0.32</v>
      </c>
      <c r="G424" s="1932">
        <v>0.32</v>
      </c>
      <c r="H424" s="1932">
        <v>0.32</v>
      </c>
      <c r="I424" s="1932">
        <v>0.32</v>
      </c>
      <c r="J424" s="1911"/>
      <c r="K424" s="1827"/>
      <c r="L424" s="2230"/>
      <c r="M424" s="1828"/>
      <c r="N424" s="1827"/>
      <c r="O424" s="1827"/>
      <c r="P424" s="1827"/>
    </row>
    <row r="425" spans="1:16" s="1829" customFormat="1" ht="23.1" hidden="1" customHeight="1" outlineLevel="1">
      <c r="A425" s="1830"/>
      <c r="B425" s="84" t="s">
        <v>957</v>
      </c>
      <c r="C425" s="225">
        <v>32</v>
      </c>
      <c r="D425" s="1926" t="s">
        <v>59</v>
      </c>
      <c r="E425" s="1746"/>
      <c r="F425" s="1932">
        <v>0.32</v>
      </c>
      <c r="G425" s="1932">
        <v>0.32</v>
      </c>
      <c r="H425" s="1932">
        <v>0.32</v>
      </c>
      <c r="I425" s="1932">
        <v>0.32</v>
      </c>
      <c r="J425" s="1911"/>
      <c r="K425" s="1827"/>
      <c r="L425" s="2230"/>
      <c r="M425" s="1828"/>
      <c r="N425" s="1827"/>
      <c r="O425" s="1827"/>
      <c r="P425" s="1827"/>
    </row>
    <row r="426" spans="1:16" s="1829" customFormat="1" ht="23.1" hidden="1" customHeight="1" outlineLevel="1">
      <c r="A426" s="1830"/>
      <c r="B426" s="84" t="s">
        <v>952</v>
      </c>
      <c r="C426" s="225">
        <v>32</v>
      </c>
      <c r="D426" s="1926" t="s">
        <v>59</v>
      </c>
      <c r="E426" s="1746"/>
      <c r="F426" s="1932">
        <v>0.32</v>
      </c>
      <c r="G426" s="1932">
        <v>0.32</v>
      </c>
      <c r="H426" s="1932">
        <v>0.32</v>
      </c>
      <c r="I426" s="1932">
        <v>0.32</v>
      </c>
      <c r="J426" s="1911"/>
      <c r="K426" s="1827"/>
      <c r="L426" s="2230"/>
      <c r="M426" s="1828"/>
      <c r="N426" s="1827"/>
      <c r="O426" s="1827"/>
      <c r="P426" s="1827"/>
    </row>
    <row r="427" spans="1:16" s="1829" customFormat="1" ht="23.1" customHeight="1" collapsed="1">
      <c r="A427" s="1922"/>
      <c r="B427" s="101" t="s">
        <v>953</v>
      </c>
      <c r="C427" s="225">
        <v>32</v>
      </c>
      <c r="D427" s="1926" t="s">
        <v>59</v>
      </c>
      <c r="E427" s="1780"/>
      <c r="F427" s="1932">
        <v>0.32</v>
      </c>
      <c r="G427" s="1932">
        <v>0.32</v>
      </c>
      <c r="H427" s="1932">
        <v>0.32</v>
      </c>
      <c r="I427" s="1932">
        <v>0.32</v>
      </c>
      <c r="J427" s="1923"/>
      <c r="K427" s="1924"/>
      <c r="L427" s="2233"/>
      <c r="O427" s="1925"/>
    </row>
    <row r="428" spans="1:16" ht="23.1" customHeight="1">
      <c r="A428" s="112"/>
      <c r="B428" s="244"/>
      <c r="C428" s="225"/>
      <c r="D428" s="108"/>
      <c r="E428" s="189"/>
      <c r="F428" s="189"/>
      <c r="G428" s="189"/>
      <c r="H428" s="245"/>
      <c r="I428" s="245"/>
      <c r="J428" s="1656"/>
      <c r="L428" s="214"/>
      <c r="M428" s="36"/>
      <c r="N428" s="36"/>
    </row>
    <row r="429" spans="1:16" ht="23.1" customHeight="1">
      <c r="A429" s="231"/>
      <c r="B429" s="734" t="s">
        <v>480</v>
      </c>
      <c r="C429" s="1102"/>
      <c r="D429" s="1091"/>
      <c r="E429" s="189" t="s">
        <v>20</v>
      </c>
      <c r="F429" s="220"/>
      <c r="G429" s="194"/>
      <c r="H429" s="1463"/>
      <c r="I429" s="1464"/>
      <c r="J429" s="1663" t="s">
        <v>993</v>
      </c>
      <c r="L429" s="214"/>
      <c r="M429" s="36"/>
      <c r="O429" s="1">
        <v>13</v>
      </c>
    </row>
    <row r="430" spans="1:16" ht="23.1" customHeight="1">
      <c r="A430" s="183"/>
      <c r="B430" s="721" t="s">
        <v>479</v>
      </c>
      <c r="C430" s="1103"/>
      <c r="D430" s="1088"/>
      <c r="E430" s="189" t="s">
        <v>44</v>
      </c>
      <c r="F430" s="193"/>
      <c r="G430" s="190"/>
      <c r="H430" s="1457"/>
      <c r="I430" s="1458"/>
      <c r="J430" s="1643"/>
      <c r="L430" s="214"/>
      <c r="M430" s="36"/>
    </row>
    <row r="431" spans="1:16" ht="23.1" customHeight="1">
      <c r="A431" s="112"/>
      <c r="B431" s="200" t="s">
        <v>1061</v>
      </c>
      <c r="C431" s="225">
        <v>90</v>
      </c>
      <c r="D431" s="1926" t="s">
        <v>59</v>
      </c>
      <c r="E431" s="189" t="s">
        <v>123</v>
      </c>
      <c r="F431" s="1932">
        <v>0.9</v>
      </c>
      <c r="G431" s="1932">
        <v>0.9</v>
      </c>
      <c r="H431" s="1932">
        <v>0.9</v>
      </c>
      <c r="I431" s="1932">
        <v>0.9</v>
      </c>
      <c r="J431" s="1656"/>
      <c r="L431" s="214"/>
      <c r="M431" s="36"/>
    </row>
    <row r="432" spans="1:16" s="1753" customFormat="1" ht="23.1" hidden="1" customHeight="1" outlineLevel="1">
      <c r="A432" s="133"/>
      <c r="B432" s="84" t="s">
        <v>898</v>
      </c>
      <c r="C432" s="225">
        <v>90</v>
      </c>
      <c r="D432" s="1926" t="s">
        <v>59</v>
      </c>
      <c r="E432" s="1746"/>
      <c r="F432" s="1932">
        <v>0.9</v>
      </c>
      <c r="G432" s="1932">
        <v>0.9</v>
      </c>
      <c r="H432" s="1932">
        <v>0.9</v>
      </c>
      <c r="I432" s="1932">
        <v>0.9</v>
      </c>
      <c r="J432" s="1939"/>
      <c r="K432" s="1751"/>
      <c r="L432" s="2234"/>
      <c r="M432" s="1752"/>
      <c r="N432" s="1751"/>
      <c r="O432" s="1751"/>
      <c r="P432" s="1751"/>
    </row>
    <row r="433" spans="1:16" s="1753" customFormat="1" ht="23.1" hidden="1" customHeight="1" outlineLevel="1">
      <c r="A433" s="133"/>
      <c r="B433" s="84" t="s">
        <v>899</v>
      </c>
      <c r="C433" s="225">
        <v>90</v>
      </c>
      <c r="D433" s="1926" t="s">
        <v>59</v>
      </c>
      <c r="E433" s="1746"/>
      <c r="F433" s="1932">
        <v>0.9</v>
      </c>
      <c r="G433" s="1932">
        <v>0.9</v>
      </c>
      <c r="H433" s="1932">
        <v>0.9</v>
      </c>
      <c r="I433" s="1932">
        <v>0.9</v>
      </c>
      <c r="J433" s="1939"/>
      <c r="K433" s="1751"/>
      <c r="L433" s="2234"/>
      <c r="M433" s="1752"/>
      <c r="N433" s="1751"/>
      <c r="O433" s="1751"/>
      <c r="P433" s="1751"/>
    </row>
    <row r="434" spans="1:16" s="1753" customFormat="1" ht="23.1" hidden="1" customHeight="1" outlineLevel="1">
      <c r="A434" s="133"/>
      <c r="B434" s="84" t="s">
        <v>900</v>
      </c>
      <c r="C434" s="225">
        <v>90</v>
      </c>
      <c r="D434" s="1926" t="s">
        <v>59</v>
      </c>
      <c r="E434" s="1746"/>
      <c r="F434" s="1932">
        <v>0.9</v>
      </c>
      <c r="G434" s="1932">
        <v>0.9</v>
      </c>
      <c r="H434" s="1932">
        <v>0.9</v>
      </c>
      <c r="I434" s="1932">
        <v>0.9</v>
      </c>
      <c r="J434" s="1939"/>
      <c r="K434" s="1751"/>
      <c r="L434" s="2234"/>
      <c r="M434" s="1752"/>
      <c r="N434" s="1751"/>
      <c r="O434" s="1751"/>
      <c r="P434" s="1751"/>
    </row>
    <row r="435" spans="1:16" s="1753" customFormat="1" ht="23.1" hidden="1" customHeight="1" outlineLevel="1">
      <c r="A435" s="133"/>
      <c r="B435" s="84" t="s">
        <v>901</v>
      </c>
      <c r="C435" s="225">
        <v>90</v>
      </c>
      <c r="D435" s="1926" t="s">
        <v>59</v>
      </c>
      <c r="E435" s="1746"/>
      <c r="F435" s="1932">
        <v>0.9</v>
      </c>
      <c r="G435" s="1932">
        <v>0.9</v>
      </c>
      <c r="H435" s="1932">
        <v>0.9</v>
      </c>
      <c r="I435" s="1932">
        <v>0.9</v>
      </c>
      <c r="J435" s="1939"/>
      <c r="K435" s="1751"/>
      <c r="L435" s="2234"/>
      <c r="M435" s="1752"/>
      <c r="N435" s="1751"/>
      <c r="O435" s="1751"/>
      <c r="P435" s="1751"/>
    </row>
    <row r="436" spans="1:16" s="1753" customFormat="1" ht="23.1" customHeight="1" collapsed="1">
      <c r="A436" s="133"/>
      <c r="B436" s="84" t="s">
        <v>902</v>
      </c>
      <c r="C436" s="225">
        <v>90</v>
      </c>
      <c r="D436" s="1926" t="s">
        <v>59</v>
      </c>
      <c r="E436" s="1746"/>
      <c r="F436" s="1932">
        <v>0.9</v>
      </c>
      <c r="G436" s="1932">
        <v>0.9</v>
      </c>
      <c r="H436" s="1932">
        <v>0.9</v>
      </c>
      <c r="I436" s="1932">
        <v>0.9</v>
      </c>
      <c r="J436" s="1939"/>
      <c r="K436" s="1751"/>
      <c r="L436" s="2234"/>
      <c r="M436" s="1752"/>
      <c r="N436" s="1751"/>
      <c r="O436" s="1751"/>
      <c r="P436" s="1751"/>
    </row>
    <row r="437" spans="1:16" s="1753" customFormat="1" ht="23.1" hidden="1" customHeight="1" outlineLevel="1">
      <c r="A437" s="133"/>
      <c r="B437" s="84" t="s">
        <v>903</v>
      </c>
      <c r="C437" s="225">
        <v>90</v>
      </c>
      <c r="D437" s="1926" t="s">
        <v>59</v>
      </c>
      <c r="E437" s="1746"/>
      <c r="F437" s="1932">
        <v>0.9</v>
      </c>
      <c r="G437" s="1932">
        <v>0.9</v>
      </c>
      <c r="H437" s="1932">
        <v>0.9</v>
      </c>
      <c r="I437" s="1932">
        <v>0.9</v>
      </c>
      <c r="J437" s="1939"/>
      <c r="K437" s="1751"/>
      <c r="L437" s="2234"/>
      <c r="M437" s="1752"/>
      <c r="N437" s="1751"/>
      <c r="O437" s="1751"/>
      <c r="P437" s="1751"/>
    </row>
    <row r="438" spans="1:16" s="1753" customFormat="1" ht="23.1" hidden="1" customHeight="1" outlineLevel="1">
      <c r="A438" s="133"/>
      <c r="B438" s="84" t="s">
        <v>904</v>
      </c>
      <c r="C438" s="225">
        <v>90</v>
      </c>
      <c r="D438" s="1926" t="s">
        <v>59</v>
      </c>
      <c r="E438" s="1746"/>
      <c r="F438" s="1932">
        <v>0.9</v>
      </c>
      <c r="G438" s="1932">
        <v>0.9</v>
      </c>
      <c r="H438" s="1932">
        <v>0.9</v>
      </c>
      <c r="I438" s="1932">
        <v>0.9</v>
      </c>
      <c r="J438" s="1939"/>
      <c r="K438" s="1751"/>
      <c r="L438" s="2234"/>
      <c r="M438" s="1752"/>
      <c r="N438" s="1751"/>
      <c r="O438" s="1751"/>
      <c r="P438" s="1751"/>
    </row>
    <row r="439" spans="1:16" s="1753" customFormat="1" ht="23.1" hidden="1" customHeight="1" outlineLevel="1">
      <c r="A439" s="133"/>
      <c r="B439" s="84" t="s">
        <v>905</v>
      </c>
      <c r="C439" s="225">
        <v>90</v>
      </c>
      <c r="D439" s="1926" t="s">
        <v>59</v>
      </c>
      <c r="E439" s="1746"/>
      <c r="F439" s="1932">
        <v>0.9</v>
      </c>
      <c r="G439" s="1932">
        <v>0.9</v>
      </c>
      <c r="H439" s="1932">
        <v>0.9</v>
      </c>
      <c r="I439" s="1932">
        <v>0.9</v>
      </c>
      <c r="J439" s="1939"/>
      <c r="K439" s="1751"/>
      <c r="L439" s="2234"/>
      <c r="M439" s="1752"/>
      <c r="N439" s="1751"/>
      <c r="O439" s="1751"/>
      <c r="P439" s="1751"/>
    </row>
    <row r="440" spans="1:16" s="1753" customFormat="1" ht="23.1" customHeight="1" collapsed="1">
      <c r="A440" s="133"/>
      <c r="B440" s="84" t="s">
        <v>906</v>
      </c>
      <c r="C440" s="225">
        <v>90</v>
      </c>
      <c r="D440" s="1926" t="s">
        <v>59</v>
      </c>
      <c r="E440" s="1746"/>
      <c r="F440" s="1932">
        <v>0.9</v>
      </c>
      <c r="G440" s="1932">
        <v>0.9</v>
      </c>
      <c r="H440" s="1932">
        <v>0.9</v>
      </c>
      <c r="I440" s="1932">
        <v>0.9</v>
      </c>
      <c r="J440" s="1939"/>
      <c r="K440" s="1751"/>
      <c r="L440" s="2234"/>
      <c r="M440" s="1752"/>
      <c r="N440" s="1751"/>
      <c r="O440" s="1751"/>
      <c r="P440" s="1751"/>
    </row>
    <row r="441" spans="1:16" s="1753" customFormat="1" ht="23.1" hidden="1" customHeight="1" outlineLevel="1">
      <c r="A441" s="133"/>
      <c r="B441" s="84" t="s">
        <v>907</v>
      </c>
      <c r="C441" s="225">
        <v>90</v>
      </c>
      <c r="D441" s="1926" t="s">
        <v>59</v>
      </c>
      <c r="E441" s="1746"/>
      <c r="F441" s="1932">
        <v>0.9</v>
      </c>
      <c r="G441" s="1932">
        <v>0.9</v>
      </c>
      <c r="H441" s="1932">
        <v>0.9</v>
      </c>
      <c r="I441" s="1932">
        <v>0.9</v>
      </c>
      <c r="J441" s="1939"/>
      <c r="K441" s="1751"/>
      <c r="L441" s="2234"/>
      <c r="M441" s="1752"/>
      <c r="N441" s="1751"/>
      <c r="O441" s="1751"/>
      <c r="P441" s="1751"/>
    </row>
    <row r="442" spans="1:16" s="1753" customFormat="1" ht="23.1" hidden="1" customHeight="1" outlineLevel="1">
      <c r="A442" s="133"/>
      <c r="B442" s="84" t="s">
        <v>908</v>
      </c>
      <c r="C442" s="225">
        <v>90</v>
      </c>
      <c r="D442" s="1926" t="s">
        <v>59</v>
      </c>
      <c r="E442" s="1746"/>
      <c r="F442" s="1932">
        <v>0.9</v>
      </c>
      <c r="G442" s="1932">
        <v>0.9</v>
      </c>
      <c r="H442" s="1932">
        <v>0.9</v>
      </c>
      <c r="I442" s="1932">
        <v>0.9</v>
      </c>
      <c r="J442" s="1939"/>
      <c r="K442" s="1751"/>
      <c r="L442" s="2234"/>
      <c r="M442" s="1752"/>
      <c r="N442" s="1751"/>
      <c r="O442" s="1751"/>
      <c r="P442" s="1751"/>
    </row>
    <row r="443" spans="1:16" s="1753" customFormat="1" ht="23.1" hidden="1" customHeight="1" outlineLevel="1">
      <c r="A443" s="133"/>
      <c r="B443" s="84" t="s">
        <v>909</v>
      </c>
      <c r="C443" s="225">
        <v>90</v>
      </c>
      <c r="D443" s="1926" t="s">
        <v>59</v>
      </c>
      <c r="E443" s="1746"/>
      <c r="F443" s="1932">
        <v>0.9</v>
      </c>
      <c r="G443" s="1932">
        <v>0.9</v>
      </c>
      <c r="H443" s="1932">
        <v>0.9</v>
      </c>
      <c r="I443" s="1932">
        <v>0.9</v>
      </c>
      <c r="J443" s="1939"/>
      <c r="K443" s="1751"/>
      <c r="L443" s="2234"/>
      <c r="M443" s="1752"/>
      <c r="N443" s="1751"/>
      <c r="O443" s="1751"/>
      <c r="P443" s="1751"/>
    </row>
    <row r="444" spans="1:16" s="1753" customFormat="1" ht="23.1" customHeight="1" collapsed="1">
      <c r="A444" s="133"/>
      <c r="B444" s="84" t="s">
        <v>910</v>
      </c>
      <c r="C444" s="225">
        <v>90</v>
      </c>
      <c r="D444" s="1926" t="s">
        <v>59</v>
      </c>
      <c r="E444" s="1746"/>
      <c r="F444" s="1932">
        <v>0.9</v>
      </c>
      <c r="G444" s="1932">
        <v>0.9</v>
      </c>
      <c r="H444" s="1932">
        <v>0.9</v>
      </c>
      <c r="I444" s="1932">
        <v>0.9</v>
      </c>
      <c r="J444" s="1939"/>
      <c r="K444" s="1751"/>
      <c r="L444" s="2234"/>
      <c r="M444" s="1752"/>
      <c r="N444" s="1751"/>
      <c r="O444" s="1751"/>
      <c r="P444" s="1751"/>
    </row>
    <row r="445" spans="1:16" s="1753" customFormat="1" ht="23.1" hidden="1" customHeight="1" outlineLevel="1">
      <c r="A445" s="133"/>
      <c r="B445" s="84" t="s">
        <v>911</v>
      </c>
      <c r="C445" s="225">
        <v>90</v>
      </c>
      <c r="D445" s="1926" t="s">
        <v>59</v>
      </c>
      <c r="E445" s="1746"/>
      <c r="F445" s="1932">
        <v>0.9</v>
      </c>
      <c r="G445" s="1932">
        <v>0.9</v>
      </c>
      <c r="H445" s="1932">
        <v>0.9</v>
      </c>
      <c r="I445" s="1932">
        <v>0.9</v>
      </c>
      <c r="J445" s="1939"/>
      <c r="K445" s="1751"/>
      <c r="L445" s="2234"/>
      <c r="M445" s="1752"/>
      <c r="N445" s="1751"/>
      <c r="O445" s="1751"/>
      <c r="P445" s="1751"/>
    </row>
    <row r="446" spans="1:16" s="1753" customFormat="1" ht="23.1" hidden="1" customHeight="1" outlineLevel="1">
      <c r="A446" s="133"/>
      <c r="B446" s="84" t="s">
        <v>912</v>
      </c>
      <c r="C446" s="225">
        <v>90</v>
      </c>
      <c r="D446" s="1926" t="s">
        <v>59</v>
      </c>
      <c r="E446" s="1746"/>
      <c r="F446" s="1932">
        <v>0.9</v>
      </c>
      <c r="G446" s="1932">
        <v>0.9</v>
      </c>
      <c r="H446" s="1932">
        <v>0.9</v>
      </c>
      <c r="I446" s="1932">
        <v>0.9</v>
      </c>
      <c r="J446" s="1939"/>
      <c r="K446" s="1751"/>
      <c r="L446" s="2234"/>
      <c r="M446" s="1752"/>
      <c r="N446" s="1751"/>
      <c r="O446" s="1751"/>
      <c r="P446" s="1751"/>
    </row>
    <row r="447" spans="1:16" s="1753" customFormat="1" ht="23.1" hidden="1" customHeight="1" outlineLevel="1">
      <c r="A447" s="133"/>
      <c r="B447" s="84" t="s">
        <v>913</v>
      </c>
      <c r="C447" s="225">
        <v>90</v>
      </c>
      <c r="D447" s="1926" t="s">
        <v>59</v>
      </c>
      <c r="E447" s="1746"/>
      <c r="F447" s="1932">
        <v>0.9</v>
      </c>
      <c r="G447" s="1932">
        <v>0.9</v>
      </c>
      <c r="H447" s="1932">
        <v>0.9</v>
      </c>
      <c r="I447" s="1932">
        <v>0.9</v>
      </c>
      <c r="J447" s="1939"/>
      <c r="K447" s="1751"/>
      <c r="L447" s="2234"/>
      <c r="M447" s="1752"/>
      <c r="N447" s="1751"/>
      <c r="O447" s="1751"/>
      <c r="P447" s="1751"/>
    </row>
    <row r="448" spans="1:16" s="1753" customFormat="1" ht="23.1" hidden="1" customHeight="1" outlineLevel="1">
      <c r="A448" s="133"/>
      <c r="B448" s="84" t="s">
        <v>914</v>
      </c>
      <c r="C448" s="225">
        <v>90</v>
      </c>
      <c r="D448" s="1926" t="s">
        <v>59</v>
      </c>
      <c r="E448" s="1746"/>
      <c r="F448" s="1932">
        <v>0.9</v>
      </c>
      <c r="G448" s="1932">
        <v>0.9</v>
      </c>
      <c r="H448" s="1932">
        <v>0.9</v>
      </c>
      <c r="I448" s="1932">
        <v>0.9</v>
      </c>
      <c r="J448" s="1939"/>
      <c r="K448" s="1751"/>
      <c r="L448" s="2234"/>
      <c r="M448" s="1752"/>
      <c r="N448" s="1751"/>
      <c r="O448" s="1751"/>
      <c r="P448" s="1751"/>
    </row>
    <row r="449" spans="1:16" s="1753" customFormat="1" ht="23.1" customHeight="1" collapsed="1">
      <c r="A449" s="133"/>
      <c r="B449" s="84" t="s">
        <v>915</v>
      </c>
      <c r="C449" s="225">
        <v>90</v>
      </c>
      <c r="D449" s="1926" t="s">
        <v>59</v>
      </c>
      <c r="E449" s="1746"/>
      <c r="F449" s="1932">
        <v>0.9</v>
      </c>
      <c r="G449" s="1932">
        <v>0.9</v>
      </c>
      <c r="H449" s="1932">
        <v>0.9</v>
      </c>
      <c r="I449" s="1932">
        <v>0.9</v>
      </c>
      <c r="J449" s="1939"/>
      <c r="K449" s="1751"/>
      <c r="L449" s="2234"/>
      <c r="M449" s="1752"/>
      <c r="N449" s="1751"/>
      <c r="O449" s="1751"/>
      <c r="P449" s="1751"/>
    </row>
    <row r="450" spans="1:16" s="1753" customFormat="1" ht="23.1" hidden="1" customHeight="1" outlineLevel="1">
      <c r="A450" s="133"/>
      <c r="B450" s="84" t="s">
        <v>916</v>
      </c>
      <c r="C450" s="225">
        <v>90</v>
      </c>
      <c r="D450" s="1926" t="s">
        <v>59</v>
      </c>
      <c r="E450" s="1746"/>
      <c r="F450" s="1932">
        <v>0.9</v>
      </c>
      <c r="G450" s="1932">
        <v>0.9</v>
      </c>
      <c r="H450" s="1932">
        <v>0.9</v>
      </c>
      <c r="I450" s="1932">
        <v>0.9</v>
      </c>
      <c r="J450" s="1939"/>
      <c r="K450" s="1751"/>
      <c r="L450" s="2234"/>
      <c r="M450" s="1752"/>
      <c r="N450" s="1751"/>
      <c r="O450" s="1751"/>
      <c r="P450" s="1751"/>
    </row>
    <row r="451" spans="1:16" s="1753" customFormat="1" ht="23.1" hidden="1" customHeight="1" outlineLevel="1">
      <c r="A451" s="133"/>
      <c r="B451" s="84" t="s">
        <v>917</v>
      </c>
      <c r="C451" s="225">
        <v>90</v>
      </c>
      <c r="D451" s="1926" t="s">
        <v>59</v>
      </c>
      <c r="E451" s="1746"/>
      <c r="F451" s="1932">
        <v>0.9</v>
      </c>
      <c r="G451" s="1932">
        <v>0.9</v>
      </c>
      <c r="H451" s="1932">
        <v>0.9</v>
      </c>
      <c r="I451" s="1932">
        <v>0.9</v>
      </c>
      <c r="J451" s="1939"/>
      <c r="K451" s="1751"/>
      <c r="L451" s="2234"/>
      <c r="M451" s="1752"/>
      <c r="N451" s="1751"/>
      <c r="O451" s="1751"/>
      <c r="P451" s="1751"/>
    </row>
    <row r="452" spans="1:16" s="1753" customFormat="1" ht="23.1" customHeight="1" collapsed="1">
      <c r="A452" s="133"/>
      <c r="B452" s="84" t="s">
        <v>918</v>
      </c>
      <c r="C452" s="225">
        <v>90</v>
      </c>
      <c r="D452" s="1926" t="s">
        <v>59</v>
      </c>
      <c r="E452" s="1746"/>
      <c r="F452" s="1932">
        <v>0.9</v>
      </c>
      <c r="G452" s="1932">
        <v>0.9</v>
      </c>
      <c r="H452" s="1932">
        <v>0.9</v>
      </c>
      <c r="I452" s="1932">
        <v>0.9</v>
      </c>
      <c r="J452" s="1939"/>
      <c r="K452" s="1751"/>
      <c r="L452" s="2234"/>
      <c r="M452" s="1752"/>
      <c r="N452" s="1751"/>
      <c r="O452" s="1751"/>
      <c r="P452" s="1751"/>
    </row>
    <row r="453" spans="1:16" s="1753" customFormat="1" ht="23.1" hidden="1" customHeight="1" outlineLevel="1">
      <c r="A453" s="133"/>
      <c r="B453" s="84" t="s">
        <v>919</v>
      </c>
      <c r="C453" s="225">
        <v>90</v>
      </c>
      <c r="D453" s="1926" t="s">
        <v>59</v>
      </c>
      <c r="E453" s="1746"/>
      <c r="F453" s="1932">
        <v>0.9</v>
      </c>
      <c r="G453" s="1932">
        <v>0.9</v>
      </c>
      <c r="H453" s="1932">
        <v>0.9</v>
      </c>
      <c r="I453" s="1932">
        <v>0.9</v>
      </c>
      <c r="J453" s="1939"/>
      <c r="K453" s="1751"/>
      <c r="L453" s="2234"/>
      <c r="M453" s="1752"/>
      <c r="N453" s="1751"/>
      <c r="O453" s="1751"/>
      <c r="P453" s="1751"/>
    </row>
    <row r="454" spans="1:16" s="1753" customFormat="1" ht="23.1" hidden="1" customHeight="1" outlineLevel="1">
      <c r="A454" s="133"/>
      <c r="B454" s="84" t="s">
        <v>920</v>
      </c>
      <c r="C454" s="225">
        <v>90</v>
      </c>
      <c r="D454" s="1926" t="s">
        <v>59</v>
      </c>
      <c r="E454" s="1746"/>
      <c r="F454" s="1932">
        <v>0.9</v>
      </c>
      <c r="G454" s="1932">
        <v>0.9</v>
      </c>
      <c r="H454" s="1932">
        <v>0.9</v>
      </c>
      <c r="I454" s="1932">
        <v>0.9</v>
      </c>
      <c r="J454" s="1939"/>
      <c r="K454" s="1751"/>
      <c r="L454" s="2234"/>
      <c r="M454" s="1752"/>
      <c r="N454" s="1751"/>
      <c r="O454" s="1751"/>
      <c r="P454" s="1751"/>
    </row>
    <row r="455" spans="1:16" s="1753" customFormat="1" ht="23.1" hidden="1" customHeight="1" outlineLevel="1">
      <c r="A455" s="1846"/>
      <c r="B455" s="1326" t="s">
        <v>921</v>
      </c>
      <c r="C455" s="225">
        <v>90</v>
      </c>
      <c r="D455" s="1933" t="s">
        <v>59</v>
      </c>
      <c r="E455" s="1848"/>
      <c r="F455" s="1932">
        <v>0.9</v>
      </c>
      <c r="G455" s="1932">
        <v>0.9</v>
      </c>
      <c r="H455" s="1932">
        <v>0.9</v>
      </c>
      <c r="I455" s="1932">
        <v>0.9</v>
      </c>
      <c r="J455" s="1940"/>
      <c r="K455" s="1751"/>
      <c r="L455" s="2234"/>
      <c r="M455" s="1752"/>
      <c r="N455" s="1751"/>
      <c r="O455" s="1751"/>
      <c r="P455" s="1751"/>
    </row>
    <row r="456" spans="1:16" s="1753" customFormat="1" ht="23.1" hidden="1" customHeight="1" outlineLevel="1">
      <c r="A456" s="1941"/>
      <c r="B456" s="1916" t="s">
        <v>922</v>
      </c>
      <c r="C456" s="225">
        <v>90</v>
      </c>
      <c r="D456" s="1934" t="s">
        <v>59</v>
      </c>
      <c r="E456" s="1918"/>
      <c r="F456" s="1932">
        <v>0.9</v>
      </c>
      <c r="G456" s="1932">
        <v>0.9</v>
      </c>
      <c r="H456" s="1932">
        <v>0.9</v>
      </c>
      <c r="I456" s="1932">
        <v>0.9</v>
      </c>
      <c r="J456" s="1942"/>
      <c r="K456" s="1751"/>
      <c r="L456" s="2234"/>
      <c r="M456" s="1752"/>
      <c r="N456" s="1751"/>
      <c r="O456" s="1751"/>
      <c r="P456" s="1751"/>
    </row>
    <row r="457" spans="1:16" s="1753" customFormat="1" ht="23.1" customHeight="1" collapsed="1">
      <c r="A457" s="183"/>
      <c r="B457" s="84" t="s">
        <v>923</v>
      </c>
      <c r="C457" s="225">
        <v>90</v>
      </c>
      <c r="D457" s="1926" t="s">
        <v>59</v>
      </c>
      <c r="E457" s="1746"/>
      <c r="F457" s="1932">
        <v>0.9</v>
      </c>
      <c r="G457" s="1932">
        <v>0.9</v>
      </c>
      <c r="H457" s="1932">
        <v>0.9</v>
      </c>
      <c r="I457" s="1932">
        <v>0.9</v>
      </c>
      <c r="J457" s="1939"/>
      <c r="K457" s="1751"/>
      <c r="L457" s="2234"/>
      <c r="M457" s="1752"/>
      <c r="N457" s="1751"/>
      <c r="O457" s="1751"/>
      <c r="P457" s="1751"/>
    </row>
    <row r="458" spans="1:16" s="1753" customFormat="1" ht="23.1" hidden="1" customHeight="1" outlineLevel="1">
      <c r="A458" s="133"/>
      <c r="B458" s="84" t="s">
        <v>924</v>
      </c>
      <c r="C458" s="225">
        <v>90</v>
      </c>
      <c r="D458" s="1926" t="s">
        <v>59</v>
      </c>
      <c r="E458" s="1746"/>
      <c r="F458" s="1932">
        <v>0.9</v>
      </c>
      <c r="G458" s="1932">
        <v>0.9</v>
      </c>
      <c r="H458" s="1932">
        <v>0.9</v>
      </c>
      <c r="I458" s="1932">
        <v>0.9</v>
      </c>
      <c r="J458" s="1939"/>
      <c r="K458" s="1751"/>
      <c r="L458" s="2234"/>
      <c r="M458" s="1752"/>
      <c r="N458" s="1751"/>
      <c r="O458" s="1751"/>
      <c r="P458" s="1751"/>
    </row>
    <row r="459" spans="1:16" s="1753" customFormat="1" ht="23.1" hidden="1" customHeight="1" outlineLevel="1">
      <c r="A459" s="133"/>
      <c r="B459" s="84" t="s">
        <v>925</v>
      </c>
      <c r="C459" s="225">
        <v>90</v>
      </c>
      <c r="D459" s="1926" t="s">
        <v>59</v>
      </c>
      <c r="E459" s="1746"/>
      <c r="F459" s="1932">
        <v>0.9</v>
      </c>
      <c r="G459" s="1932">
        <v>0.9</v>
      </c>
      <c r="H459" s="1932">
        <v>0.9</v>
      </c>
      <c r="I459" s="1932">
        <v>0.9</v>
      </c>
      <c r="J459" s="1939"/>
      <c r="K459" s="1751"/>
      <c r="L459" s="2234"/>
      <c r="M459" s="1752"/>
      <c r="N459" s="1751"/>
      <c r="O459" s="1751"/>
      <c r="P459" s="1751"/>
    </row>
    <row r="460" spans="1:16" s="1753" customFormat="1" ht="23.1" hidden="1" customHeight="1" outlineLevel="1">
      <c r="A460" s="133"/>
      <c r="B460" s="84" t="s">
        <v>926</v>
      </c>
      <c r="C460" s="225">
        <v>90</v>
      </c>
      <c r="D460" s="1926" t="s">
        <v>59</v>
      </c>
      <c r="E460" s="1746"/>
      <c r="F460" s="1932">
        <v>0.9</v>
      </c>
      <c r="G460" s="1932">
        <v>0.9</v>
      </c>
      <c r="H460" s="1932">
        <v>0.9</v>
      </c>
      <c r="I460" s="1932">
        <v>0.9</v>
      </c>
      <c r="J460" s="1939"/>
      <c r="K460" s="1751"/>
      <c r="L460" s="2234"/>
      <c r="M460" s="1752"/>
      <c r="N460" s="1751"/>
      <c r="O460" s="1751"/>
      <c r="P460" s="1751"/>
    </row>
    <row r="461" spans="1:16" s="1753" customFormat="1" ht="23.1" customHeight="1" collapsed="1">
      <c r="A461" s="133"/>
      <c r="B461" s="84" t="s">
        <v>927</v>
      </c>
      <c r="C461" s="225">
        <v>90</v>
      </c>
      <c r="D461" s="1926" t="s">
        <v>59</v>
      </c>
      <c r="E461" s="1746"/>
      <c r="F461" s="1932">
        <v>0.9</v>
      </c>
      <c r="G461" s="1932">
        <v>0.9</v>
      </c>
      <c r="H461" s="1932">
        <v>0.9</v>
      </c>
      <c r="I461" s="1932">
        <v>0.9</v>
      </c>
      <c r="J461" s="1939"/>
      <c r="K461" s="1751"/>
      <c r="L461" s="2234"/>
      <c r="M461" s="1752"/>
      <c r="N461" s="1751"/>
      <c r="O461" s="1751"/>
      <c r="P461" s="1751"/>
    </row>
    <row r="462" spans="1:16" s="1753" customFormat="1" ht="23.1" customHeight="1">
      <c r="A462" s="133"/>
      <c r="B462" s="84" t="s">
        <v>928</v>
      </c>
      <c r="C462" s="225">
        <v>90</v>
      </c>
      <c r="D462" s="1926" t="s">
        <v>59</v>
      </c>
      <c r="E462" s="1746"/>
      <c r="F462" s="1932">
        <v>0.9</v>
      </c>
      <c r="G462" s="1932">
        <v>0.9</v>
      </c>
      <c r="H462" s="1932">
        <v>0.9</v>
      </c>
      <c r="I462" s="1932">
        <v>0.9</v>
      </c>
      <c r="J462" s="1939"/>
      <c r="K462" s="1751"/>
      <c r="L462" s="2234"/>
      <c r="M462" s="1752"/>
      <c r="N462" s="1751"/>
      <c r="O462" s="1751"/>
      <c r="P462" s="1751"/>
    </row>
    <row r="463" spans="1:16" s="1753" customFormat="1" ht="23.1" hidden="1" customHeight="1" outlineLevel="1">
      <c r="A463" s="133"/>
      <c r="B463" s="84" t="s">
        <v>929</v>
      </c>
      <c r="C463" s="225">
        <v>90</v>
      </c>
      <c r="D463" s="1926" t="s">
        <v>59</v>
      </c>
      <c r="E463" s="1746"/>
      <c r="F463" s="1932">
        <v>0.9</v>
      </c>
      <c r="G463" s="1932">
        <v>0.9</v>
      </c>
      <c r="H463" s="1932">
        <v>0.9</v>
      </c>
      <c r="I463" s="1932">
        <v>0.9</v>
      </c>
      <c r="J463" s="1939"/>
      <c r="K463" s="1751"/>
      <c r="L463" s="2234"/>
      <c r="M463" s="1752"/>
      <c r="N463" s="1751"/>
      <c r="O463" s="1751"/>
      <c r="P463" s="1751"/>
    </row>
    <row r="464" spans="1:16" s="1753" customFormat="1" ht="23.1" hidden="1" customHeight="1" outlineLevel="1">
      <c r="A464" s="133"/>
      <c r="B464" s="84" t="s">
        <v>930</v>
      </c>
      <c r="C464" s="225">
        <v>90</v>
      </c>
      <c r="D464" s="1926" t="s">
        <v>59</v>
      </c>
      <c r="E464" s="1746"/>
      <c r="F464" s="1932">
        <v>0.9</v>
      </c>
      <c r="G464" s="1932">
        <v>0.9</v>
      </c>
      <c r="H464" s="1932">
        <v>0.9</v>
      </c>
      <c r="I464" s="1932">
        <v>0.9</v>
      </c>
      <c r="J464" s="1939"/>
      <c r="K464" s="1751"/>
      <c r="L464" s="2234"/>
      <c r="M464" s="1752"/>
      <c r="N464" s="1751"/>
      <c r="O464" s="1751"/>
      <c r="P464" s="1751"/>
    </row>
    <row r="465" spans="1:16" s="1753" customFormat="1" ht="23.1" customHeight="1" collapsed="1">
      <c r="A465" s="133"/>
      <c r="B465" s="84" t="s">
        <v>931</v>
      </c>
      <c r="C465" s="225">
        <v>90</v>
      </c>
      <c r="D465" s="1926" t="s">
        <v>59</v>
      </c>
      <c r="E465" s="1746"/>
      <c r="F465" s="1932">
        <v>0.9</v>
      </c>
      <c r="G465" s="1932">
        <v>0.9</v>
      </c>
      <c r="H465" s="1932">
        <v>0.9</v>
      </c>
      <c r="I465" s="1932">
        <v>0.9</v>
      </c>
      <c r="J465" s="1939"/>
      <c r="K465" s="1751"/>
      <c r="L465" s="2234"/>
      <c r="M465" s="1752"/>
      <c r="N465" s="1751"/>
      <c r="O465" s="1751"/>
      <c r="P465" s="1751"/>
    </row>
    <row r="466" spans="1:16" s="1753" customFormat="1" ht="23.1" hidden="1" customHeight="1" outlineLevel="1">
      <c r="A466" s="133"/>
      <c r="B466" s="84" t="s">
        <v>932</v>
      </c>
      <c r="C466" s="225">
        <v>90</v>
      </c>
      <c r="D466" s="1926" t="s">
        <v>59</v>
      </c>
      <c r="E466" s="1746"/>
      <c r="F466" s="1932">
        <v>0.9</v>
      </c>
      <c r="G466" s="1932">
        <v>0.9</v>
      </c>
      <c r="H466" s="1932">
        <v>0.9</v>
      </c>
      <c r="I466" s="1932">
        <v>0.9</v>
      </c>
      <c r="J466" s="1939"/>
      <c r="K466" s="1751"/>
      <c r="L466" s="2234"/>
      <c r="M466" s="1752"/>
      <c r="N466" s="1751"/>
      <c r="O466" s="1751"/>
      <c r="P466" s="1751"/>
    </row>
    <row r="467" spans="1:16" s="1753" customFormat="1" ht="23.1" hidden="1" customHeight="1" outlineLevel="1">
      <c r="A467" s="133"/>
      <c r="B467" s="84" t="s">
        <v>933</v>
      </c>
      <c r="C467" s="225">
        <v>90</v>
      </c>
      <c r="D467" s="1926" t="s">
        <v>59</v>
      </c>
      <c r="E467" s="1746"/>
      <c r="F467" s="1932">
        <v>0.9</v>
      </c>
      <c r="G467" s="1932">
        <v>0.9</v>
      </c>
      <c r="H467" s="1932">
        <v>0.9</v>
      </c>
      <c r="I467" s="1932">
        <v>0.9</v>
      </c>
      <c r="J467" s="1939"/>
      <c r="K467" s="1751"/>
      <c r="L467" s="2234"/>
      <c r="M467" s="1752"/>
      <c r="N467" s="1751"/>
      <c r="O467" s="1751"/>
      <c r="P467" s="1751"/>
    </row>
    <row r="468" spans="1:16" s="1753" customFormat="1" ht="23.1" hidden="1" customHeight="1" outlineLevel="1">
      <c r="A468" s="133"/>
      <c r="B468" s="84" t="s">
        <v>934</v>
      </c>
      <c r="C468" s="225">
        <v>90</v>
      </c>
      <c r="D468" s="1926" t="s">
        <v>59</v>
      </c>
      <c r="E468" s="1746"/>
      <c r="F468" s="1932">
        <v>0.9</v>
      </c>
      <c r="G468" s="1932">
        <v>0.9</v>
      </c>
      <c r="H468" s="1932">
        <v>0.9</v>
      </c>
      <c r="I468" s="1932">
        <v>0.9</v>
      </c>
      <c r="J468" s="1939"/>
      <c r="K468" s="1751"/>
      <c r="L468" s="2234"/>
      <c r="M468" s="1752"/>
      <c r="N468" s="1751"/>
      <c r="O468" s="1751"/>
      <c r="P468" s="1751"/>
    </row>
    <row r="469" spans="1:16" s="1753" customFormat="1" ht="23.1" customHeight="1" collapsed="1">
      <c r="A469" s="133"/>
      <c r="B469" s="84" t="s">
        <v>935</v>
      </c>
      <c r="C469" s="225">
        <v>90</v>
      </c>
      <c r="D469" s="1926" t="s">
        <v>59</v>
      </c>
      <c r="E469" s="1746"/>
      <c r="F469" s="1932">
        <v>0.9</v>
      </c>
      <c r="G469" s="1932">
        <v>0.9</v>
      </c>
      <c r="H469" s="1932">
        <v>0.9</v>
      </c>
      <c r="I469" s="1932">
        <v>0.9</v>
      </c>
      <c r="J469" s="1939"/>
      <c r="K469" s="1751"/>
      <c r="L469" s="2234"/>
      <c r="M469" s="1752"/>
      <c r="N469" s="1751"/>
      <c r="O469" s="1751"/>
      <c r="P469" s="1751"/>
    </row>
    <row r="470" spans="1:16" s="1753" customFormat="1" ht="23.1" hidden="1" customHeight="1" outlineLevel="1">
      <c r="A470" s="133"/>
      <c r="B470" s="84" t="s">
        <v>936</v>
      </c>
      <c r="C470" s="225">
        <v>90</v>
      </c>
      <c r="D470" s="1926" t="s">
        <v>59</v>
      </c>
      <c r="E470" s="1746"/>
      <c r="F470" s="1932">
        <v>0.9</v>
      </c>
      <c r="G470" s="1932">
        <v>0.9</v>
      </c>
      <c r="H470" s="1932">
        <v>0.9</v>
      </c>
      <c r="I470" s="1932">
        <v>0.9</v>
      </c>
      <c r="J470" s="1939"/>
      <c r="K470" s="1751"/>
      <c r="L470" s="2234"/>
      <c r="M470" s="1752"/>
      <c r="N470" s="1751"/>
      <c r="O470" s="1751"/>
      <c r="P470" s="1751"/>
    </row>
    <row r="471" spans="1:16" s="1753" customFormat="1" ht="23.1" hidden="1" customHeight="1" outlineLevel="1">
      <c r="A471" s="133"/>
      <c r="B471" s="84" t="s">
        <v>937</v>
      </c>
      <c r="C471" s="225">
        <v>90</v>
      </c>
      <c r="D471" s="1926" t="s">
        <v>59</v>
      </c>
      <c r="E471" s="1746"/>
      <c r="F471" s="1932">
        <v>0.9</v>
      </c>
      <c r="G471" s="1932">
        <v>0.9</v>
      </c>
      <c r="H471" s="1932">
        <v>0.9</v>
      </c>
      <c r="I471" s="1932">
        <v>0.9</v>
      </c>
      <c r="J471" s="1939"/>
      <c r="K471" s="1751"/>
      <c r="L471" s="2234"/>
      <c r="M471" s="1752"/>
      <c r="N471" s="1751"/>
      <c r="O471" s="1751"/>
      <c r="P471" s="1751"/>
    </row>
    <row r="472" spans="1:16" s="1753" customFormat="1" ht="23.1" hidden="1" customHeight="1" outlineLevel="1">
      <c r="A472" s="133"/>
      <c r="B472" s="84" t="s">
        <v>938</v>
      </c>
      <c r="C472" s="225">
        <v>90</v>
      </c>
      <c r="D472" s="1926" t="s">
        <v>59</v>
      </c>
      <c r="E472" s="1746"/>
      <c r="F472" s="1932">
        <v>0.9</v>
      </c>
      <c r="G472" s="1932">
        <v>0.9</v>
      </c>
      <c r="H472" s="1932">
        <v>0.9</v>
      </c>
      <c r="I472" s="1932">
        <v>0.9</v>
      </c>
      <c r="J472" s="1939"/>
      <c r="K472" s="1751"/>
      <c r="L472" s="2234"/>
      <c r="M472" s="1752"/>
      <c r="N472" s="1751"/>
      <c r="O472" s="1751"/>
      <c r="P472" s="1751"/>
    </row>
    <row r="473" spans="1:16" s="1753" customFormat="1" ht="23.1" customHeight="1" collapsed="1">
      <c r="A473" s="133"/>
      <c r="B473" s="84" t="s">
        <v>939</v>
      </c>
      <c r="C473" s="225">
        <v>90</v>
      </c>
      <c r="D473" s="1926" t="s">
        <v>59</v>
      </c>
      <c r="E473" s="1746"/>
      <c r="F473" s="1932">
        <v>0.9</v>
      </c>
      <c r="G473" s="1932">
        <v>0.9</v>
      </c>
      <c r="H473" s="1932">
        <v>0.9</v>
      </c>
      <c r="I473" s="1932">
        <v>0.9</v>
      </c>
      <c r="J473" s="1939"/>
      <c r="K473" s="1751"/>
      <c r="L473" s="2234"/>
      <c r="M473" s="1752"/>
      <c r="N473" s="1751"/>
      <c r="O473" s="1751"/>
      <c r="P473" s="1751"/>
    </row>
    <row r="474" spans="1:16" s="1753" customFormat="1" ht="23.1" hidden="1" customHeight="1" outlineLevel="1">
      <c r="A474" s="133"/>
      <c r="B474" s="84" t="s">
        <v>940</v>
      </c>
      <c r="C474" s="225">
        <v>90</v>
      </c>
      <c r="D474" s="1926" t="s">
        <v>59</v>
      </c>
      <c r="E474" s="1746"/>
      <c r="F474" s="1932">
        <v>0.9</v>
      </c>
      <c r="G474" s="1932">
        <v>0.9</v>
      </c>
      <c r="H474" s="1932">
        <v>0.9</v>
      </c>
      <c r="I474" s="1932">
        <v>0.9</v>
      </c>
      <c r="J474" s="1939"/>
      <c r="K474" s="1751"/>
      <c r="L474" s="2234"/>
      <c r="M474" s="1752"/>
      <c r="N474" s="1751"/>
      <c r="O474" s="1751"/>
      <c r="P474" s="1751"/>
    </row>
    <row r="475" spans="1:16" s="1753" customFormat="1" ht="23.1" hidden="1" customHeight="1" outlineLevel="1">
      <c r="A475" s="133"/>
      <c r="B475" s="84" t="s">
        <v>941</v>
      </c>
      <c r="C475" s="225">
        <v>90</v>
      </c>
      <c r="D475" s="1926" t="s">
        <v>59</v>
      </c>
      <c r="E475" s="1746"/>
      <c r="F475" s="1932">
        <v>0.9</v>
      </c>
      <c r="G475" s="1932">
        <v>0.9</v>
      </c>
      <c r="H475" s="1932">
        <v>0.9</v>
      </c>
      <c r="I475" s="1932">
        <v>0.9</v>
      </c>
      <c r="J475" s="1939"/>
      <c r="K475" s="1751"/>
      <c r="L475" s="2234"/>
      <c r="M475" s="1752"/>
      <c r="N475" s="1751"/>
      <c r="O475" s="1751"/>
      <c r="P475" s="1751"/>
    </row>
    <row r="476" spans="1:16" s="1753" customFormat="1" ht="23.1" hidden="1" customHeight="1" outlineLevel="1">
      <c r="A476" s="133"/>
      <c r="B476" s="84" t="s">
        <v>942</v>
      </c>
      <c r="C476" s="225">
        <v>90</v>
      </c>
      <c r="D476" s="1926" t="s">
        <v>59</v>
      </c>
      <c r="E476" s="1746"/>
      <c r="F476" s="1932">
        <v>0.9</v>
      </c>
      <c r="G476" s="1932">
        <v>0.9</v>
      </c>
      <c r="H476" s="1932">
        <v>0.9</v>
      </c>
      <c r="I476" s="1932">
        <v>0.9</v>
      </c>
      <c r="J476" s="1939"/>
      <c r="K476" s="1751"/>
      <c r="L476" s="2234"/>
      <c r="M476" s="1752"/>
      <c r="N476" s="1751"/>
      <c r="O476" s="1751"/>
      <c r="P476" s="1751"/>
    </row>
    <row r="477" spans="1:16" s="1753" customFormat="1" ht="23.1" hidden="1" customHeight="1" outlineLevel="1">
      <c r="A477" s="133"/>
      <c r="B477" s="84" t="s">
        <v>943</v>
      </c>
      <c r="C477" s="225">
        <v>90</v>
      </c>
      <c r="D477" s="1926" t="s">
        <v>59</v>
      </c>
      <c r="E477" s="1746"/>
      <c r="F477" s="1932">
        <v>0.9</v>
      </c>
      <c r="G477" s="1932">
        <v>0.9</v>
      </c>
      <c r="H477" s="1932">
        <v>0.9</v>
      </c>
      <c r="I477" s="1932">
        <v>0.9</v>
      </c>
      <c r="J477" s="1939"/>
      <c r="K477" s="1751"/>
      <c r="L477" s="2234"/>
      <c r="M477" s="1752"/>
      <c r="N477" s="1751"/>
      <c r="O477" s="1751"/>
      <c r="P477" s="1751"/>
    </row>
    <row r="478" spans="1:16" s="1753" customFormat="1" ht="23.1" customHeight="1" collapsed="1">
      <c r="A478" s="133"/>
      <c r="B478" s="84" t="s">
        <v>944</v>
      </c>
      <c r="C478" s="225">
        <v>90</v>
      </c>
      <c r="D478" s="1926" t="s">
        <v>59</v>
      </c>
      <c r="E478" s="1746"/>
      <c r="F478" s="1932">
        <v>0.9</v>
      </c>
      <c r="G478" s="1932">
        <v>0.9</v>
      </c>
      <c r="H478" s="1932">
        <v>0.9</v>
      </c>
      <c r="I478" s="1932">
        <v>0.9</v>
      </c>
      <c r="J478" s="1939"/>
      <c r="K478" s="1751"/>
      <c r="L478" s="2234"/>
      <c r="M478" s="1752"/>
      <c r="N478" s="1751"/>
      <c r="O478" s="1751"/>
      <c r="P478" s="1751"/>
    </row>
    <row r="479" spans="1:16" s="1753" customFormat="1" ht="23.1" hidden="1" customHeight="1" outlineLevel="1">
      <c r="A479" s="133"/>
      <c r="B479" s="84" t="s">
        <v>945</v>
      </c>
      <c r="C479" s="225">
        <v>90</v>
      </c>
      <c r="D479" s="1926" t="s">
        <v>59</v>
      </c>
      <c r="E479" s="1746"/>
      <c r="F479" s="1932">
        <v>0.9</v>
      </c>
      <c r="G479" s="1932">
        <v>0.9</v>
      </c>
      <c r="H479" s="1932">
        <v>0.9</v>
      </c>
      <c r="I479" s="1932">
        <v>0.9</v>
      </c>
      <c r="J479" s="1939"/>
      <c r="K479" s="1751"/>
      <c r="L479" s="2234"/>
      <c r="M479" s="1752"/>
      <c r="N479" s="1751"/>
      <c r="O479" s="1751"/>
      <c r="P479" s="1751"/>
    </row>
    <row r="480" spans="1:16" s="1753" customFormat="1" ht="23.1" hidden="1" customHeight="1" outlineLevel="1">
      <c r="A480" s="133"/>
      <c r="B480" s="84" t="s">
        <v>946</v>
      </c>
      <c r="C480" s="225">
        <v>90</v>
      </c>
      <c r="D480" s="1926" t="s">
        <v>59</v>
      </c>
      <c r="E480" s="1746"/>
      <c r="F480" s="1932">
        <v>0.9</v>
      </c>
      <c r="G480" s="1932">
        <v>0.9</v>
      </c>
      <c r="H480" s="1932">
        <v>0.9</v>
      </c>
      <c r="I480" s="1932">
        <v>0.9</v>
      </c>
      <c r="J480" s="1939"/>
      <c r="K480" s="1751"/>
      <c r="L480" s="2234"/>
      <c r="M480" s="1752"/>
      <c r="N480" s="1751"/>
      <c r="O480" s="1751"/>
      <c r="P480" s="1751"/>
    </row>
    <row r="481" spans="1:16" s="1753" customFormat="1" ht="23.1" customHeight="1" collapsed="1">
      <c r="A481" s="133"/>
      <c r="B481" s="84" t="s">
        <v>947</v>
      </c>
      <c r="C481" s="225">
        <v>90</v>
      </c>
      <c r="D481" s="1926" t="s">
        <v>59</v>
      </c>
      <c r="E481" s="1746"/>
      <c r="F481" s="1932">
        <v>0.9</v>
      </c>
      <c r="G481" s="1932">
        <v>0.9</v>
      </c>
      <c r="H481" s="1932">
        <v>0.9</v>
      </c>
      <c r="I481" s="1932">
        <v>0.9</v>
      </c>
      <c r="J481" s="1939"/>
      <c r="K481" s="1751"/>
      <c r="L481" s="2234"/>
      <c r="M481" s="1752"/>
      <c r="N481" s="1751"/>
      <c r="O481" s="1751"/>
      <c r="P481" s="1751"/>
    </row>
    <row r="482" spans="1:16" s="1753" customFormat="1" ht="23.1" hidden="1" customHeight="1" outlineLevel="1">
      <c r="A482" s="1846"/>
      <c r="B482" s="1326" t="s">
        <v>948</v>
      </c>
      <c r="C482" s="225">
        <v>90</v>
      </c>
      <c r="D482" s="1933" t="s">
        <v>59</v>
      </c>
      <c r="E482" s="1848"/>
      <c r="F482" s="1932">
        <v>0.9</v>
      </c>
      <c r="G482" s="1932">
        <v>0.9</v>
      </c>
      <c r="H482" s="1932">
        <v>0.9</v>
      </c>
      <c r="I482" s="1932">
        <v>0.9</v>
      </c>
      <c r="J482" s="1940"/>
      <c r="K482" s="1751"/>
      <c r="L482" s="2234"/>
      <c r="M482" s="1752"/>
      <c r="N482" s="1751"/>
      <c r="O482" s="1751"/>
      <c r="P482" s="1751"/>
    </row>
    <row r="483" spans="1:16" s="1753" customFormat="1" ht="23.1" hidden="1" customHeight="1" outlineLevel="1">
      <c r="A483" s="1941"/>
      <c r="B483" s="1916" t="s">
        <v>949</v>
      </c>
      <c r="C483" s="225">
        <v>90</v>
      </c>
      <c r="D483" s="1934" t="s">
        <v>59</v>
      </c>
      <c r="E483" s="1918"/>
      <c r="F483" s="1932">
        <v>0.9</v>
      </c>
      <c r="G483" s="1932">
        <v>0.9</v>
      </c>
      <c r="H483" s="1932">
        <v>0.9</v>
      </c>
      <c r="I483" s="1932">
        <v>0.9</v>
      </c>
      <c r="J483" s="1942"/>
      <c r="K483" s="1751"/>
      <c r="L483" s="2234"/>
      <c r="M483" s="1752"/>
      <c r="N483" s="1751"/>
      <c r="O483" s="1751"/>
      <c r="P483" s="1751"/>
    </row>
    <row r="484" spans="1:16" s="1753" customFormat="1" ht="23.1" customHeight="1" collapsed="1">
      <c r="A484" s="183"/>
      <c r="B484" s="84" t="s">
        <v>950</v>
      </c>
      <c r="C484" s="225">
        <v>90</v>
      </c>
      <c r="D484" s="1926" t="s">
        <v>59</v>
      </c>
      <c r="E484" s="1746"/>
      <c r="F484" s="1932">
        <v>0.9</v>
      </c>
      <c r="G484" s="1932">
        <v>0.9</v>
      </c>
      <c r="H484" s="1932">
        <v>0.9</v>
      </c>
      <c r="I484" s="1932">
        <v>0.9</v>
      </c>
      <c r="J484" s="1939"/>
      <c r="K484" s="1751"/>
      <c r="L484" s="2234"/>
      <c r="M484" s="1752"/>
      <c r="N484" s="1751"/>
      <c r="O484" s="1751"/>
      <c r="P484" s="1751"/>
    </row>
    <row r="485" spans="1:16" s="1753" customFormat="1" ht="23.1" hidden="1" customHeight="1" outlineLevel="1">
      <c r="A485" s="133"/>
      <c r="B485" s="84" t="s">
        <v>957</v>
      </c>
      <c r="C485" s="225">
        <v>90</v>
      </c>
      <c r="D485" s="1926" t="s">
        <v>59</v>
      </c>
      <c r="E485" s="1746"/>
      <c r="F485" s="1932">
        <v>0.9</v>
      </c>
      <c r="G485" s="1932">
        <v>0.9</v>
      </c>
      <c r="H485" s="1932">
        <v>0.9</v>
      </c>
      <c r="I485" s="1932">
        <v>0.9</v>
      </c>
      <c r="J485" s="1939"/>
      <c r="K485" s="1751"/>
      <c r="L485" s="2234"/>
      <c r="M485" s="1752"/>
      <c r="N485" s="1751"/>
      <c r="O485" s="1751"/>
      <c r="P485" s="1751"/>
    </row>
    <row r="486" spans="1:16" s="1753" customFormat="1" ht="23.1" hidden="1" customHeight="1" outlineLevel="1">
      <c r="A486" s="133"/>
      <c r="B486" s="84" t="s">
        <v>952</v>
      </c>
      <c r="C486" s="225">
        <v>90</v>
      </c>
      <c r="D486" s="1926" t="s">
        <v>59</v>
      </c>
      <c r="E486" s="1746"/>
      <c r="F486" s="1932">
        <v>0.9</v>
      </c>
      <c r="G486" s="1932">
        <v>0.9</v>
      </c>
      <c r="H486" s="1932">
        <v>0.9</v>
      </c>
      <c r="I486" s="1932">
        <v>0.9</v>
      </c>
      <c r="J486" s="1939"/>
      <c r="K486" s="1751"/>
      <c r="L486" s="2234"/>
      <c r="M486" s="1752"/>
      <c r="N486" s="1751"/>
      <c r="O486" s="1751"/>
      <c r="P486" s="1751"/>
    </row>
    <row r="487" spans="1:16" s="1753" customFormat="1" ht="23.1" customHeight="1" collapsed="1">
      <c r="A487" s="1174"/>
      <c r="B487" s="1330" t="s">
        <v>953</v>
      </c>
      <c r="C487" s="1187">
        <v>90</v>
      </c>
      <c r="D487" s="1933" t="s">
        <v>59</v>
      </c>
      <c r="E487" s="2279"/>
      <c r="F487" s="2280">
        <v>0.9</v>
      </c>
      <c r="G487" s="2280">
        <v>0.9</v>
      </c>
      <c r="H487" s="2280">
        <v>0.9</v>
      </c>
      <c r="I487" s="2280">
        <v>0.9</v>
      </c>
      <c r="J487" s="2281"/>
      <c r="K487" s="1756"/>
      <c r="L487" s="2235"/>
      <c r="O487" s="1757"/>
    </row>
    <row r="488" spans="1:16" ht="27.95" customHeight="1">
      <c r="A488" s="1">
        <v>5</v>
      </c>
      <c r="I488" s="1">
        <v>5</v>
      </c>
      <c r="J488" s="1645">
        <v>13</v>
      </c>
      <c r="L488" s="214"/>
      <c r="M488" s="36"/>
    </row>
    <row r="489" spans="1:16" ht="27.95" customHeight="1">
      <c r="L489" s="214"/>
      <c r="M489" s="36"/>
    </row>
    <row r="490" spans="1:16" ht="27.95" customHeight="1">
      <c r="L490" s="214"/>
      <c r="M490" s="36"/>
    </row>
    <row r="491" spans="1:16" ht="27.95" customHeight="1">
      <c r="L491" s="214"/>
      <c r="M491" s="36"/>
    </row>
    <row r="492" spans="1:16" ht="27.95" customHeight="1">
      <c r="L492" s="214"/>
      <c r="M492" s="36"/>
    </row>
    <row r="493" spans="1:16" ht="27.95" customHeight="1">
      <c r="L493" s="214"/>
      <c r="M493" s="36"/>
    </row>
    <row r="494" spans="1:16" ht="27.95" customHeight="1">
      <c r="L494" s="214"/>
      <c r="M494" s="36"/>
    </row>
    <row r="495" spans="1:16" ht="27.95" customHeight="1">
      <c r="L495" s="214"/>
      <c r="M495" s="36"/>
    </row>
    <row r="496" spans="1:16" ht="27.95" customHeight="1">
      <c r="L496" s="214"/>
      <c r="M496" s="36"/>
    </row>
    <row r="497" spans="12:13" ht="27.95" customHeight="1">
      <c r="L497" s="214"/>
      <c r="M497" s="36"/>
    </row>
    <row r="498" spans="12:13" ht="27.95" customHeight="1">
      <c r="L498" s="214"/>
      <c r="M498" s="36"/>
    </row>
    <row r="499" spans="12:13" ht="27.95" customHeight="1">
      <c r="L499" s="214"/>
      <c r="M499" s="36"/>
    </row>
    <row r="500" spans="12:13" ht="27.95" customHeight="1">
      <c r="L500" s="214"/>
      <c r="M500" s="36"/>
    </row>
    <row r="501" spans="12:13" ht="27.95" customHeight="1">
      <c r="L501" s="214"/>
      <c r="M501" s="36"/>
    </row>
    <row r="502" spans="12:13" ht="27.95" customHeight="1">
      <c r="L502" s="214"/>
      <c r="M502" s="36"/>
    </row>
    <row r="503" spans="12:13" ht="27.95" customHeight="1">
      <c r="L503" s="214"/>
      <c r="M503" s="36"/>
    </row>
    <row r="504" spans="12:13" ht="27.95" customHeight="1">
      <c r="L504" s="214"/>
      <c r="M504" s="36"/>
    </row>
    <row r="505" spans="12:13" ht="27.95" customHeight="1">
      <c r="L505" s="214"/>
      <c r="M505" s="36"/>
    </row>
    <row r="514" spans="7:8" ht="27.95" customHeight="1">
      <c r="G514" s="36"/>
      <c r="H514" s="1"/>
    </row>
  </sheetData>
  <mergeCells count="10">
    <mergeCell ref="B149:D149"/>
    <mergeCell ref="B296:D296"/>
    <mergeCell ref="B23:D23"/>
    <mergeCell ref="B24:D24"/>
    <mergeCell ref="C215:D215"/>
    <mergeCell ref="B20:D20"/>
    <mergeCell ref="B21:D21"/>
    <mergeCell ref="B22:D22"/>
    <mergeCell ref="F20:I20"/>
    <mergeCell ref="F21:I21"/>
  </mergeCells>
  <pageMargins left="0.51181102362204722" right="0.17" top="0.28999999999999998" bottom="0.39370078740157483" header="0.27" footer="0.39370078740157483"/>
  <pageSetup paperSize="9" scale="61" orientation="landscape" r:id="rId1"/>
  <rowBreaks count="2" manualBreakCount="2">
    <brk id="295" max="9" man="1"/>
    <brk id="367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206"/>
  <sheetViews>
    <sheetView view="pageBreakPreview" zoomScale="70" zoomScaleNormal="70" zoomScaleSheetLayoutView="70" workbookViewId="0">
      <selection activeCell="R108" sqref="R108"/>
    </sheetView>
  </sheetViews>
  <sheetFormatPr defaultColWidth="9" defaultRowHeight="22.5" outlineLevelRow="1"/>
  <cols>
    <col min="1" max="1" width="51.140625" style="12" customWidth="1"/>
    <col min="2" max="2" width="27.42578125" style="12" customWidth="1"/>
    <col min="3" max="3" width="13.5703125" style="12" customWidth="1"/>
    <col min="4" max="4" width="38.85546875" style="12" customWidth="1"/>
    <col min="5" max="5" width="12.85546875" style="12" customWidth="1"/>
    <col min="6" max="7" width="12.140625" style="12" customWidth="1"/>
    <col min="8" max="8" width="12.140625" style="50" customWidth="1"/>
    <col min="9" max="9" width="12.140625" style="12" customWidth="1"/>
    <col min="10" max="10" width="12.28515625" style="35" bestFit="1" customWidth="1"/>
    <col min="11" max="16384" width="9" style="12"/>
  </cols>
  <sheetData>
    <row r="1" spans="1:15" ht="27.95" customHeight="1">
      <c r="A1" s="763" t="s">
        <v>664</v>
      </c>
      <c r="B1" s="246"/>
      <c r="C1" s="785" t="s">
        <v>78</v>
      </c>
      <c r="D1" s="785"/>
      <c r="E1" s="207"/>
      <c r="F1" s="208"/>
      <c r="G1" s="207"/>
      <c r="H1" s="209"/>
      <c r="I1" s="207"/>
      <c r="J1" s="1718"/>
    </row>
    <row r="2" spans="1:15" ht="27.95" customHeight="1">
      <c r="A2" s="764" t="s">
        <v>17</v>
      </c>
      <c r="B2" s="246"/>
      <c r="C2" s="785" t="s">
        <v>79</v>
      </c>
      <c r="D2" s="785"/>
      <c r="E2" s="202"/>
      <c r="F2" s="202"/>
      <c r="G2" s="202"/>
      <c r="H2" s="203"/>
      <c r="I2" s="202"/>
      <c r="J2" s="1718"/>
    </row>
    <row r="3" spans="1:15" s="23" customFormat="1" ht="27.95" customHeight="1">
      <c r="A3" s="204" t="s">
        <v>1</v>
      </c>
      <c r="B3" s="204"/>
      <c r="C3" s="204" t="s">
        <v>80</v>
      </c>
      <c r="D3" s="204"/>
      <c r="E3" s="204" t="s">
        <v>2</v>
      </c>
      <c r="F3" s="204"/>
      <c r="G3" s="204"/>
      <c r="H3" s="2840" t="s">
        <v>3</v>
      </c>
      <c r="I3" s="2840"/>
      <c r="J3" s="1718"/>
      <c r="K3" s="12"/>
      <c r="L3" s="12"/>
    </row>
    <row r="4" spans="1:15" s="23" customFormat="1" ht="27.95" customHeight="1">
      <c r="A4" s="44" t="s">
        <v>4</v>
      </c>
      <c r="B4" s="247"/>
      <c r="C4" s="247" t="s">
        <v>81</v>
      </c>
      <c r="D4" s="44"/>
      <c r="E4" s="944" t="s">
        <v>225</v>
      </c>
      <c r="F4" s="44"/>
      <c r="G4" s="44"/>
      <c r="H4" s="944" t="s">
        <v>225</v>
      </c>
      <c r="I4" s="250"/>
      <c r="J4" s="1718"/>
      <c r="K4" s="12"/>
      <c r="L4" s="12"/>
    </row>
    <row r="5" spans="1:15" s="23" customFormat="1" ht="27.95" customHeight="1">
      <c r="A5" s="251" t="s">
        <v>82</v>
      </c>
      <c r="B5" s="247"/>
      <c r="C5" s="247" t="s">
        <v>83</v>
      </c>
      <c r="D5" s="44"/>
      <c r="E5" s="247"/>
      <c r="F5" s="44"/>
      <c r="G5" s="44"/>
      <c r="H5" s="249"/>
      <c r="I5" s="250"/>
      <c r="J5" s="1718"/>
      <c r="K5" s="12"/>
      <c r="L5" s="12"/>
    </row>
    <row r="6" spans="1:15" s="23" customFormat="1" ht="27.95" customHeight="1">
      <c r="A6" s="251" t="s">
        <v>84</v>
      </c>
      <c r="B6" s="247"/>
      <c r="C6" s="247"/>
      <c r="D6" s="44"/>
      <c r="E6" s="247"/>
      <c r="F6" s="44"/>
      <c r="G6" s="44"/>
      <c r="H6" s="249"/>
      <c r="I6" s="250"/>
      <c r="J6" s="1718"/>
      <c r="K6" s="12"/>
      <c r="L6" s="12"/>
    </row>
    <row r="7" spans="1:15" s="1" customFormat="1" ht="27.95" customHeight="1">
      <c r="A7" s="38"/>
      <c r="B7" s="204"/>
      <c r="C7" s="204" t="s">
        <v>85</v>
      </c>
      <c r="D7" s="204"/>
      <c r="E7" s="204" t="s">
        <v>7</v>
      </c>
      <c r="F7" s="204"/>
      <c r="G7" s="204"/>
      <c r="H7" s="2840" t="s">
        <v>8</v>
      </c>
      <c r="I7" s="2840"/>
      <c r="J7" s="1718"/>
      <c r="K7" s="12"/>
      <c r="L7" s="12"/>
    </row>
    <row r="8" spans="1:15" s="1" customFormat="1" ht="27.95" customHeight="1">
      <c r="A8" s="38"/>
      <c r="B8" s="247"/>
      <c r="C8" s="247" t="s">
        <v>91</v>
      </c>
      <c r="D8" s="44"/>
      <c r="E8" s="206" t="s">
        <v>86</v>
      </c>
      <c r="F8" s="205"/>
      <c r="G8" s="205"/>
      <c r="H8" s="2839" t="s">
        <v>661</v>
      </c>
      <c r="I8" s="2839"/>
      <c r="J8" s="1718"/>
      <c r="K8" s="12"/>
      <c r="L8" s="12"/>
    </row>
    <row r="9" spans="1:15" s="1" customFormat="1" ht="27.95" customHeight="1">
      <c r="A9" s="38"/>
      <c r="B9" s="247"/>
      <c r="C9" s="247" t="s">
        <v>83</v>
      </c>
      <c r="D9" s="44"/>
      <c r="E9" s="247"/>
      <c r="F9" s="44"/>
      <c r="G9" s="44"/>
      <c r="H9" s="249"/>
      <c r="I9" s="250"/>
      <c r="J9" s="1718"/>
      <c r="K9" s="12"/>
      <c r="L9" s="12"/>
    </row>
    <row r="10" spans="1:15" ht="27.95" customHeight="1">
      <c r="A10" s="9" t="s">
        <v>11</v>
      </c>
      <c r="B10" s="2652" t="s">
        <v>12</v>
      </c>
      <c r="C10" s="2653"/>
      <c r="D10" s="2654"/>
      <c r="E10" s="52">
        <v>10</v>
      </c>
      <c r="F10" s="2661">
        <v>11</v>
      </c>
      <c r="G10" s="2662"/>
      <c r="H10" s="2662"/>
      <c r="I10" s="2662"/>
      <c r="J10" s="1667">
        <v>12</v>
      </c>
      <c r="K10" s="1"/>
      <c r="L10" s="1"/>
    </row>
    <row r="11" spans="1:15" ht="27.95" customHeight="1">
      <c r="A11" s="10" t="s">
        <v>13</v>
      </c>
      <c r="B11" s="2678" t="s">
        <v>14</v>
      </c>
      <c r="C11" s="2678"/>
      <c r="D11" s="2678"/>
      <c r="E11" s="53" t="s">
        <v>19</v>
      </c>
      <c r="F11" s="2663" t="s">
        <v>894</v>
      </c>
      <c r="G11" s="2664"/>
      <c r="H11" s="2664"/>
      <c r="I11" s="2664"/>
      <c r="J11" s="1684" t="s">
        <v>20</v>
      </c>
      <c r="K11" s="1"/>
      <c r="L11" s="1"/>
    </row>
    <row r="12" spans="1:15" ht="27.95" customHeight="1">
      <c r="A12" s="11"/>
      <c r="B12" s="2684" t="s">
        <v>15</v>
      </c>
      <c r="C12" s="2684"/>
      <c r="D12" s="2684"/>
      <c r="E12" s="54"/>
      <c r="F12" s="1612">
        <v>1</v>
      </c>
      <c r="G12" s="1612">
        <v>2</v>
      </c>
      <c r="H12" s="57">
        <v>3</v>
      </c>
      <c r="I12" s="1613">
        <v>4</v>
      </c>
      <c r="J12" s="1685" t="s">
        <v>21</v>
      </c>
      <c r="K12" s="1"/>
      <c r="L12" s="1"/>
    </row>
    <row r="13" spans="1:15" ht="24" customHeight="1">
      <c r="A13" s="742" t="s">
        <v>726</v>
      </c>
      <c r="B13" s="2867" t="s">
        <v>727</v>
      </c>
      <c r="C13" s="2868"/>
      <c r="D13" s="2869"/>
      <c r="E13" s="185" t="s">
        <v>20</v>
      </c>
      <c r="F13" s="185"/>
      <c r="G13" s="185"/>
      <c r="H13" s="255"/>
      <c r="I13" s="255"/>
      <c r="J13" s="1735" t="s">
        <v>220</v>
      </c>
      <c r="O13" s="12">
        <v>4</v>
      </c>
    </row>
    <row r="14" spans="1:15" ht="24" customHeight="1">
      <c r="A14" s="745" t="s">
        <v>87</v>
      </c>
      <c r="B14" s="2873" t="s">
        <v>1023</v>
      </c>
      <c r="C14" s="2874"/>
      <c r="D14" s="2875"/>
      <c r="E14" s="190" t="s">
        <v>44</v>
      </c>
      <c r="F14" s="190"/>
      <c r="G14" s="190"/>
      <c r="H14" s="256"/>
      <c r="I14" s="257"/>
      <c r="J14" s="1723"/>
    </row>
    <row r="15" spans="1:15" ht="24" customHeight="1">
      <c r="A15" s="760"/>
      <c r="B15" s="1397" t="s">
        <v>1084</v>
      </c>
      <c r="C15" s="1398"/>
      <c r="D15" s="1399"/>
      <c r="E15" s="190" t="s">
        <v>123</v>
      </c>
      <c r="F15" s="190"/>
      <c r="G15" s="190"/>
      <c r="H15" s="256"/>
      <c r="I15" s="257"/>
      <c r="J15" s="1723"/>
    </row>
    <row r="16" spans="1:15" ht="24" customHeight="1">
      <c r="A16" s="760"/>
      <c r="B16" s="1397" t="s">
        <v>1001</v>
      </c>
      <c r="C16" s="1398"/>
      <c r="D16" s="1399"/>
      <c r="E16" s="282"/>
      <c r="F16" s="190"/>
      <c r="G16" s="190"/>
      <c r="H16" s="256"/>
      <c r="I16" s="257"/>
      <c r="J16" s="1723"/>
    </row>
    <row r="17" spans="1:12" ht="24" customHeight="1">
      <c r="A17" s="112"/>
      <c r="B17" s="2543" t="s">
        <v>1026</v>
      </c>
      <c r="C17" s="835">
        <v>100</v>
      </c>
      <c r="D17" s="2544" t="s">
        <v>59</v>
      </c>
      <c r="E17" s="2545"/>
      <c r="F17" s="1796">
        <v>0.5</v>
      </c>
      <c r="G17" s="1796">
        <v>0.7</v>
      </c>
      <c r="H17" s="1796">
        <v>1</v>
      </c>
      <c r="I17" s="1796" t="s">
        <v>216</v>
      </c>
      <c r="J17" s="1686"/>
      <c r="K17" s="1736"/>
    </row>
    <row r="18" spans="1:12" s="1" customFormat="1" ht="24" hidden="1" customHeight="1" outlineLevel="1">
      <c r="A18" s="211"/>
      <c r="B18" s="84" t="s">
        <v>898</v>
      </c>
      <c r="C18" s="835">
        <v>100</v>
      </c>
      <c r="D18" s="1609" t="s">
        <v>897</v>
      </c>
      <c r="E18" s="2058"/>
      <c r="F18" s="1796">
        <v>0.5</v>
      </c>
      <c r="G18" s="1796">
        <v>0.7</v>
      </c>
      <c r="H18" s="1796">
        <v>1</v>
      </c>
      <c r="I18" s="1796" t="s">
        <v>216</v>
      </c>
      <c r="J18" s="1657"/>
      <c r="K18" s="1608"/>
      <c r="L18" s="196"/>
    </row>
    <row r="19" spans="1:12" s="1" customFormat="1" ht="24" hidden="1" customHeight="1" outlineLevel="1">
      <c r="A19" s="211"/>
      <c r="B19" s="84" t="s">
        <v>899</v>
      </c>
      <c r="C19" s="835">
        <v>100</v>
      </c>
      <c r="D19" s="1609" t="s">
        <v>897</v>
      </c>
      <c r="E19" s="2058"/>
      <c r="F19" s="1796">
        <v>0.5</v>
      </c>
      <c r="G19" s="1796">
        <v>0.7</v>
      </c>
      <c r="H19" s="1796">
        <v>1</v>
      </c>
      <c r="I19" s="1796" t="s">
        <v>216</v>
      </c>
      <c r="J19" s="1657"/>
      <c r="K19" s="1591"/>
    </row>
    <row r="20" spans="1:12" s="1" customFormat="1" ht="24" hidden="1" customHeight="1" outlineLevel="1">
      <c r="A20" s="211"/>
      <c r="B20" s="84" t="s">
        <v>900</v>
      </c>
      <c r="C20" s="835">
        <v>100</v>
      </c>
      <c r="D20" s="1609" t="s">
        <v>897</v>
      </c>
      <c r="E20" s="2058"/>
      <c r="F20" s="1796">
        <v>0.5</v>
      </c>
      <c r="G20" s="1796">
        <v>0.7</v>
      </c>
      <c r="H20" s="1796">
        <v>1</v>
      </c>
      <c r="I20" s="1796" t="s">
        <v>216</v>
      </c>
      <c r="J20" s="1657"/>
      <c r="K20" s="1591"/>
    </row>
    <row r="21" spans="1:12" s="1" customFormat="1" ht="24" hidden="1" customHeight="1" outlineLevel="1">
      <c r="A21" s="211"/>
      <c r="B21" s="84" t="s">
        <v>901</v>
      </c>
      <c r="C21" s="835">
        <v>100</v>
      </c>
      <c r="D21" s="1609" t="s">
        <v>897</v>
      </c>
      <c r="E21" s="2058"/>
      <c r="F21" s="1796">
        <v>0.5</v>
      </c>
      <c r="G21" s="1796">
        <v>0.7</v>
      </c>
      <c r="H21" s="1796">
        <v>1</v>
      </c>
      <c r="I21" s="1796" t="s">
        <v>216</v>
      </c>
      <c r="J21" s="1657"/>
      <c r="K21" s="1591"/>
    </row>
    <row r="22" spans="1:12" s="1" customFormat="1" ht="24" customHeight="1" collapsed="1">
      <c r="A22" s="211"/>
      <c r="B22" s="84" t="s">
        <v>902</v>
      </c>
      <c r="C22" s="835">
        <v>100</v>
      </c>
      <c r="D22" s="1609" t="s">
        <v>897</v>
      </c>
      <c r="E22" s="2058"/>
      <c r="F22" s="1796">
        <v>0.5</v>
      </c>
      <c r="G22" s="1796">
        <v>0.7</v>
      </c>
      <c r="H22" s="1796">
        <v>1</v>
      </c>
      <c r="I22" s="1796" t="s">
        <v>216</v>
      </c>
      <c r="J22" s="1657"/>
      <c r="K22" s="1591"/>
    </row>
    <row r="23" spans="1:12" s="1" customFormat="1" ht="24" hidden="1" customHeight="1" outlineLevel="1">
      <c r="A23" s="211"/>
      <c r="B23" s="84" t="s">
        <v>903</v>
      </c>
      <c r="C23" s="835">
        <v>100</v>
      </c>
      <c r="D23" s="1609" t="s">
        <v>897</v>
      </c>
      <c r="E23" s="2058"/>
      <c r="F23" s="1796">
        <v>0.5</v>
      </c>
      <c r="G23" s="1796">
        <v>0.7</v>
      </c>
      <c r="H23" s="1796">
        <v>1</v>
      </c>
      <c r="I23" s="1796" t="s">
        <v>216</v>
      </c>
      <c r="J23" s="1657"/>
      <c r="K23" s="1599"/>
    </row>
    <row r="24" spans="1:12" s="1" customFormat="1" ht="24" hidden="1" customHeight="1" outlineLevel="1">
      <c r="A24" s="211"/>
      <c r="B24" s="84" t="s">
        <v>904</v>
      </c>
      <c r="C24" s="835">
        <v>100</v>
      </c>
      <c r="D24" s="1609" t="s">
        <v>897</v>
      </c>
      <c r="E24" s="2058"/>
      <c r="F24" s="1796">
        <v>0.5</v>
      </c>
      <c r="G24" s="1796">
        <v>0.7</v>
      </c>
      <c r="H24" s="1796">
        <v>1</v>
      </c>
      <c r="I24" s="1796" t="s">
        <v>216</v>
      </c>
      <c r="J24" s="1657"/>
      <c r="K24" s="1599"/>
    </row>
    <row r="25" spans="1:12" s="1" customFormat="1" ht="24" hidden="1" customHeight="1" outlineLevel="1">
      <c r="A25" s="211"/>
      <c r="B25" s="84" t="s">
        <v>905</v>
      </c>
      <c r="C25" s="835">
        <v>100</v>
      </c>
      <c r="D25" s="1609" t="s">
        <v>897</v>
      </c>
      <c r="E25" s="2058"/>
      <c r="F25" s="1796">
        <v>0.5</v>
      </c>
      <c r="G25" s="1796">
        <v>0.7</v>
      </c>
      <c r="H25" s="1796">
        <v>1</v>
      </c>
      <c r="I25" s="1796" t="s">
        <v>216</v>
      </c>
      <c r="J25" s="1657"/>
      <c r="K25" s="1599"/>
    </row>
    <row r="26" spans="1:12" s="1" customFormat="1" ht="24" customHeight="1" collapsed="1">
      <c r="A26" s="211"/>
      <c r="B26" s="84" t="s">
        <v>906</v>
      </c>
      <c r="C26" s="835">
        <v>100</v>
      </c>
      <c r="D26" s="1609" t="s">
        <v>897</v>
      </c>
      <c r="E26" s="2058"/>
      <c r="F26" s="1796">
        <v>0.5</v>
      </c>
      <c r="G26" s="1796">
        <v>0.7</v>
      </c>
      <c r="H26" s="1796">
        <v>1</v>
      </c>
      <c r="I26" s="1796" t="s">
        <v>216</v>
      </c>
      <c r="J26" s="1657"/>
      <c r="K26" s="1600"/>
    </row>
    <row r="27" spans="1:12" s="1" customFormat="1" ht="24" hidden="1" customHeight="1" outlineLevel="1">
      <c r="A27" s="211"/>
      <c r="B27" s="84" t="s">
        <v>907</v>
      </c>
      <c r="C27" s="835">
        <v>100</v>
      </c>
      <c r="D27" s="1609" t="s">
        <v>897</v>
      </c>
      <c r="E27" s="2058"/>
      <c r="F27" s="1796">
        <v>0.5</v>
      </c>
      <c r="G27" s="1796">
        <v>0.7</v>
      </c>
      <c r="H27" s="1796">
        <v>1</v>
      </c>
      <c r="I27" s="1796" t="s">
        <v>216</v>
      </c>
      <c r="J27" s="1657"/>
      <c r="K27" s="1599"/>
    </row>
    <row r="28" spans="1:12" s="1" customFormat="1" ht="24" hidden="1" customHeight="1" outlineLevel="1">
      <c r="A28" s="211"/>
      <c r="B28" s="84" t="s">
        <v>908</v>
      </c>
      <c r="C28" s="835">
        <v>100</v>
      </c>
      <c r="D28" s="1609" t="s">
        <v>897</v>
      </c>
      <c r="E28" s="2058"/>
      <c r="F28" s="1796">
        <v>0.5</v>
      </c>
      <c r="G28" s="1796">
        <v>0.7</v>
      </c>
      <c r="H28" s="1796">
        <v>1</v>
      </c>
      <c r="I28" s="1796" t="s">
        <v>216</v>
      </c>
      <c r="J28" s="1657"/>
      <c r="K28" s="1599"/>
    </row>
    <row r="29" spans="1:12" s="1" customFormat="1" ht="24" hidden="1" customHeight="1" outlineLevel="1">
      <c r="A29" s="211"/>
      <c r="B29" s="84" t="s">
        <v>909</v>
      </c>
      <c r="C29" s="835">
        <v>100</v>
      </c>
      <c r="D29" s="1609" t="s">
        <v>897</v>
      </c>
      <c r="E29" s="2058"/>
      <c r="F29" s="1796">
        <v>0.5</v>
      </c>
      <c r="G29" s="1796">
        <v>0.7</v>
      </c>
      <c r="H29" s="1796">
        <v>1</v>
      </c>
      <c r="I29" s="1796" t="s">
        <v>216</v>
      </c>
      <c r="J29" s="1657"/>
      <c r="K29" s="1599"/>
    </row>
    <row r="30" spans="1:12" s="1" customFormat="1" ht="24" customHeight="1" collapsed="1">
      <c r="A30" s="211"/>
      <c r="B30" s="84" t="s">
        <v>910</v>
      </c>
      <c r="C30" s="835">
        <v>100</v>
      </c>
      <c r="D30" s="1609" t="s">
        <v>897</v>
      </c>
      <c r="E30" s="2058"/>
      <c r="F30" s="1796">
        <v>0.5</v>
      </c>
      <c r="G30" s="1796">
        <v>0.7</v>
      </c>
      <c r="H30" s="1796">
        <v>1</v>
      </c>
      <c r="I30" s="1796" t="s">
        <v>216</v>
      </c>
      <c r="J30" s="1657"/>
      <c r="K30" s="1599"/>
    </row>
    <row r="31" spans="1:12" s="1" customFormat="1" ht="24" hidden="1" customHeight="1" outlineLevel="1">
      <c r="A31" s="211"/>
      <c r="B31" s="84" t="s">
        <v>911</v>
      </c>
      <c r="C31" s="835">
        <v>100</v>
      </c>
      <c r="D31" s="1609" t="s">
        <v>897</v>
      </c>
      <c r="E31" s="2058"/>
      <c r="F31" s="1796">
        <v>0.5</v>
      </c>
      <c r="G31" s="1796">
        <v>0.7</v>
      </c>
      <c r="H31" s="1796">
        <v>1</v>
      </c>
      <c r="I31" s="1796" t="s">
        <v>216</v>
      </c>
      <c r="J31" s="1657"/>
      <c r="K31" s="1599"/>
    </row>
    <row r="32" spans="1:12" s="1" customFormat="1" ht="24" hidden="1" customHeight="1" outlineLevel="1">
      <c r="A32" s="211"/>
      <c r="B32" s="84" t="s">
        <v>912</v>
      </c>
      <c r="C32" s="835">
        <v>100</v>
      </c>
      <c r="D32" s="1609" t="s">
        <v>897</v>
      </c>
      <c r="E32" s="2058"/>
      <c r="F32" s="1796">
        <v>0.5</v>
      </c>
      <c r="G32" s="1796">
        <v>0.7</v>
      </c>
      <c r="H32" s="1796">
        <v>1</v>
      </c>
      <c r="I32" s="1796" t="s">
        <v>216</v>
      </c>
      <c r="J32" s="1657"/>
      <c r="K32" s="1599"/>
    </row>
    <row r="33" spans="1:11" s="1" customFormat="1" ht="24" hidden="1" customHeight="1" outlineLevel="1">
      <c r="A33" s="211"/>
      <c r="B33" s="84" t="s">
        <v>913</v>
      </c>
      <c r="C33" s="835">
        <v>100</v>
      </c>
      <c r="D33" s="1609" t="s">
        <v>897</v>
      </c>
      <c r="E33" s="2058"/>
      <c r="F33" s="1796">
        <v>0.5</v>
      </c>
      <c r="G33" s="1796">
        <v>0.7</v>
      </c>
      <c r="H33" s="1796">
        <v>1</v>
      </c>
      <c r="I33" s="1796" t="s">
        <v>216</v>
      </c>
      <c r="J33" s="1657"/>
      <c r="K33" s="1599"/>
    </row>
    <row r="34" spans="1:11" s="1" customFormat="1" ht="24" hidden="1" customHeight="1" outlineLevel="1">
      <c r="A34" s="211"/>
      <c r="B34" s="84" t="s">
        <v>914</v>
      </c>
      <c r="C34" s="835">
        <v>100</v>
      </c>
      <c r="D34" s="1609" t="s">
        <v>897</v>
      </c>
      <c r="E34" s="2058"/>
      <c r="F34" s="1796">
        <v>0.5</v>
      </c>
      <c r="G34" s="1796">
        <v>0.7</v>
      </c>
      <c r="H34" s="1796">
        <v>1</v>
      </c>
      <c r="I34" s="1796" t="s">
        <v>216</v>
      </c>
      <c r="J34" s="1657"/>
      <c r="K34" s="1599"/>
    </row>
    <row r="35" spans="1:11" s="1" customFormat="1" ht="24" customHeight="1" collapsed="1">
      <c r="A35" s="211"/>
      <c r="B35" s="84" t="s">
        <v>915</v>
      </c>
      <c r="C35" s="835">
        <v>100</v>
      </c>
      <c r="D35" s="1609" t="s">
        <v>897</v>
      </c>
      <c r="E35" s="2058"/>
      <c r="F35" s="1796">
        <v>0.5</v>
      </c>
      <c r="G35" s="1796">
        <v>0.7</v>
      </c>
      <c r="H35" s="1796">
        <v>1</v>
      </c>
      <c r="I35" s="1796" t="s">
        <v>216</v>
      </c>
      <c r="J35" s="1657"/>
      <c r="K35" s="1599"/>
    </row>
    <row r="36" spans="1:11" s="1" customFormat="1" ht="24" hidden="1" customHeight="1" outlineLevel="1">
      <c r="A36" s="211"/>
      <c r="B36" s="84" t="s">
        <v>916</v>
      </c>
      <c r="C36" s="835">
        <v>100</v>
      </c>
      <c r="D36" s="1609" t="s">
        <v>897</v>
      </c>
      <c r="E36" s="2058"/>
      <c r="F36" s="1796">
        <v>0.5</v>
      </c>
      <c r="G36" s="1796">
        <v>0.7</v>
      </c>
      <c r="H36" s="1796">
        <v>1</v>
      </c>
      <c r="I36" s="1796" t="s">
        <v>216</v>
      </c>
      <c r="J36" s="1657"/>
      <c r="K36" s="1599"/>
    </row>
    <row r="37" spans="1:11" s="1" customFormat="1" ht="24" hidden="1" customHeight="1" outlineLevel="1">
      <c r="A37" s="211"/>
      <c r="B37" s="84" t="s">
        <v>917</v>
      </c>
      <c r="C37" s="835">
        <v>100</v>
      </c>
      <c r="D37" s="1609" t="s">
        <v>897</v>
      </c>
      <c r="E37" s="2058"/>
      <c r="F37" s="1796">
        <v>0.5</v>
      </c>
      <c r="G37" s="1796">
        <v>0.7</v>
      </c>
      <c r="H37" s="1796">
        <v>1</v>
      </c>
      <c r="I37" s="1796" t="s">
        <v>216</v>
      </c>
      <c r="J37" s="1657"/>
      <c r="K37" s="1599"/>
    </row>
    <row r="38" spans="1:11" s="1" customFormat="1" ht="24" customHeight="1" collapsed="1">
      <c r="A38" s="211"/>
      <c r="B38" s="84" t="s">
        <v>918</v>
      </c>
      <c r="C38" s="835">
        <v>100</v>
      </c>
      <c r="D38" s="1609" t="s">
        <v>897</v>
      </c>
      <c r="E38" s="2058"/>
      <c r="F38" s="1796">
        <v>0.5</v>
      </c>
      <c r="G38" s="1796">
        <v>0.7</v>
      </c>
      <c r="H38" s="1796">
        <v>1</v>
      </c>
      <c r="I38" s="1796" t="s">
        <v>216</v>
      </c>
      <c r="J38" s="1657"/>
      <c r="K38" s="1599"/>
    </row>
    <row r="39" spans="1:11" s="1" customFormat="1" ht="24" hidden="1" customHeight="1" outlineLevel="1">
      <c r="A39" s="211"/>
      <c r="B39" s="84" t="s">
        <v>919</v>
      </c>
      <c r="C39" s="835">
        <v>100</v>
      </c>
      <c r="D39" s="1609" t="s">
        <v>897</v>
      </c>
      <c r="E39" s="2058"/>
      <c r="F39" s="1796">
        <v>0.5</v>
      </c>
      <c r="G39" s="1796">
        <v>0.7</v>
      </c>
      <c r="H39" s="1796">
        <v>1</v>
      </c>
      <c r="I39" s="1796" t="s">
        <v>216</v>
      </c>
      <c r="J39" s="1657"/>
      <c r="K39" s="1599"/>
    </row>
    <row r="40" spans="1:11" s="1" customFormat="1" ht="24" hidden="1" customHeight="1" outlineLevel="1">
      <c r="A40" s="211"/>
      <c r="B40" s="84" t="s">
        <v>920</v>
      </c>
      <c r="C40" s="835">
        <v>100</v>
      </c>
      <c r="D40" s="1609" t="s">
        <v>897</v>
      </c>
      <c r="E40" s="2058"/>
      <c r="F40" s="1796">
        <v>0.5</v>
      </c>
      <c r="G40" s="1796">
        <v>0.7</v>
      </c>
      <c r="H40" s="1796">
        <v>1</v>
      </c>
      <c r="I40" s="1796" t="s">
        <v>216</v>
      </c>
      <c r="J40" s="1657"/>
      <c r="K40" s="1599"/>
    </row>
    <row r="41" spans="1:11" s="1" customFormat="1" ht="24" hidden="1" customHeight="1" outlineLevel="1">
      <c r="A41" s="211"/>
      <c r="B41" s="84" t="s">
        <v>921</v>
      </c>
      <c r="C41" s="835">
        <v>100</v>
      </c>
      <c r="D41" s="1609" t="s">
        <v>897</v>
      </c>
      <c r="E41" s="2058"/>
      <c r="F41" s="1796">
        <v>0.5</v>
      </c>
      <c r="G41" s="1796">
        <v>0.7</v>
      </c>
      <c r="H41" s="1796">
        <v>1</v>
      </c>
      <c r="I41" s="1796" t="s">
        <v>216</v>
      </c>
      <c r="J41" s="1657"/>
      <c r="K41" s="1599"/>
    </row>
    <row r="42" spans="1:11" s="1" customFormat="1" ht="24" hidden="1" customHeight="1" outlineLevel="1">
      <c r="A42" s="211"/>
      <c r="B42" s="84" t="s">
        <v>922</v>
      </c>
      <c r="C42" s="835">
        <v>100</v>
      </c>
      <c r="D42" s="1609" t="s">
        <v>897</v>
      </c>
      <c r="E42" s="2058"/>
      <c r="F42" s="1796">
        <v>0.5</v>
      </c>
      <c r="G42" s="1796">
        <v>0.7</v>
      </c>
      <c r="H42" s="1796">
        <v>1</v>
      </c>
      <c r="I42" s="1796" t="s">
        <v>216</v>
      </c>
      <c r="J42" s="1657"/>
      <c r="K42" s="1599"/>
    </row>
    <row r="43" spans="1:11" s="1" customFormat="1" ht="24" customHeight="1" collapsed="1">
      <c r="A43" s="211"/>
      <c r="B43" s="84" t="s">
        <v>923</v>
      </c>
      <c r="C43" s="835">
        <v>100</v>
      </c>
      <c r="D43" s="1609" t="s">
        <v>897</v>
      </c>
      <c r="E43" s="2058"/>
      <c r="F43" s="1796">
        <v>0.5</v>
      </c>
      <c r="G43" s="1796">
        <v>0.7</v>
      </c>
      <c r="H43" s="1796">
        <v>1</v>
      </c>
      <c r="I43" s="1796" t="s">
        <v>216</v>
      </c>
      <c r="J43" s="1657"/>
      <c r="K43" s="1599"/>
    </row>
    <row r="44" spans="1:11" s="1" customFormat="1" ht="24" hidden="1" customHeight="1" outlineLevel="1">
      <c r="A44" s="211"/>
      <c r="B44" s="84" t="s">
        <v>924</v>
      </c>
      <c r="C44" s="835">
        <v>100</v>
      </c>
      <c r="D44" s="1609" t="s">
        <v>897</v>
      </c>
      <c r="E44" s="2058"/>
      <c r="F44" s="1796">
        <v>0.5</v>
      </c>
      <c r="G44" s="1796">
        <v>0.7</v>
      </c>
      <c r="H44" s="1796">
        <v>1</v>
      </c>
      <c r="I44" s="1796" t="s">
        <v>216</v>
      </c>
      <c r="J44" s="1657"/>
      <c r="K44" s="1599"/>
    </row>
    <row r="45" spans="1:11" s="1" customFormat="1" ht="24" hidden="1" customHeight="1" outlineLevel="1">
      <c r="A45" s="211"/>
      <c r="B45" s="84" t="s">
        <v>925</v>
      </c>
      <c r="C45" s="835">
        <v>100</v>
      </c>
      <c r="D45" s="1609" t="s">
        <v>897</v>
      </c>
      <c r="E45" s="2058"/>
      <c r="F45" s="1796">
        <v>0.5</v>
      </c>
      <c r="G45" s="1796">
        <v>0.7</v>
      </c>
      <c r="H45" s="1796">
        <v>1</v>
      </c>
      <c r="I45" s="1796" t="s">
        <v>216</v>
      </c>
      <c r="J45" s="1657"/>
      <c r="K45" s="1599"/>
    </row>
    <row r="46" spans="1:11" s="1" customFormat="1" ht="24" hidden="1" customHeight="1" outlineLevel="1">
      <c r="A46" s="211"/>
      <c r="B46" s="84" t="s">
        <v>926</v>
      </c>
      <c r="C46" s="835">
        <v>100</v>
      </c>
      <c r="D46" s="1609" t="s">
        <v>897</v>
      </c>
      <c r="E46" s="2058"/>
      <c r="F46" s="1796">
        <v>0.5</v>
      </c>
      <c r="G46" s="1796">
        <v>0.7</v>
      </c>
      <c r="H46" s="1796">
        <v>1</v>
      </c>
      <c r="I46" s="1796" t="s">
        <v>216</v>
      </c>
      <c r="J46" s="1657"/>
      <c r="K46" s="1599"/>
    </row>
    <row r="47" spans="1:11" s="1" customFormat="1" ht="24" customHeight="1" collapsed="1">
      <c r="A47" s="211"/>
      <c r="B47" s="84" t="s">
        <v>927</v>
      </c>
      <c r="C47" s="835">
        <v>100</v>
      </c>
      <c r="D47" s="1609" t="s">
        <v>897</v>
      </c>
      <c r="E47" s="2058"/>
      <c r="F47" s="1796">
        <v>0.5</v>
      </c>
      <c r="G47" s="1796">
        <v>0.7</v>
      </c>
      <c r="H47" s="1796">
        <v>1</v>
      </c>
      <c r="I47" s="1796" t="s">
        <v>216</v>
      </c>
      <c r="J47" s="1657"/>
      <c r="K47" s="1599"/>
    </row>
    <row r="48" spans="1:11" s="1" customFormat="1" ht="24" customHeight="1">
      <c r="A48" s="211"/>
      <c r="B48" s="84" t="s">
        <v>928</v>
      </c>
      <c r="C48" s="835">
        <v>100</v>
      </c>
      <c r="D48" s="1609" t="s">
        <v>897</v>
      </c>
      <c r="E48" s="2058"/>
      <c r="F48" s="1796">
        <v>0.5</v>
      </c>
      <c r="G48" s="1796">
        <v>0.7</v>
      </c>
      <c r="H48" s="1796">
        <v>1</v>
      </c>
      <c r="I48" s="1796" t="s">
        <v>216</v>
      </c>
      <c r="J48" s="1657"/>
      <c r="K48" s="1599"/>
    </row>
    <row r="49" spans="1:11" s="1" customFormat="1" ht="24" hidden="1" customHeight="1" outlineLevel="1">
      <c r="A49" s="211"/>
      <c r="B49" s="84" t="s">
        <v>929</v>
      </c>
      <c r="C49" s="835">
        <v>100</v>
      </c>
      <c r="D49" s="1609" t="s">
        <v>897</v>
      </c>
      <c r="E49" s="2058"/>
      <c r="F49" s="1796">
        <v>0.5</v>
      </c>
      <c r="G49" s="1796">
        <v>0.7</v>
      </c>
      <c r="H49" s="1796">
        <v>1</v>
      </c>
      <c r="I49" s="1796" t="s">
        <v>216</v>
      </c>
      <c r="J49" s="1657"/>
      <c r="K49" s="1599"/>
    </row>
    <row r="50" spans="1:11" s="1" customFormat="1" ht="24" hidden="1" customHeight="1" outlineLevel="1">
      <c r="A50" s="211"/>
      <c r="B50" s="84" t="s">
        <v>930</v>
      </c>
      <c r="C50" s="835">
        <v>100</v>
      </c>
      <c r="D50" s="1609" t="s">
        <v>897</v>
      </c>
      <c r="E50" s="2058"/>
      <c r="F50" s="1796">
        <v>0.5</v>
      </c>
      <c r="G50" s="1796">
        <v>0.7</v>
      </c>
      <c r="H50" s="1796">
        <v>1</v>
      </c>
      <c r="I50" s="1796" t="s">
        <v>216</v>
      </c>
      <c r="J50" s="1657"/>
      <c r="K50" s="1599"/>
    </row>
    <row r="51" spans="1:11" s="1" customFormat="1" ht="24" customHeight="1" collapsed="1">
      <c r="A51" s="211"/>
      <c r="B51" s="84" t="s">
        <v>931</v>
      </c>
      <c r="C51" s="835">
        <v>100</v>
      </c>
      <c r="D51" s="1609" t="s">
        <v>897</v>
      </c>
      <c r="E51" s="2058"/>
      <c r="F51" s="1796">
        <v>0.5</v>
      </c>
      <c r="G51" s="1796">
        <v>0.7</v>
      </c>
      <c r="H51" s="1796">
        <v>1</v>
      </c>
      <c r="I51" s="1796" t="s">
        <v>216</v>
      </c>
      <c r="J51" s="1657"/>
      <c r="K51" s="1599"/>
    </row>
    <row r="52" spans="1:11" s="1" customFormat="1" ht="24" hidden="1" customHeight="1" outlineLevel="1">
      <c r="A52" s="211"/>
      <c r="B52" s="84" t="s">
        <v>932</v>
      </c>
      <c r="C52" s="835">
        <v>100</v>
      </c>
      <c r="D52" s="1609" t="s">
        <v>897</v>
      </c>
      <c r="E52" s="2058"/>
      <c r="F52" s="1796">
        <v>0.5</v>
      </c>
      <c r="G52" s="1796">
        <v>0.7</v>
      </c>
      <c r="H52" s="1796">
        <v>1</v>
      </c>
      <c r="I52" s="1796" t="s">
        <v>216</v>
      </c>
      <c r="J52" s="1657"/>
      <c r="K52" s="1599"/>
    </row>
    <row r="53" spans="1:11" s="1" customFormat="1" ht="24" hidden="1" customHeight="1" outlineLevel="1">
      <c r="A53" s="211"/>
      <c r="B53" s="84" t="s">
        <v>933</v>
      </c>
      <c r="C53" s="835">
        <v>100</v>
      </c>
      <c r="D53" s="1609" t="s">
        <v>897</v>
      </c>
      <c r="E53" s="2058"/>
      <c r="F53" s="1796">
        <v>0.5</v>
      </c>
      <c r="G53" s="1796">
        <v>0.7</v>
      </c>
      <c r="H53" s="1796">
        <v>1</v>
      </c>
      <c r="I53" s="1796" t="s">
        <v>216</v>
      </c>
      <c r="J53" s="1657"/>
      <c r="K53" s="1599"/>
    </row>
    <row r="54" spans="1:11" s="1" customFormat="1" ht="24" hidden="1" customHeight="1" outlineLevel="1">
      <c r="A54" s="211"/>
      <c r="B54" s="84" t="s">
        <v>934</v>
      </c>
      <c r="C54" s="835">
        <v>100</v>
      </c>
      <c r="D54" s="1609" t="s">
        <v>897</v>
      </c>
      <c r="E54" s="2058"/>
      <c r="F54" s="1796">
        <v>0.5</v>
      </c>
      <c r="G54" s="1796">
        <v>0.7</v>
      </c>
      <c r="H54" s="1796">
        <v>1</v>
      </c>
      <c r="I54" s="1796" t="s">
        <v>216</v>
      </c>
      <c r="J54" s="1657"/>
      <c r="K54" s="1599"/>
    </row>
    <row r="55" spans="1:11" s="1" customFormat="1" ht="24" customHeight="1" collapsed="1">
      <c r="A55" s="211"/>
      <c r="B55" s="84" t="s">
        <v>935</v>
      </c>
      <c r="C55" s="835">
        <v>100</v>
      </c>
      <c r="D55" s="1609" t="s">
        <v>897</v>
      </c>
      <c r="E55" s="2058"/>
      <c r="F55" s="1796">
        <v>0.5</v>
      </c>
      <c r="G55" s="1796">
        <v>0.7</v>
      </c>
      <c r="H55" s="1796">
        <v>1</v>
      </c>
      <c r="I55" s="1796" t="s">
        <v>216</v>
      </c>
      <c r="J55" s="1657"/>
      <c r="K55" s="1599"/>
    </row>
    <row r="56" spans="1:11" s="1" customFormat="1" ht="24" hidden="1" customHeight="1" outlineLevel="1">
      <c r="A56" s="211"/>
      <c r="B56" s="84" t="s">
        <v>936</v>
      </c>
      <c r="C56" s="835">
        <v>100</v>
      </c>
      <c r="D56" s="1609" t="s">
        <v>897</v>
      </c>
      <c r="E56" s="2058"/>
      <c r="F56" s="1796">
        <v>0.5</v>
      </c>
      <c r="G56" s="1796">
        <v>0.7</v>
      </c>
      <c r="H56" s="1796">
        <v>1</v>
      </c>
      <c r="I56" s="1796" t="s">
        <v>216</v>
      </c>
      <c r="J56" s="1657"/>
      <c r="K56" s="1599"/>
    </row>
    <row r="57" spans="1:11" s="1" customFormat="1" ht="24" hidden="1" customHeight="1" outlineLevel="1">
      <c r="A57" s="211"/>
      <c r="B57" s="84" t="s">
        <v>937</v>
      </c>
      <c r="C57" s="835">
        <v>100</v>
      </c>
      <c r="D57" s="1609" t="s">
        <v>897</v>
      </c>
      <c r="E57" s="2058"/>
      <c r="F57" s="1796">
        <v>0.5</v>
      </c>
      <c r="G57" s="1796">
        <v>0.7</v>
      </c>
      <c r="H57" s="1796">
        <v>1</v>
      </c>
      <c r="I57" s="1796" t="s">
        <v>216</v>
      </c>
      <c r="J57" s="1657"/>
      <c r="K57" s="1599"/>
    </row>
    <row r="58" spans="1:11" s="1" customFormat="1" ht="24" hidden="1" customHeight="1" outlineLevel="1">
      <c r="A58" s="211"/>
      <c r="B58" s="84" t="s">
        <v>938</v>
      </c>
      <c r="C58" s="835">
        <v>100</v>
      </c>
      <c r="D58" s="1609" t="s">
        <v>897</v>
      </c>
      <c r="E58" s="2058"/>
      <c r="F58" s="1796">
        <v>0.5</v>
      </c>
      <c r="G58" s="1796">
        <v>0.7</v>
      </c>
      <c r="H58" s="1796">
        <v>1</v>
      </c>
      <c r="I58" s="1796" t="s">
        <v>216</v>
      </c>
      <c r="J58" s="1657"/>
      <c r="K58" s="1599"/>
    </row>
    <row r="59" spans="1:11" s="1" customFormat="1" ht="24" customHeight="1" collapsed="1">
      <c r="A59" s="211"/>
      <c r="B59" s="84" t="s">
        <v>939</v>
      </c>
      <c r="C59" s="835">
        <v>100</v>
      </c>
      <c r="D59" s="1609" t="s">
        <v>897</v>
      </c>
      <c r="E59" s="2058"/>
      <c r="F59" s="1796">
        <v>0.5</v>
      </c>
      <c r="G59" s="1796">
        <v>0.7</v>
      </c>
      <c r="H59" s="1796">
        <v>1</v>
      </c>
      <c r="I59" s="1796" t="s">
        <v>216</v>
      </c>
      <c r="J59" s="1657"/>
      <c r="K59" s="1599"/>
    </row>
    <row r="60" spans="1:11" s="1" customFormat="1" ht="24" hidden="1" customHeight="1" outlineLevel="1">
      <c r="A60" s="211"/>
      <c r="B60" s="84" t="s">
        <v>940</v>
      </c>
      <c r="C60" s="835">
        <v>100</v>
      </c>
      <c r="D60" s="1609" t="s">
        <v>897</v>
      </c>
      <c r="E60" s="2058"/>
      <c r="F60" s="1796">
        <v>0.5</v>
      </c>
      <c r="G60" s="1796">
        <v>0.7</v>
      </c>
      <c r="H60" s="1796">
        <v>1</v>
      </c>
      <c r="I60" s="1796" t="s">
        <v>216</v>
      </c>
      <c r="J60" s="1657"/>
      <c r="K60" s="1599"/>
    </row>
    <row r="61" spans="1:11" s="1" customFormat="1" ht="24" hidden="1" customHeight="1" outlineLevel="1">
      <c r="A61" s="211"/>
      <c r="B61" s="84" t="s">
        <v>941</v>
      </c>
      <c r="C61" s="835">
        <v>100</v>
      </c>
      <c r="D61" s="1609" t="s">
        <v>897</v>
      </c>
      <c r="E61" s="2058"/>
      <c r="F61" s="1796">
        <v>0.5</v>
      </c>
      <c r="G61" s="1796">
        <v>0.7</v>
      </c>
      <c r="H61" s="1796">
        <v>1</v>
      </c>
      <c r="I61" s="1796" t="s">
        <v>216</v>
      </c>
      <c r="J61" s="1657"/>
      <c r="K61" s="1599"/>
    </row>
    <row r="62" spans="1:11" s="1" customFormat="1" ht="24" hidden="1" customHeight="1" outlineLevel="1">
      <c r="A62" s="211"/>
      <c r="B62" s="84" t="s">
        <v>942</v>
      </c>
      <c r="C62" s="835">
        <v>100</v>
      </c>
      <c r="D62" s="1609" t="s">
        <v>897</v>
      </c>
      <c r="E62" s="2058"/>
      <c r="F62" s="1796">
        <v>0.5</v>
      </c>
      <c r="G62" s="1796">
        <v>0.7</v>
      </c>
      <c r="H62" s="1796">
        <v>1</v>
      </c>
      <c r="I62" s="1796" t="s">
        <v>216</v>
      </c>
      <c r="J62" s="1657"/>
      <c r="K62" s="1599"/>
    </row>
    <row r="63" spans="1:11" s="1" customFormat="1" ht="24" hidden="1" customHeight="1" outlineLevel="1">
      <c r="A63" s="211"/>
      <c r="B63" s="84" t="s">
        <v>943</v>
      </c>
      <c r="C63" s="835">
        <v>100</v>
      </c>
      <c r="D63" s="1609" t="s">
        <v>897</v>
      </c>
      <c r="E63" s="2058"/>
      <c r="F63" s="1796">
        <v>0.5</v>
      </c>
      <c r="G63" s="1796">
        <v>0.7</v>
      </c>
      <c r="H63" s="1796">
        <v>1</v>
      </c>
      <c r="I63" s="1796" t="s">
        <v>216</v>
      </c>
      <c r="J63" s="1657"/>
      <c r="K63" s="1599"/>
    </row>
    <row r="64" spans="1:11" s="1" customFormat="1" ht="24" customHeight="1" collapsed="1">
      <c r="A64" s="211"/>
      <c r="B64" s="84" t="s">
        <v>944</v>
      </c>
      <c r="C64" s="835">
        <v>100</v>
      </c>
      <c r="D64" s="1609" t="s">
        <v>897</v>
      </c>
      <c r="E64" s="2058"/>
      <c r="F64" s="1796">
        <v>0.5</v>
      </c>
      <c r="G64" s="1796">
        <v>0.7</v>
      </c>
      <c r="H64" s="1796">
        <v>1</v>
      </c>
      <c r="I64" s="1796" t="s">
        <v>216</v>
      </c>
      <c r="J64" s="1657"/>
      <c r="K64" s="1599"/>
    </row>
    <row r="65" spans="1:15" s="1" customFormat="1" ht="24" hidden="1" customHeight="1" outlineLevel="1">
      <c r="A65" s="211"/>
      <c r="B65" s="84" t="s">
        <v>945</v>
      </c>
      <c r="C65" s="835">
        <v>100</v>
      </c>
      <c r="D65" s="1609" t="s">
        <v>897</v>
      </c>
      <c r="E65" s="2058"/>
      <c r="F65" s="1796">
        <v>0.5</v>
      </c>
      <c r="G65" s="1796">
        <v>0.7</v>
      </c>
      <c r="H65" s="1796">
        <v>1</v>
      </c>
      <c r="I65" s="1796" t="s">
        <v>216</v>
      </c>
      <c r="J65" s="1657"/>
      <c r="K65" s="1599"/>
    </row>
    <row r="66" spans="1:15" s="1" customFormat="1" ht="24" hidden="1" customHeight="1" outlineLevel="1">
      <c r="A66" s="211"/>
      <c r="B66" s="84" t="s">
        <v>946</v>
      </c>
      <c r="C66" s="835">
        <v>100</v>
      </c>
      <c r="D66" s="1609" t="s">
        <v>897</v>
      </c>
      <c r="E66" s="2058"/>
      <c r="F66" s="1796">
        <v>0.5</v>
      </c>
      <c r="G66" s="1796">
        <v>0.7</v>
      </c>
      <c r="H66" s="1796">
        <v>1</v>
      </c>
      <c r="I66" s="1796" t="s">
        <v>216</v>
      </c>
      <c r="J66" s="1657"/>
      <c r="K66" s="1599"/>
    </row>
    <row r="67" spans="1:15" s="1" customFormat="1" ht="24" customHeight="1" collapsed="1">
      <c r="A67" s="211"/>
      <c r="B67" s="84" t="s">
        <v>947</v>
      </c>
      <c r="C67" s="835">
        <v>100</v>
      </c>
      <c r="D67" s="1609" t="s">
        <v>897</v>
      </c>
      <c r="E67" s="2058"/>
      <c r="F67" s="1796">
        <v>0.5</v>
      </c>
      <c r="G67" s="1796">
        <v>0.7</v>
      </c>
      <c r="H67" s="1796">
        <v>1</v>
      </c>
      <c r="I67" s="1796" t="s">
        <v>216</v>
      </c>
      <c r="J67" s="1657"/>
      <c r="K67" s="1599"/>
    </row>
    <row r="68" spans="1:15" s="1" customFormat="1" ht="24" hidden="1" customHeight="1" outlineLevel="1">
      <c r="A68" s="211"/>
      <c r="B68" s="84" t="s">
        <v>948</v>
      </c>
      <c r="C68" s="835">
        <v>100</v>
      </c>
      <c r="D68" s="1609" t="s">
        <v>897</v>
      </c>
      <c r="E68" s="2058"/>
      <c r="F68" s="1796">
        <v>0.5</v>
      </c>
      <c r="G68" s="1796">
        <v>0.7</v>
      </c>
      <c r="H68" s="1796">
        <v>1</v>
      </c>
      <c r="I68" s="1796" t="s">
        <v>216</v>
      </c>
      <c r="J68" s="1657"/>
      <c r="K68" s="1599"/>
    </row>
    <row r="69" spans="1:15" s="1" customFormat="1" ht="24" hidden="1" customHeight="1" outlineLevel="1">
      <c r="A69" s="211"/>
      <c r="B69" s="84" t="s">
        <v>949</v>
      </c>
      <c r="C69" s="835">
        <v>100</v>
      </c>
      <c r="D69" s="1609" t="s">
        <v>897</v>
      </c>
      <c r="E69" s="2058"/>
      <c r="F69" s="1796">
        <v>0.5</v>
      </c>
      <c r="G69" s="1796">
        <v>0.7</v>
      </c>
      <c r="H69" s="1796">
        <v>1</v>
      </c>
      <c r="I69" s="1796" t="s">
        <v>216</v>
      </c>
      <c r="J69" s="1657"/>
      <c r="K69" s="1599"/>
    </row>
    <row r="70" spans="1:15" s="1" customFormat="1" ht="24" customHeight="1" collapsed="1">
      <c r="A70" s="211"/>
      <c r="B70" s="84" t="s">
        <v>950</v>
      </c>
      <c r="C70" s="835">
        <v>100</v>
      </c>
      <c r="D70" s="1609" t="s">
        <v>897</v>
      </c>
      <c r="E70" s="2058"/>
      <c r="F70" s="1796">
        <v>0.5</v>
      </c>
      <c r="G70" s="1796">
        <v>0.7</v>
      </c>
      <c r="H70" s="1796">
        <v>1</v>
      </c>
      <c r="I70" s="1796" t="s">
        <v>216</v>
      </c>
      <c r="J70" s="1657"/>
      <c r="K70" s="1599"/>
    </row>
    <row r="71" spans="1:15" s="1" customFormat="1" ht="24" hidden="1" customHeight="1" outlineLevel="1">
      <c r="A71" s="211"/>
      <c r="B71" s="1856" t="s">
        <v>951</v>
      </c>
      <c r="C71" s="835">
        <v>100</v>
      </c>
      <c r="D71" s="1609" t="s">
        <v>897</v>
      </c>
      <c r="E71" s="2058"/>
      <c r="F71" s="1796">
        <v>0.5</v>
      </c>
      <c r="G71" s="1796">
        <v>0.7</v>
      </c>
      <c r="H71" s="1796">
        <v>1</v>
      </c>
      <c r="I71" s="1796" t="s">
        <v>216</v>
      </c>
      <c r="J71" s="1657"/>
      <c r="K71" s="1599"/>
    </row>
    <row r="72" spans="1:15" s="1" customFormat="1" ht="24" hidden="1" customHeight="1" outlineLevel="1">
      <c r="A72" s="211"/>
      <c r="B72" s="84" t="s">
        <v>952</v>
      </c>
      <c r="C72" s="835">
        <v>100</v>
      </c>
      <c r="D72" s="1609" t="s">
        <v>897</v>
      </c>
      <c r="E72" s="2058"/>
      <c r="F72" s="1796">
        <v>0.5</v>
      </c>
      <c r="G72" s="1796">
        <v>0.7</v>
      </c>
      <c r="H72" s="1796">
        <v>1</v>
      </c>
      <c r="I72" s="1796" t="s">
        <v>216</v>
      </c>
      <c r="J72" s="1657"/>
      <c r="K72" s="1599"/>
    </row>
    <row r="73" spans="1:15" s="1" customFormat="1" ht="24" customHeight="1" collapsed="1">
      <c r="A73" s="1168"/>
      <c r="B73" s="2546" t="s">
        <v>953</v>
      </c>
      <c r="C73" s="2547">
        <v>100</v>
      </c>
      <c r="D73" s="2548" t="s">
        <v>897</v>
      </c>
      <c r="E73" s="2549"/>
      <c r="F73" s="1805">
        <v>0.5</v>
      </c>
      <c r="G73" s="1805">
        <v>0.7</v>
      </c>
      <c r="H73" s="1805">
        <v>1</v>
      </c>
      <c r="I73" s="1796" t="s">
        <v>216</v>
      </c>
      <c r="J73" s="1773"/>
      <c r="K73" s="1599"/>
    </row>
    <row r="74" spans="1:15" ht="27.95" customHeight="1">
      <c r="A74" s="742" t="s">
        <v>726</v>
      </c>
      <c r="B74" s="2867" t="s">
        <v>728</v>
      </c>
      <c r="C74" s="2868"/>
      <c r="D74" s="2869"/>
      <c r="E74" s="185" t="s">
        <v>20</v>
      </c>
      <c r="F74" s="1802"/>
      <c r="G74" s="1802"/>
      <c r="H74" s="1816"/>
      <c r="I74" s="1817"/>
      <c r="J74" s="1818" t="s">
        <v>220</v>
      </c>
      <c r="K74" s="1"/>
      <c r="L74" s="36"/>
      <c r="O74" s="12">
        <v>2</v>
      </c>
    </row>
    <row r="75" spans="1:15" ht="27.95" customHeight="1">
      <c r="A75" s="745" t="s">
        <v>88</v>
      </c>
      <c r="B75" s="2870" t="s">
        <v>1024</v>
      </c>
      <c r="C75" s="2871"/>
      <c r="D75" s="2872"/>
      <c r="E75" s="190" t="s">
        <v>44</v>
      </c>
      <c r="F75" s="1610"/>
      <c r="G75" s="1610"/>
      <c r="H75" s="1800"/>
      <c r="I75" s="1801"/>
      <c r="J75" s="1724"/>
    </row>
    <row r="76" spans="1:15" ht="27.95" customHeight="1">
      <c r="A76" s="111"/>
      <c r="B76" s="2870" t="s">
        <v>481</v>
      </c>
      <c r="C76" s="2871"/>
      <c r="D76" s="2872"/>
      <c r="E76" s="190" t="s">
        <v>123</v>
      </c>
      <c r="F76" s="1610"/>
      <c r="G76" s="1610"/>
      <c r="H76" s="1800"/>
      <c r="I76" s="1801"/>
      <c r="J76" s="1724"/>
      <c r="K76" s="259"/>
    </row>
    <row r="77" spans="1:15" ht="27.95" customHeight="1">
      <c r="A77" s="111"/>
      <c r="B77" s="1394" t="s">
        <v>482</v>
      </c>
      <c r="C77" s="1395"/>
      <c r="D77" s="1396"/>
      <c r="E77" s="190"/>
      <c r="F77" s="1610"/>
      <c r="G77" s="1610"/>
      <c r="H77" s="1800"/>
      <c r="I77" s="1801"/>
      <c r="J77" s="1724"/>
    </row>
    <row r="78" spans="1:15" ht="27.95" customHeight="1">
      <c r="A78" s="111"/>
      <c r="B78" s="260" t="s">
        <v>1026</v>
      </c>
      <c r="C78" s="836">
        <v>60</v>
      </c>
      <c r="D78" s="1803" t="s">
        <v>59</v>
      </c>
      <c r="E78" s="2550"/>
      <c r="F78" s="1796">
        <v>0.1</v>
      </c>
      <c r="G78" s="1796">
        <v>0.2</v>
      </c>
      <c r="H78" s="1796">
        <v>0.4</v>
      </c>
      <c r="I78" s="1796">
        <v>0.6</v>
      </c>
      <c r="J78" s="1686"/>
      <c r="K78" s="1736"/>
      <c r="L78" s="12" t="s">
        <v>1415</v>
      </c>
    </row>
    <row r="79" spans="1:15" s="1" customFormat="1" ht="24.95" hidden="1" customHeight="1" outlineLevel="1">
      <c r="A79" s="211"/>
      <c r="B79" s="84" t="s">
        <v>898</v>
      </c>
      <c r="C79" s="836">
        <v>60</v>
      </c>
      <c r="D79" s="1609" t="s">
        <v>897</v>
      </c>
      <c r="E79" s="2058"/>
      <c r="F79" s="1796">
        <v>0.1</v>
      </c>
      <c r="G79" s="1796">
        <v>0.2</v>
      </c>
      <c r="H79" s="1796">
        <v>0.4</v>
      </c>
      <c r="I79" s="1796">
        <v>0.6</v>
      </c>
      <c r="J79" s="1657"/>
      <c r="K79" s="1608"/>
      <c r="L79" s="196"/>
    </row>
    <row r="80" spans="1:15" s="1" customFormat="1" ht="24.95" hidden="1" customHeight="1" outlineLevel="1">
      <c r="A80" s="211"/>
      <c r="B80" s="84" t="s">
        <v>899</v>
      </c>
      <c r="C80" s="836">
        <v>60</v>
      </c>
      <c r="D80" s="1609" t="s">
        <v>897</v>
      </c>
      <c r="E80" s="2058"/>
      <c r="F80" s="1796">
        <v>0.1</v>
      </c>
      <c r="G80" s="1796">
        <v>0.2</v>
      </c>
      <c r="H80" s="1796">
        <v>0.4</v>
      </c>
      <c r="I80" s="1796">
        <v>0.6</v>
      </c>
      <c r="J80" s="1657"/>
      <c r="K80" s="1591"/>
    </row>
    <row r="81" spans="1:11" s="1" customFormat="1" ht="24.95" hidden="1" customHeight="1" outlineLevel="1">
      <c r="A81" s="211"/>
      <c r="B81" s="84" t="s">
        <v>900</v>
      </c>
      <c r="C81" s="836">
        <v>60</v>
      </c>
      <c r="D81" s="1609" t="s">
        <v>897</v>
      </c>
      <c r="E81" s="2058"/>
      <c r="F81" s="1796">
        <v>0.1</v>
      </c>
      <c r="G81" s="1796">
        <v>0.2</v>
      </c>
      <c r="H81" s="1796">
        <v>0.4</v>
      </c>
      <c r="I81" s="1796">
        <v>0.6</v>
      </c>
      <c r="J81" s="1657"/>
      <c r="K81" s="1591"/>
    </row>
    <row r="82" spans="1:11" s="1" customFormat="1" ht="24.95" hidden="1" customHeight="1" outlineLevel="1">
      <c r="A82" s="211"/>
      <c r="B82" s="84" t="s">
        <v>901</v>
      </c>
      <c r="C82" s="836">
        <v>60</v>
      </c>
      <c r="D82" s="1609" t="s">
        <v>897</v>
      </c>
      <c r="E82" s="2058"/>
      <c r="F82" s="1796">
        <v>0.1</v>
      </c>
      <c r="G82" s="1796">
        <v>0.2</v>
      </c>
      <c r="H82" s="1796">
        <v>0.4</v>
      </c>
      <c r="I82" s="1796">
        <v>0.6</v>
      </c>
      <c r="J82" s="1657"/>
      <c r="K82" s="1591"/>
    </row>
    <row r="83" spans="1:11" s="1" customFormat="1" ht="24.95" customHeight="1" collapsed="1">
      <c r="A83" s="211"/>
      <c r="B83" s="84" t="s">
        <v>902</v>
      </c>
      <c r="C83" s="836">
        <v>60</v>
      </c>
      <c r="D83" s="1609" t="s">
        <v>897</v>
      </c>
      <c r="E83" s="2058"/>
      <c r="F83" s="1796">
        <v>0.1</v>
      </c>
      <c r="G83" s="1796">
        <v>0.2</v>
      </c>
      <c r="H83" s="1796">
        <v>0.4</v>
      </c>
      <c r="I83" s="1796">
        <v>0.6</v>
      </c>
      <c r="J83" s="1657"/>
      <c r="K83" s="1591"/>
    </row>
    <row r="84" spans="1:11" s="1" customFormat="1" ht="24.95" hidden="1" customHeight="1" outlineLevel="1">
      <c r="A84" s="211"/>
      <c r="B84" s="84" t="s">
        <v>903</v>
      </c>
      <c r="C84" s="836">
        <v>60</v>
      </c>
      <c r="D84" s="1609" t="s">
        <v>897</v>
      </c>
      <c r="E84" s="2058"/>
      <c r="F84" s="1796">
        <v>0.1</v>
      </c>
      <c r="G84" s="1796">
        <v>0.2</v>
      </c>
      <c r="H84" s="1796">
        <v>0.4</v>
      </c>
      <c r="I84" s="1796">
        <v>0.6</v>
      </c>
      <c r="J84" s="1657"/>
      <c r="K84" s="1599"/>
    </row>
    <row r="85" spans="1:11" s="1" customFormat="1" ht="24.95" hidden="1" customHeight="1" outlineLevel="1">
      <c r="A85" s="211"/>
      <c r="B85" s="84" t="s">
        <v>904</v>
      </c>
      <c r="C85" s="836">
        <v>60</v>
      </c>
      <c r="D85" s="1609" t="s">
        <v>897</v>
      </c>
      <c r="E85" s="2058"/>
      <c r="F85" s="1796">
        <v>0.1</v>
      </c>
      <c r="G85" s="1796">
        <v>0.2</v>
      </c>
      <c r="H85" s="1796">
        <v>0.4</v>
      </c>
      <c r="I85" s="1796">
        <v>0.6</v>
      </c>
      <c r="J85" s="1657"/>
      <c r="K85" s="1599"/>
    </row>
    <row r="86" spans="1:11" s="1" customFormat="1" ht="24.95" hidden="1" customHeight="1" outlineLevel="1">
      <c r="A86" s="211"/>
      <c r="B86" s="84" t="s">
        <v>905</v>
      </c>
      <c r="C86" s="836">
        <v>60</v>
      </c>
      <c r="D86" s="1609" t="s">
        <v>897</v>
      </c>
      <c r="E86" s="2058"/>
      <c r="F86" s="1796">
        <v>0.1</v>
      </c>
      <c r="G86" s="1796">
        <v>0.2</v>
      </c>
      <c r="H86" s="1796">
        <v>0.4</v>
      </c>
      <c r="I86" s="1796">
        <v>0.6</v>
      </c>
      <c r="J86" s="1657"/>
      <c r="K86" s="1599"/>
    </row>
    <row r="87" spans="1:11" s="1" customFormat="1" ht="24.95" customHeight="1" collapsed="1">
      <c r="A87" s="211"/>
      <c r="B87" s="84" t="s">
        <v>906</v>
      </c>
      <c r="C87" s="836">
        <v>60</v>
      </c>
      <c r="D87" s="1609" t="s">
        <v>897</v>
      </c>
      <c r="E87" s="2058"/>
      <c r="F87" s="1796">
        <v>0.1</v>
      </c>
      <c r="G87" s="1796">
        <v>0.2</v>
      </c>
      <c r="H87" s="1796">
        <v>0.4</v>
      </c>
      <c r="I87" s="1796">
        <v>0.6</v>
      </c>
      <c r="J87" s="1657"/>
      <c r="K87" s="1600"/>
    </row>
    <row r="88" spans="1:11" s="1" customFormat="1" ht="24.95" hidden="1" customHeight="1" outlineLevel="1">
      <c r="A88" s="211"/>
      <c r="B88" s="84" t="s">
        <v>907</v>
      </c>
      <c r="C88" s="836">
        <v>60</v>
      </c>
      <c r="D88" s="1609" t="s">
        <v>897</v>
      </c>
      <c r="E88" s="2058"/>
      <c r="F88" s="1796">
        <v>0.1</v>
      </c>
      <c r="G88" s="1796">
        <v>0.2</v>
      </c>
      <c r="H88" s="1796">
        <v>0.4</v>
      </c>
      <c r="I88" s="1796">
        <v>0.6</v>
      </c>
      <c r="J88" s="1657"/>
      <c r="K88" s="1599"/>
    </row>
    <row r="89" spans="1:11" s="1" customFormat="1" ht="24.95" hidden="1" customHeight="1" outlineLevel="1">
      <c r="A89" s="211"/>
      <c r="B89" s="84" t="s">
        <v>908</v>
      </c>
      <c r="C89" s="836">
        <v>60</v>
      </c>
      <c r="D89" s="1609" t="s">
        <v>897</v>
      </c>
      <c r="E89" s="2058"/>
      <c r="F89" s="1796">
        <v>0.1</v>
      </c>
      <c r="G89" s="1796">
        <v>0.2</v>
      </c>
      <c r="H89" s="1796">
        <v>0.4</v>
      </c>
      <c r="I89" s="1796">
        <v>0.6</v>
      </c>
      <c r="J89" s="1657"/>
      <c r="K89" s="1599"/>
    </row>
    <row r="90" spans="1:11" s="1" customFormat="1" ht="24.95" hidden="1" customHeight="1" outlineLevel="1">
      <c r="A90" s="211"/>
      <c r="B90" s="84" t="s">
        <v>909</v>
      </c>
      <c r="C90" s="836">
        <v>60</v>
      </c>
      <c r="D90" s="1609" t="s">
        <v>897</v>
      </c>
      <c r="E90" s="2058"/>
      <c r="F90" s="1796">
        <v>0.1</v>
      </c>
      <c r="G90" s="1796">
        <v>0.2</v>
      </c>
      <c r="H90" s="1796">
        <v>0.4</v>
      </c>
      <c r="I90" s="1796">
        <v>0.6</v>
      </c>
      <c r="J90" s="1657"/>
      <c r="K90" s="1599"/>
    </row>
    <row r="91" spans="1:11" s="1" customFormat="1" ht="24.95" customHeight="1" collapsed="1">
      <c r="A91" s="211"/>
      <c r="B91" s="84" t="s">
        <v>910</v>
      </c>
      <c r="C91" s="836">
        <v>60</v>
      </c>
      <c r="D91" s="1609" t="s">
        <v>897</v>
      </c>
      <c r="E91" s="2058"/>
      <c r="F91" s="1796">
        <v>0.1</v>
      </c>
      <c r="G91" s="1796">
        <v>0.2</v>
      </c>
      <c r="H91" s="1796">
        <v>0.4</v>
      </c>
      <c r="I91" s="1796">
        <v>0.6</v>
      </c>
      <c r="J91" s="1657"/>
      <c r="K91" s="1599"/>
    </row>
    <row r="92" spans="1:11" s="1" customFormat="1" ht="24.95" hidden="1" customHeight="1" outlineLevel="1">
      <c r="A92" s="211"/>
      <c r="B92" s="84" t="s">
        <v>911</v>
      </c>
      <c r="C92" s="836">
        <v>60</v>
      </c>
      <c r="D92" s="1609" t="s">
        <v>897</v>
      </c>
      <c r="E92" s="2058"/>
      <c r="F92" s="1796">
        <v>0.1</v>
      </c>
      <c r="G92" s="1796">
        <v>0.2</v>
      </c>
      <c r="H92" s="1796">
        <v>0.4</v>
      </c>
      <c r="I92" s="1796">
        <v>0.6</v>
      </c>
      <c r="J92" s="1657"/>
      <c r="K92" s="1599"/>
    </row>
    <row r="93" spans="1:11" s="1" customFormat="1" ht="24.95" hidden="1" customHeight="1" outlineLevel="1">
      <c r="A93" s="211"/>
      <c r="B93" s="84" t="s">
        <v>912</v>
      </c>
      <c r="C93" s="836">
        <v>60</v>
      </c>
      <c r="D93" s="1609" t="s">
        <v>897</v>
      </c>
      <c r="E93" s="2058"/>
      <c r="F93" s="1796">
        <v>0.1</v>
      </c>
      <c r="G93" s="1796">
        <v>0.2</v>
      </c>
      <c r="H93" s="1796">
        <v>0.4</v>
      </c>
      <c r="I93" s="1796">
        <v>0.6</v>
      </c>
      <c r="J93" s="1657"/>
      <c r="K93" s="1599"/>
    </row>
    <row r="94" spans="1:11" s="1" customFormat="1" ht="24.95" hidden="1" customHeight="1" outlineLevel="1">
      <c r="A94" s="211"/>
      <c r="B94" s="84" t="s">
        <v>913</v>
      </c>
      <c r="C94" s="836">
        <v>60</v>
      </c>
      <c r="D94" s="1609" t="s">
        <v>897</v>
      </c>
      <c r="E94" s="2058"/>
      <c r="F94" s="1796">
        <v>0.1</v>
      </c>
      <c r="G94" s="1796">
        <v>0.2</v>
      </c>
      <c r="H94" s="1796">
        <v>0.4</v>
      </c>
      <c r="I94" s="1796">
        <v>0.6</v>
      </c>
      <c r="J94" s="1657"/>
      <c r="K94" s="1599"/>
    </row>
    <row r="95" spans="1:11" s="1" customFormat="1" ht="24.95" hidden="1" customHeight="1" outlineLevel="1">
      <c r="A95" s="211"/>
      <c r="B95" s="84" t="s">
        <v>914</v>
      </c>
      <c r="C95" s="836">
        <v>60</v>
      </c>
      <c r="D95" s="1609" t="s">
        <v>897</v>
      </c>
      <c r="E95" s="2058"/>
      <c r="F95" s="1796">
        <v>0.1</v>
      </c>
      <c r="G95" s="1796">
        <v>0.2</v>
      </c>
      <c r="H95" s="1796">
        <v>0.4</v>
      </c>
      <c r="I95" s="1796">
        <v>0.6</v>
      </c>
      <c r="J95" s="1657"/>
      <c r="K95" s="1599"/>
    </row>
    <row r="96" spans="1:11" s="1" customFormat="1" ht="24.95" customHeight="1" collapsed="1">
      <c r="A96" s="211"/>
      <c r="B96" s="84" t="s">
        <v>915</v>
      </c>
      <c r="C96" s="836">
        <v>60</v>
      </c>
      <c r="D96" s="1609" t="s">
        <v>897</v>
      </c>
      <c r="E96" s="2058"/>
      <c r="F96" s="1796">
        <v>0.1</v>
      </c>
      <c r="G96" s="1796">
        <v>0.2</v>
      </c>
      <c r="H96" s="1796">
        <v>0.4</v>
      </c>
      <c r="I96" s="1796">
        <v>0.6</v>
      </c>
      <c r="J96" s="1657"/>
      <c r="K96" s="1599"/>
    </row>
    <row r="97" spans="1:11" s="1" customFormat="1" ht="24.95" hidden="1" customHeight="1" outlineLevel="1">
      <c r="A97" s="211"/>
      <c r="B97" s="84" t="s">
        <v>916</v>
      </c>
      <c r="C97" s="836">
        <v>60</v>
      </c>
      <c r="D97" s="1609" t="s">
        <v>897</v>
      </c>
      <c r="E97" s="2058"/>
      <c r="F97" s="1796">
        <v>0.1</v>
      </c>
      <c r="G97" s="1796">
        <v>0.2</v>
      </c>
      <c r="H97" s="1796">
        <v>0.4</v>
      </c>
      <c r="I97" s="1796">
        <v>0.6</v>
      </c>
      <c r="J97" s="1657"/>
      <c r="K97" s="1599"/>
    </row>
    <row r="98" spans="1:11" s="1" customFormat="1" ht="24.95" hidden="1" customHeight="1" outlineLevel="1">
      <c r="A98" s="211"/>
      <c r="B98" s="84" t="s">
        <v>917</v>
      </c>
      <c r="C98" s="836">
        <v>60</v>
      </c>
      <c r="D98" s="1609" t="s">
        <v>897</v>
      </c>
      <c r="E98" s="2058"/>
      <c r="F98" s="1796">
        <v>0.1</v>
      </c>
      <c r="G98" s="1796">
        <v>0.2</v>
      </c>
      <c r="H98" s="1796">
        <v>0.4</v>
      </c>
      <c r="I98" s="1796">
        <v>0.6</v>
      </c>
      <c r="J98" s="1657"/>
      <c r="K98" s="1599"/>
    </row>
    <row r="99" spans="1:11" s="1" customFormat="1" ht="24.95" customHeight="1" collapsed="1">
      <c r="A99" s="211"/>
      <c r="B99" s="84" t="s">
        <v>918</v>
      </c>
      <c r="C99" s="836">
        <v>60</v>
      </c>
      <c r="D99" s="1609" t="s">
        <v>897</v>
      </c>
      <c r="E99" s="2058"/>
      <c r="F99" s="1796">
        <v>0.1</v>
      </c>
      <c r="G99" s="1796">
        <v>0.2</v>
      </c>
      <c r="H99" s="1796">
        <v>0.4</v>
      </c>
      <c r="I99" s="1796">
        <v>0.6</v>
      </c>
      <c r="J99" s="1657"/>
      <c r="K99" s="1599"/>
    </row>
    <row r="100" spans="1:11" s="1" customFormat="1" ht="24.95" hidden="1" customHeight="1" outlineLevel="1">
      <c r="A100" s="211"/>
      <c r="B100" s="84" t="s">
        <v>919</v>
      </c>
      <c r="C100" s="836">
        <v>60</v>
      </c>
      <c r="D100" s="1609" t="s">
        <v>897</v>
      </c>
      <c r="E100" s="2058"/>
      <c r="F100" s="1796">
        <v>0.1</v>
      </c>
      <c r="G100" s="1796">
        <v>0.2</v>
      </c>
      <c r="H100" s="1796">
        <v>0.4</v>
      </c>
      <c r="I100" s="1796">
        <v>0.6</v>
      </c>
      <c r="J100" s="1657"/>
      <c r="K100" s="1599"/>
    </row>
    <row r="101" spans="1:11" s="1" customFormat="1" ht="24.95" hidden="1" customHeight="1" outlineLevel="1">
      <c r="A101" s="211"/>
      <c r="B101" s="84" t="s">
        <v>920</v>
      </c>
      <c r="C101" s="836">
        <v>60</v>
      </c>
      <c r="D101" s="1609" t="s">
        <v>897</v>
      </c>
      <c r="E101" s="2058"/>
      <c r="F101" s="1796">
        <v>0.1</v>
      </c>
      <c r="G101" s="1796">
        <v>0.2</v>
      </c>
      <c r="H101" s="1796">
        <v>0.4</v>
      </c>
      <c r="I101" s="1796">
        <v>0.6</v>
      </c>
      <c r="J101" s="1657"/>
      <c r="K101" s="1599"/>
    </row>
    <row r="102" spans="1:11" s="1" customFormat="1" ht="24.95" hidden="1" customHeight="1" outlineLevel="1">
      <c r="A102" s="211"/>
      <c r="B102" s="84" t="s">
        <v>921</v>
      </c>
      <c r="C102" s="836">
        <v>60</v>
      </c>
      <c r="D102" s="1609" t="s">
        <v>897</v>
      </c>
      <c r="E102" s="2058"/>
      <c r="F102" s="1796">
        <v>0.1</v>
      </c>
      <c r="G102" s="1796">
        <v>0.2</v>
      </c>
      <c r="H102" s="1796">
        <v>0.4</v>
      </c>
      <c r="I102" s="1796">
        <v>0.6</v>
      </c>
      <c r="J102" s="1657"/>
      <c r="K102" s="1599"/>
    </row>
    <row r="103" spans="1:11" s="1" customFormat="1" ht="24.95" hidden="1" customHeight="1" outlineLevel="1">
      <c r="A103" s="211"/>
      <c r="B103" s="84" t="s">
        <v>922</v>
      </c>
      <c r="C103" s="836">
        <v>60</v>
      </c>
      <c r="D103" s="1609" t="s">
        <v>897</v>
      </c>
      <c r="E103" s="2058"/>
      <c r="F103" s="1796">
        <v>0.1</v>
      </c>
      <c r="G103" s="1796">
        <v>0.2</v>
      </c>
      <c r="H103" s="1796">
        <v>0.4</v>
      </c>
      <c r="I103" s="1796">
        <v>0.6</v>
      </c>
      <c r="J103" s="1657"/>
      <c r="K103" s="1599"/>
    </row>
    <row r="104" spans="1:11" s="1" customFormat="1" ht="24.95" customHeight="1" collapsed="1">
      <c r="A104" s="211"/>
      <c r="B104" s="84" t="s">
        <v>923</v>
      </c>
      <c r="C104" s="836">
        <v>60</v>
      </c>
      <c r="D104" s="1609" t="s">
        <v>897</v>
      </c>
      <c r="E104" s="2058"/>
      <c r="F104" s="1796">
        <v>0.1</v>
      </c>
      <c r="G104" s="1796">
        <v>0.2</v>
      </c>
      <c r="H104" s="1796">
        <v>0.4</v>
      </c>
      <c r="I104" s="1796">
        <v>0.6</v>
      </c>
      <c r="J104" s="1657"/>
      <c r="K104" s="1599"/>
    </row>
    <row r="105" spans="1:11" s="1" customFormat="1" ht="24.95" hidden="1" customHeight="1" outlineLevel="1">
      <c r="A105" s="211"/>
      <c r="B105" s="84" t="s">
        <v>924</v>
      </c>
      <c r="C105" s="836">
        <v>60</v>
      </c>
      <c r="D105" s="1609" t="s">
        <v>897</v>
      </c>
      <c r="E105" s="2058"/>
      <c r="F105" s="1796">
        <v>0.1</v>
      </c>
      <c r="G105" s="1796">
        <v>0.2</v>
      </c>
      <c r="H105" s="1796">
        <v>0.4</v>
      </c>
      <c r="I105" s="1796">
        <v>0.6</v>
      </c>
      <c r="J105" s="1657"/>
      <c r="K105" s="1599"/>
    </row>
    <row r="106" spans="1:11" s="1" customFormat="1" ht="24.95" hidden="1" customHeight="1" outlineLevel="1">
      <c r="A106" s="211"/>
      <c r="B106" s="84" t="s">
        <v>925</v>
      </c>
      <c r="C106" s="836">
        <v>60</v>
      </c>
      <c r="D106" s="1609" t="s">
        <v>897</v>
      </c>
      <c r="E106" s="2058"/>
      <c r="F106" s="1796">
        <v>0.1</v>
      </c>
      <c r="G106" s="1796">
        <v>0.2</v>
      </c>
      <c r="H106" s="1796">
        <v>0.4</v>
      </c>
      <c r="I106" s="1796">
        <v>0.6</v>
      </c>
      <c r="J106" s="1657"/>
      <c r="K106" s="1599"/>
    </row>
    <row r="107" spans="1:11" s="1" customFormat="1" ht="24.95" hidden="1" customHeight="1" outlineLevel="1">
      <c r="A107" s="211"/>
      <c r="B107" s="84" t="s">
        <v>926</v>
      </c>
      <c r="C107" s="836">
        <v>60</v>
      </c>
      <c r="D107" s="1609" t="s">
        <v>897</v>
      </c>
      <c r="E107" s="2058"/>
      <c r="F107" s="1796">
        <v>0.1</v>
      </c>
      <c r="G107" s="1796">
        <v>0.2</v>
      </c>
      <c r="H107" s="1796">
        <v>0.4</v>
      </c>
      <c r="I107" s="1796">
        <v>0.6</v>
      </c>
      <c r="J107" s="1657"/>
      <c r="K107" s="1599"/>
    </row>
    <row r="108" spans="1:11" s="1" customFormat="1" ht="24.95" customHeight="1" collapsed="1">
      <c r="A108" s="211"/>
      <c r="B108" s="84" t="s">
        <v>927</v>
      </c>
      <c r="C108" s="836">
        <v>60</v>
      </c>
      <c r="D108" s="1609" t="s">
        <v>897</v>
      </c>
      <c r="E108" s="2058"/>
      <c r="F108" s="1796">
        <v>0.1</v>
      </c>
      <c r="G108" s="1796">
        <v>0.2</v>
      </c>
      <c r="H108" s="1796">
        <v>0.4</v>
      </c>
      <c r="I108" s="1796">
        <v>0.6</v>
      </c>
      <c r="J108" s="1657"/>
      <c r="K108" s="1599"/>
    </row>
    <row r="109" spans="1:11" s="1" customFormat="1" ht="24.95" customHeight="1">
      <c r="A109" s="211"/>
      <c r="B109" s="84" t="s">
        <v>928</v>
      </c>
      <c r="C109" s="836">
        <v>60</v>
      </c>
      <c r="D109" s="1609" t="s">
        <v>897</v>
      </c>
      <c r="E109" s="2058"/>
      <c r="F109" s="1796">
        <v>0.1</v>
      </c>
      <c r="G109" s="1796">
        <v>0.2</v>
      </c>
      <c r="H109" s="1796">
        <v>0.4</v>
      </c>
      <c r="I109" s="1796">
        <v>0.6</v>
      </c>
      <c r="J109" s="1657"/>
      <c r="K109" s="1599"/>
    </row>
    <row r="110" spans="1:11" s="1" customFormat="1" ht="24.95" hidden="1" customHeight="1" outlineLevel="1">
      <c r="A110" s="211"/>
      <c r="B110" s="84" t="s">
        <v>929</v>
      </c>
      <c r="C110" s="836">
        <v>60</v>
      </c>
      <c r="D110" s="1609" t="s">
        <v>897</v>
      </c>
      <c r="E110" s="2058"/>
      <c r="F110" s="1796">
        <v>0.1</v>
      </c>
      <c r="G110" s="1796">
        <v>0.2</v>
      </c>
      <c r="H110" s="1796">
        <v>0.4</v>
      </c>
      <c r="I110" s="1796">
        <v>0.6</v>
      </c>
      <c r="J110" s="1657"/>
      <c r="K110" s="1599"/>
    </row>
    <row r="111" spans="1:11" s="1" customFormat="1" ht="24.95" hidden="1" customHeight="1" outlineLevel="1">
      <c r="A111" s="211"/>
      <c r="B111" s="84" t="s">
        <v>930</v>
      </c>
      <c r="C111" s="836">
        <v>60</v>
      </c>
      <c r="D111" s="1609" t="s">
        <v>897</v>
      </c>
      <c r="E111" s="2058"/>
      <c r="F111" s="1796">
        <v>0.1</v>
      </c>
      <c r="G111" s="1796">
        <v>0.2</v>
      </c>
      <c r="H111" s="1796">
        <v>0.4</v>
      </c>
      <c r="I111" s="1796">
        <v>0.6</v>
      </c>
      <c r="J111" s="1657"/>
      <c r="K111" s="1599"/>
    </row>
    <row r="112" spans="1:11" s="1" customFormat="1" ht="24.95" customHeight="1" collapsed="1">
      <c r="A112" s="211"/>
      <c r="B112" s="84" t="s">
        <v>931</v>
      </c>
      <c r="C112" s="836">
        <v>60</v>
      </c>
      <c r="D112" s="1609" t="s">
        <v>897</v>
      </c>
      <c r="E112" s="2058"/>
      <c r="F112" s="1796">
        <v>0.1</v>
      </c>
      <c r="G112" s="1796">
        <v>0.2</v>
      </c>
      <c r="H112" s="1796">
        <v>0.4</v>
      </c>
      <c r="I112" s="1796">
        <v>0.6</v>
      </c>
      <c r="J112" s="1657"/>
      <c r="K112" s="1599"/>
    </row>
    <row r="113" spans="1:11" s="1" customFormat="1" ht="24.95" hidden="1" customHeight="1" outlineLevel="1">
      <c r="A113" s="211"/>
      <c r="B113" s="84" t="s">
        <v>932</v>
      </c>
      <c r="C113" s="836">
        <v>60</v>
      </c>
      <c r="D113" s="1609" t="s">
        <v>897</v>
      </c>
      <c r="E113" s="2058"/>
      <c r="F113" s="1796">
        <v>0.1</v>
      </c>
      <c r="G113" s="1796">
        <v>0.2</v>
      </c>
      <c r="H113" s="1796">
        <v>0.4</v>
      </c>
      <c r="I113" s="1796">
        <v>0.6</v>
      </c>
      <c r="J113" s="1657"/>
      <c r="K113" s="1599"/>
    </row>
    <row r="114" spans="1:11" s="1" customFormat="1" ht="24.95" hidden="1" customHeight="1" outlineLevel="1">
      <c r="A114" s="211"/>
      <c r="B114" s="84" t="s">
        <v>933</v>
      </c>
      <c r="C114" s="836">
        <v>60</v>
      </c>
      <c r="D114" s="1609" t="s">
        <v>897</v>
      </c>
      <c r="E114" s="2058"/>
      <c r="F114" s="1796">
        <v>0.1</v>
      </c>
      <c r="G114" s="1796">
        <v>0.2</v>
      </c>
      <c r="H114" s="1796">
        <v>0.4</v>
      </c>
      <c r="I114" s="1796">
        <v>0.6</v>
      </c>
      <c r="J114" s="1657"/>
      <c r="K114" s="1599"/>
    </row>
    <row r="115" spans="1:11" s="1" customFormat="1" ht="24.95" hidden="1" customHeight="1" outlineLevel="1">
      <c r="A115" s="211"/>
      <c r="B115" s="84" t="s">
        <v>934</v>
      </c>
      <c r="C115" s="836">
        <v>60</v>
      </c>
      <c r="D115" s="1609" t="s">
        <v>897</v>
      </c>
      <c r="E115" s="2058"/>
      <c r="F115" s="1796">
        <v>0.1</v>
      </c>
      <c r="G115" s="1796">
        <v>0.2</v>
      </c>
      <c r="H115" s="1796">
        <v>0.4</v>
      </c>
      <c r="I115" s="1796">
        <v>0.6</v>
      </c>
      <c r="J115" s="1657"/>
      <c r="K115" s="1599"/>
    </row>
    <row r="116" spans="1:11" s="1" customFormat="1" ht="24.95" customHeight="1" collapsed="1">
      <c r="A116" s="211"/>
      <c r="B116" s="84" t="s">
        <v>935</v>
      </c>
      <c r="C116" s="836">
        <v>60</v>
      </c>
      <c r="D116" s="1609" t="s">
        <v>897</v>
      </c>
      <c r="E116" s="2058"/>
      <c r="F116" s="1796">
        <v>0.1</v>
      </c>
      <c r="G116" s="1796">
        <v>0.2</v>
      </c>
      <c r="H116" s="1796">
        <v>0.4</v>
      </c>
      <c r="I116" s="1796">
        <v>0.6</v>
      </c>
      <c r="J116" s="1657"/>
      <c r="K116" s="1599"/>
    </row>
    <row r="117" spans="1:11" s="1" customFormat="1" ht="24.95" hidden="1" customHeight="1" outlineLevel="1">
      <c r="A117" s="211"/>
      <c r="B117" s="84" t="s">
        <v>936</v>
      </c>
      <c r="C117" s="836">
        <v>60</v>
      </c>
      <c r="D117" s="1609" t="s">
        <v>897</v>
      </c>
      <c r="E117" s="2058"/>
      <c r="F117" s="1796">
        <v>0.1</v>
      </c>
      <c r="G117" s="1796">
        <v>0.2</v>
      </c>
      <c r="H117" s="1796">
        <v>0.4</v>
      </c>
      <c r="I117" s="1796">
        <v>0.6</v>
      </c>
      <c r="J117" s="1657"/>
      <c r="K117" s="1599"/>
    </row>
    <row r="118" spans="1:11" s="1" customFormat="1" ht="24.95" hidden="1" customHeight="1" outlineLevel="1">
      <c r="A118" s="211"/>
      <c r="B118" s="84" t="s">
        <v>937</v>
      </c>
      <c r="C118" s="836">
        <v>60</v>
      </c>
      <c r="D118" s="1609" t="s">
        <v>897</v>
      </c>
      <c r="E118" s="2058"/>
      <c r="F118" s="1796">
        <v>0.1</v>
      </c>
      <c r="G118" s="1796">
        <v>0.2</v>
      </c>
      <c r="H118" s="1796">
        <v>0.4</v>
      </c>
      <c r="I118" s="1796">
        <v>0.6</v>
      </c>
      <c r="J118" s="1657"/>
      <c r="K118" s="1599"/>
    </row>
    <row r="119" spans="1:11" s="1" customFormat="1" ht="24.95" hidden="1" customHeight="1" outlineLevel="1">
      <c r="A119" s="211"/>
      <c r="B119" s="84" t="s">
        <v>938</v>
      </c>
      <c r="C119" s="836">
        <v>60</v>
      </c>
      <c r="D119" s="1609" t="s">
        <v>897</v>
      </c>
      <c r="E119" s="2058"/>
      <c r="F119" s="1796">
        <v>0.1</v>
      </c>
      <c r="G119" s="1796">
        <v>0.2</v>
      </c>
      <c r="H119" s="1796">
        <v>0.4</v>
      </c>
      <c r="I119" s="1796">
        <v>0.6</v>
      </c>
      <c r="J119" s="1657"/>
      <c r="K119" s="1599"/>
    </row>
    <row r="120" spans="1:11" s="1" customFormat="1" ht="24.95" customHeight="1" collapsed="1">
      <c r="A120" s="211"/>
      <c r="B120" s="84" t="s">
        <v>939</v>
      </c>
      <c r="C120" s="836">
        <v>60</v>
      </c>
      <c r="D120" s="1609" t="s">
        <v>897</v>
      </c>
      <c r="E120" s="2058"/>
      <c r="F120" s="1796">
        <v>0.1</v>
      </c>
      <c r="G120" s="1796">
        <v>0.2</v>
      </c>
      <c r="H120" s="1796">
        <v>0.4</v>
      </c>
      <c r="I120" s="1796">
        <v>0.6</v>
      </c>
      <c r="J120" s="1657"/>
      <c r="K120" s="1599"/>
    </row>
    <row r="121" spans="1:11" s="1" customFormat="1" ht="24.95" hidden="1" customHeight="1" outlineLevel="1">
      <c r="A121" s="211"/>
      <c r="B121" s="84" t="s">
        <v>940</v>
      </c>
      <c r="C121" s="836">
        <v>60</v>
      </c>
      <c r="D121" s="1609" t="s">
        <v>897</v>
      </c>
      <c r="E121" s="2058"/>
      <c r="F121" s="1796">
        <v>0.1</v>
      </c>
      <c r="G121" s="1796">
        <v>0.2</v>
      </c>
      <c r="H121" s="1796">
        <v>0.4</v>
      </c>
      <c r="I121" s="1796">
        <v>0.6</v>
      </c>
      <c r="J121" s="1657"/>
      <c r="K121" s="1599"/>
    </row>
    <row r="122" spans="1:11" s="1" customFormat="1" ht="24.95" hidden="1" customHeight="1" outlineLevel="1">
      <c r="A122" s="211"/>
      <c r="B122" s="84" t="s">
        <v>941</v>
      </c>
      <c r="C122" s="836">
        <v>60</v>
      </c>
      <c r="D122" s="1609" t="s">
        <v>897</v>
      </c>
      <c r="E122" s="2058"/>
      <c r="F122" s="1796">
        <v>0.1</v>
      </c>
      <c r="G122" s="1796">
        <v>0.2</v>
      </c>
      <c r="H122" s="1796">
        <v>0.4</v>
      </c>
      <c r="I122" s="1796">
        <v>0.6</v>
      </c>
      <c r="J122" s="1657"/>
      <c r="K122" s="1599"/>
    </row>
    <row r="123" spans="1:11" s="1" customFormat="1" ht="24.95" hidden="1" customHeight="1" outlineLevel="1">
      <c r="A123" s="211"/>
      <c r="B123" s="84" t="s">
        <v>942</v>
      </c>
      <c r="C123" s="836">
        <v>60</v>
      </c>
      <c r="D123" s="1609" t="s">
        <v>897</v>
      </c>
      <c r="E123" s="2058"/>
      <c r="F123" s="1796">
        <v>0.1</v>
      </c>
      <c r="G123" s="1796">
        <v>0.2</v>
      </c>
      <c r="H123" s="1796">
        <v>0.4</v>
      </c>
      <c r="I123" s="1796">
        <v>0.6</v>
      </c>
      <c r="J123" s="1657"/>
      <c r="K123" s="1599"/>
    </row>
    <row r="124" spans="1:11" s="1" customFormat="1" ht="24.95" hidden="1" customHeight="1" outlineLevel="1">
      <c r="A124" s="211"/>
      <c r="B124" s="84" t="s">
        <v>943</v>
      </c>
      <c r="C124" s="836">
        <v>60</v>
      </c>
      <c r="D124" s="1609" t="s">
        <v>897</v>
      </c>
      <c r="E124" s="2058"/>
      <c r="F124" s="1796">
        <v>0.1</v>
      </c>
      <c r="G124" s="1796">
        <v>0.2</v>
      </c>
      <c r="H124" s="1796">
        <v>0.4</v>
      </c>
      <c r="I124" s="1796">
        <v>0.6</v>
      </c>
      <c r="J124" s="1657"/>
      <c r="K124" s="1599"/>
    </row>
    <row r="125" spans="1:11" s="1" customFormat="1" ht="24.95" customHeight="1" collapsed="1">
      <c r="A125" s="211"/>
      <c r="B125" s="84" t="s">
        <v>944</v>
      </c>
      <c r="C125" s="836">
        <v>60</v>
      </c>
      <c r="D125" s="1609" t="s">
        <v>897</v>
      </c>
      <c r="E125" s="2058"/>
      <c r="F125" s="1796">
        <v>0.1</v>
      </c>
      <c r="G125" s="1796">
        <v>0.2</v>
      </c>
      <c r="H125" s="1796">
        <v>0.4</v>
      </c>
      <c r="I125" s="1796">
        <v>0.6</v>
      </c>
      <c r="J125" s="1657"/>
      <c r="K125" s="1599"/>
    </row>
    <row r="126" spans="1:11" s="1" customFormat="1" ht="24.95" hidden="1" customHeight="1" outlineLevel="1">
      <c r="A126" s="211"/>
      <c r="B126" s="84" t="s">
        <v>945</v>
      </c>
      <c r="C126" s="836">
        <v>60</v>
      </c>
      <c r="D126" s="1609" t="s">
        <v>897</v>
      </c>
      <c r="E126" s="2058"/>
      <c r="F126" s="1796">
        <v>0.1</v>
      </c>
      <c r="G126" s="1796">
        <v>0.2</v>
      </c>
      <c r="H126" s="1796">
        <v>0.4</v>
      </c>
      <c r="I126" s="1796">
        <v>0.6</v>
      </c>
      <c r="J126" s="1657"/>
      <c r="K126" s="1599"/>
    </row>
    <row r="127" spans="1:11" s="1" customFormat="1" ht="24.95" hidden="1" customHeight="1" outlineLevel="1">
      <c r="A127" s="211"/>
      <c r="B127" s="84" t="s">
        <v>946</v>
      </c>
      <c r="C127" s="836">
        <v>60</v>
      </c>
      <c r="D127" s="1609" t="s">
        <v>897</v>
      </c>
      <c r="E127" s="2058"/>
      <c r="F127" s="1796">
        <v>0.1</v>
      </c>
      <c r="G127" s="1796">
        <v>0.2</v>
      </c>
      <c r="H127" s="1796">
        <v>0.4</v>
      </c>
      <c r="I127" s="1796">
        <v>0.6</v>
      </c>
      <c r="J127" s="1657"/>
      <c r="K127" s="1599"/>
    </row>
    <row r="128" spans="1:11" s="1" customFormat="1" ht="24.95" customHeight="1" collapsed="1">
      <c r="A128" s="211"/>
      <c r="B128" s="84" t="s">
        <v>947</v>
      </c>
      <c r="C128" s="836">
        <v>60</v>
      </c>
      <c r="D128" s="1609" t="s">
        <v>897</v>
      </c>
      <c r="E128" s="2058"/>
      <c r="F128" s="1796">
        <v>0.1</v>
      </c>
      <c r="G128" s="1796">
        <v>0.2</v>
      </c>
      <c r="H128" s="1796">
        <v>0.4</v>
      </c>
      <c r="I128" s="1796">
        <v>0.6</v>
      </c>
      <c r="J128" s="1657"/>
      <c r="K128" s="1599"/>
    </row>
    <row r="129" spans="1:15" s="1" customFormat="1" ht="24.95" hidden="1" customHeight="1" outlineLevel="1">
      <c r="A129" s="211"/>
      <c r="B129" s="84" t="s">
        <v>948</v>
      </c>
      <c r="C129" s="836">
        <v>60</v>
      </c>
      <c r="D129" s="1609" t="s">
        <v>897</v>
      </c>
      <c r="E129" s="2058"/>
      <c r="F129" s="1796">
        <v>0.1</v>
      </c>
      <c r="G129" s="1796">
        <v>0.2</v>
      </c>
      <c r="H129" s="1796">
        <v>0.4</v>
      </c>
      <c r="I129" s="1796">
        <v>0.6</v>
      </c>
      <c r="J129" s="1657"/>
      <c r="K129" s="1599"/>
    </row>
    <row r="130" spans="1:15" s="1" customFormat="1" ht="24.95" hidden="1" customHeight="1" outlineLevel="1">
      <c r="A130" s="211"/>
      <c r="B130" s="84" t="s">
        <v>949</v>
      </c>
      <c r="C130" s="836">
        <v>60</v>
      </c>
      <c r="D130" s="1609" t="s">
        <v>897</v>
      </c>
      <c r="E130" s="2058"/>
      <c r="F130" s="1796">
        <v>0.1</v>
      </c>
      <c r="G130" s="1796">
        <v>0.2</v>
      </c>
      <c r="H130" s="1796">
        <v>0.4</v>
      </c>
      <c r="I130" s="1796">
        <v>0.6</v>
      </c>
      <c r="J130" s="1657"/>
      <c r="K130" s="1599"/>
    </row>
    <row r="131" spans="1:15" s="1" customFormat="1" ht="24.95" customHeight="1" collapsed="1">
      <c r="A131" s="211"/>
      <c r="B131" s="84" t="s">
        <v>950</v>
      </c>
      <c r="C131" s="836">
        <v>60</v>
      </c>
      <c r="D131" s="1609" t="s">
        <v>897</v>
      </c>
      <c r="E131" s="2058"/>
      <c r="F131" s="1796">
        <v>0.1</v>
      </c>
      <c r="G131" s="1796">
        <v>0.2</v>
      </c>
      <c r="H131" s="1796">
        <v>0.4</v>
      </c>
      <c r="I131" s="1796">
        <v>0.6</v>
      </c>
      <c r="J131" s="1657"/>
      <c r="K131" s="1599"/>
    </row>
    <row r="132" spans="1:15" s="1" customFormat="1" ht="24.95" hidden="1" customHeight="1" outlineLevel="1">
      <c r="A132" s="211"/>
      <c r="B132" s="1856" t="s">
        <v>951</v>
      </c>
      <c r="C132" s="836">
        <v>60</v>
      </c>
      <c r="D132" s="1609" t="s">
        <v>897</v>
      </c>
      <c r="E132" s="2058"/>
      <c r="F132" s="1796">
        <v>0.1</v>
      </c>
      <c r="G132" s="1796">
        <v>0.2</v>
      </c>
      <c r="H132" s="1796">
        <v>0.4</v>
      </c>
      <c r="I132" s="1796">
        <v>0.6</v>
      </c>
      <c r="J132" s="1657"/>
      <c r="K132" s="1599"/>
    </row>
    <row r="133" spans="1:15" s="1" customFormat="1" ht="24.95" hidden="1" customHeight="1" outlineLevel="1">
      <c r="A133" s="211"/>
      <c r="B133" s="84" t="s">
        <v>952</v>
      </c>
      <c r="C133" s="836">
        <v>60</v>
      </c>
      <c r="D133" s="1609" t="s">
        <v>897</v>
      </c>
      <c r="E133" s="2058"/>
      <c r="F133" s="1796">
        <v>0.1</v>
      </c>
      <c r="G133" s="1796">
        <v>0.2</v>
      </c>
      <c r="H133" s="1796">
        <v>0.4</v>
      </c>
      <c r="I133" s="1796">
        <v>0.6</v>
      </c>
      <c r="J133" s="1657"/>
      <c r="K133" s="1599"/>
    </row>
    <row r="134" spans="1:15" s="1" customFormat="1" ht="24.95" customHeight="1" collapsed="1">
      <c r="A134" s="211"/>
      <c r="B134" s="106" t="s">
        <v>953</v>
      </c>
      <c r="C134" s="836">
        <v>60</v>
      </c>
      <c r="D134" s="1609" t="s">
        <v>897</v>
      </c>
      <c r="E134" s="2058"/>
      <c r="F134" s="1796">
        <v>0.1</v>
      </c>
      <c r="G134" s="1796">
        <v>0.2</v>
      </c>
      <c r="H134" s="1796">
        <v>0.4</v>
      </c>
      <c r="I134" s="1796">
        <v>0.6</v>
      </c>
      <c r="J134" s="1657"/>
      <c r="K134" s="1599"/>
    </row>
    <row r="135" spans="1:15" ht="27.95" customHeight="1">
      <c r="A135" s="1809"/>
      <c r="B135" s="1810"/>
      <c r="C135" s="1811"/>
      <c r="D135" s="1812"/>
      <c r="E135" s="1772"/>
      <c r="F135" s="1813"/>
      <c r="G135" s="1813"/>
      <c r="H135" s="1813"/>
      <c r="I135" s="1813"/>
      <c r="J135" s="1688"/>
      <c r="K135" s="1736"/>
    </row>
    <row r="136" spans="1:15" ht="27.95" customHeight="1">
      <c r="A136" s="111"/>
      <c r="B136" s="260"/>
      <c r="C136" s="836"/>
      <c r="D136" s="88"/>
      <c r="E136" s="258"/>
      <c r="F136" s="1796"/>
      <c r="G136" s="1796"/>
      <c r="H136" s="1796"/>
      <c r="I136" s="1796"/>
      <c r="J136" s="1686"/>
    </row>
    <row r="137" spans="1:15" ht="27.95" customHeight="1">
      <c r="A137" s="1329"/>
      <c r="B137" s="1330"/>
      <c r="C137" s="1331"/>
      <c r="D137" s="1332"/>
      <c r="E137" s="1333"/>
      <c r="F137" s="1805"/>
      <c r="G137" s="1805"/>
      <c r="H137" s="1805"/>
      <c r="I137" s="1805"/>
      <c r="J137" s="1687"/>
    </row>
    <row r="138" spans="1:15" ht="27.95" customHeight="1">
      <c r="A138" s="742" t="s">
        <v>726</v>
      </c>
      <c r="B138" s="2867" t="s">
        <v>729</v>
      </c>
      <c r="C138" s="2868"/>
      <c r="D138" s="2869"/>
      <c r="E138" s="185" t="s">
        <v>20</v>
      </c>
      <c r="F138" s="1806"/>
      <c r="G138" s="1806"/>
      <c r="H138" s="1807"/>
      <c r="I138" s="1807"/>
      <c r="J138" s="1690" t="s">
        <v>220</v>
      </c>
      <c r="O138" s="12">
        <v>3</v>
      </c>
    </row>
    <row r="139" spans="1:15" ht="27.95" customHeight="1">
      <c r="A139" s="745" t="s">
        <v>88</v>
      </c>
      <c r="B139" s="2870" t="s">
        <v>1025</v>
      </c>
      <c r="C139" s="2871"/>
      <c r="D139" s="2872"/>
      <c r="E139" s="190" t="s">
        <v>44</v>
      </c>
      <c r="F139" s="1796"/>
      <c r="G139" s="1796"/>
      <c r="H139" s="1808"/>
      <c r="I139" s="1808"/>
      <c r="J139" s="1724"/>
    </row>
    <row r="140" spans="1:15" ht="27.95" customHeight="1">
      <c r="A140" s="761"/>
      <c r="B140" s="2870" t="s">
        <v>89</v>
      </c>
      <c r="C140" s="2871"/>
      <c r="D140" s="2872"/>
      <c r="E140" s="190" t="s">
        <v>123</v>
      </c>
      <c r="F140" s="1796"/>
      <c r="G140" s="1796"/>
      <c r="H140" s="1808"/>
      <c r="I140" s="1808"/>
      <c r="J140" s="1724"/>
    </row>
    <row r="141" spans="1:15" ht="27.95" customHeight="1">
      <c r="A141" s="761"/>
      <c r="B141" s="1165" t="s">
        <v>90</v>
      </c>
      <c r="C141" s="1166"/>
      <c r="D141" s="1167"/>
      <c r="E141" s="190"/>
      <c r="F141" s="1796"/>
      <c r="G141" s="1796"/>
      <c r="H141" s="1808"/>
      <c r="I141" s="1808"/>
      <c r="J141" s="1724"/>
    </row>
    <row r="142" spans="1:15" ht="27.95" customHeight="1">
      <c r="A142" s="138"/>
      <c r="B142" s="260" t="s">
        <v>1026</v>
      </c>
      <c r="C142" s="666">
        <v>40</v>
      </c>
      <c r="D142" s="1803" t="s">
        <v>59</v>
      </c>
      <c r="E142" s="2550"/>
      <c r="F142" s="1796" t="s">
        <v>216</v>
      </c>
      <c r="G142" s="1796" t="s">
        <v>216</v>
      </c>
      <c r="H142" s="1796">
        <v>0.2</v>
      </c>
      <c r="I142" s="1796">
        <v>0.4</v>
      </c>
      <c r="J142" s="1686"/>
    </row>
    <row r="143" spans="1:15" s="1" customFormat="1" ht="24.95" hidden="1" customHeight="1" outlineLevel="1">
      <c r="A143" s="211"/>
      <c r="B143" s="84" t="s">
        <v>898</v>
      </c>
      <c r="C143" s="666">
        <v>40</v>
      </c>
      <c r="D143" s="1609" t="s">
        <v>897</v>
      </c>
      <c r="E143" s="2058"/>
      <c r="F143" s="1796" t="s">
        <v>216</v>
      </c>
      <c r="G143" s="1796" t="s">
        <v>216</v>
      </c>
      <c r="H143" s="1796">
        <v>0.2</v>
      </c>
      <c r="I143" s="1796">
        <v>0.4</v>
      </c>
      <c r="J143" s="1657"/>
      <c r="K143" s="1608"/>
      <c r="L143" s="196"/>
    </row>
    <row r="144" spans="1:15" s="1" customFormat="1" ht="24.95" hidden="1" customHeight="1" outlineLevel="1">
      <c r="A144" s="211"/>
      <c r="B144" s="84" t="s">
        <v>899</v>
      </c>
      <c r="C144" s="666">
        <v>40</v>
      </c>
      <c r="D144" s="1609" t="s">
        <v>897</v>
      </c>
      <c r="E144" s="2058"/>
      <c r="F144" s="1796" t="s">
        <v>216</v>
      </c>
      <c r="G144" s="1796" t="s">
        <v>216</v>
      </c>
      <c r="H144" s="1796">
        <v>0.2</v>
      </c>
      <c r="I144" s="1796">
        <v>0.4</v>
      </c>
      <c r="J144" s="1657"/>
      <c r="K144" s="1591"/>
    </row>
    <row r="145" spans="1:11" s="1" customFormat="1" ht="24.95" hidden="1" customHeight="1" outlineLevel="1">
      <c r="A145" s="211"/>
      <c r="B145" s="84" t="s">
        <v>900</v>
      </c>
      <c r="C145" s="666">
        <v>40</v>
      </c>
      <c r="D145" s="1609" t="s">
        <v>897</v>
      </c>
      <c r="E145" s="2058"/>
      <c r="F145" s="1796" t="s">
        <v>216</v>
      </c>
      <c r="G145" s="1796" t="s">
        <v>216</v>
      </c>
      <c r="H145" s="1796">
        <v>0.2</v>
      </c>
      <c r="I145" s="1796">
        <v>0.4</v>
      </c>
      <c r="J145" s="1657"/>
      <c r="K145" s="1591"/>
    </row>
    <row r="146" spans="1:11" s="1" customFormat="1" ht="24.95" hidden="1" customHeight="1" outlineLevel="1">
      <c r="A146" s="211"/>
      <c r="B146" s="84" t="s">
        <v>901</v>
      </c>
      <c r="C146" s="666">
        <v>40</v>
      </c>
      <c r="D146" s="1609" t="s">
        <v>897</v>
      </c>
      <c r="E146" s="2058"/>
      <c r="F146" s="1796" t="s">
        <v>216</v>
      </c>
      <c r="G146" s="1796" t="s">
        <v>216</v>
      </c>
      <c r="H146" s="1796">
        <v>0.2</v>
      </c>
      <c r="I146" s="1796">
        <v>0.4</v>
      </c>
      <c r="J146" s="1657"/>
      <c r="K146" s="1591"/>
    </row>
    <row r="147" spans="1:11" s="1" customFormat="1" ht="24.95" customHeight="1" collapsed="1">
      <c r="A147" s="211"/>
      <c r="B147" s="84" t="s">
        <v>902</v>
      </c>
      <c r="C147" s="666">
        <v>40</v>
      </c>
      <c r="D147" s="1609" t="s">
        <v>897</v>
      </c>
      <c r="E147" s="2058"/>
      <c r="F147" s="1796" t="s">
        <v>216</v>
      </c>
      <c r="G147" s="1796" t="s">
        <v>216</v>
      </c>
      <c r="H147" s="1796">
        <v>0.2</v>
      </c>
      <c r="I147" s="1796">
        <v>0.4</v>
      </c>
      <c r="J147" s="1657"/>
      <c r="K147" s="1591"/>
    </row>
    <row r="148" spans="1:11" s="1" customFormat="1" ht="24.95" hidden="1" customHeight="1" outlineLevel="1">
      <c r="A148" s="211"/>
      <c r="B148" s="84" t="s">
        <v>903</v>
      </c>
      <c r="C148" s="666">
        <v>40</v>
      </c>
      <c r="D148" s="1609" t="s">
        <v>897</v>
      </c>
      <c r="E148" s="2058"/>
      <c r="F148" s="1796" t="s">
        <v>216</v>
      </c>
      <c r="G148" s="1796" t="s">
        <v>216</v>
      </c>
      <c r="H148" s="1796">
        <v>0.2</v>
      </c>
      <c r="I148" s="1796">
        <v>0.4</v>
      </c>
      <c r="J148" s="1657"/>
      <c r="K148" s="1599"/>
    </row>
    <row r="149" spans="1:11" s="1" customFormat="1" ht="24.95" hidden="1" customHeight="1" outlineLevel="1">
      <c r="A149" s="211"/>
      <c r="B149" s="84" t="s">
        <v>904</v>
      </c>
      <c r="C149" s="666">
        <v>40</v>
      </c>
      <c r="D149" s="1609" t="s">
        <v>897</v>
      </c>
      <c r="E149" s="2058"/>
      <c r="F149" s="1796" t="s">
        <v>216</v>
      </c>
      <c r="G149" s="1796" t="s">
        <v>216</v>
      </c>
      <c r="H149" s="1796">
        <v>0.2</v>
      </c>
      <c r="I149" s="1796">
        <v>0.4</v>
      </c>
      <c r="J149" s="1657"/>
      <c r="K149" s="1599"/>
    </row>
    <row r="150" spans="1:11" s="1" customFormat="1" ht="24.95" hidden="1" customHeight="1" outlineLevel="1">
      <c r="A150" s="211"/>
      <c r="B150" s="84" t="s">
        <v>905</v>
      </c>
      <c r="C150" s="666">
        <v>40</v>
      </c>
      <c r="D150" s="1609" t="s">
        <v>897</v>
      </c>
      <c r="E150" s="2058"/>
      <c r="F150" s="1796" t="s">
        <v>216</v>
      </c>
      <c r="G150" s="1796" t="s">
        <v>216</v>
      </c>
      <c r="H150" s="1796">
        <v>0.2</v>
      </c>
      <c r="I150" s="1796">
        <v>0.4</v>
      </c>
      <c r="J150" s="1657"/>
      <c r="K150" s="1599"/>
    </row>
    <row r="151" spans="1:11" s="1" customFormat="1" ht="24.95" customHeight="1" collapsed="1">
      <c r="A151" s="211"/>
      <c r="B151" s="84" t="s">
        <v>906</v>
      </c>
      <c r="C151" s="666">
        <v>40</v>
      </c>
      <c r="D151" s="1609" t="s">
        <v>897</v>
      </c>
      <c r="E151" s="2058"/>
      <c r="F151" s="1796" t="s">
        <v>216</v>
      </c>
      <c r="G151" s="1796" t="s">
        <v>216</v>
      </c>
      <c r="H151" s="1796">
        <v>0.2</v>
      </c>
      <c r="I151" s="1796">
        <v>0.4</v>
      </c>
      <c r="J151" s="1657"/>
      <c r="K151" s="1600"/>
    </row>
    <row r="152" spans="1:11" s="1" customFormat="1" ht="24.95" hidden="1" customHeight="1" outlineLevel="1">
      <c r="A152" s="211"/>
      <c r="B152" s="84" t="s">
        <v>907</v>
      </c>
      <c r="C152" s="666">
        <v>40</v>
      </c>
      <c r="D152" s="1609" t="s">
        <v>897</v>
      </c>
      <c r="E152" s="2058"/>
      <c r="F152" s="1796" t="s">
        <v>216</v>
      </c>
      <c r="G152" s="1796" t="s">
        <v>216</v>
      </c>
      <c r="H152" s="1796">
        <v>0.2</v>
      </c>
      <c r="I152" s="1796">
        <v>0.4</v>
      </c>
      <c r="J152" s="1657"/>
      <c r="K152" s="1599"/>
    </row>
    <row r="153" spans="1:11" s="1" customFormat="1" ht="24.95" hidden="1" customHeight="1" outlineLevel="1">
      <c r="A153" s="211"/>
      <c r="B153" s="84" t="s">
        <v>908</v>
      </c>
      <c r="C153" s="666">
        <v>40</v>
      </c>
      <c r="D153" s="1609" t="s">
        <v>897</v>
      </c>
      <c r="E153" s="2058"/>
      <c r="F153" s="1796" t="s">
        <v>216</v>
      </c>
      <c r="G153" s="1796" t="s">
        <v>216</v>
      </c>
      <c r="H153" s="1796">
        <v>0.2</v>
      </c>
      <c r="I153" s="1796">
        <v>0.4</v>
      </c>
      <c r="J153" s="1657"/>
      <c r="K153" s="1599"/>
    </row>
    <row r="154" spans="1:11" s="1" customFormat="1" ht="24.95" hidden="1" customHeight="1" outlineLevel="1">
      <c r="A154" s="211"/>
      <c r="B154" s="84" t="s">
        <v>909</v>
      </c>
      <c r="C154" s="666">
        <v>40</v>
      </c>
      <c r="D154" s="1609" t="s">
        <v>897</v>
      </c>
      <c r="E154" s="2058"/>
      <c r="F154" s="1796" t="s">
        <v>216</v>
      </c>
      <c r="G154" s="1796" t="s">
        <v>216</v>
      </c>
      <c r="H154" s="1796">
        <v>0.2</v>
      </c>
      <c r="I154" s="1796">
        <v>0.4</v>
      </c>
      <c r="J154" s="1657"/>
      <c r="K154" s="1599"/>
    </row>
    <row r="155" spans="1:11" s="1" customFormat="1" ht="24.95" customHeight="1" collapsed="1">
      <c r="A155" s="211"/>
      <c r="B155" s="84" t="s">
        <v>910</v>
      </c>
      <c r="C155" s="666">
        <v>40</v>
      </c>
      <c r="D155" s="1609" t="s">
        <v>897</v>
      </c>
      <c r="E155" s="2058"/>
      <c r="F155" s="1796" t="s">
        <v>216</v>
      </c>
      <c r="G155" s="1796" t="s">
        <v>216</v>
      </c>
      <c r="H155" s="1796">
        <v>0.2</v>
      </c>
      <c r="I155" s="1796">
        <v>0.4</v>
      </c>
      <c r="J155" s="1657"/>
      <c r="K155" s="1599"/>
    </row>
    <row r="156" spans="1:11" s="1" customFormat="1" ht="24.95" hidden="1" customHeight="1" outlineLevel="1">
      <c r="A156" s="211"/>
      <c r="B156" s="84" t="s">
        <v>911</v>
      </c>
      <c r="C156" s="666">
        <v>40</v>
      </c>
      <c r="D156" s="1609" t="s">
        <v>897</v>
      </c>
      <c r="E156" s="2058"/>
      <c r="F156" s="1796" t="s">
        <v>216</v>
      </c>
      <c r="G156" s="1796" t="s">
        <v>216</v>
      </c>
      <c r="H156" s="1796">
        <v>0.2</v>
      </c>
      <c r="I156" s="1796">
        <v>0.4</v>
      </c>
      <c r="J156" s="1657"/>
      <c r="K156" s="1599"/>
    </row>
    <row r="157" spans="1:11" s="1" customFormat="1" ht="24.95" hidden="1" customHeight="1" outlineLevel="1">
      <c r="A157" s="211"/>
      <c r="B157" s="84" t="s">
        <v>912</v>
      </c>
      <c r="C157" s="666">
        <v>40</v>
      </c>
      <c r="D157" s="1609" t="s">
        <v>897</v>
      </c>
      <c r="E157" s="2058"/>
      <c r="F157" s="1796" t="s">
        <v>216</v>
      </c>
      <c r="G157" s="1796" t="s">
        <v>216</v>
      </c>
      <c r="H157" s="1796">
        <v>0.2</v>
      </c>
      <c r="I157" s="1796">
        <v>0.4</v>
      </c>
      <c r="J157" s="1657"/>
      <c r="K157" s="1599"/>
    </row>
    <row r="158" spans="1:11" s="1" customFormat="1" ht="24.95" hidden="1" customHeight="1" outlineLevel="1">
      <c r="A158" s="211"/>
      <c r="B158" s="84" t="s">
        <v>913</v>
      </c>
      <c r="C158" s="666">
        <v>40</v>
      </c>
      <c r="D158" s="1609" t="s">
        <v>897</v>
      </c>
      <c r="E158" s="2058"/>
      <c r="F158" s="1796" t="s">
        <v>216</v>
      </c>
      <c r="G158" s="1796" t="s">
        <v>216</v>
      </c>
      <c r="H158" s="1796">
        <v>0.2</v>
      </c>
      <c r="I158" s="1796">
        <v>0.4</v>
      </c>
      <c r="J158" s="1657"/>
      <c r="K158" s="1599"/>
    </row>
    <row r="159" spans="1:11" s="1" customFormat="1" ht="24.95" hidden="1" customHeight="1" outlineLevel="1">
      <c r="A159" s="211"/>
      <c r="B159" s="84" t="s">
        <v>914</v>
      </c>
      <c r="C159" s="666">
        <v>40</v>
      </c>
      <c r="D159" s="1609" t="s">
        <v>897</v>
      </c>
      <c r="E159" s="2058"/>
      <c r="F159" s="1796" t="s">
        <v>216</v>
      </c>
      <c r="G159" s="1796" t="s">
        <v>216</v>
      </c>
      <c r="H159" s="1796">
        <v>0.2</v>
      </c>
      <c r="I159" s="1796">
        <v>0.4</v>
      </c>
      <c r="J159" s="1657"/>
      <c r="K159" s="1599"/>
    </row>
    <row r="160" spans="1:11" s="1" customFormat="1" ht="24.95" customHeight="1" collapsed="1">
      <c r="A160" s="211"/>
      <c r="B160" s="84" t="s">
        <v>915</v>
      </c>
      <c r="C160" s="666">
        <v>40</v>
      </c>
      <c r="D160" s="1609" t="s">
        <v>897</v>
      </c>
      <c r="E160" s="2058"/>
      <c r="F160" s="1796" t="s">
        <v>216</v>
      </c>
      <c r="G160" s="1796" t="s">
        <v>216</v>
      </c>
      <c r="H160" s="1796">
        <v>0.2</v>
      </c>
      <c r="I160" s="1796">
        <v>0.4</v>
      </c>
      <c r="J160" s="1657"/>
      <c r="K160" s="1599"/>
    </row>
    <row r="161" spans="1:11" s="1" customFormat="1" ht="24.95" hidden="1" customHeight="1" outlineLevel="1">
      <c r="A161" s="211"/>
      <c r="B161" s="84" t="s">
        <v>916</v>
      </c>
      <c r="C161" s="666">
        <v>40</v>
      </c>
      <c r="D161" s="1609" t="s">
        <v>897</v>
      </c>
      <c r="E161" s="2058"/>
      <c r="F161" s="1796" t="s">
        <v>216</v>
      </c>
      <c r="G161" s="1796" t="s">
        <v>216</v>
      </c>
      <c r="H161" s="1796">
        <v>0.2</v>
      </c>
      <c r="I161" s="1796">
        <v>0.4</v>
      </c>
      <c r="J161" s="1657"/>
      <c r="K161" s="1599"/>
    </row>
    <row r="162" spans="1:11" s="1" customFormat="1" ht="24.95" hidden="1" customHeight="1" outlineLevel="1">
      <c r="A162" s="211"/>
      <c r="B162" s="84" t="s">
        <v>917</v>
      </c>
      <c r="C162" s="666">
        <v>40</v>
      </c>
      <c r="D162" s="1609" t="s">
        <v>897</v>
      </c>
      <c r="E162" s="2058"/>
      <c r="F162" s="1796" t="s">
        <v>216</v>
      </c>
      <c r="G162" s="1796" t="s">
        <v>216</v>
      </c>
      <c r="H162" s="1796">
        <v>0.2</v>
      </c>
      <c r="I162" s="1796">
        <v>0.4</v>
      </c>
      <c r="J162" s="1657"/>
      <c r="K162" s="1599"/>
    </row>
    <row r="163" spans="1:11" s="1" customFormat="1" ht="24.95" customHeight="1" collapsed="1">
      <c r="A163" s="211"/>
      <c r="B163" s="84" t="s">
        <v>918</v>
      </c>
      <c r="C163" s="666">
        <v>40</v>
      </c>
      <c r="D163" s="1609" t="s">
        <v>897</v>
      </c>
      <c r="E163" s="2058"/>
      <c r="F163" s="1796" t="s">
        <v>216</v>
      </c>
      <c r="G163" s="1796" t="s">
        <v>216</v>
      </c>
      <c r="H163" s="1796">
        <v>0.2</v>
      </c>
      <c r="I163" s="1796">
        <v>0.4</v>
      </c>
      <c r="J163" s="1657"/>
      <c r="K163" s="1599"/>
    </row>
    <row r="164" spans="1:11" s="1" customFormat="1" ht="24.95" hidden="1" customHeight="1" outlineLevel="1">
      <c r="A164" s="211"/>
      <c r="B164" s="84" t="s">
        <v>919</v>
      </c>
      <c r="C164" s="666">
        <v>40</v>
      </c>
      <c r="D164" s="1609" t="s">
        <v>897</v>
      </c>
      <c r="E164" s="2058"/>
      <c r="F164" s="1796" t="s">
        <v>216</v>
      </c>
      <c r="G164" s="1796" t="s">
        <v>216</v>
      </c>
      <c r="H164" s="1796">
        <v>0.2</v>
      </c>
      <c r="I164" s="1796">
        <v>0.4</v>
      </c>
      <c r="J164" s="1657"/>
      <c r="K164" s="1599"/>
    </row>
    <row r="165" spans="1:11" s="1" customFormat="1" ht="24.95" hidden="1" customHeight="1" outlineLevel="1">
      <c r="A165" s="211"/>
      <c r="B165" s="84" t="s">
        <v>920</v>
      </c>
      <c r="C165" s="666">
        <v>40</v>
      </c>
      <c r="D165" s="1609" t="s">
        <v>897</v>
      </c>
      <c r="E165" s="2058"/>
      <c r="F165" s="1796" t="s">
        <v>216</v>
      </c>
      <c r="G165" s="1796" t="s">
        <v>216</v>
      </c>
      <c r="H165" s="1796">
        <v>0.2</v>
      </c>
      <c r="I165" s="1796">
        <v>0.4</v>
      </c>
      <c r="J165" s="1657"/>
      <c r="K165" s="1599"/>
    </row>
    <row r="166" spans="1:11" s="1" customFormat="1" ht="24.95" hidden="1" customHeight="1" outlineLevel="1">
      <c r="A166" s="211"/>
      <c r="B166" s="84" t="s">
        <v>921</v>
      </c>
      <c r="C166" s="666">
        <v>40</v>
      </c>
      <c r="D166" s="1609" t="s">
        <v>897</v>
      </c>
      <c r="E166" s="2058"/>
      <c r="F166" s="1796" t="s">
        <v>216</v>
      </c>
      <c r="G166" s="1796" t="s">
        <v>216</v>
      </c>
      <c r="H166" s="1796">
        <v>0.2</v>
      </c>
      <c r="I166" s="1796">
        <v>0.4</v>
      </c>
      <c r="J166" s="1657"/>
      <c r="K166" s="1599"/>
    </row>
    <row r="167" spans="1:11" s="1" customFormat="1" ht="24.95" hidden="1" customHeight="1" outlineLevel="1">
      <c r="A167" s="211"/>
      <c r="B167" s="84" t="s">
        <v>922</v>
      </c>
      <c r="C167" s="666">
        <v>40</v>
      </c>
      <c r="D167" s="1609" t="s">
        <v>897</v>
      </c>
      <c r="E167" s="2058"/>
      <c r="F167" s="1796" t="s">
        <v>216</v>
      </c>
      <c r="G167" s="1796" t="s">
        <v>216</v>
      </c>
      <c r="H167" s="1796">
        <v>0.2</v>
      </c>
      <c r="I167" s="1796">
        <v>0.4</v>
      </c>
      <c r="J167" s="1657"/>
      <c r="K167" s="1599"/>
    </row>
    <row r="168" spans="1:11" s="1" customFormat="1" ht="24.95" customHeight="1" collapsed="1">
      <c r="A168" s="211"/>
      <c r="B168" s="84" t="s">
        <v>923</v>
      </c>
      <c r="C168" s="666">
        <v>40</v>
      </c>
      <c r="D168" s="1609" t="s">
        <v>897</v>
      </c>
      <c r="E168" s="2058"/>
      <c r="F168" s="1796" t="s">
        <v>216</v>
      </c>
      <c r="G168" s="1796" t="s">
        <v>216</v>
      </c>
      <c r="H168" s="1796">
        <v>0.2</v>
      </c>
      <c r="I168" s="1796">
        <v>0.4</v>
      </c>
      <c r="J168" s="1657"/>
      <c r="K168" s="1599"/>
    </row>
    <row r="169" spans="1:11" s="1" customFormat="1" ht="24.95" hidden="1" customHeight="1" outlineLevel="1">
      <c r="A169" s="211"/>
      <c r="B169" s="84" t="s">
        <v>924</v>
      </c>
      <c r="C169" s="666">
        <v>40</v>
      </c>
      <c r="D169" s="1609" t="s">
        <v>897</v>
      </c>
      <c r="E169" s="2058"/>
      <c r="F169" s="1796" t="s">
        <v>216</v>
      </c>
      <c r="G169" s="1796" t="s">
        <v>216</v>
      </c>
      <c r="H169" s="1796">
        <v>0.2</v>
      </c>
      <c r="I169" s="1796">
        <v>0.4</v>
      </c>
      <c r="J169" s="1657"/>
      <c r="K169" s="1599"/>
    </row>
    <row r="170" spans="1:11" s="1" customFormat="1" ht="24.95" hidden="1" customHeight="1" outlineLevel="1">
      <c r="A170" s="211"/>
      <c r="B170" s="84" t="s">
        <v>925</v>
      </c>
      <c r="C170" s="666">
        <v>40</v>
      </c>
      <c r="D170" s="1609" t="s">
        <v>897</v>
      </c>
      <c r="E170" s="2058"/>
      <c r="F170" s="1796" t="s">
        <v>216</v>
      </c>
      <c r="G170" s="1796" t="s">
        <v>216</v>
      </c>
      <c r="H170" s="1796">
        <v>0.2</v>
      </c>
      <c r="I170" s="1796">
        <v>0.4</v>
      </c>
      <c r="J170" s="1657"/>
      <c r="K170" s="1599"/>
    </row>
    <row r="171" spans="1:11" s="1" customFormat="1" ht="24.95" hidden="1" customHeight="1" outlineLevel="1">
      <c r="A171" s="211"/>
      <c r="B171" s="84" t="s">
        <v>926</v>
      </c>
      <c r="C171" s="666">
        <v>40</v>
      </c>
      <c r="D171" s="1609" t="s">
        <v>897</v>
      </c>
      <c r="E171" s="2058"/>
      <c r="F171" s="1796" t="s">
        <v>216</v>
      </c>
      <c r="G171" s="1796" t="s">
        <v>216</v>
      </c>
      <c r="H171" s="1796">
        <v>0.2</v>
      </c>
      <c r="I171" s="1796">
        <v>0.4</v>
      </c>
      <c r="J171" s="1657"/>
      <c r="K171" s="1599"/>
    </row>
    <row r="172" spans="1:11" s="1" customFormat="1" ht="24.95" customHeight="1" collapsed="1">
      <c r="A172" s="211"/>
      <c r="B172" s="84" t="s">
        <v>927</v>
      </c>
      <c r="C172" s="666">
        <v>40</v>
      </c>
      <c r="D172" s="1609" t="s">
        <v>897</v>
      </c>
      <c r="E172" s="2058"/>
      <c r="F172" s="1796" t="s">
        <v>216</v>
      </c>
      <c r="G172" s="1796" t="s">
        <v>216</v>
      </c>
      <c r="H172" s="1796">
        <v>0.2</v>
      </c>
      <c r="I172" s="1796">
        <v>0.4</v>
      </c>
      <c r="J172" s="1657"/>
      <c r="K172" s="1599"/>
    </row>
    <row r="173" spans="1:11" s="1" customFormat="1" ht="24.95" customHeight="1">
      <c r="A173" s="211"/>
      <c r="B173" s="84" t="s">
        <v>928</v>
      </c>
      <c r="C173" s="666">
        <v>40</v>
      </c>
      <c r="D173" s="1609" t="s">
        <v>897</v>
      </c>
      <c r="E173" s="2058"/>
      <c r="F173" s="1796" t="s">
        <v>216</v>
      </c>
      <c r="G173" s="1796" t="s">
        <v>216</v>
      </c>
      <c r="H173" s="1796">
        <v>0.2</v>
      </c>
      <c r="I173" s="1796">
        <v>0.4</v>
      </c>
      <c r="J173" s="1657"/>
      <c r="K173" s="1599"/>
    </row>
    <row r="174" spans="1:11" s="1" customFormat="1" ht="24.95" hidden="1" customHeight="1" outlineLevel="1">
      <c r="A174" s="211"/>
      <c r="B174" s="84" t="s">
        <v>929</v>
      </c>
      <c r="C174" s="666">
        <v>40</v>
      </c>
      <c r="D174" s="1609" t="s">
        <v>897</v>
      </c>
      <c r="E174" s="2058"/>
      <c r="F174" s="1796" t="s">
        <v>216</v>
      </c>
      <c r="G174" s="1796" t="s">
        <v>216</v>
      </c>
      <c r="H174" s="1796">
        <v>0.2</v>
      </c>
      <c r="I174" s="1796">
        <v>0.4</v>
      </c>
      <c r="J174" s="1657"/>
      <c r="K174" s="1599"/>
    </row>
    <row r="175" spans="1:11" s="1" customFormat="1" ht="24.95" hidden="1" customHeight="1" outlineLevel="1">
      <c r="A175" s="211"/>
      <c r="B175" s="84" t="s">
        <v>930</v>
      </c>
      <c r="C175" s="666">
        <v>40</v>
      </c>
      <c r="D175" s="1609" t="s">
        <v>897</v>
      </c>
      <c r="E175" s="2058"/>
      <c r="F175" s="1796" t="s">
        <v>216</v>
      </c>
      <c r="G175" s="1796" t="s">
        <v>216</v>
      </c>
      <c r="H175" s="1796">
        <v>0.2</v>
      </c>
      <c r="I175" s="1796">
        <v>0.4</v>
      </c>
      <c r="J175" s="1657"/>
      <c r="K175" s="1599"/>
    </row>
    <row r="176" spans="1:11" s="1" customFormat="1" ht="24.95" customHeight="1" collapsed="1">
      <c r="A176" s="211"/>
      <c r="B176" s="84" t="s">
        <v>931</v>
      </c>
      <c r="C176" s="666">
        <v>40</v>
      </c>
      <c r="D176" s="1609" t="s">
        <v>897</v>
      </c>
      <c r="E176" s="2058"/>
      <c r="F176" s="1796" t="s">
        <v>216</v>
      </c>
      <c r="G176" s="1796" t="s">
        <v>216</v>
      </c>
      <c r="H176" s="1796">
        <v>0.2</v>
      </c>
      <c r="I176" s="1796">
        <v>0.4</v>
      </c>
      <c r="J176" s="1657"/>
      <c r="K176" s="1599"/>
    </row>
    <row r="177" spans="1:11" s="1" customFormat="1" ht="24.95" hidden="1" customHeight="1" outlineLevel="1">
      <c r="A177" s="211"/>
      <c r="B177" s="84" t="s">
        <v>932</v>
      </c>
      <c r="C177" s="666">
        <v>40</v>
      </c>
      <c r="D177" s="1609" t="s">
        <v>897</v>
      </c>
      <c r="E177" s="2058"/>
      <c r="F177" s="1796" t="s">
        <v>216</v>
      </c>
      <c r="G177" s="1796" t="s">
        <v>216</v>
      </c>
      <c r="H177" s="1796">
        <v>0.2</v>
      </c>
      <c r="I177" s="1796">
        <v>0.4</v>
      </c>
      <c r="J177" s="1657"/>
      <c r="K177" s="1599"/>
    </row>
    <row r="178" spans="1:11" s="1" customFormat="1" ht="24.95" hidden="1" customHeight="1" outlineLevel="1">
      <c r="A178" s="211"/>
      <c r="B178" s="84" t="s">
        <v>933</v>
      </c>
      <c r="C178" s="666">
        <v>40</v>
      </c>
      <c r="D178" s="1609" t="s">
        <v>897</v>
      </c>
      <c r="E178" s="2058"/>
      <c r="F178" s="1796" t="s">
        <v>216</v>
      </c>
      <c r="G178" s="1796" t="s">
        <v>216</v>
      </c>
      <c r="H178" s="1796">
        <v>0.2</v>
      </c>
      <c r="I178" s="1796">
        <v>0.4</v>
      </c>
      <c r="J178" s="1657"/>
      <c r="K178" s="1599"/>
    </row>
    <row r="179" spans="1:11" s="1" customFormat="1" ht="24.95" hidden="1" customHeight="1" outlineLevel="1">
      <c r="A179" s="211"/>
      <c r="B179" s="84" t="s">
        <v>934</v>
      </c>
      <c r="C179" s="666">
        <v>40</v>
      </c>
      <c r="D179" s="1609" t="s">
        <v>897</v>
      </c>
      <c r="E179" s="2058"/>
      <c r="F179" s="1796" t="s">
        <v>216</v>
      </c>
      <c r="G179" s="1796" t="s">
        <v>216</v>
      </c>
      <c r="H179" s="1796">
        <v>0.2</v>
      </c>
      <c r="I179" s="1796">
        <v>0.4</v>
      </c>
      <c r="J179" s="1657"/>
      <c r="K179" s="1599"/>
    </row>
    <row r="180" spans="1:11" s="1" customFormat="1" ht="24.95" customHeight="1" collapsed="1">
      <c r="A180" s="211"/>
      <c r="B180" s="84" t="s">
        <v>935</v>
      </c>
      <c r="C180" s="666">
        <v>40</v>
      </c>
      <c r="D180" s="1609" t="s">
        <v>897</v>
      </c>
      <c r="E180" s="2058"/>
      <c r="F180" s="1796" t="s">
        <v>216</v>
      </c>
      <c r="G180" s="1796" t="s">
        <v>216</v>
      </c>
      <c r="H180" s="1796">
        <v>0.2</v>
      </c>
      <c r="I180" s="1796">
        <v>0.4</v>
      </c>
      <c r="J180" s="1657"/>
      <c r="K180" s="1599"/>
    </row>
    <row r="181" spans="1:11" s="1" customFormat="1" ht="24.95" hidden="1" customHeight="1" outlineLevel="1">
      <c r="A181" s="211"/>
      <c r="B181" s="84" t="s">
        <v>936</v>
      </c>
      <c r="C181" s="666">
        <v>40</v>
      </c>
      <c r="D181" s="1609" t="s">
        <v>897</v>
      </c>
      <c r="E181" s="2058"/>
      <c r="F181" s="1796" t="s">
        <v>216</v>
      </c>
      <c r="G181" s="1796" t="s">
        <v>216</v>
      </c>
      <c r="H181" s="1796">
        <v>0.2</v>
      </c>
      <c r="I181" s="1796">
        <v>0.4</v>
      </c>
      <c r="J181" s="1657"/>
      <c r="K181" s="1599"/>
    </row>
    <row r="182" spans="1:11" s="1" customFormat="1" ht="24.95" hidden="1" customHeight="1" outlineLevel="1">
      <c r="A182" s="211"/>
      <c r="B182" s="84" t="s">
        <v>937</v>
      </c>
      <c r="C182" s="666">
        <v>40</v>
      </c>
      <c r="D182" s="1609" t="s">
        <v>897</v>
      </c>
      <c r="E182" s="2058"/>
      <c r="F182" s="1796" t="s">
        <v>216</v>
      </c>
      <c r="G182" s="1796" t="s">
        <v>216</v>
      </c>
      <c r="H182" s="1796">
        <v>0.2</v>
      </c>
      <c r="I182" s="1796">
        <v>0.4</v>
      </c>
      <c r="J182" s="1657"/>
      <c r="K182" s="1599"/>
    </row>
    <row r="183" spans="1:11" s="1" customFormat="1" ht="24.95" hidden="1" customHeight="1" outlineLevel="1">
      <c r="A183" s="211"/>
      <c r="B183" s="84" t="s">
        <v>938</v>
      </c>
      <c r="C183" s="666">
        <v>40</v>
      </c>
      <c r="D183" s="1609" t="s">
        <v>897</v>
      </c>
      <c r="E183" s="2058"/>
      <c r="F183" s="1796" t="s">
        <v>216</v>
      </c>
      <c r="G183" s="1796" t="s">
        <v>216</v>
      </c>
      <c r="H183" s="1796">
        <v>0.2</v>
      </c>
      <c r="I183" s="1796">
        <v>0.4</v>
      </c>
      <c r="J183" s="1657"/>
      <c r="K183" s="1599"/>
    </row>
    <row r="184" spans="1:11" s="1" customFormat="1" ht="24.95" customHeight="1" collapsed="1">
      <c r="A184" s="211"/>
      <c r="B184" s="84" t="s">
        <v>939</v>
      </c>
      <c r="C184" s="666">
        <v>40</v>
      </c>
      <c r="D184" s="1609" t="s">
        <v>897</v>
      </c>
      <c r="E184" s="2058"/>
      <c r="F184" s="1796" t="s">
        <v>216</v>
      </c>
      <c r="G184" s="1796" t="s">
        <v>216</v>
      </c>
      <c r="H184" s="1796">
        <v>0.2</v>
      </c>
      <c r="I184" s="1796">
        <v>0.4</v>
      </c>
      <c r="J184" s="1657"/>
      <c r="K184" s="1599"/>
    </row>
    <row r="185" spans="1:11" s="1" customFormat="1" ht="24.95" hidden="1" customHeight="1" outlineLevel="1">
      <c r="A185" s="211"/>
      <c r="B185" s="84" t="s">
        <v>940</v>
      </c>
      <c r="C185" s="666">
        <v>40</v>
      </c>
      <c r="D185" s="1609" t="s">
        <v>897</v>
      </c>
      <c r="E185" s="2058"/>
      <c r="F185" s="1796" t="s">
        <v>216</v>
      </c>
      <c r="G185" s="1796" t="s">
        <v>216</v>
      </c>
      <c r="H185" s="1796">
        <v>0.2</v>
      </c>
      <c r="I185" s="1796">
        <v>0.4</v>
      </c>
      <c r="J185" s="1657"/>
      <c r="K185" s="1599"/>
    </row>
    <row r="186" spans="1:11" s="1" customFormat="1" ht="24.95" hidden="1" customHeight="1" outlineLevel="1">
      <c r="A186" s="211"/>
      <c r="B186" s="84" t="s">
        <v>941</v>
      </c>
      <c r="C186" s="666">
        <v>40</v>
      </c>
      <c r="D186" s="1609" t="s">
        <v>897</v>
      </c>
      <c r="E186" s="2058"/>
      <c r="F186" s="1796" t="s">
        <v>216</v>
      </c>
      <c r="G186" s="1796" t="s">
        <v>216</v>
      </c>
      <c r="H186" s="1796">
        <v>0.2</v>
      </c>
      <c r="I186" s="1796">
        <v>0.4</v>
      </c>
      <c r="J186" s="1657"/>
      <c r="K186" s="1599"/>
    </row>
    <row r="187" spans="1:11" s="1" customFormat="1" ht="24.95" hidden="1" customHeight="1" outlineLevel="1">
      <c r="A187" s="211"/>
      <c r="B187" s="84" t="s">
        <v>942</v>
      </c>
      <c r="C187" s="666">
        <v>40</v>
      </c>
      <c r="D187" s="1609" t="s">
        <v>897</v>
      </c>
      <c r="E187" s="2058"/>
      <c r="F187" s="1796" t="s">
        <v>216</v>
      </c>
      <c r="G187" s="1796" t="s">
        <v>216</v>
      </c>
      <c r="H187" s="1796">
        <v>0.2</v>
      </c>
      <c r="I187" s="1796">
        <v>0.4</v>
      </c>
      <c r="J187" s="1657"/>
      <c r="K187" s="1599"/>
    </row>
    <row r="188" spans="1:11" s="1" customFormat="1" ht="24.95" hidden="1" customHeight="1" outlineLevel="1">
      <c r="A188" s="211"/>
      <c r="B188" s="84" t="s">
        <v>943</v>
      </c>
      <c r="C188" s="666">
        <v>40</v>
      </c>
      <c r="D188" s="1609" t="s">
        <v>897</v>
      </c>
      <c r="E188" s="2058"/>
      <c r="F188" s="1796" t="s">
        <v>216</v>
      </c>
      <c r="G188" s="1796" t="s">
        <v>216</v>
      </c>
      <c r="H188" s="1796">
        <v>0.2</v>
      </c>
      <c r="I188" s="1796">
        <v>0.4</v>
      </c>
      <c r="J188" s="1657"/>
      <c r="K188" s="1599"/>
    </row>
    <row r="189" spans="1:11" s="1" customFormat="1" ht="24.95" customHeight="1" collapsed="1">
      <c r="A189" s="211"/>
      <c r="B189" s="84" t="s">
        <v>944</v>
      </c>
      <c r="C189" s="666">
        <v>40</v>
      </c>
      <c r="D189" s="1609" t="s">
        <v>897</v>
      </c>
      <c r="E189" s="2058"/>
      <c r="F189" s="1796" t="s">
        <v>216</v>
      </c>
      <c r="G189" s="1796" t="s">
        <v>216</v>
      </c>
      <c r="H189" s="1796">
        <v>0.2</v>
      </c>
      <c r="I189" s="1796">
        <v>0.4</v>
      </c>
      <c r="J189" s="1657"/>
      <c r="K189" s="1599"/>
    </row>
    <row r="190" spans="1:11" s="1" customFormat="1" ht="24.95" hidden="1" customHeight="1" outlineLevel="1">
      <c r="A190" s="211"/>
      <c r="B190" s="84" t="s">
        <v>945</v>
      </c>
      <c r="C190" s="666">
        <v>40</v>
      </c>
      <c r="D190" s="1609" t="s">
        <v>897</v>
      </c>
      <c r="E190" s="2058"/>
      <c r="F190" s="1796" t="s">
        <v>216</v>
      </c>
      <c r="G190" s="1796" t="s">
        <v>216</v>
      </c>
      <c r="H190" s="1796">
        <v>0.2</v>
      </c>
      <c r="I190" s="1796">
        <v>0.4</v>
      </c>
      <c r="J190" s="1657"/>
      <c r="K190" s="1599"/>
    </row>
    <row r="191" spans="1:11" s="1" customFormat="1" ht="24.95" hidden="1" customHeight="1" outlineLevel="1">
      <c r="A191" s="211"/>
      <c r="B191" s="84" t="s">
        <v>946</v>
      </c>
      <c r="C191" s="666">
        <v>40</v>
      </c>
      <c r="D191" s="1609" t="s">
        <v>897</v>
      </c>
      <c r="E191" s="2058"/>
      <c r="F191" s="1796" t="s">
        <v>216</v>
      </c>
      <c r="G191" s="1796" t="s">
        <v>216</v>
      </c>
      <c r="H191" s="1796">
        <v>0.2</v>
      </c>
      <c r="I191" s="1796">
        <v>0.4</v>
      </c>
      <c r="J191" s="1657"/>
      <c r="K191" s="1599"/>
    </row>
    <row r="192" spans="1:11" s="1" customFormat="1" ht="24.95" customHeight="1" collapsed="1">
      <c r="A192" s="211"/>
      <c r="B192" s="84" t="s">
        <v>947</v>
      </c>
      <c r="C192" s="666">
        <v>40</v>
      </c>
      <c r="D192" s="1609" t="s">
        <v>897</v>
      </c>
      <c r="E192" s="2058"/>
      <c r="F192" s="1796" t="s">
        <v>216</v>
      </c>
      <c r="G192" s="1796" t="s">
        <v>216</v>
      </c>
      <c r="H192" s="1796">
        <v>0.2</v>
      </c>
      <c r="I192" s="1796">
        <v>0.4</v>
      </c>
      <c r="J192" s="1657"/>
      <c r="K192" s="1599"/>
    </row>
    <row r="193" spans="1:11" s="1" customFormat="1" ht="24.95" hidden="1" customHeight="1" outlineLevel="1">
      <c r="A193" s="211"/>
      <c r="B193" s="84" t="s">
        <v>948</v>
      </c>
      <c r="C193" s="666">
        <v>40</v>
      </c>
      <c r="D193" s="1609" t="s">
        <v>897</v>
      </c>
      <c r="E193" s="2058"/>
      <c r="F193" s="1796" t="s">
        <v>216</v>
      </c>
      <c r="G193" s="1796" t="s">
        <v>216</v>
      </c>
      <c r="H193" s="1796">
        <v>0.2</v>
      </c>
      <c r="I193" s="1796">
        <v>0.4</v>
      </c>
      <c r="J193" s="1657"/>
      <c r="K193" s="1599"/>
    </row>
    <row r="194" spans="1:11" s="1" customFormat="1" ht="24.95" hidden="1" customHeight="1" outlineLevel="1">
      <c r="A194" s="211"/>
      <c r="B194" s="84" t="s">
        <v>949</v>
      </c>
      <c r="C194" s="666">
        <v>40</v>
      </c>
      <c r="D194" s="1609" t="s">
        <v>897</v>
      </c>
      <c r="E194" s="2058"/>
      <c r="F194" s="1796" t="s">
        <v>216</v>
      </c>
      <c r="G194" s="1796" t="s">
        <v>216</v>
      </c>
      <c r="H194" s="1796">
        <v>0.2</v>
      </c>
      <c r="I194" s="1796">
        <v>0.4</v>
      </c>
      <c r="J194" s="1657"/>
      <c r="K194" s="1599"/>
    </row>
    <row r="195" spans="1:11" s="1" customFormat="1" ht="24.95" customHeight="1" collapsed="1">
      <c r="A195" s="211"/>
      <c r="B195" s="84" t="s">
        <v>950</v>
      </c>
      <c r="C195" s="666">
        <v>40</v>
      </c>
      <c r="D195" s="1609" t="s">
        <v>897</v>
      </c>
      <c r="E195" s="2058"/>
      <c r="F195" s="1796" t="s">
        <v>216</v>
      </c>
      <c r="G195" s="1796" t="s">
        <v>216</v>
      </c>
      <c r="H195" s="1796">
        <v>0.2</v>
      </c>
      <c r="I195" s="1796">
        <v>0.4</v>
      </c>
      <c r="J195" s="1657"/>
      <c r="K195" s="1599"/>
    </row>
    <row r="196" spans="1:11" s="1" customFormat="1" ht="24.95" hidden="1" customHeight="1" outlineLevel="1">
      <c r="A196" s="211"/>
      <c r="B196" s="1856" t="s">
        <v>951</v>
      </c>
      <c r="C196" s="666">
        <v>40</v>
      </c>
      <c r="D196" s="1609" t="s">
        <v>897</v>
      </c>
      <c r="E196" s="2058"/>
      <c r="F196" s="1796" t="s">
        <v>216</v>
      </c>
      <c r="G196" s="1796" t="s">
        <v>216</v>
      </c>
      <c r="H196" s="1796">
        <v>0.2</v>
      </c>
      <c r="I196" s="1796">
        <v>0.4</v>
      </c>
      <c r="J196" s="1657"/>
      <c r="K196" s="1599"/>
    </row>
    <row r="197" spans="1:11" s="1" customFormat="1" ht="24.95" hidden="1" customHeight="1" outlineLevel="1">
      <c r="A197" s="211"/>
      <c r="B197" s="84" t="s">
        <v>952</v>
      </c>
      <c r="C197" s="666">
        <v>40</v>
      </c>
      <c r="D197" s="1609" t="s">
        <v>897</v>
      </c>
      <c r="E197" s="2058"/>
      <c r="F197" s="1796" t="s">
        <v>216</v>
      </c>
      <c r="G197" s="1796" t="s">
        <v>216</v>
      </c>
      <c r="H197" s="1796">
        <v>0.2</v>
      </c>
      <c r="I197" s="1796">
        <v>0.4</v>
      </c>
      <c r="J197" s="1657"/>
      <c r="K197" s="1599"/>
    </row>
    <row r="198" spans="1:11" s="1" customFormat="1" ht="24.95" customHeight="1" collapsed="1">
      <c r="A198" s="211"/>
      <c r="B198" s="106" t="s">
        <v>953</v>
      </c>
      <c r="C198" s="666">
        <v>40</v>
      </c>
      <c r="D198" s="1609" t="s">
        <v>897</v>
      </c>
      <c r="E198" s="2058"/>
      <c r="F198" s="1796" t="s">
        <v>216</v>
      </c>
      <c r="G198" s="1796" t="s">
        <v>216</v>
      </c>
      <c r="H198" s="1796">
        <v>0.2</v>
      </c>
      <c r="I198" s="1796">
        <v>0.4</v>
      </c>
      <c r="J198" s="1657"/>
      <c r="K198" s="1599"/>
    </row>
    <row r="199" spans="1:11" ht="27.95" customHeight="1">
      <c r="A199" s="1814"/>
      <c r="B199" s="1810"/>
      <c r="C199" s="1804"/>
      <c r="D199" s="1815"/>
      <c r="E199" s="194"/>
      <c r="F199" s="1799"/>
      <c r="G199" s="1799"/>
      <c r="H199" s="1797"/>
      <c r="I199" s="1797"/>
      <c r="J199" s="1688"/>
      <c r="K199" s="1736"/>
    </row>
    <row r="200" spans="1:11" ht="27.95" customHeight="1">
      <c r="A200" s="138"/>
      <c r="B200" s="260"/>
      <c r="C200" s="666"/>
      <c r="D200" s="88"/>
      <c r="E200" s="190"/>
      <c r="F200" s="1610"/>
      <c r="G200" s="1610"/>
      <c r="H200" s="1798"/>
      <c r="I200" s="1798"/>
      <c r="J200" s="1686"/>
      <c r="K200" s="1736"/>
    </row>
    <row r="201" spans="1:11" ht="27.95" customHeight="1">
      <c r="A201" s="138"/>
      <c r="B201" s="101"/>
      <c r="C201" s="666"/>
      <c r="D201" s="88"/>
      <c r="E201" s="190"/>
      <c r="F201" s="1610"/>
      <c r="G201" s="1610"/>
      <c r="H201" s="1798"/>
      <c r="I201" s="1798"/>
      <c r="J201" s="1686"/>
    </row>
    <row r="202" spans="1:11" ht="27.95" customHeight="1">
      <c r="A202" s="138"/>
      <c r="B202" s="102"/>
      <c r="C202" s="666"/>
      <c r="D202" s="87"/>
      <c r="E202" s="190"/>
      <c r="F202" s="1610"/>
      <c r="G202" s="1610"/>
      <c r="H202" s="1798"/>
      <c r="I202" s="1798"/>
      <c r="J202" s="1686"/>
    </row>
    <row r="203" spans="1:11" ht="27.95" customHeight="1">
      <c r="A203" s="138"/>
      <c r="B203" s="102"/>
      <c r="C203" s="666"/>
      <c r="D203" s="87"/>
      <c r="E203" s="190"/>
      <c r="F203" s="1610"/>
      <c r="G203" s="1610"/>
      <c r="H203" s="1798"/>
      <c r="I203" s="1798"/>
      <c r="J203" s="1682"/>
    </row>
    <row r="204" spans="1:11" ht="27.95" customHeight="1">
      <c r="A204" s="138"/>
      <c r="B204" s="102"/>
      <c r="C204" s="666"/>
      <c r="D204" s="87"/>
      <c r="E204" s="190"/>
      <c r="F204" s="1610"/>
      <c r="G204" s="1610"/>
      <c r="H204" s="1798"/>
      <c r="I204" s="1798"/>
      <c r="J204" s="1682"/>
    </row>
    <row r="205" spans="1:11" ht="27.95" customHeight="1">
      <c r="A205" s="139"/>
      <c r="B205" s="261"/>
      <c r="C205" s="1334"/>
      <c r="D205" s="1335"/>
      <c r="E205" s="293"/>
      <c r="F205" s="293"/>
      <c r="G205" s="293"/>
      <c r="H205" s="198"/>
      <c r="I205" s="198"/>
      <c r="J205" s="1725"/>
    </row>
    <row r="206" spans="1:11">
      <c r="A206" s="12">
        <v>1</v>
      </c>
      <c r="I206" s="12">
        <v>1</v>
      </c>
      <c r="J206" s="35">
        <v>3</v>
      </c>
    </row>
  </sheetData>
  <mergeCells count="16">
    <mergeCell ref="B140:D140"/>
    <mergeCell ref="B14:D14"/>
    <mergeCell ref="B74:D74"/>
    <mergeCell ref="B75:D75"/>
    <mergeCell ref="B76:D76"/>
    <mergeCell ref="H3:I3"/>
    <mergeCell ref="H7:I7"/>
    <mergeCell ref="H8:I8"/>
    <mergeCell ref="B138:D138"/>
    <mergeCell ref="B139:D139"/>
    <mergeCell ref="B13:D13"/>
    <mergeCell ref="B10:D10"/>
    <mergeCell ref="B11:D11"/>
    <mergeCell ref="B12:D12"/>
    <mergeCell ref="F10:I10"/>
    <mergeCell ref="F11:I11"/>
  </mergeCells>
  <pageMargins left="0.70866141732283472" right="0.70866141732283472" top="0.55118110236220474" bottom="0.74803149606299213" header="0.31496062992125984" footer="0.31496062992125984"/>
  <pageSetup paperSize="9" scale="60" orientation="landscape" r:id="rId1"/>
  <rowBreaks count="2" manualBreakCount="2">
    <brk id="73" max="9" man="1"/>
    <brk id="137" max="9" man="1"/>
  </rowBreaks>
  <colBreaks count="1" manualBreakCount="1">
    <brk id="10" max="7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86"/>
  <sheetViews>
    <sheetView view="pageBreakPreview" topLeftCell="A67" zoomScale="70" zoomScaleNormal="80" zoomScaleSheetLayoutView="70" workbookViewId="0">
      <selection activeCell="A87" sqref="A87"/>
    </sheetView>
  </sheetViews>
  <sheetFormatPr defaultColWidth="9" defaultRowHeight="27.95" customHeight="1"/>
  <cols>
    <col min="1" max="1" width="53.5703125" style="12" customWidth="1"/>
    <col min="2" max="2" width="16.5703125" style="12" customWidth="1"/>
    <col min="3" max="3" width="13.5703125" style="12" customWidth="1"/>
    <col min="4" max="4" width="46.5703125" style="12" customWidth="1"/>
    <col min="5" max="5" width="13" style="12" customWidth="1"/>
    <col min="6" max="7" width="12.42578125" style="12" customWidth="1"/>
    <col min="8" max="8" width="12.42578125" style="50" customWidth="1"/>
    <col min="9" max="9" width="12.42578125" style="12" customWidth="1"/>
    <col min="10" max="10" width="12" style="35" customWidth="1"/>
    <col min="11" max="16384" width="9" style="12"/>
  </cols>
  <sheetData>
    <row r="1" spans="1:14" ht="27.95" customHeight="1">
      <c r="A1" s="763" t="s">
        <v>664</v>
      </c>
      <c r="B1" s="435"/>
      <c r="C1" s="543" t="s">
        <v>78</v>
      </c>
      <c r="D1" s="543"/>
      <c r="E1" s="436"/>
      <c r="F1" s="437"/>
      <c r="G1" s="436"/>
      <c r="H1" s="438"/>
      <c r="I1" s="436"/>
      <c r="J1" s="1668"/>
    </row>
    <row r="2" spans="1:14" ht="27.95" customHeight="1">
      <c r="A2" s="764" t="s">
        <v>17</v>
      </c>
      <c r="B2" s="435"/>
      <c r="C2" s="543" t="s">
        <v>179</v>
      </c>
      <c r="D2" s="543"/>
      <c r="E2" s="436"/>
      <c r="F2" s="436"/>
      <c r="G2" s="436"/>
      <c r="H2" s="438"/>
      <c r="I2" s="436"/>
      <c r="J2" s="1668"/>
    </row>
    <row r="3" spans="1:14" ht="27.95" customHeight="1">
      <c r="A3" s="204" t="s">
        <v>1</v>
      </c>
      <c r="B3" s="265"/>
      <c r="C3" s="265" t="s">
        <v>80</v>
      </c>
      <c r="D3" s="614"/>
      <c r="E3" s="265" t="s">
        <v>2</v>
      </c>
      <c r="F3" s="265"/>
      <c r="G3" s="265"/>
      <c r="H3" s="2852" t="s">
        <v>3</v>
      </c>
      <c r="I3" s="2852"/>
      <c r="J3" s="2852"/>
    </row>
    <row r="4" spans="1:14" ht="27.95" customHeight="1">
      <c r="A4" s="266" t="s">
        <v>4</v>
      </c>
      <c r="B4" s="443"/>
      <c r="C4" s="443" t="s">
        <v>355</v>
      </c>
      <c r="D4" s="266"/>
      <c r="E4" s="524" t="s">
        <v>356</v>
      </c>
      <c r="F4" s="266"/>
      <c r="G4" s="266"/>
      <c r="H4" s="2705" t="s">
        <v>357</v>
      </c>
      <c r="I4" s="2705"/>
      <c r="J4" s="2705"/>
    </row>
    <row r="5" spans="1:14" ht="27.95" customHeight="1">
      <c r="A5" s="615" t="s">
        <v>358</v>
      </c>
      <c r="B5" s="443"/>
      <c r="C5" s="443" t="s">
        <v>593</v>
      </c>
      <c r="D5" s="266"/>
      <c r="E5" s="524" t="s">
        <v>359</v>
      </c>
      <c r="F5" s="266"/>
      <c r="G5" s="266"/>
      <c r="H5" s="2705" t="s">
        <v>360</v>
      </c>
      <c r="I5" s="2705"/>
      <c r="J5" s="2705"/>
    </row>
    <row r="6" spans="1:14" ht="27.95" customHeight="1">
      <c r="A6" s="443" t="s">
        <v>361</v>
      </c>
      <c r="B6" s="443"/>
      <c r="C6" s="443" t="s">
        <v>594</v>
      </c>
      <c r="D6" s="266"/>
      <c r="E6" s="524" t="s">
        <v>362</v>
      </c>
      <c r="F6" s="266"/>
      <c r="G6" s="266"/>
      <c r="H6" s="442"/>
      <c r="I6" s="442"/>
      <c r="J6" s="1729"/>
    </row>
    <row r="7" spans="1:14" ht="27.95" customHeight="1">
      <c r="A7" s="443"/>
      <c r="B7" s="266"/>
      <c r="C7" s="266" t="s">
        <v>85</v>
      </c>
      <c r="D7" s="266"/>
      <c r="E7" s="266" t="s">
        <v>7</v>
      </c>
      <c r="F7" s="266"/>
      <c r="G7" s="266"/>
      <c r="H7" s="2708" t="s">
        <v>8</v>
      </c>
      <c r="I7" s="2708"/>
      <c r="J7" s="2708"/>
    </row>
    <row r="8" spans="1:14" ht="27.95" customHeight="1">
      <c r="A8" s="70"/>
      <c r="B8" s="443"/>
      <c r="C8" s="443" t="s">
        <v>363</v>
      </c>
      <c r="D8" s="266"/>
      <c r="E8" s="524" t="s">
        <v>364</v>
      </c>
      <c r="F8" s="266"/>
      <c r="G8" s="266"/>
      <c r="H8" s="2853" t="s">
        <v>365</v>
      </c>
      <c r="I8" s="2853"/>
      <c r="J8" s="2853"/>
    </row>
    <row r="9" spans="1:14" s="1" customFormat="1" ht="27.95" customHeight="1">
      <c r="A9" s="70"/>
      <c r="B9" s="443"/>
      <c r="C9" s="443"/>
      <c r="D9" s="266"/>
      <c r="E9" s="441"/>
      <c r="F9" s="266"/>
      <c r="G9" s="266"/>
      <c r="H9" s="442"/>
      <c r="I9" s="442"/>
      <c r="J9" s="1729"/>
    </row>
    <row r="10" spans="1:14" s="1" customFormat="1" ht="27.95" customHeight="1">
      <c r="A10" s="70"/>
      <c r="B10" s="265"/>
      <c r="C10" s="265" t="s">
        <v>85</v>
      </c>
      <c r="D10" s="265"/>
      <c r="E10" s="265" t="s">
        <v>7</v>
      </c>
      <c r="F10" s="265"/>
      <c r="G10" s="265"/>
      <c r="H10" s="2852" t="s">
        <v>8</v>
      </c>
      <c r="I10" s="2852"/>
      <c r="J10" s="2852"/>
    </row>
    <row r="11" spans="1:14" s="1" customFormat="1" ht="27.95" customHeight="1">
      <c r="A11" s="70"/>
      <c r="B11" s="443"/>
      <c r="C11" s="443" t="s">
        <v>355</v>
      </c>
      <c r="D11" s="266"/>
      <c r="E11" s="524" t="s">
        <v>592</v>
      </c>
      <c r="F11" s="266"/>
      <c r="G11" s="266"/>
      <c r="H11" s="2705" t="s">
        <v>597</v>
      </c>
      <c r="I11" s="2705"/>
      <c r="J11" s="2705"/>
    </row>
    <row r="12" spans="1:14" ht="27.95" customHeight="1">
      <c r="A12" s="70"/>
      <c r="B12" s="443"/>
      <c r="C12" s="443" t="s">
        <v>593</v>
      </c>
      <c r="D12" s="266"/>
      <c r="E12" s="524" t="s">
        <v>595</v>
      </c>
      <c r="F12" s="266"/>
      <c r="G12" s="266"/>
      <c r="H12" s="2705" t="s">
        <v>598</v>
      </c>
      <c r="I12" s="2705"/>
      <c r="J12" s="2705"/>
      <c r="N12" s="1768"/>
    </row>
    <row r="13" spans="1:14" ht="27.95" customHeight="1">
      <c r="A13" s="70"/>
      <c r="B13" s="443"/>
      <c r="C13" s="269" t="s">
        <v>594</v>
      </c>
      <c r="D13" s="266"/>
      <c r="E13" s="524" t="s">
        <v>596</v>
      </c>
      <c r="F13" s="266"/>
      <c r="G13" s="266"/>
      <c r="H13" s="600"/>
      <c r="I13" s="600"/>
      <c r="J13" s="1668"/>
      <c r="N13" s="1769"/>
    </row>
    <row r="14" spans="1:14" ht="27.95" customHeight="1">
      <c r="A14" s="546"/>
      <c r="B14" s="525"/>
      <c r="C14" s="945"/>
      <c r="D14" s="444"/>
      <c r="E14" s="524"/>
      <c r="F14" s="266"/>
      <c r="G14" s="266"/>
      <c r="H14" s="600"/>
      <c r="I14" s="600"/>
      <c r="J14" s="1668"/>
      <c r="N14" s="1769"/>
    </row>
    <row r="15" spans="1:14" ht="27.95" customHeight="1">
      <c r="A15" s="526" t="s">
        <v>11</v>
      </c>
      <c r="B15" s="2652" t="s">
        <v>12</v>
      </c>
      <c r="C15" s="2653"/>
      <c r="D15" s="2654"/>
      <c r="E15" s="1377">
        <v>10</v>
      </c>
      <c r="F15" s="2661">
        <v>11</v>
      </c>
      <c r="G15" s="2662"/>
      <c r="H15" s="2662"/>
      <c r="I15" s="2662"/>
      <c r="J15" s="1683">
        <v>12</v>
      </c>
      <c r="N15" s="1770"/>
    </row>
    <row r="16" spans="1:14" ht="27.95" customHeight="1">
      <c r="A16" s="528" t="s">
        <v>13</v>
      </c>
      <c r="B16" s="2678" t="s">
        <v>14</v>
      </c>
      <c r="C16" s="2678"/>
      <c r="D16" s="2678"/>
      <c r="E16" s="1366" t="s">
        <v>19</v>
      </c>
      <c r="F16" s="2663" t="s">
        <v>894</v>
      </c>
      <c r="G16" s="2664"/>
      <c r="H16" s="2664"/>
      <c r="I16" s="2664"/>
      <c r="J16" s="1661" t="s">
        <v>20</v>
      </c>
      <c r="N16" s="1771"/>
    </row>
    <row r="17" spans="1:15" ht="27.95" customHeight="1">
      <c r="A17" s="529"/>
      <c r="B17" s="2684" t="s">
        <v>15</v>
      </c>
      <c r="C17" s="2684"/>
      <c r="D17" s="2684"/>
      <c r="E17" s="1367"/>
      <c r="F17" s="1612">
        <v>1</v>
      </c>
      <c r="G17" s="1612">
        <v>2</v>
      </c>
      <c r="H17" s="57">
        <v>3</v>
      </c>
      <c r="I17" s="1613">
        <v>4</v>
      </c>
      <c r="J17" s="1662" t="s">
        <v>21</v>
      </c>
      <c r="N17" s="1771"/>
    </row>
    <row r="18" spans="1:15" ht="27.95" customHeight="1">
      <c r="A18" s="927" t="s">
        <v>732</v>
      </c>
      <c r="B18" s="2879" t="s">
        <v>731</v>
      </c>
      <c r="C18" s="2880"/>
      <c r="D18" s="2881"/>
      <c r="E18" s="408" t="s">
        <v>20</v>
      </c>
      <c r="F18" s="408"/>
      <c r="G18" s="616"/>
      <c r="H18" s="617"/>
      <c r="I18" s="617"/>
      <c r="J18" s="1726" t="s">
        <v>980</v>
      </c>
      <c r="N18" s="1771"/>
      <c r="O18" s="12">
        <v>1</v>
      </c>
    </row>
    <row r="19" spans="1:15" ht="27.95" customHeight="1">
      <c r="A19" s="928"/>
      <c r="B19" s="2888" t="s">
        <v>366</v>
      </c>
      <c r="C19" s="2889"/>
      <c r="D19" s="2890"/>
      <c r="E19" s="411" t="s">
        <v>44</v>
      </c>
      <c r="F19" s="411"/>
      <c r="G19" s="619"/>
      <c r="H19" s="31"/>
      <c r="I19" s="31"/>
      <c r="J19" s="1727"/>
      <c r="N19" s="1771"/>
    </row>
    <row r="20" spans="1:15" ht="27.95" customHeight="1">
      <c r="A20" s="928"/>
      <c r="B20" s="2888" t="s">
        <v>367</v>
      </c>
      <c r="C20" s="2889"/>
      <c r="D20" s="2890"/>
      <c r="E20" s="411" t="s">
        <v>123</v>
      </c>
      <c r="F20" s="411"/>
      <c r="G20" s="619"/>
      <c r="H20" s="31"/>
      <c r="I20" s="31"/>
      <c r="J20" s="1727"/>
      <c r="N20" s="1771"/>
    </row>
    <row r="21" spans="1:15" ht="27.95" customHeight="1">
      <c r="A21" s="928"/>
      <c r="B21" s="1383" t="s">
        <v>368</v>
      </c>
      <c r="C21" s="1384"/>
      <c r="D21" s="1385"/>
      <c r="E21" s="411"/>
      <c r="F21" s="411"/>
      <c r="G21" s="619"/>
      <c r="H21" s="31"/>
      <c r="I21" s="31"/>
      <c r="J21" s="1727"/>
      <c r="N21" s="1771"/>
    </row>
    <row r="22" spans="1:15" ht="27.95" customHeight="1">
      <c r="A22" s="620"/>
      <c r="B22" s="939" t="s">
        <v>215</v>
      </c>
      <c r="C22" s="98">
        <v>1</v>
      </c>
      <c r="D22" s="940" t="s">
        <v>369</v>
      </c>
      <c r="E22" s="619"/>
      <c r="F22" s="619"/>
      <c r="G22" s="1700">
        <v>1</v>
      </c>
      <c r="H22" s="1700"/>
      <c r="I22" s="1700"/>
      <c r="J22" s="1682"/>
      <c r="N22" s="1771"/>
    </row>
    <row r="23" spans="1:15" ht="27.95" customHeight="1">
      <c r="A23" s="626"/>
      <c r="B23" s="939"/>
      <c r="C23" s="98"/>
      <c r="D23" s="940"/>
      <c r="E23" s="619"/>
      <c r="F23" s="411"/>
      <c r="G23" s="624"/>
      <c r="H23" s="625"/>
      <c r="I23" s="625"/>
      <c r="J23" s="1682"/>
      <c r="N23" s="1771"/>
    </row>
    <row r="24" spans="1:15" ht="27.95" customHeight="1">
      <c r="A24" s="626"/>
      <c r="B24" s="939"/>
      <c r="C24" s="98"/>
      <c r="D24" s="940"/>
      <c r="E24" s="627"/>
      <c r="F24" s="411"/>
      <c r="G24" s="411"/>
      <c r="H24" s="625"/>
      <c r="I24" s="625"/>
      <c r="J24" s="1682"/>
      <c r="N24" s="1771"/>
    </row>
    <row r="25" spans="1:15" ht="27.95" customHeight="1">
      <c r="A25" s="626"/>
      <c r="B25" s="939"/>
      <c r="C25" s="98"/>
      <c r="D25" s="940"/>
      <c r="E25" s="411"/>
      <c r="F25" s="411"/>
      <c r="G25" s="411"/>
      <c r="H25" s="625"/>
      <c r="I25" s="625"/>
      <c r="J25" s="1682"/>
      <c r="N25" s="1771"/>
    </row>
    <row r="26" spans="1:15" ht="27.95" customHeight="1">
      <c r="A26" s="628"/>
      <c r="B26" s="629"/>
      <c r="C26" s="630"/>
      <c r="D26" s="631"/>
      <c r="E26" s="632"/>
      <c r="F26" s="632"/>
      <c r="G26" s="632"/>
      <c r="H26" s="633"/>
      <c r="I26" s="633"/>
      <c r="J26" s="1731"/>
      <c r="N26" s="1771"/>
    </row>
    <row r="27" spans="1:15" ht="27.95" customHeight="1">
      <c r="A27" s="628"/>
      <c r="B27" s="629"/>
      <c r="C27" s="630"/>
      <c r="D27" s="631"/>
      <c r="E27" s="632"/>
      <c r="F27" s="632"/>
      <c r="G27" s="632"/>
      <c r="H27" s="633"/>
      <c r="I27" s="633"/>
      <c r="J27" s="1731"/>
      <c r="N27" s="1771"/>
    </row>
    <row r="28" spans="1:15" ht="27.95" customHeight="1">
      <c r="A28" s="626"/>
      <c r="B28" s="629"/>
      <c r="C28" s="914"/>
      <c r="D28" s="915"/>
      <c r="E28" s="411"/>
      <c r="F28" s="411"/>
      <c r="G28" s="411"/>
      <c r="H28" s="625"/>
      <c r="I28" s="625"/>
      <c r="J28" s="1682"/>
      <c r="N28" s="1771"/>
    </row>
    <row r="29" spans="1:15" ht="27.95" customHeight="1">
      <c r="A29" s="634"/>
      <c r="B29" s="635"/>
      <c r="C29" s="636"/>
      <c r="D29" s="637"/>
      <c r="E29" s="638"/>
      <c r="F29" s="638"/>
      <c r="G29" s="638"/>
      <c r="H29" s="639"/>
      <c r="I29" s="639"/>
      <c r="J29" s="1725"/>
      <c r="N29" s="1771"/>
    </row>
    <row r="30" spans="1:15" ht="27.95" customHeight="1">
      <c r="A30" s="927" t="s">
        <v>730</v>
      </c>
      <c r="B30" s="2879" t="s">
        <v>749</v>
      </c>
      <c r="C30" s="2880"/>
      <c r="D30" s="2881"/>
      <c r="E30" s="408" t="s">
        <v>20</v>
      </c>
      <c r="F30" s="616"/>
      <c r="G30" s="616"/>
      <c r="H30" s="640"/>
      <c r="I30" s="640"/>
      <c r="J30" s="1732" t="s">
        <v>980</v>
      </c>
      <c r="N30" s="1771"/>
      <c r="O30" s="12">
        <v>2</v>
      </c>
    </row>
    <row r="31" spans="1:15" ht="27.95" customHeight="1">
      <c r="A31" s="928" t="s">
        <v>370</v>
      </c>
      <c r="B31" s="2888" t="s">
        <v>577</v>
      </c>
      <c r="C31" s="2889"/>
      <c r="D31" s="2890"/>
      <c r="E31" s="411" t="s">
        <v>44</v>
      </c>
      <c r="F31" s="619"/>
      <c r="G31" s="619"/>
      <c r="H31" s="625"/>
      <c r="I31" s="625"/>
      <c r="J31" s="1682"/>
      <c r="N31" s="1771"/>
    </row>
    <row r="32" spans="1:15" ht="27.95" customHeight="1">
      <c r="A32" s="928"/>
      <c r="B32" s="1383" t="s">
        <v>576</v>
      </c>
      <c r="C32" s="1384"/>
      <c r="D32" s="1385"/>
      <c r="E32" s="411" t="s">
        <v>123</v>
      </c>
      <c r="F32" s="619"/>
      <c r="G32" s="619"/>
      <c r="H32" s="625"/>
      <c r="I32" s="625"/>
      <c r="J32" s="1682"/>
    </row>
    <row r="33" spans="1:15" ht="27.95" customHeight="1">
      <c r="A33" s="641"/>
      <c r="B33" s="612" t="s">
        <v>341</v>
      </c>
      <c r="C33" s="1375" t="s">
        <v>371</v>
      </c>
      <c r="D33" s="1376"/>
      <c r="E33" s="411"/>
      <c r="F33" s="619"/>
      <c r="G33" s="624"/>
      <c r="H33" s="1700"/>
      <c r="I33" s="1700">
        <v>1</v>
      </c>
      <c r="J33" s="1682"/>
    </row>
    <row r="34" spans="1:15" ht="27.95" customHeight="1">
      <c r="A34" s="641"/>
      <c r="B34" s="612"/>
      <c r="C34" s="2682"/>
      <c r="D34" s="2683"/>
      <c r="E34" s="642"/>
      <c r="F34" s="642"/>
      <c r="G34" s="642"/>
      <c r="H34" s="625"/>
      <c r="I34" s="625"/>
      <c r="J34" s="1682"/>
    </row>
    <row r="35" spans="1:15" ht="27.95" customHeight="1">
      <c r="A35" s="641"/>
      <c r="B35" s="612"/>
      <c r="C35" s="2682"/>
      <c r="D35" s="2683"/>
      <c r="E35" s="642"/>
      <c r="F35" s="642"/>
      <c r="G35" s="642"/>
      <c r="H35" s="625"/>
      <c r="I35" s="625"/>
      <c r="J35" s="1682"/>
    </row>
    <row r="36" spans="1:15" ht="27.95" customHeight="1">
      <c r="A36" s="641"/>
      <c r="B36" s="939"/>
      <c r="C36" s="2682"/>
      <c r="D36" s="2683"/>
      <c r="E36" s="642"/>
      <c r="F36" s="642"/>
      <c r="G36" s="642"/>
      <c r="H36" s="625"/>
      <c r="I36" s="625"/>
      <c r="J36" s="1682"/>
    </row>
    <row r="37" spans="1:15" ht="27.95" customHeight="1">
      <c r="A37" s="641"/>
      <c r="B37" s="621"/>
      <c r="C37" s="622"/>
      <c r="D37" s="623"/>
      <c r="E37" s="642"/>
      <c r="F37" s="642"/>
      <c r="G37" s="642"/>
      <c r="H37" s="625"/>
      <c r="I37" s="625"/>
      <c r="J37" s="1731"/>
    </row>
    <row r="38" spans="1:15" ht="27.95" customHeight="1">
      <c r="A38" s="618"/>
      <c r="B38" s="2882" t="s">
        <v>750</v>
      </c>
      <c r="C38" s="2883"/>
      <c r="D38" s="2884"/>
      <c r="E38" s="411" t="s">
        <v>20</v>
      </c>
      <c r="F38" s="619"/>
      <c r="G38" s="619"/>
      <c r="H38" s="645"/>
      <c r="I38" s="645"/>
      <c r="J38" s="1682" t="s">
        <v>980</v>
      </c>
      <c r="O38" s="12">
        <v>3</v>
      </c>
    </row>
    <row r="39" spans="1:15" ht="27.95" customHeight="1">
      <c r="A39" s="618"/>
      <c r="B39" s="2888" t="s">
        <v>372</v>
      </c>
      <c r="C39" s="2889"/>
      <c r="D39" s="2890"/>
      <c r="E39" s="411" t="s">
        <v>44</v>
      </c>
      <c r="F39" s="619"/>
      <c r="G39" s="619"/>
      <c r="H39" s="645"/>
      <c r="I39" s="645"/>
      <c r="J39" s="1682"/>
    </row>
    <row r="40" spans="1:15" ht="27.95" customHeight="1">
      <c r="A40" s="643"/>
      <c r="B40" s="1383" t="s">
        <v>373</v>
      </c>
      <c r="C40" s="1384"/>
      <c r="D40" s="1385"/>
      <c r="E40" s="411" t="s">
        <v>123</v>
      </c>
      <c r="F40" s="619"/>
      <c r="G40" s="619"/>
      <c r="H40" s="645"/>
      <c r="I40" s="645"/>
      <c r="J40" s="1682"/>
    </row>
    <row r="41" spans="1:15" ht="27.95" customHeight="1">
      <c r="A41" s="646"/>
      <c r="B41" s="939" t="s">
        <v>215</v>
      </c>
      <c r="C41" s="98">
        <v>1</v>
      </c>
      <c r="D41" s="940" t="s">
        <v>338</v>
      </c>
      <c r="E41" s="411"/>
      <c r="F41" s="619"/>
      <c r="G41" s="624"/>
      <c r="H41" s="1700"/>
      <c r="I41" s="1700">
        <v>1</v>
      </c>
      <c r="J41" s="1682"/>
    </row>
    <row r="42" spans="1:15" ht="27.95" customHeight="1">
      <c r="A42" s="646"/>
      <c r="B42" s="939"/>
      <c r="C42" s="98"/>
      <c r="D42" s="940"/>
      <c r="E42" s="498"/>
      <c r="F42" s="498"/>
      <c r="G42" s="498"/>
      <c r="H42" s="625"/>
      <c r="I42" s="625"/>
      <c r="J42" s="1682"/>
    </row>
    <row r="43" spans="1:15" ht="27.95" customHeight="1">
      <c r="A43" s="646"/>
      <c r="B43" s="939"/>
      <c r="C43" s="98"/>
      <c r="D43" s="940"/>
      <c r="E43" s="498"/>
      <c r="F43" s="498"/>
      <c r="G43" s="498"/>
      <c r="H43" s="625"/>
      <c r="I43" s="625"/>
      <c r="J43" s="1682"/>
    </row>
    <row r="44" spans="1:15" ht="27.95" customHeight="1">
      <c r="A44" s="646"/>
      <c r="B44" s="939"/>
      <c r="C44" s="98"/>
      <c r="D44" s="940"/>
      <c r="E44" s="498"/>
      <c r="F44" s="498"/>
      <c r="G44" s="498"/>
      <c r="H44" s="625"/>
      <c r="I44" s="625"/>
      <c r="J44" s="1682"/>
    </row>
    <row r="45" spans="1:15" ht="27.95" customHeight="1">
      <c r="A45" s="626"/>
      <c r="B45" s="939"/>
      <c r="C45" s="98"/>
      <c r="D45" s="940"/>
      <c r="E45" s="411"/>
      <c r="F45" s="411"/>
      <c r="G45" s="411"/>
      <c r="H45" s="625"/>
      <c r="I45" s="625"/>
      <c r="J45" s="1682"/>
    </row>
    <row r="46" spans="1:15" ht="27.95" customHeight="1">
      <c r="A46" s="618"/>
      <c r="B46" s="2882" t="s">
        <v>733</v>
      </c>
      <c r="C46" s="2883"/>
      <c r="D46" s="2884"/>
      <c r="E46" s="411" t="s">
        <v>20</v>
      </c>
      <c r="F46" s="411"/>
      <c r="G46" s="619"/>
      <c r="H46" s="916"/>
      <c r="I46" s="916"/>
      <c r="J46" s="1682" t="s">
        <v>980</v>
      </c>
      <c r="O46" s="12">
        <v>4</v>
      </c>
    </row>
    <row r="47" spans="1:15" ht="27.95" customHeight="1">
      <c r="A47" s="618"/>
      <c r="B47" s="1383" t="s">
        <v>578</v>
      </c>
      <c r="C47" s="1384"/>
      <c r="D47" s="1385"/>
      <c r="E47" s="411" t="s">
        <v>44</v>
      </c>
      <c r="F47" s="411"/>
      <c r="G47" s="619"/>
      <c r="H47" s="647"/>
      <c r="I47" s="647"/>
      <c r="J47" s="1727"/>
    </row>
    <row r="48" spans="1:15" ht="27.95" customHeight="1">
      <c r="A48" s="648"/>
      <c r="B48" s="1383" t="s">
        <v>374</v>
      </c>
      <c r="C48" s="1384"/>
      <c r="D48" s="1385"/>
      <c r="E48" s="411" t="s">
        <v>123</v>
      </c>
      <c r="F48" s="411"/>
      <c r="G48" s="941"/>
      <c r="H48" s="647"/>
      <c r="I48" s="647"/>
      <c r="J48" s="1727"/>
    </row>
    <row r="49" spans="1:15" ht="27.95" customHeight="1">
      <c r="A49" s="649"/>
      <c r="B49" s="939" t="s">
        <v>215</v>
      </c>
      <c r="C49" s="98">
        <v>1</v>
      </c>
      <c r="D49" s="940" t="s">
        <v>375</v>
      </c>
      <c r="E49" s="411"/>
      <c r="F49" s="619"/>
      <c r="G49" s="624"/>
      <c r="H49" s="1700">
        <v>1</v>
      </c>
      <c r="I49" s="1700"/>
      <c r="J49" s="1682"/>
    </row>
    <row r="50" spans="1:15" ht="27.95" customHeight="1">
      <c r="A50" s="650"/>
      <c r="B50" s="939"/>
      <c r="C50" s="98"/>
      <c r="D50" s="940"/>
      <c r="E50" s="651"/>
      <c r="F50" s="603"/>
      <c r="G50" s="603"/>
      <c r="H50" s="195"/>
      <c r="I50" s="195"/>
      <c r="J50" s="1682"/>
    </row>
    <row r="51" spans="1:15" ht="27.95" customHeight="1">
      <c r="A51" s="650"/>
      <c r="B51" s="939"/>
      <c r="C51" s="98"/>
      <c r="D51" s="940"/>
      <c r="E51" s="603"/>
      <c r="F51" s="603"/>
      <c r="G51" s="603"/>
      <c r="H51" s="195"/>
      <c r="I51" s="195"/>
      <c r="J51" s="1682"/>
    </row>
    <row r="52" spans="1:15" ht="27.95" customHeight="1">
      <c r="A52" s="652"/>
      <c r="B52" s="939"/>
      <c r="C52" s="98"/>
      <c r="D52" s="940"/>
      <c r="E52" s="653"/>
      <c r="F52" s="653"/>
      <c r="G52" s="653"/>
      <c r="H52" s="625"/>
      <c r="I52" s="625"/>
      <c r="J52" s="1682"/>
    </row>
    <row r="53" spans="1:15" ht="27.95" customHeight="1">
      <c r="A53" s="626"/>
      <c r="B53" s="917"/>
      <c r="C53" s="917"/>
      <c r="D53" s="917"/>
      <c r="E53" s="498"/>
      <c r="F53" s="498"/>
      <c r="G53" s="498"/>
      <c r="H53" s="645"/>
      <c r="I53" s="645"/>
      <c r="J53" s="1682"/>
    </row>
    <row r="54" spans="1:15" ht="27.75" customHeight="1">
      <c r="A54" s="626"/>
      <c r="B54" s="917"/>
      <c r="C54" s="917"/>
      <c r="D54" s="917"/>
      <c r="E54" s="498"/>
      <c r="F54" s="498"/>
      <c r="G54" s="498"/>
      <c r="H54" s="645"/>
      <c r="I54" s="645"/>
      <c r="J54" s="1682"/>
    </row>
    <row r="55" spans="1:15" ht="27.75" customHeight="1">
      <c r="A55" s="626"/>
      <c r="B55" s="917"/>
      <c r="C55" s="917"/>
      <c r="D55" s="917"/>
      <c r="E55" s="498"/>
      <c r="F55" s="498"/>
      <c r="G55" s="498"/>
      <c r="H55" s="645"/>
      <c r="I55" s="645"/>
      <c r="J55" s="1682"/>
    </row>
    <row r="56" spans="1:15" ht="27.95" customHeight="1">
      <c r="A56" s="626"/>
      <c r="B56" s="917"/>
      <c r="C56" s="917"/>
      <c r="D56" s="917"/>
      <c r="E56" s="498"/>
      <c r="F56" s="498"/>
      <c r="G56" s="498"/>
      <c r="H56" s="645"/>
      <c r="I56" s="645"/>
      <c r="J56" s="1682"/>
    </row>
    <row r="57" spans="1:15" ht="27.95" customHeight="1">
      <c r="A57" s="626"/>
      <c r="B57" s="917"/>
      <c r="C57" s="917"/>
      <c r="D57" s="917"/>
      <c r="E57" s="498"/>
      <c r="F57" s="498"/>
      <c r="G57" s="498"/>
      <c r="H57" s="645"/>
      <c r="I57" s="645"/>
      <c r="J57" s="1682"/>
    </row>
    <row r="58" spans="1:15" ht="27.95" customHeight="1">
      <c r="A58" s="634"/>
      <c r="B58" s="654"/>
      <c r="C58" s="654"/>
      <c r="D58" s="654"/>
      <c r="E58" s="655"/>
      <c r="F58" s="655"/>
      <c r="G58" s="655"/>
      <c r="H58" s="656"/>
      <c r="I58" s="656"/>
      <c r="J58" s="1725"/>
    </row>
    <row r="59" spans="1:15" ht="27.95" customHeight="1">
      <c r="A59" s="927" t="s">
        <v>730</v>
      </c>
      <c r="B59" s="2885" t="s">
        <v>734</v>
      </c>
      <c r="C59" s="2886"/>
      <c r="D59" s="2887"/>
      <c r="E59" s="408"/>
      <c r="F59" s="616"/>
      <c r="G59" s="616"/>
      <c r="H59" s="43"/>
      <c r="I59" s="43"/>
      <c r="J59" s="1726" t="s">
        <v>45</v>
      </c>
      <c r="O59" s="12">
        <v>5</v>
      </c>
    </row>
    <row r="60" spans="1:15" ht="27.95" customHeight="1">
      <c r="A60" s="928" t="s">
        <v>370</v>
      </c>
      <c r="B60" s="1383" t="s">
        <v>376</v>
      </c>
      <c r="C60" s="1384"/>
      <c r="D60" s="1385"/>
      <c r="E60" s="411"/>
      <c r="F60" s="619"/>
      <c r="G60" s="619"/>
      <c r="H60" s="30"/>
      <c r="I60" s="30"/>
      <c r="J60" s="1727"/>
    </row>
    <row r="61" spans="1:15" ht="27.95" customHeight="1">
      <c r="A61" s="929"/>
      <c r="B61" s="930" t="s">
        <v>377</v>
      </c>
      <c r="C61" s="1384"/>
      <c r="D61" s="1385"/>
      <c r="E61" s="411"/>
      <c r="F61" s="619"/>
      <c r="G61" s="619"/>
      <c r="H61" s="30"/>
      <c r="I61" s="30"/>
      <c r="J61" s="1727"/>
    </row>
    <row r="62" spans="1:15" ht="27.95" customHeight="1">
      <c r="A62" s="626"/>
      <c r="B62" s="918" t="s">
        <v>212</v>
      </c>
      <c r="C62" s="919">
        <v>1</v>
      </c>
      <c r="D62" s="920" t="s">
        <v>369</v>
      </c>
      <c r="E62" s="411"/>
      <c r="F62" s="411"/>
      <c r="G62" s="411"/>
      <c r="H62" s="625"/>
      <c r="I62" s="625"/>
      <c r="J62" s="1682"/>
    </row>
    <row r="63" spans="1:15" ht="27.95" customHeight="1">
      <c r="A63" s="626"/>
      <c r="B63" s="918"/>
      <c r="C63" s="919"/>
      <c r="D63" s="920"/>
      <c r="E63" s="411"/>
      <c r="F63" s="411"/>
      <c r="G63" s="411"/>
      <c r="H63" s="625"/>
      <c r="I63" s="625"/>
      <c r="J63" s="1682"/>
    </row>
    <row r="64" spans="1:15" ht="27.95" customHeight="1">
      <c r="A64" s="618"/>
      <c r="B64" s="931" t="s">
        <v>735</v>
      </c>
      <c r="C64" s="932"/>
      <c r="D64" s="933"/>
      <c r="E64" s="921" t="s">
        <v>20</v>
      </c>
      <c r="F64" s="921"/>
      <c r="G64" s="921"/>
      <c r="H64" s="922"/>
      <c r="I64" s="923"/>
      <c r="J64" s="1728" t="s">
        <v>980</v>
      </c>
      <c r="O64" s="12">
        <v>6</v>
      </c>
    </row>
    <row r="65" spans="1:15" ht="27.95" customHeight="1">
      <c r="A65" s="618"/>
      <c r="B65" s="934" t="s">
        <v>378</v>
      </c>
      <c r="C65" s="935"/>
      <c r="D65" s="936"/>
      <c r="E65" s="619" t="s">
        <v>44</v>
      </c>
      <c r="F65" s="658"/>
      <c r="G65" s="619"/>
      <c r="H65" s="659"/>
      <c r="I65" s="31"/>
      <c r="J65" s="1727"/>
    </row>
    <row r="66" spans="1:15" ht="27.95" customHeight="1">
      <c r="A66" s="660"/>
      <c r="B66" s="934" t="s">
        <v>379</v>
      </c>
      <c r="C66" s="935"/>
      <c r="D66" s="936"/>
      <c r="E66" s="619" t="s">
        <v>123</v>
      </c>
      <c r="F66" s="658"/>
      <c r="G66" s="619"/>
      <c r="H66" s="30"/>
      <c r="I66" s="31"/>
      <c r="J66" s="1727"/>
    </row>
    <row r="67" spans="1:15" ht="27.95" customHeight="1">
      <c r="A67" s="657"/>
      <c r="B67" s="939" t="s">
        <v>215</v>
      </c>
      <c r="C67" s="98">
        <v>1</v>
      </c>
      <c r="D67" s="940" t="s">
        <v>127</v>
      </c>
      <c r="E67" s="624"/>
      <c r="F67" s="619"/>
      <c r="G67" s="624"/>
      <c r="H67" s="1700">
        <v>1</v>
      </c>
      <c r="I67" s="1503"/>
      <c r="J67" s="1686"/>
    </row>
    <row r="68" spans="1:15" ht="27.95" customHeight="1">
      <c r="A68" s="657"/>
      <c r="B68" s="939"/>
      <c r="C68" s="98"/>
      <c r="D68" s="940"/>
      <c r="E68" s="619"/>
      <c r="F68" s="619"/>
      <c r="G68" s="619"/>
      <c r="H68" s="1503"/>
      <c r="I68" s="1503"/>
      <c r="J68" s="1686"/>
    </row>
    <row r="69" spans="1:15" ht="27.95" customHeight="1">
      <c r="A69" s="626"/>
      <c r="B69" s="939"/>
      <c r="C69" s="98"/>
      <c r="D69" s="940"/>
      <c r="E69" s="624"/>
      <c r="F69" s="661"/>
      <c r="G69" s="619"/>
      <c r="H69" s="1503"/>
      <c r="I69" s="1503"/>
      <c r="J69" s="1686"/>
    </row>
    <row r="70" spans="1:15" ht="27.95" customHeight="1">
      <c r="A70" s="626"/>
      <c r="B70" s="939"/>
      <c r="C70" s="98"/>
      <c r="D70" s="940"/>
      <c r="E70" s="624"/>
      <c r="F70" s="661"/>
      <c r="G70" s="619"/>
      <c r="H70" s="1503"/>
      <c r="I70" s="1503"/>
      <c r="J70" s="1686"/>
    </row>
    <row r="71" spans="1:15" ht="27.95" customHeight="1">
      <c r="A71" s="626"/>
      <c r="B71" s="924"/>
      <c r="C71" s="925"/>
      <c r="D71" s="926"/>
      <c r="E71" s="624"/>
      <c r="F71" s="661"/>
      <c r="G71" s="619"/>
      <c r="H71" s="625"/>
      <c r="I71" s="625"/>
      <c r="J71" s="1682"/>
    </row>
    <row r="72" spans="1:15" ht="27.95" customHeight="1">
      <c r="A72" s="626"/>
      <c r="B72" s="1762" t="s">
        <v>753</v>
      </c>
      <c r="C72" s="1763"/>
      <c r="D72" s="1119"/>
      <c r="E72" s="679" t="s">
        <v>20</v>
      </c>
      <c r="F72" s="321"/>
      <c r="G72" s="321"/>
      <c r="H72" s="1117"/>
      <c r="I72" s="1018"/>
      <c r="J72" s="1728" t="s">
        <v>980</v>
      </c>
      <c r="O72" s="12">
        <v>7</v>
      </c>
    </row>
    <row r="73" spans="1:15" ht="27.95" customHeight="1">
      <c r="A73" s="626"/>
      <c r="B73" s="1762" t="s">
        <v>754</v>
      </c>
      <c r="C73" s="1763"/>
      <c r="D73" s="1119"/>
      <c r="E73" s="679" t="s">
        <v>44</v>
      </c>
      <c r="F73" s="321"/>
      <c r="G73" s="487"/>
      <c r="H73" s="1117"/>
      <c r="I73" s="1018"/>
      <c r="J73" s="1671"/>
    </row>
    <row r="74" spans="1:15" ht="27.95" customHeight="1">
      <c r="A74" s="626"/>
      <c r="B74" s="1764" t="s">
        <v>341</v>
      </c>
      <c r="C74" s="1013" t="s">
        <v>752</v>
      </c>
      <c r="D74" s="609"/>
      <c r="E74" s="679" t="s">
        <v>123</v>
      </c>
      <c r="F74" s="321"/>
      <c r="G74" s="487"/>
      <c r="H74" s="1700">
        <v>1</v>
      </c>
      <c r="I74" s="1503"/>
      <c r="J74" s="1686"/>
    </row>
    <row r="75" spans="1:15" ht="27.95" customHeight="1">
      <c r="A75" s="626"/>
      <c r="B75" s="1765"/>
      <c r="D75" s="602"/>
      <c r="E75" s="1018"/>
      <c r="F75" s="1018"/>
      <c r="G75" s="1018"/>
      <c r="H75" s="1503"/>
      <c r="I75" s="1503"/>
      <c r="J75" s="1686"/>
    </row>
    <row r="76" spans="1:15" ht="27.95" customHeight="1">
      <c r="A76" s="626"/>
      <c r="B76" s="1765"/>
      <c r="C76" s="602"/>
      <c r="D76" s="1766"/>
      <c r="E76" s="1118"/>
      <c r="F76" s="1018"/>
      <c r="G76" s="1018"/>
      <c r="H76" s="1503"/>
      <c r="I76" s="1503"/>
      <c r="J76" s="1686"/>
    </row>
    <row r="77" spans="1:15" ht="27.95" customHeight="1">
      <c r="A77" s="626"/>
      <c r="B77" s="2876"/>
      <c r="C77" s="2877"/>
      <c r="D77" s="2878"/>
      <c r="E77" s="1018"/>
      <c r="F77" s="1018"/>
      <c r="G77" s="1018"/>
      <c r="H77" s="1503"/>
      <c r="I77" s="1503"/>
      <c r="J77" s="1686"/>
    </row>
    <row r="78" spans="1:15" ht="27.95" customHeight="1">
      <c r="A78" s="626"/>
      <c r="B78" s="1400"/>
      <c r="C78" s="1401"/>
      <c r="D78" s="1402"/>
      <c r="E78" s="1018"/>
      <c r="F78" s="1018"/>
      <c r="G78" s="1018"/>
      <c r="H78" s="1120"/>
      <c r="I78" s="216"/>
      <c r="J78" s="1682"/>
    </row>
    <row r="79" spans="1:15" ht="27.75" customHeight="1">
      <c r="A79" s="665"/>
      <c r="B79" s="931" t="s">
        <v>755</v>
      </c>
      <c r="C79" s="932"/>
      <c r="D79" s="933"/>
      <c r="E79" s="921" t="s">
        <v>20</v>
      </c>
      <c r="F79" s="921"/>
      <c r="G79" s="921"/>
      <c r="H79" s="922"/>
      <c r="I79" s="923"/>
      <c r="J79" s="1728" t="s">
        <v>980</v>
      </c>
      <c r="O79" s="12">
        <v>8</v>
      </c>
    </row>
    <row r="80" spans="1:15" ht="27.95" customHeight="1">
      <c r="A80" s="665"/>
      <c r="B80" s="930" t="s">
        <v>380</v>
      </c>
      <c r="C80" s="937"/>
      <c r="D80" s="938"/>
      <c r="E80" s="619" t="s">
        <v>44</v>
      </c>
      <c r="F80" s="658"/>
      <c r="G80" s="619"/>
      <c r="H80" s="659"/>
      <c r="I80" s="31"/>
      <c r="J80" s="1727"/>
    </row>
    <row r="81" spans="1:10" ht="27.95" customHeight="1">
      <c r="A81" s="1336"/>
      <c r="B81" s="939" t="s">
        <v>215</v>
      </c>
      <c r="C81" s="98">
        <v>30</v>
      </c>
      <c r="D81" s="940" t="s">
        <v>381</v>
      </c>
      <c r="E81" s="619" t="s">
        <v>123</v>
      </c>
      <c r="F81" s="321"/>
      <c r="G81" s="487"/>
      <c r="H81" s="1700">
        <v>1</v>
      </c>
      <c r="I81" s="1503"/>
      <c r="J81" s="1727"/>
    </row>
    <row r="82" spans="1:10" ht="27.95" customHeight="1">
      <c r="A82" s="1336"/>
      <c r="B82" s="939"/>
      <c r="C82" s="98"/>
      <c r="D82" s="940"/>
      <c r="E82" s="662"/>
      <c r="F82" s="663"/>
      <c r="G82" s="664"/>
      <c r="H82" s="1412"/>
      <c r="I82" s="1412"/>
      <c r="J82" s="1686"/>
    </row>
    <row r="83" spans="1:10" ht="27.95" customHeight="1">
      <c r="A83" s="1336"/>
      <c r="B83" s="939"/>
      <c r="C83" s="98"/>
      <c r="D83" s="940"/>
      <c r="E83" s="662"/>
      <c r="F83" s="663"/>
      <c r="G83" s="664"/>
      <c r="H83" s="1412"/>
      <c r="I83" s="1412"/>
      <c r="J83" s="1686"/>
    </row>
    <row r="84" spans="1:10" ht="27.95" customHeight="1">
      <c r="A84" s="1336"/>
      <c r="B84" s="939"/>
      <c r="C84" s="98"/>
      <c r="D84" s="940"/>
      <c r="E84" s="662"/>
      <c r="F84" s="663"/>
      <c r="G84" s="664"/>
      <c r="H84" s="1503"/>
      <c r="I84" s="1503"/>
      <c r="J84" s="1686"/>
    </row>
    <row r="85" spans="1:10" ht="27.95" customHeight="1">
      <c r="A85" s="1337"/>
      <c r="B85" s="1338"/>
      <c r="C85" s="1339"/>
      <c r="D85" s="1340"/>
      <c r="E85" s="1341"/>
      <c r="F85" s="1342"/>
      <c r="G85" s="1343"/>
      <c r="H85" s="902"/>
      <c r="I85" s="902"/>
      <c r="J85" s="1725"/>
    </row>
    <row r="86" spans="1:10" ht="27.95" customHeight="1">
      <c r="A86" s="12">
        <v>1</v>
      </c>
      <c r="I86" s="12">
        <v>1</v>
      </c>
      <c r="J86" s="35">
        <v>8</v>
      </c>
    </row>
  </sheetData>
  <mergeCells count="26">
    <mergeCell ref="B31:D31"/>
    <mergeCell ref="B17:D17"/>
    <mergeCell ref="H3:J3"/>
    <mergeCell ref="H4:J4"/>
    <mergeCell ref="H7:J7"/>
    <mergeCell ref="H10:J10"/>
    <mergeCell ref="H5:J5"/>
    <mergeCell ref="H8:J8"/>
    <mergeCell ref="F15:I15"/>
    <mergeCell ref="F16:I16"/>
    <mergeCell ref="B77:D77"/>
    <mergeCell ref="H11:J11"/>
    <mergeCell ref="H12:J12"/>
    <mergeCell ref="B16:D16"/>
    <mergeCell ref="B18:D18"/>
    <mergeCell ref="B15:D15"/>
    <mergeCell ref="B46:D46"/>
    <mergeCell ref="B59:D59"/>
    <mergeCell ref="C34:D34"/>
    <mergeCell ref="C35:D35"/>
    <mergeCell ref="C36:D36"/>
    <mergeCell ref="B38:D38"/>
    <mergeCell ref="B39:D39"/>
    <mergeCell ref="B20:D20"/>
    <mergeCell ref="B19:D19"/>
    <mergeCell ref="B30:D30"/>
  </mergeCells>
  <pageMargins left="0.59055118110236227" right="0.15748031496062992" top="0.59055118110236227" bottom="0.59055118110236227" header="0.31496062992125984" footer="0.15748031496062992"/>
  <pageSetup paperSize="9" scale="62" orientation="landscape" r:id="rId1"/>
  <rowBreaks count="2" manualBreakCount="2">
    <brk id="29" max="9" man="1"/>
    <brk id="58" max="9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27"/>
  <sheetViews>
    <sheetView view="pageBreakPreview" zoomScale="70" zoomScaleNormal="80" zoomScaleSheetLayoutView="70" workbookViewId="0">
      <selection activeCell="A27" sqref="A27"/>
    </sheetView>
  </sheetViews>
  <sheetFormatPr defaultColWidth="9" defaultRowHeight="27.95" customHeight="1"/>
  <cols>
    <col min="1" max="1" width="55.5703125" style="12" customWidth="1"/>
    <col min="2" max="2" width="16.5703125" style="12" customWidth="1"/>
    <col min="3" max="3" width="13.28515625" style="12" customWidth="1"/>
    <col min="4" max="4" width="47.7109375" style="12" customWidth="1"/>
    <col min="5" max="5" width="14.5703125" style="12" customWidth="1"/>
    <col min="6" max="7" width="11.42578125" style="12" customWidth="1"/>
    <col min="8" max="8" width="11.42578125" style="50" customWidth="1"/>
    <col min="9" max="9" width="11.42578125" style="12" customWidth="1"/>
    <col min="10" max="10" width="13.5703125" style="12" customWidth="1"/>
    <col min="11" max="11" width="13.42578125" style="12" customWidth="1"/>
    <col min="12" max="16384" width="9" style="12"/>
  </cols>
  <sheetData>
    <row r="1" spans="1:10" ht="27.95" customHeight="1">
      <c r="A1" s="763" t="s">
        <v>664</v>
      </c>
      <c r="B1" s="435"/>
      <c r="C1" s="543" t="s">
        <v>78</v>
      </c>
      <c r="D1" s="543"/>
      <c r="E1" s="436"/>
      <c r="F1" s="437"/>
      <c r="G1" s="436"/>
      <c r="H1" s="438"/>
      <c r="I1" s="436"/>
      <c r="J1" s="436"/>
    </row>
    <row r="2" spans="1:10" ht="27.95" customHeight="1">
      <c r="A2" s="764" t="s">
        <v>17</v>
      </c>
      <c r="B2" s="435"/>
      <c r="C2" s="543" t="s">
        <v>179</v>
      </c>
      <c r="D2" s="543"/>
      <c r="E2" s="436"/>
      <c r="F2" s="436"/>
      <c r="G2" s="436"/>
      <c r="H2" s="438"/>
      <c r="I2" s="436"/>
      <c r="J2" s="436"/>
    </row>
    <row r="3" spans="1:10" ht="27.95" customHeight="1">
      <c r="A3" s="204" t="s">
        <v>1</v>
      </c>
      <c r="B3" s="265"/>
      <c r="C3" s="265" t="s">
        <v>80</v>
      </c>
      <c r="D3" s="614"/>
      <c r="E3" s="265" t="s">
        <v>2</v>
      </c>
      <c r="F3" s="265"/>
      <c r="G3" s="265"/>
      <c r="H3" s="2852" t="s">
        <v>3</v>
      </c>
      <c r="I3" s="2852"/>
      <c r="J3" s="2852"/>
    </row>
    <row r="4" spans="1:10" ht="27.95" customHeight="1">
      <c r="A4" s="266" t="s">
        <v>4</v>
      </c>
      <c r="B4" s="443"/>
      <c r="C4" s="443" t="s">
        <v>621</v>
      </c>
      <c r="D4" s="266"/>
      <c r="E4" s="524" t="s">
        <v>622</v>
      </c>
      <c r="F4" s="266"/>
      <c r="G4" s="266"/>
      <c r="H4" s="2705" t="s">
        <v>269</v>
      </c>
      <c r="I4" s="2705"/>
      <c r="J4" s="2705"/>
    </row>
    <row r="5" spans="1:10" ht="27.95" customHeight="1">
      <c r="A5" s="251" t="s">
        <v>623</v>
      </c>
      <c r="B5" s="443"/>
      <c r="C5" s="443"/>
      <c r="D5" s="266"/>
      <c r="E5" s="524" t="s">
        <v>624</v>
      </c>
      <c r="F5" s="266"/>
      <c r="G5" s="266"/>
      <c r="H5" s="2705"/>
      <c r="I5" s="2705"/>
      <c r="J5" s="2705"/>
    </row>
    <row r="6" spans="1:10" ht="27.95" customHeight="1">
      <c r="A6" s="251"/>
      <c r="B6" s="443"/>
      <c r="C6" s="443"/>
      <c r="D6" s="266"/>
      <c r="E6" s="524" t="s">
        <v>625</v>
      </c>
      <c r="F6" s="266"/>
      <c r="G6" s="266"/>
      <c r="H6" s="442"/>
      <c r="I6" s="442"/>
      <c r="J6" s="442"/>
    </row>
    <row r="7" spans="1:10" ht="27.95" customHeight="1">
      <c r="A7" s="70"/>
      <c r="B7" s="443"/>
      <c r="C7" s="443"/>
      <c r="D7" s="266"/>
      <c r="E7" s="441" t="s">
        <v>626</v>
      </c>
      <c r="F7" s="266"/>
      <c r="G7" s="266"/>
      <c r="H7" s="442"/>
      <c r="I7" s="442"/>
      <c r="J7" s="442"/>
    </row>
    <row r="8" spans="1:10" ht="27.95" customHeight="1">
      <c r="A8" s="70"/>
      <c r="B8" s="443"/>
      <c r="C8" s="443"/>
      <c r="D8" s="266"/>
      <c r="E8" s="441" t="s">
        <v>627</v>
      </c>
      <c r="F8" s="266"/>
      <c r="G8" s="266"/>
      <c r="H8" s="2705" t="s">
        <v>628</v>
      </c>
      <c r="I8" s="2705"/>
      <c r="J8" s="2705"/>
    </row>
    <row r="9" spans="1:10" s="1" customFormat="1" ht="27.95" customHeight="1">
      <c r="A9" s="70"/>
      <c r="B9" s="265"/>
      <c r="C9" s="265" t="s">
        <v>85</v>
      </c>
      <c r="D9" s="265"/>
      <c r="E9" s="265" t="s">
        <v>7</v>
      </c>
      <c r="F9" s="265"/>
      <c r="G9" s="265"/>
      <c r="H9" s="2852" t="s">
        <v>8</v>
      </c>
      <c r="I9" s="2852"/>
      <c r="J9" s="2852"/>
    </row>
    <row r="10" spans="1:10" s="1" customFormat="1" ht="27.95" customHeight="1">
      <c r="A10" s="70"/>
      <c r="B10" s="443"/>
      <c r="C10" s="443" t="s">
        <v>621</v>
      </c>
      <c r="D10" s="266"/>
      <c r="E10" s="524" t="s">
        <v>622</v>
      </c>
      <c r="F10" s="266"/>
      <c r="G10" s="266"/>
      <c r="H10" s="2705" t="s">
        <v>629</v>
      </c>
      <c r="I10" s="2705"/>
      <c r="J10" s="2705"/>
    </row>
    <row r="11" spans="1:10" s="1" customFormat="1" ht="27.95" customHeight="1">
      <c r="A11" s="70"/>
      <c r="B11" s="443"/>
      <c r="C11" s="443"/>
      <c r="D11" s="266"/>
      <c r="E11" s="524" t="s">
        <v>624</v>
      </c>
      <c r="F11" s="266"/>
      <c r="G11" s="266"/>
      <c r="H11" s="240"/>
      <c r="I11" s="240"/>
      <c r="J11" s="240"/>
    </row>
    <row r="12" spans="1:10" ht="27.95" customHeight="1">
      <c r="A12" s="70"/>
      <c r="B12" s="443"/>
      <c r="C12" s="443"/>
      <c r="D12" s="266"/>
      <c r="E12" s="524" t="s">
        <v>625</v>
      </c>
      <c r="F12" s="266"/>
      <c r="G12" s="266"/>
      <c r="H12" s="240"/>
      <c r="I12" s="240"/>
      <c r="J12" s="240"/>
    </row>
    <row r="13" spans="1:10" ht="27.95" customHeight="1">
      <c r="A13" s="70"/>
      <c r="B13" s="443"/>
      <c r="C13" s="443"/>
      <c r="D13" s="266"/>
      <c r="E13" s="524" t="s">
        <v>630</v>
      </c>
      <c r="F13" s="266"/>
      <c r="G13" s="266"/>
      <c r="H13" s="2705"/>
      <c r="I13" s="2705"/>
      <c r="J13" s="2705"/>
    </row>
    <row r="14" spans="1:10" ht="27.95" customHeight="1">
      <c r="A14" s="546"/>
      <c r="B14" s="525"/>
      <c r="C14" s="444"/>
      <c r="D14" s="444"/>
      <c r="E14" s="441"/>
      <c r="F14" s="266"/>
      <c r="G14" s="266"/>
      <c r="H14" s="2705"/>
      <c r="I14" s="2705"/>
      <c r="J14" s="2705"/>
    </row>
    <row r="15" spans="1:10" ht="27.95" customHeight="1">
      <c r="A15" s="526" t="s">
        <v>11</v>
      </c>
      <c r="B15" s="2652" t="s">
        <v>12</v>
      </c>
      <c r="C15" s="2653"/>
      <c r="D15" s="2654"/>
      <c r="E15" s="1411">
        <v>10</v>
      </c>
      <c r="F15" s="2661">
        <v>11</v>
      </c>
      <c r="G15" s="2662"/>
      <c r="H15" s="2662"/>
      <c r="I15" s="2662"/>
      <c r="J15" s="1683">
        <v>12</v>
      </c>
    </row>
    <row r="16" spans="1:10" ht="27.95" customHeight="1">
      <c r="A16" s="528" t="s">
        <v>13</v>
      </c>
      <c r="B16" s="2678" t="s">
        <v>14</v>
      </c>
      <c r="C16" s="2678"/>
      <c r="D16" s="2678"/>
      <c r="E16" s="1409" t="s">
        <v>19</v>
      </c>
      <c r="F16" s="2663" t="s">
        <v>894</v>
      </c>
      <c r="G16" s="2664"/>
      <c r="H16" s="2664"/>
      <c r="I16" s="2664"/>
      <c r="J16" s="1661" t="s">
        <v>20</v>
      </c>
    </row>
    <row r="17" spans="1:15" ht="27.95" customHeight="1">
      <c r="A17" s="529"/>
      <c r="B17" s="2684" t="s">
        <v>15</v>
      </c>
      <c r="C17" s="2684"/>
      <c r="D17" s="2684"/>
      <c r="E17" s="1410"/>
      <c r="F17" s="1612">
        <v>1</v>
      </c>
      <c r="G17" s="1612">
        <v>2</v>
      </c>
      <c r="H17" s="57">
        <v>3</v>
      </c>
      <c r="I17" s="1613">
        <v>4</v>
      </c>
      <c r="J17" s="1662" t="s">
        <v>21</v>
      </c>
    </row>
    <row r="18" spans="1:15" ht="27.95" customHeight="1">
      <c r="A18" s="1019" t="s">
        <v>736</v>
      </c>
      <c r="B18" s="1020" t="s">
        <v>773</v>
      </c>
      <c r="C18" s="289"/>
      <c r="D18" s="290"/>
      <c r="E18" s="291" t="s">
        <v>20</v>
      </c>
      <c r="F18" s="291"/>
      <c r="G18" s="291"/>
      <c r="H18" s="364"/>
      <c r="I18" s="350"/>
      <c r="J18" s="1733" t="s">
        <v>987</v>
      </c>
      <c r="O18" s="12">
        <v>1</v>
      </c>
    </row>
    <row r="19" spans="1:15" ht="27.95" customHeight="1">
      <c r="A19" s="1019" t="s">
        <v>696</v>
      </c>
      <c r="B19" s="1020" t="s">
        <v>774</v>
      </c>
      <c r="C19" s="1022"/>
      <c r="D19" s="1021"/>
      <c r="E19" s="291" t="s">
        <v>44</v>
      </c>
      <c r="F19" s="291"/>
      <c r="G19" s="291"/>
      <c r="H19" s="195"/>
      <c r="I19" s="195"/>
      <c r="J19" s="195"/>
      <c r="K19" s="1110"/>
    </row>
    <row r="20" spans="1:15" ht="27.95" customHeight="1">
      <c r="A20" s="376"/>
      <c r="B20" s="323" t="s">
        <v>697</v>
      </c>
      <c r="C20" s="1022">
        <v>6</v>
      </c>
      <c r="D20" s="1021" t="s">
        <v>1088</v>
      </c>
      <c r="E20" s="291" t="s">
        <v>123</v>
      </c>
      <c r="F20" s="1791" t="s">
        <v>216</v>
      </c>
      <c r="G20" s="1791" t="s">
        <v>216</v>
      </c>
      <c r="H20" s="1791" t="s">
        <v>216</v>
      </c>
      <c r="I20" s="1791">
        <v>1</v>
      </c>
      <c r="J20" s="245"/>
      <c r="K20" s="1110"/>
    </row>
    <row r="21" spans="1:15" ht="27.95" customHeight="1">
      <c r="A21" s="376"/>
      <c r="B21" s="323"/>
      <c r="C21" s="1022"/>
      <c r="D21" s="1021"/>
      <c r="E21" s="291"/>
      <c r="F21" s="291"/>
      <c r="G21" s="478"/>
      <c r="H21" s="245"/>
      <c r="I21" s="245"/>
      <c r="J21" s="245"/>
      <c r="K21" s="1110"/>
    </row>
    <row r="22" spans="1:15" ht="27.95" customHeight="1">
      <c r="A22" s="376"/>
      <c r="B22" s="323"/>
      <c r="C22" s="1022"/>
      <c r="D22" s="1021"/>
      <c r="E22" s="291"/>
      <c r="F22" s="291"/>
      <c r="G22" s="478"/>
      <c r="H22" s="245"/>
      <c r="I22" s="245"/>
      <c r="J22" s="245"/>
      <c r="K22" s="1111"/>
    </row>
    <row r="23" spans="1:15" ht="27.95" customHeight="1">
      <c r="A23" s="376"/>
      <c r="B23" s="323"/>
      <c r="C23" s="362"/>
      <c r="D23" s="361"/>
      <c r="E23" s="291"/>
      <c r="F23" s="291"/>
      <c r="G23" s="478"/>
      <c r="H23" s="245"/>
      <c r="I23" s="245"/>
      <c r="J23" s="245"/>
    </row>
    <row r="24" spans="1:15" ht="27.95" customHeight="1">
      <c r="A24" s="376"/>
      <c r="B24" s="323"/>
      <c r="C24" s="362"/>
      <c r="D24" s="361"/>
      <c r="E24" s="291"/>
      <c r="F24" s="291"/>
      <c r="G24" s="1476"/>
      <c r="H24" s="195"/>
      <c r="I24" s="195"/>
      <c r="J24" s="195"/>
    </row>
    <row r="25" spans="1:15" ht="27.95" customHeight="1">
      <c r="A25" s="376"/>
      <c r="B25" s="323"/>
      <c r="C25" s="362"/>
      <c r="D25" s="361"/>
      <c r="E25" s="291"/>
      <c r="F25" s="291"/>
      <c r="G25" s="1476"/>
      <c r="H25" s="195"/>
      <c r="I25" s="195"/>
      <c r="J25" s="195"/>
    </row>
    <row r="26" spans="1:15" ht="27.95" customHeight="1">
      <c r="A26" s="12">
        <v>1</v>
      </c>
      <c r="I26" s="12">
        <v>1</v>
      </c>
      <c r="J26" s="12">
        <v>1</v>
      </c>
    </row>
    <row r="27" spans="1:15" ht="27.95" customHeight="1">
      <c r="I27" s="12" t="e">
        <f>SUM('I1 OM1(SAIFISAIDI)'!I962+'I5 OM2(DB)'!I36+'I2 OM1 (LOSS)'!I1503+'I3 OM1(GIS)'!#REF!+'I4 OM1(งานขยายเขต)'!I144+'I6 OM2 (SLA)'!I62+'I7 OM2(ปิดงานก่อสร้าง)'!I206+'I8 IP 1-2(นวัตกรรม)'!I86+'I9 RS1 (พลังงาน)'!I26)</f>
        <v>#REF!</v>
      </c>
      <c r="J27" s="12" t="e">
        <f>SUM('I5 OM2(DB)'!J36+'I1 OM1(SAIFISAIDI)'!J962+'I2 OM1 (LOSS)'!J1503+'I3 OM1(GIS)'!#REF!+'I4 OM1(งานขยายเขต)'!J144+'I6 OM2 (SLA)'!J62+'I7 OM2(ปิดงานก่อสร้าง)'!J206+'I8 IP 1-2(นวัตกรรม)'!J86+'I9 RS1 (พลังงาน)'!J26)</f>
        <v>#REF!</v>
      </c>
    </row>
  </sheetData>
  <mergeCells count="13">
    <mergeCell ref="B17:D17"/>
    <mergeCell ref="H3:J3"/>
    <mergeCell ref="H4:J4"/>
    <mergeCell ref="H5:J5"/>
    <mergeCell ref="H8:J8"/>
    <mergeCell ref="H9:J9"/>
    <mergeCell ref="H10:J10"/>
    <mergeCell ref="B16:D16"/>
    <mergeCell ref="B15:D15"/>
    <mergeCell ref="F15:I15"/>
    <mergeCell ref="F16:I16"/>
    <mergeCell ref="H13:J13"/>
    <mergeCell ref="H14:J14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O56"/>
  <sheetViews>
    <sheetView view="pageBreakPreview" topLeftCell="A10" zoomScale="70" zoomScaleNormal="70" zoomScaleSheetLayoutView="70" workbookViewId="0">
      <selection activeCell="Q22" sqref="Q22"/>
    </sheetView>
  </sheetViews>
  <sheetFormatPr defaultColWidth="9" defaultRowHeight="27.95" customHeight="1"/>
  <cols>
    <col min="1" max="1" width="57" style="12" customWidth="1"/>
    <col min="2" max="2" width="16.5703125" style="12" customWidth="1"/>
    <col min="3" max="3" width="13.5703125" style="12" customWidth="1"/>
    <col min="4" max="4" width="47.28515625" style="12" customWidth="1"/>
    <col min="5" max="5" width="13.42578125" style="12" customWidth="1"/>
    <col min="6" max="7" width="11.42578125" style="12" customWidth="1"/>
    <col min="8" max="8" width="11.42578125" style="50" customWidth="1"/>
    <col min="9" max="9" width="11.42578125" style="12" customWidth="1"/>
    <col min="10" max="10" width="13.5703125" style="35" customWidth="1"/>
    <col min="11" max="11" width="9" style="12"/>
    <col min="12" max="12" width="11.85546875" style="35" customWidth="1"/>
    <col min="13" max="13" width="27.7109375" style="12" customWidth="1"/>
    <col min="14" max="14" width="9" style="12"/>
    <col min="15" max="15" width="11.85546875" style="35" customWidth="1"/>
    <col min="16" max="16384" width="9" style="12"/>
  </cols>
  <sheetData>
    <row r="1" spans="1:15" ht="27.95" customHeight="1">
      <c r="A1" s="763" t="s">
        <v>664</v>
      </c>
      <c r="B1" s="2891" t="s">
        <v>235</v>
      </c>
      <c r="C1" s="2891"/>
      <c r="D1" s="2891"/>
      <c r="E1" s="436"/>
      <c r="F1" s="437"/>
      <c r="G1" s="436"/>
      <c r="H1" s="438"/>
      <c r="I1" s="436"/>
      <c r="J1" s="1668"/>
    </row>
    <row r="2" spans="1:15" ht="27.95" customHeight="1">
      <c r="A2" s="764" t="s">
        <v>17</v>
      </c>
      <c r="B2" s="2891" t="s">
        <v>236</v>
      </c>
      <c r="C2" s="2891"/>
      <c r="D2" s="2891"/>
      <c r="E2" s="436"/>
      <c r="F2" s="436"/>
      <c r="G2" s="436"/>
      <c r="H2" s="438"/>
      <c r="I2" s="436"/>
      <c r="J2" s="1668"/>
    </row>
    <row r="3" spans="1:15" ht="27.95" customHeight="1">
      <c r="A3" s="204" t="s">
        <v>1</v>
      </c>
      <c r="B3" s="265" t="s">
        <v>80</v>
      </c>
      <c r="C3" s="265"/>
      <c r="D3" s="265"/>
      <c r="E3" s="265" t="s">
        <v>2</v>
      </c>
      <c r="F3" s="265"/>
      <c r="G3" s="265"/>
      <c r="H3" s="2852" t="s">
        <v>3</v>
      </c>
      <c r="I3" s="2852"/>
      <c r="J3" s="2852"/>
    </row>
    <row r="4" spans="1:15" ht="27.95" customHeight="1">
      <c r="A4" s="266" t="s">
        <v>4</v>
      </c>
      <c r="B4" s="443" t="s">
        <v>237</v>
      </c>
      <c r="C4" s="266"/>
      <c r="D4" s="266"/>
      <c r="E4" s="524" t="s">
        <v>238</v>
      </c>
      <c r="F4" s="266"/>
      <c r="G4" s="266"/>
      <c r="H4" s="2705" t="s">
        <v>239</v>
      </c>
      <c r="I4" s="2705"/>
      <c r="J4" s="2705"/>
    </row>
    <row r="5" spans="1:15" ht="27.95" customHeight="1">
      <c r="A5" s="443" t="s">
        <v>240</v>
      </c>
      <c r="B5" s="443"/>
      <c r="C5" s="266"/>
      <c r="D5" s="266"/>
      <c r="E5" s="524" t="s">
        <v>241</v>
      </c>
      <c r="F5" s="266"/>
      <c r="G5" s="266"/>
      <c r="H5" s="442"/>
      <c r="I5" s="442"/>
      <c r="J5" s="1729"/>
    </row>
    <row r="6" spans="1:15" ht="27.95" customHeight="1">
      <c r="A6" s="443" t="s">
        <v>242</v>
      </c>
      <c r="B6" s="443"/>
      <c r="C6" s="266"/>
      <c r="D6" s="266"/>
      <c r="E6" s="524" t="s">
        <v>243</v>
      </c>
      <c r="F6" s="266"/>
      <c r="G6" s="266"/>
      <c r="H6" s="2705" t="s">
        <v>244</v>
      </c>
      <c r="I6" s="2705"/>
      <c r="J6" s="2705"/>
    </row>
    <row r="7" spans="1:15" s="1" customFormat="1" ht="27.95" customHeight="1">
      <c r="A7" s="443"/>
      <c r="B7" s="443"/>
      <c r="C7" s="266"/>
      <c r="D7" s="266"/>
      <c r="E7" s="524"/>
      <c r="F7" s="266"/>
      <c r="G7" s="266"/>
      <c r="H7" s="2705"/>
      <c r="I7" s="2705"/>
      <c r="J7" s="2705"/>
      <c r="L7" s="1588"/>
      <c r="O7" s="1588"/>
    </row>
    <row r="8" spans="1:15" s="1" customFormat="1" ht="27.95" customHeight="1">
      <c r="A8" s="443"/>
      <c r="B8" s="265" t="s">
        <v>85</v>
      </c>
      <c r="C8" s="265"/>
      <c r="D8" s="265"/>
      <c r="E8" s="265" t="s">
        <v>7</v>
      </c>
      <c r="F8" s="265"/>
      <c r="G8" s="265"/>
      <c r="H8" s="2852" t="s">
        <v>8</v>
      </c>
      <c r="I8" s="2852"/>
      <c r="J8" s="2852"/>
      <c r="L8" s="1588"/>
      <c r="O8" s="1588"/>
    </row>
    <row r="9" spans="1:15" s="1" customFormat="1" ht="27.95" customHeight="1">
      <c r="A9" s="443"/>
      <c r="B9" s="443" t="s">
        <v>237</v>
      </c>
      <c r="C9" s="266"/>
      <c r="D9" s="266"/>
      <c r="E9" s="524" t="s">
        <v>238</v>
      </c>
      <c r="F9" s="266"/>
      <c r="G9" s="266"/>
      <c r="H9" s="2705" t="s">
        <v>245</v>
      </c>
      <c r="I9" s="2705"/>
      <c r="J9" s="2705"/>
      <c r="L9" s="1588"/>
      <c r="O9" s="1588"/>
    </row>
    <row r="10" spans="1:15" ht="27.95" customHeight="1">
      <c r="A10" s="443"/>
      <c r="B10" s="443"/>
      <c r="C10" s="266"/>
      <c r="D10" s="266"/>
      <c r="E10" s="524" t="s">
        <v>600</v>
      </c>
      <c r="F10" s="266"/>
      <c r="G10" s="266"/>
      <c r="H10" s="442"/>
      <c r="I10" s="442"/>
      <c r="J10" s="1729"/>
      <c r="L10" s="2261"/>
      <c r="O10" s="2261"/>
    </row>
    <row r="11" spans="1:15" ht="27.95" customHeight="1">
      <c r="A11" s="443"/>
      <c r="B11" s="443"/>
      <c r="C11" s="266"/>
      <c r="D11" s="266"/>
      <c r="E11" s="524" t="s">
        <v>601</v>
      </c>
      <c r="F11" s="266"/>
      <c r="G11" s="266"/>
      <c r="H11" s="2705" t="s">
        <v>246</v>
      </c>
      <c r="I11" s="2705"/>
      <c r="J11" s="2705"/>
      <c r="L11" s="2262"/>
      <c r="O11" s="2262"/>
    </row>
    <row r="12" spans="1:15" ht="27.95" customHeight="1">
      <c r="A12" s="525"/>
      <c r="B12" s="525"/>
      <c r="C12" s="444"/>
      <c r="D12" s="444"/>
      <c r="E12" s="445"/>
      <c r="F12" s="444"/>
      <c r="G12" s="444"/>
      <c r="H12" s="236"/>
      <c r="I12" s="236"/>
      <c r="J12" s="1713"/>
      <c r="L12" s="2262"/>
      <c r="O12" s="2262"/>
    </row>
    <row r="13" spans="1:15" ht="27.95" customHeight="1">
      <c r="A13" s="526" t="s">
        <v>11</v>
      </c>
      <c r="B13" s="2652" t="s">
        <v>12</v>
      </c>
      <c r="C13" s="2653"/>
      <c r="D13" s="2654"/>
      <c r="E13" s="1377">
        <v>10</v>
      </c>
      <c r="F13" s="2661">
        <v>11</v>
      </c>
      <c r="G13" s="2662"/>
      <c r="H13" s="2662"/>
      <c r="I13" s="2662"/>
      <c r="J13" s="1683">
        <v>12</v>
      </c>
      <c r="L13" s="2263"/>
      <c r="O13" s="2263"/>
    </row>
    <row r="14" spans="1:15" ht="27.95" customHeight="1">
      <c r="A14" s="528" t="s">
        <v>13</v>
      </c>
      <c r="B14" s="2678" t="s">
        <v>14</v>
      </c>
      <c r="C14" s="2678"/>
      <c r="D14" s="2678"/>
      <c r="E14" s="1366" t="s">
        <v>19</v>
      </c>
      <c r="F14" s="2663" t="s">
        <v>894</v>
      </c>
      <c r="G14" s="2664"/>
      <c r="H14" s="2664"/>
      <c r="I14" s="2664"/>
      <c r="J14" s="1661" t="s">
        <v>20</v>
      </c>
      <c r="L14" s="2263"/>
      <c r="O14" s="2263"/>
    </row>
    <row r="15" spans="1:15" ht="27.95" customHeight="1">
      <c r="A15" s="529"/>
      <c r="B15" s="2684" t="s">
        <v>15</v>
      </c>
      <c r="C15" s="2684"/>
      <c r="D15" s="2684"/>
      <c r="E15" s="1367"/>
      <c r="F15" s="1612">
        <v>1</v>
      </c>
      <c r="G15" s="1612">
        <v>2</v>
      </c>
      <c r="H15" s="57">
        <v>3</v>
      </c>
      <c r="I15" s="1613">
        <v>4</v>
      </c>
      <c r="J15" s="1662" t="s">
        <v>21</v>
      </c>
      <c r="L15" s="2263"/>
      <c r="O15" s="2263"/>
    </row>
    <row r="16" spans="1:15" ht="27.95" customHeight="1">
      <c r="A16" s="837" t="s">
        <v>247</v>
      </c>
      <c r="B16" s="838" t="s">
        <v>248</v>
      </c>
      <c r="C16" s="839"/>
      <c r="D16" s="840"/>
      <c r="E16" s="490" t="s">
        <v>20</v>
      </c>
      <c r="F16" s="490"/>
      <c r="G16" s="490"/>
      <c r="H16" s="60"/>
      <c r="I16" s="60"/>
      <c r="J16" s="1670" t="s">
        <v>980</v>
      </c>
      <c r="L16" s="2651" t="s">
        <v>1433</v>
      </c>
      <c r="O16" s="2263">
        <v>1</v>
      </c>
    </row>
    <row r="17" spans="1:15" ht="27.95" customHeight="1">
      <c r="A17" s="761" t="s">
        <v>544</v>
      </c>
      <c r="B17" s="241" t="s">
        <v>166</v>
      </c>
      <c r="C17" s="530">
        <v>1</v>
      </c>
      <c r="D17" s="243"/>
      <c r="E17" s="291" t="s">
        <v>44</v>
      </c>
      <c r="F17" s="1610"/>
      <c r="G17" s="1610"/>
      <c r="H17" s="1610"/>
      <c r="I17" s="1610">
        <v>1</v>
      </c>
      <c r="J17" s="1686"/>
      <c r="L17" s="2263"/>
      <c r="O17" s="2263"/>
    </row>
    <row r="18" spans="1:15" ht="27.95" customHeight="1">
      <c r="A18" s="1086" t="s">
        <v>545</v>
      </c>
      <c r="B18" s="241"/>
      <c r="C18" s="530"/>
      <c r="D18" s="243"/>
      <c r="E18" s="291" t="s">
        <v>123</v>
      </c>
      <c r="F18" s="291"/>
      <c r="G18" s="291"/>
      <c r="H18" s="245"/>
      <c r="I18" s="245"/>
      <c r="J18" s="1686"/>
      <c r="L18" s="2261"/>
      <c r="O18" s="2261"/>
    </row>
    <row r="19" spans="1:15" ht="27.95" customHeight="1">
      <c r="A19" s="841"/>
      <c r="B19" s="241"/>
      <c r="C19" s="530"/>
      <c r="D19" s="243"/>
      <c r="E19" s="380"/>
      <c r="F19" s="380"/>
      <c r="G19" s="380"/>
      <c r="H19" s="245"/>
      <c r="I19" s="245"/>
      <c r="J19" s="1686"/>
      <c r="L19" s="2262"/>
      <c r="O19" s="2262"/>
    </row>
    <row r="20" spans="1:15" ht="27.95" customHeight="1">
      <c r="A20" s="138"/>
      <c r="B20" s="241"/>
      <c r="C20" s="530"/>
      <c r="D20" s="243"/>
      <c r="E20" s="380"/>
      <c r="F20" s="380"/>
      <c r="G20" s="380"/>
      <c r="H20" s="245"/>
      <c r="I20" s="245"/>
      <c r="J20" s="1686"/>
      <c r="L20" s="2262"/>
      <c r="O20" s="2262"/>
    </row>
    <row r="21" spans="1:15" ht="27.95" customHeight="1">
      <c r="A21" s="532"/>
      <c r="B21" s="241"/>
      <c r="C21" s="77"/>
      <c r="D21" s="243"/>
      <c r="E21" s="380"/>
      <c r="F21" s="380"/>
      <c r="G21" s="380"/>
      <c r="H21" s="195"/>
      <c r="I21" s="195"/>
      <c r="J21" s="1682"/>
      <c r="L21" s="2263"/>
      <c r="O21" s="2263"/>
    </row>
    <row r="22" spans="1:15" ht="27.95" customHeight="1">
      <c r="A22" s="165"/>
      <c r="B22" s="844" t="s">
        <v>546</v>
      </c>
      <c r="C22" s="845"/>
      <c r="D22" s="846"/>
      <c r="E22" s="291" t="s">
        <v>249</v>
      </c>
      <c r="F22" s="291"/>
      <c r="G22" s="291"/>
      <c r="H22" s="58"/>
      <c r="I22" s="58"/>
      <c r="J22" s="1671" t="s">
        <v>249</v>
      </c>
      <c r="O22" s="35">
        <v>2</v>
      </c>
    </row>
    <row r="23" spans="1:15" ht="27.95" customHeight="1">
      <c r="A23" s="152"/>
      <c r="B23" s="844" t="s">
        <v>547</v>
      </c>
      <c r="C23" s="845"/>
      <c r="D23" s="846"/>
      <c r="E23" s="291"/>
      <c r="F23" s="291"/>
      <c r="G23" s="291"/>
      <c r="H23" s="58"/>
      <c r="I23" s="58"/>
      <c r="J23" s="1671"/>
    </row>
    <row r="24" spans="1:15" ht="27.95" customHeight="1">
      <c r="A24" s="152"/>
      <c r="B24" s="533" t="s">
        <v>66</v>
      </c>
      <c r="C24" s="163"/>
      <c r="D24" s="164"/>
      <c r="E24" s="291"/>
      <c r="F24" s="291"/>
      <c r="G24" s="291"/>
      <c r="H24" s="58"/>
      <c r="I24" s="58"/>
      <c r="J24" s="1671"/>
    </row>
    <row r="25" spans="1:15" ht="27.95" customHeight="1">
      <c r="A25" s="122"/>
      <c r="B25" s="1380" t="s">
        <v>175</v>
      </c>
      <c r="C25" s="82">
        <v>1</v>
      </c>
      <c r="D25" s="1379" t="s">
        <v>250</v>
      </c>
      <c r="E25" s="291"/>
      <c r="F25" s="534"/>
      <c r="G25" s="291"/>
      <c r="H25" s="195"/>
      <c r="I25" s="195"/>
      <c r="J25" s="1682"/>
    </row>
    <row r="26" spans="1:15" ht="27.95" customHeight="1">
      <c r="A26" s="557"/>
      <c r="B26" s="427"/>
      <c r="C26" s="542"/>
      <c r="D26" s="428"/>
      <c r="E26" s="314"/>
      <c r="F26" s="1344"/>
      <c r="G26" s="314"/>
      <c r="H26" s="198"/>
      <c r="I26" s="198"/>
      <c r="J26" s="1725"/>
    </row>
    <row r="27" spans="1:15" ht="27.95" customHeight="1">
      <c r="A27" s="1345" t="s">
        <v>251</v>
      </c>
      <c r="B27" s="1346" t="s">
        <v>252</v>
      </c>
      <c r="C27" s="1347"/>
      <c r="D27" s="1347"/>
      <c r="E27" s="291" t="s">
        <v>20</v>
      </c>
      <c r="F27" s="384"/>
      <c r="G27" s="384"/>
      <c r="H27" s="1348"/>
      <c r="I27" s="1349"/>
      <c r="J27" s="1670"/>
    </row>
    <row r="28" spans="1:15" ht="27.95" customHeight="1">
      <c r="A28" s="722"/>
      <c r="B28" s="847" t="s">
        <v>253</v>
      </c>
      <c r="C28" s="848"/>
      <c r="D28" s="848"/>
      <c r="E28" s="291" t="s">
        <v>44</v>
      </c>
      <c r="F28" s="291"/>
      <c r="G28" s="291"/>
      <c r="H28" s="55"/>
      <c r="I28" s="535"/>
      <c r="J28" s="1671"/>
    </row>
    <row r="29" spans="1:15" ht="27.95" customHeight="1">
      <c r="A29" s="722"/>
      <c r="B29" s="847" t="s">
        <v>254</v>
      </c>
      <c r="C29" s="848"/>
      <c r="D29" s="848"/>
      <c r="E29" s="291" t="s">
        <v>123</v>
      </c>
      <c r="F29" s="291"/>
      <c r="G29" s="291"/>
      <c r="H29" s="55"/>
      <c r="I29" s="535"/>
      <c r="J29" s="1671"/>
    </row>
    <row r="30" spans="1:15" ht="27.95" customHeight="1">
      <c r="A30" s="849"/>
      <c r="B30" s="850" t="s">
        <v>255</v>
      </c>
      <c r="C30" s="851"/>
      <c r="D30" s="851"/>
      <c r="E30" s="737"/>
      <c r="F30" s="291"/>
      <c r="G30" s="291"/>
      <c r="H30" s="55"/>
      <c r="I30" s="535"/>
      <c r="J30" s="1671" t="s">
        <v>220</v>
      </c>
      <c r="L30" s="2261"/>
      <c r="O30" s="2261">
        <v>3</v>
      </c>
    </row>
    <row r="31" spans="1:15" ht="27.95" customHeight="1">
      <c r="A31" s="852"/>
      <c r="B31" s="2892" t="s">
        <v>1190</v>
      </c>
      <c r="C31" s="2893"/>
      <c r="D31" s="2894"/>
      <c r="E31" s="737"/>
      <c r="F31" s="1610">
        <v>1</v>
      </c>
      <c r="G31" s="1610">
        <v>1</v>
      </c>
      <c r="H31" s="1610">
        <v>1</v>
      </c>
      <c r="I31" s="1610">
        <v>1</v>
      </c>
      <c r="J31" s="1671"/>
      <c r="L31" s="2262"/>
      <c r="O31" s="2262"/>
    </row>
    <row r="32" spans="1:15" ht="27.95" customHeight="1">
      <c r="A32" s="852"/>
      <c r="B32" s="850" t="s">
        <v>256</v>
      </c>
      <c r="C32" s="851"/>
      <c r="D32" s="851"/>
      <c r="E32" s="737"/>
      <c r="F32" s="291"/>
      <c r="G32" s="291"/>
      <c r="H32" s="55"/>
      <c r="I32" s="535"/>
      <c r="J32" s="1671" t="s">
        <v>220</v>
      </c>
      <c r="L32" s="2262"/>
      <c r="O32" s="2262">
        <v>4</v>
      </c>
    </row>
    <row r="33" spans="1:15" ht="27.95" customHeight="1">
      <c r="A33" s="852"/>
      <c r="B33" s="850" t="s">
        <v>549</v>
      </c>
      <c r="C33" s="851"/>
      <c r="D33" s="851"/>
      <c r="E33" s="737"/>
      <c r="F33" s="291"/>
      <c r="G33" s="291"/>
      <c r="H33" s="55"/>
      <c r="I33" s="535"/>
      <c r="J33" s="1671"/>
      <c r="L33" s="2262"/>
      <c r="O33" s="2262"/>
    </row>
    <row r="34" spans="1:15" ht="27.95" customHeight="1">
      <c r="A34" s="852"/>
      <c r="B34" s="2064" t="s">
        <v>1191</v>
      </c>
      <c r="C34" s="2063">
        <v>1</v>
      </c>
      <c r="D34" s="2062" t="s">
        <v>127</v>
      </c>
      <c r="E34" s="737"/>
      <c r="F34" s="1610"/>
      <c r="G34" s="1610"/>
      <c r="H34" s="1610"/>
      <c r="I34" s="1610">
        <v>1</v>
      </c>
      <c r="J34" s="1671"/>
      <c r="L34" s="2262"/>
      <c r="O34" s="2262"/>
    </row>
    <row r="35" spans="1:15" ht="27.95" customHeight="1">
      <c r="A35" s="852"/>
      <c r="B35" s="2064" t="s">
        <v>1192</v>
      </c>
      <c r="C35" s="2063">
        <v>1</v>
      </c>
      <c r="D35" s="2062" t="s">
        <v>127</v>
      </c>
      <c r="E35" s="737"/>
      <c r="F35" s="1610"/>
      <c r="G35" s="1610"/>
      <c r="H35" s="1610"/>
      <c r="I35" s="1610">
        <v>1</v>
      </c>
      <c r="J35" s="1671"/>
      <c r="L35" s="2262"/>
      <c r="O35" s="2262"/>
    </row>
    <row r="36" spans="1:15" ht="27.95" customHeight="1">
      <c r="A36" s="853"/>
      <c r="B36" s="850" t="s">
        <v>550</v>
      </c>
      <c r="C36" s="851"/>
      <c r="D36" s="851"/>
      <c r="E36" s="737"/>
      <c r="F36" s="291"/>
      <c r="G36" s="291"/>
      <c r="H36" s="55"/>
      <c r="I36" s="535"/>
      <c r="J36" s="1671"/>
      <c r="L36" s="2262"/>
      <c r="O36" s="2262"/>
    </row>
    <row r="37" spans="1:15" ht="27.95" customHeight="1">
      <c r="A37" s="853"/>
      <c r="B37" s="850" t="s">
        <v>548</v>
      </c>
      <c r="C37" s="851"/>
      <c r="D37" s="851"/>
      <c r="E37" s="737"/>
      <c r="F37" s="291"/>
      <c r="G37" s="291"/>
      <c r="H37" s="55"/>
      <c r="I37" s="535"/>
      <c r="J37" s="1671"/>
      <c r="L37" s="2262"/>
      <c r="O37" s="2262"/>
    </row>
    <row r="38" spans="1:15" ht="27.95" customHeight="1">
      <c r="A38" s="853"/>
      <c r="B38" s="881" t="s">
        <v>1195</v>
      </c>
      <c r="C38" s="2061"/>
      <c r="D38" s="2062" t="s">
        <v>1193</v>
      </c>
      <c r="E38" s="737"/>
      <c r="F38" s="1610"/>
      <c r="G38" s="1610"/>
      <c r="H38" s="1610"/>
      <c r="I38" s="1610">
        <v>1</v>
      </c>
      <c r="J38" s="1671"/>
      <c r="L38" s="2262"/>
      <c r="O38" s="2262"/>
    </row>
    <row r="39" spans="1:15" ht="27.95" customHeight="1">
      <c r="A39" s="853"/>
      <c r="B39" s="881" t="s">
        <v>1198</v>
      </c>
      <c r="C39" s="2061"/>
      <c r="D39" s="2062" t="s">
        <v>1193</v>
      </c>
      <c r="E39" s="737"/>
      <c r="F39" s="1610"/>
      <c r="G39" s="1610"/>
      <c r="H39" s="1610"/>
      <c r="I39" s="1610">
        <v>1</v>
      </c>
      <c r="J39" s="1671"/>
      <c r="L39" s="2262"/>
      <c r="O39" s="2262"/>
    </row>
    <row r="40" spans="1:15" ht="27.95" customHeight="1">
      <c r="A40" s="853"/>
      <c r="B40" s="881" t="s">
        <v>1194</v>
      </c>
      <c r="C40" s="2061"/>
      <c r="D40" s="2062" t="s">
        <v>1193</v>
      </c>
      <c r="E40" s="737"/>
      <c r="F40" s="1610"/>
      <c r="G40" s="1610"/>
      <c r="H40" s="1610"/>
      <c r="I40" s="1610">
        <v>1</v>
      </c>
      <c r="J40" s="1671"/>
      <c r="L40" s="2262"/>
      <c r="O40" s="2262"/>
    </row>
    <row r="41" spans="1:15" ht="27.95" customHeight="1">
      <c r="A41" s="853"/>
      <c r="B41" s="881" t="s">
        <v>1196</v>
      </c>
      <c r="C41" s="2061"/>
      <c r="D41" s="2062" t="s">
        <v>1193</v>
      </c>
      <c r="E41" s="737"/>
      <c r="F41" s="1610"/>
      <c r="G41" s="1610"/>
      <c r="H41" s="1610"/>
      <c r="I41" s="1610">
        <v>1</v>
      </c>
      <c r="J41" s="1671"/>
      <c r="L41" s="2262"/>
      <c r="O41" s="2262"/>
    </row>
    <row r="42" spans="1:15" ht="27.95" customHeight="1">
      <c r="A42" s="852"/>
      <c r="B42" s="850" t="s">
        <v>257</v>
      </c>
      <c r="C42" s="851"/>
      <c r="D42" s="851"/>
      <c r="E42" s="737"/>
      <c r="F42" s="291"/>
      <c r="G42" s="291"/>
      <c r="H42" s="55"/>
      <c r="I42" s="535"/>
      <c r="J42" s="1671" t="s">
        <v>220</v>
      </c>
      <c r="L42" s="2262"/>
      <c r="O42" s="2262">
        <v>5</v>
      </c>
    </row>
    <row r="43" spans="1:15" ht="27.95" customHeight="1">
      <c r="A43" s="853"/>
      <c r="B43" s="850" t="s">
        <v>551</v>
      </c>
      <c r="C43" s="851"/>
      <c r="D43" s="851"/>
      <c r="E43" s="737"/>
      <c r="F43" s="291"/>
      <c r="G43" s="291"/>
      <c r="H43" s="55"/>
      <c r="I43" s="535"/>
      <c r="J43" s="1671"/>
    </row>
    <row r="44" spans="1:15" ht="27.95" customHeight="1">
      <c r="A44" s="853"/>
      <c r="B44" s="850" t="s">
        <v>552</v>
      </c>
      <c r="C44" s="851"/>
      <c r="D44" s="851"/>
      <c r="E44" s="737"/>
      <c r="F44" s="291"/>
      <c r="G44" s="291"/>
      <c r="H44" s="55"/>
      <c r="I44" s="535"/>
      <c r="J44" s="1671"/>
    </row>
    <row r="45" spans="1:15" ht="27.95" customHeight="1">
      <c r="A45" s="2065"/>
      <c r="B45" s="881" t="s">
        <v>1199</v>
      </c>
      <c r="C45" s="2061"/>
      <c r="D45" s="2062" t="s">
        <v>1197</v>
      </c>
      <c r="E45" s="737"/>
      <c r="F45" s="1610">
        <v>1</v>
      </c>
      <c r="G45" s="1610">
        <v>1</v>
      </c>
      <c r="H45" s="1610">
        <v>1</v>
      </c>
      <c r="I45" s="1610">
        <v>1</v>
      </c>
      <c r="J45" s="1671"/>
    </row>
    <row r="46" spans="1:15" ht="27.95" customHeight="1">
      <c r="A46" s="852"/>
      <c r="B46" s="850" t="s">
        <v>258</v>
      </c>
      <c r="C46" s="851"/>
      <c r="D46" s="851"/>
      <c r="E46" s="737"/>
      <c r="F46" s="291"/>
      <c r="G46" s="291"/>
      <c r="H46" s="55"/>
      <c r="I46" s="535"/>
      <c r="J46" s="1671" t="s">
        <v>220</v>
      </c>
      <c r="O46" s="35">
        <v>6</v>
      </c>
    </row>
    <row r="47" spans="1:15" ht="27.95" customHeight="1">
      <c r="A47" s="854"/>
      <c r="B47" s="850" t="s">
        <v>553</v>
      </c>
      <c r="C47" s="851"/>
      <c r="D47" s="851"/>
      <c r="E47" s="737"/>
      <c r="F47" s="291"/>
      <c r="G47" s="291"/>
      <c r="H47" s="55"/>
      <c r="I47" s="535"/>
      <c r="J47" s="1671"/>
    </row>
    <row r="48" spans="1:15" ht="27.95" customHeight="1">
      <c r="A48" s="854"/>
      <c r="B48" s="850" t="s">
        <v>554</v>
      </c>
      <c r="C48" s="851"/>
      <c r="D48" s="851"/>
      <c r="E48" s="737"/>
      <c r="F48" s="291"/>
      <c r="G48" s="291"/>
      <c r="H48" s="55"/>
      <c r="I48" s="535"/>
      <c r="J48" s="1671"/>
      <c r="L48" s="2261"/>
      <c r="O48" s="2261"/>
    </row>
    <row r="49" spans="1:15" ht="27.95" customHeight="1">
      <c r="A49" s="2066"/>
      <c r="B49" s="881" t="s">
        <v>1200</v>
      </c>
      <c r="C49" s="2063">
        <v>1</v>
      </c>
      <c r="D49" s="2062" t="s">
        <v>127</v>
      </c>
      <c r="E49" s="737"/>
      <c r="F49" s="1610"/>
      <c r="G49" s="1610"/>
      <c r="H49" s="1610"/>
      <c r="I49" s="1610">
        <v>1</v>
      </c>
      <c r="J49" s="1671"/>
      <c r="L49" s="2261"/>
      <c r="O49" s="2261"/>
    </row>
    <row r="50" spans="1:15" ht="27.95" customHeight="1">
      <c r="A50" s="853"/>
      <c r="B50" s="850" t="s">
        <v>555</v>
      </c>
      <c r="C50" s="851"/>
      <c r="D50" s="851"/>
      <c r="E50" s="737"/>
      <c r="F50" s="291"/>
      <c r="G50" s="291"/>
      <c r="H50" s="55"/>
      <c r="I50" s="535"/>
      <c r="J50" s="1671"/>
      <c r="L50" s="2262"/>
      <c r="O50" s="2262"/>
    </row>
    <row r="51" spans="1:15" ht="27.95" customHeight="1">
      <c r="A51" s="538"/>
      <c r="B51" s="881" t="s">
        <v>1201</v>
      </c>
      <c r="C51" s="2063"/>
      <c r="D51" s="2050" t="s">
        <v>1202</v>
      </c>
      <c r="E51" s="291"/>
      <c r="F51" s="1610">
        <v>1</v>
      </c>
      <c r="G51" s="1610">
        <v>1</v>
      </c>
      <c r="H51" s="1610">
        <v>1</v>
      </c>
      <c r="I51" s="1610">
        <v>1</v>
      </c>
      <c r="J51" s="1686"/>
      <c r="L51" s="2262"/>
      <c r="O51" s="2262"/>
    </row>
    <row r="52" spans="1:15" ht="27.95" customHeight="1">
      <c r="A52" s="539"/>
      <c r="B52" s="1556"/>
      <c r="C52" s="82"/>
      <c r="D52" s="1555"/>
      <c r="E52" s="540"/>
      <c r="F52" s="541"/>
      <c r="G52" s="540"/>
      <c r="H52" s="245"/>
      <c r="I52" s="245"/>
      <c r="J52" s="1686"/>
    </row>
    <row r="53" spans="1:15" ht="27.95" customHeight="1">
      <c r="A53" s="853"/>
      <c r="B53" s="855" t="s">
        <v>259</v>
      </c>
      <c r="C53" s="851"/>
      <c r="D53" s="851"/>
      <c r="E53" s="190"/>
      <c r="F53" s="190"/>
      <c r="G53" s="190"/>
      <c r="H53" s="7"/>
      <c r="I53" s="842"/>
      <c r="J53" s="1671" t="s">
        <v>249</v>
      </c>
      <c r="O53" s="35">
        <v>7</v>
      </c>
    </row>
    <row r="54" spans="1:15" ht="27.95" customHeight="1">
      <c r="A54" s="856"/>
      <c r="B54" s="855" t="s">
        <v>260</v>
      </c>
      <c r="C54" s="851"/>
      <c r="D54" s="851"/>
      <c r="E54" s="190"/>
      <c r="F54" s="190"/>
      <c r="G54" s="190"/>
      <c r="H54" s="7"/>
      <c r="I54" s="842"/>
      <c r="J54" s="1677"/>
    </row>
    <row r="55" spans="1:15" ht="27.95" customHeight="1">
      <c r="A55" s="2265"/>
      <c r="B55" s="427" t="s">
        <v>66</v>
      </c>
      <c r="C55" s="542">
        <v>1</v>
      </c>
      <c r="D55" s="429" t="s">
        <v>261</v>
      </c>
      <c r="E55" s="2266"/>
      <c r="F55" s="2267"/>
      <c r="G55" s="2266"/>
      <c r="H55" s="514"/>
      <c r="I55" s="514"/>
      <c r="J55" s="1687"/>
      <c r="L55" s="2264"/>
      <c r="M55" s="39"/>
      <c r="O55" s="2264"/>
    </row>
    <row r="56" spans="1:15" s="35" customFormat="1" ht="27.95" customHeight="1">
      <c r="A56" s="35">
        <v>2</v>
      </c>
      <c r="J56" s="35">
        <v>7</v>
      </c>
    </row>
  </sheetData>
  <mergeCells count="15">
    <mergeCell ref="B31:D31"/>
    <mergeCell ref="B15:D15"/>
    <mergeCell ref="H11:J11"/>
    <mergeCell ref="B13:D13"/>
    <mergeCell ref="B14:D14"/>
    <mergeCell ref="F13:I13"/>
    <mergeCell ref="F14:I14"/>
    <mergeCell ref="H7:J7"/>
    <mergeCell ref="H8:J8"/>
    <mergeCell ref="H9:J9"/>
    <mergeCell ref="B1:D1"/>
    <mergeCell ref="B2:D2"/>
    <mergeCell ref="H3:J3"/>
    <mergeCell ref="H4:J4"/>
    <mergeCell ref="H6:J6"/>
  </mergeCells>
  <pageMargins left="0.59055118110236227" right="0.31496062992125984" top="0.59055118110236227" bottom="0.59055118110236227" header="0.31496062992125984" footer="0.31496062992125984"/>
  <pageSetup paperSize="9" scale="62" orientation="landscape" r:id="rId1"/>
  <rowBreaks count="1" manualBreakCount="1">
    <brk id="26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O49"/>
  <sheetViews>
    <sheetView view="pageBreakPreview" topLeftCell="A25" zoomScale="85" zoomScaleNormal="70" zoomScaleSheetLayoutView="85" workbookViewId="0">
      <selection activeCell="H49" sqref="H49"/>
    </sheetView>
  </sheetViews>
  <sheetFormatPr defaultColWidth="9" defaultRowHeight="27.95" customHeight="1"/>
  <cols>
    <col min="1" max="1" width="52.140625" style="12" customWidth="1"/>
    <col min="2" max="2" width="16.5703125" style="12" customWidth="1"/>
    <col min="3" max="3" width="13.5703125" style="12" customWidth="1"/>
    <col min="4" max="4" width="43.42578125" style="12" customWidth="1"/>
    <col min="5" max="5" width="13.140625" style="12" customWidth="1"/>
    <col min="6" max="7" width="14.5703125" style="12" customWidth="1"/>
    <col min="8" max="8" width="13.5703125" style="50" customWidth="1"/>
    <col min="9" max="10" width="13.5703125" style="12" customWidth="1"/>
    <col min="11" max="11" width="9" style="12"/>
    <col min="12" max="12" width="16.5703125" style="12" customWidth="1"/>
    <col min="13" max="14" width="9" style="12"/>
    <col min="15" max="15" width="16.5703125" style="12" customWidth="1"/>
    <col min="16" max="16384" width="9" style="12"/>
  </cols>
  <sheetData>
    <row r="1" spans="1:15" ht="27.95" customHeight="1">
      <c r="A1" s="763" t="s">
        <v>664</v>
      </c>
      <c r="B1" s="543"/>
      <c r="C1" s="543" t="s">
        <v>235</v>
      </c>
      <c r="D1" s="543"/>
      <c r="E1" s="436"/>
      <c r="F1" s="437"/>
      <c r="G1" s="436"/>
      <c r="H1" s="438"/>
      <c r="I1" s="436"/>
      <c r="J1" s="436"/>
      <c r="K1" s="439"/>
    </row>
    <row r="2" spans="1:15" ht="27.95" customHeight="1">
      <c r="A2" s="764" t="s">
        <v>17</v>
      </c>
      <c r="B2" s="543"/>
      <c r="C2" s="543" t="s">
        <v>236</v>
      </c>
      <c r="D2" s="543"/>
      <c r="E2" s="436"/>
      <c r="F2" s="436"/>
      <c r="G2" s="436"/>
      <c r="H2" s="438"/>
      <c r="I2" s="436"/>
      <c r="J2" s="436"/>
      <c r="K2" s="439"/>
    </row>
    <row r="3" spans="1:15" ht="27.95" customHeight="1">
      <c r="A3" s="204" t="s">
        <v>1</v>
      </c>
      <c r="B3" s="266"/>
      <c r="C3" s="266" t="s">
        <v>80</v>
      </c>
      <c r="D3" s="266"/>
      <c r="E3" s="266" t="s">
        <v>2</v>
      </c>
      <c r="F3" s="266"/>
      <c r="G3" s="266"/>
      <c r="H3" s="2708" t="s">
        <v>3</v>
      </c>
      <c r="I3" s="2708"/>
      <c r="J3" s="2708"/>
      <c r="K3" s="439"/>
    </row>
    <row r="4" spans="1:15" ht="27.95" customHeight="1">
      <c r="A4" s="266" t="s">
        <v>4</v>
      </c>
      <c r="B4" s="443"/>
      <c r="C4" s="947" t="s">
        <v>638</v>
      </c>
      <c r="D4" s="266"/>
      <c r="E4" s="948" t="s">
        <v>639</v>
      </c>
      <c r="F4" s="266"/>
      <c r="G4" s="266"/>
      <c r="H4" s="2853" t="s">
        <v>268</v>
      </c>
      <c r="I4" s="2853"/>
      <c r="J4" s="2853"/>
      <c r="K4" s="439"/>
    </row>
    <row r="5" spans="1:15" ht="27.95" customHeight="1">
      <c r="A5" s="443" t="s">
        <v>240</v>
      </c>
      <c r="B5" s="443"/>
      <c r="C5" s="443"/>
      <c r="D5" s="266"/>
      <c r="E5" s="524" t="s">
        <v>640</v>
      </c>
      <c r="F5" s="266"/>
      <c r="G5" s="266"/>
      <c r="H5" s="442"/>
      <c r="I5" s="442"/>
      <c r="J5" s="442"/>
      <c r="K5" s="439"/>
    </row>
    <row r="6" spans="1:15" ht="27.95" customHeight="1">
      <c r="A6" s="443" t="s">
        <v>242</v>
      </c>
      <c r="B6" s="443"/>
      <c r="C6" s="443"/>
      <c r="D6" s="266"/>
      <c r="E6" s="524" t="s">
        <v>641</v>
      </c>
      <c r="F6" s="266"/>
      <c r="G6" s="266"/>
      <c r="H6" s="2853" t="s">
        <v>269</v>
      </c>
      <c r="I6" s="2853"/>
      <c r="J6" s="2853"/>
      <c r="K6" s="439"/>
    </row>
    <row r="7" spans="1:15" ht="27.95" customHeight="1">
      <c r="A7" s="70"/>
      <c r="B7" s="266"/>
      <c r="C7" s="266"/>
      <c r="D7" s="266"/>
      <c r="E7" s="266"/>
      <c r="F7" s="266"/>
      <c r="G7" s="266"/>
      <c r="H7" s="2708"/>
      <c r="I7" s="2708"/>
      <c r="J7" s="2708"/>
      <c r="K7" s="439"/>
    </row>
    <row r="8" spans="1:15" ht="27.95" customHeight="1">
      <c r="A8" s="70"/>
      <c r="B8" s="544"/>
      <c r="C8" s="266" t="s">
        <v>85</v>
      </c>
      <c r="D8" s="266"/>
      <c r="E8" s="266" t="s">
        <v>7</v>
      </c>
      <c r="F8" s="266"/>
      <c r="G8" s="266"/>
      <c r="H8" s="2708" t="s">
        <v>8</v>
      </c>
      <c r="I8" s="2708"/>
      <c r="J8" s="2708"/>
      <c r="K8" s="439"/>
    </row>
    <row r="9" spans="1:15" ht="27.95" customHeight="1">
      <c r="A9" s="443"/>
      <c r="B9" s="443"/>
      <c r="C9" s="1558" t="s">
        <v>638</v>
      </c>
      <c r="D9" s="266"/>
      <c r="E9" s="441" t="s">
        <v>599</v>
      </c>
      <c r="F9" s="266"/>
      <c r="G9" s="266"/>
      <c r="H9" s="2705" t="s">
        <v>245</v>
      </c>
      <c r="I9" s="2705"/>
      <c r="J9" s="2705"/>
      <c r="K9" s="439"/>
    </row>
    <row r="10" spans="1:15" ht="27.95" customHeight="1">
      <c r="A10" s="443"/>
      <c r="B10" s="443"/>
      <c r="C10" s="266"/>
      <c r="D10" s="266"/>
      <c r="E10" s="441" t="s">
        <v>602</v>
      </c>
      <c r="F10" s="266"/>
      <c r="G10" s="266"/>
      <c r="H10" s="1557"/>
      <c r="I10" s="1557"/>
      <c r="J10" s="1557"/>
      <c r="K10" s="439"/>
    </row>
    <row r="11" spans="1:15" ht="27.95" customHeight="1">
      <c r="A11" s="70"/>
      <c r="B11" s="443"/>
      <c r="C11" s="266"/>
      <c r="D11" s="266"/>
      <c r="E11" s="441"/>
      <c r="F11" s="266"/>
      <c r="G11" s="266"/>
      <c r="H11" s="2853"/>
      <c r="I11" s="2853"/>
      <c r="J11" s="2853"/>
      <c r="K11" s="439"/>
    </row>
    <row r="12" spans="1:15" ht="27.95" customHeight="1">
      <c r="A12" s="546"/>
      <c r="B12" s="525"/>
      <c r="C12" s="444"/>
      <c r="D12" s="444"/>
      <c r="E12" s="445"/>
      <c r="F12" s="444"/>
      <c r="G12" s="444"/>
      <c r="H12" s="2707"/>
      <c r="I12" s="2707"/>
      <c r="J12" s="2707"/>
      <c r="K12" s="439"/>
    </row>
    <row r="13" spans="1:15" s="1" customFormat="1" ht="27.95" customHeight="1">
      <c r="A13" s="526" t="s">
        <v>11</v>
      </c>
      <c r="B13" s="2652" t="s">
        <v>12</v>
      </c>
      <c r="C13" s="2653"/>
      <c r="D13" s="2654"/>
      <c r="E13" s="1569">
        <v>10</v>
      </c>
      <c r="F13" s="2661">
        <v>11</v>
      </c>
      <c r="G13" s="2662"/>
      <c r="H13" s="2662"/>
      <c r="I13" s="2662"/>
      <c r="J13" s="1683">
        <v>12</v>
      </c>
      <c r="K13" s="446"/>
    </row>
    <row r="14" spans="1:15" s="1" customFormat="1" ht="27.95" customHeight="1">
      <c r="A14" s="528" t="s">
        <v>13</v>
      </c>
      <c r="B14" s="2678" t="s">
        <v>14</v>
      </c>
      <c r="C14" s="2678"/>
      <c r="D14" s="2678"/>
      <c r="E14" s="1564" t="s">
        <v>19</v>
      </c>
      <c r="F14" s="2663" t="s">
        <v>894</v>
      </c>
      <c r="G14" s="2664"/>
      <c r="H14" s="2664"/>
      <c r="I14" s="2664"/>
      <c r="J14" s="1661" t="s">
        <v>20</v>
      </c>
      <c r="K14" s="446"/>
    </row>
    <row r="15" spans="1:15" s="1" customFormat="1" ht="27.95" customHeight="1">
      <c r="A15" s="529"/>
      <c r="B15" s="2684" t="s">
        <v>15</v>
      </c>
      <c r="C15" s="2684"/>
      <c r="D15" s="2684"/>
      <c r="E15" s="1565"/>
      <c r="F15" s="1612">
        <v>1</v>
      </c>
      <c r="G15" s="1612">
        <v>2</v>
      </c>
      <c r="H15" s="57">
        <v>3</v>
      </c>
      <c r="I15" s="1613">
        <v>4</v>
      </c>
      <c r="J15" s="1662" t="s">
        <v>21</v>
      </c>
      <c r="K15" s="446"/>
    </row>
    <row r="16" spans="1:15" s="1" customFormat="1" ht="27.95" customHeight="1">
      <c r="A16" s="857" t="s">
        <v>262</v>
      </c>
      <c r="B16" s="858" t="s">
        <v>263</v>
      </c>
      <c r="C16" s="859"/>
      <c r="D16" s="860"/>
      <c r="E16" s="490" t="s">
        <v>45</v>
      </c>
      <c r="F16" s="490"/>
      <c r="G16" s="490"/>
      <c r="H16" s="60"/>
      <c r="I16" s="60"/>
      <c r="J16" s="1670" t="s">
        <v>45</v>
      </c>
      <c r="K16" s="446"/>
      <c r="O16" s="1">
        <v>1</v>
      </c>
    </row>
    <row r="17" spans="1:15" s="1" customFormat="1" ht="27.95" customHeight="1">
      <c r="A17" s="536"/>
      <c r="B17" s="1572" t="s">
        <v>175</v>
      </c>
      <c r="C17" s="82">
        <v>1</v>
      </c>
      <c r="D17" s="1571" t="s">
        <v>264</v>
      </c>
      <c r="E17" s="380"/>
      <c r="F17" s="380"/>
      <c r="G17" s="380"/>
      <c r="H17" s="195"/>
      <c r="I17" s="195"/>
      <c r="J17" s="195"/>
      <c r="K17" s="446"/>
    </row>
    <row r="18" spans="1:15" s="1" customFormat="1" ht="27.95" customHeight="1">
      <c r="A18" s="537"/>
      <c r="B18" s="1572"/>
      <c r="C18" s="82"/>
      <c r="D18" s="1571"/>
      <c r="E18" s="380"/>
      <c r="F18" s="380"/>
      <c r="G18" s="380"/>
      <c r="H18" s="195"/>
      <c r="I18" s="195"/>
      <c r="J18" s="195"/>
      <c r="K18" s="446"/>
    </row>
    <row r="19" spans="1:15" s="1" customFormat="1" ht="27.95" customHeight="1">
      <c r="A19" s="843" t="s">
        <v>265</v>
      </c>
      <c r="B19" s="2895" t="s">
        <v>266</v>
      </c>
      <c r="C19" s="2896"/>
      <c r="D19" s="2897"/>
      <c r="E19" s="377" t="s">
        <v>20</v>
      </c>
      <c r="F19" s="377"/>
      <c r="G19" s="377"/>
      <c r="H19" s="59"/>
      <c r="I19" s="59"/>
      <c r="J19" s="1671" t="s">
        <v>980</v>
      </c>
      <c r="K19" s="446"/>
      <c r="O19" s="1">
        <v>2</v>
      </c>
    </row>
    <row r="20" spans="1:15" s="1" customFormat="1" ht="27.95" customHeight="1">
      <c r="A20" s="127"/>
      <c r="B20" s="1572" t="s">
        <v>166</v>
      </c>
      <c r="C20" s="861">
        <v>1</v>
      </c>
      <c r="D20" s="1571" t="s">
        <v>267</v>
      </c>
      <c r="E20" s="291" t="s">
        <v>44</v>
      </c>
      <c r="F20" s="1610"/>
      <c r="G20" s="1610"/>
      <c r="H20" s="1610"/>
      <c r="I20" s="1610">
        <v>1</v>
      </c>
      <c r="J20" s="195"/>
      <c r="K20" s="446"/>
    </row>
    <row r="21" spans="1:15" s="1" customFormat="1" ht="27.95" customHeight="1">
      <c r="A21" s="127"/>
      <c r="B21" s="1572"/>
      <c r="C21" s="861"/>
      <c r="D21" s="1571"/>
      <c r="E21" s="291" t="s">
        <v>123</v>
      </c>
      <c r="F21" s="291"/>
      <c r="G21" s="291"/>
      <c r="H21" s="195"/>
      <c r="I21" s="195"/>
      <c r="J21" s="195"/>
      <c r="K21" s="446"/>
    </row>
    <row r="22" spans="1:15" s="1" customFormat="1" ht="27.95" customHeight="1">
      <c r="A22" s="175"/>
      <c r="B22" s="1572"/>
      <c r="C22" s="861"/>
      <c r="D22" s="1571"/>
      <c r="E22" s="380"/>
      <c r="F22" s="380"/>
      <c r="G22" s="380"/>
      <c r="H22" s="195"/>
      <c r="I22" s="195"/>
      <c r="J22" s="195"/>
      <c r="K22" s="446"/>
    </row>
    <row r="23" spans="1:15" s="1" customFormat="1" ht="27.95" customHeight="1">
      <c r="A23" s="122"/>
      <c r="B23" s="862"/>
      <c r="C23" s="861"/>
      <c r="D23" s="1571"/>
      <c r="E23" s="380"/>
      <c r="F23" s="380"/>
      <c r="G23" s="380"/>
      <c r="H23" s="195"/>
      <c r="I23" s="195"/>
      <c r="J23" s="195"/>
      <c r="K23" s="446"/>
    </row>
    <row r="24" spans="1:15" s="1" customFormat="1" ht="27.95" customHeight="1">
      <c r="A24" s="1559"/>
      <c r="B24" s="1560"/>
      <c r="C24" s="1560"/>
      <c r="D24" s="1560"/>
      <c r="E24" s="1561"/>
      <c r="F24" s="1562"/>
      <c r="G24" s="1563"/>
      <c r="H24" s="1562"/>
      <c r="I24" s="1562"/>
      <c r="J24" s="1562"/>
      <c r="K24" s="446"/>
    </row>
    <row r="25" spans="1:15" ht="27.95" customHeight="1">
      <c r="A25" s="863" t="s">
        <v>270</v>
      </c>
      <c r="B25" s="858" t="s">
        <v>271</v>
      </c>
      <c r="C25" s="859"/>
      <c r="D25" s="860"/>
      <c r="E25" s="490" t="s">
        <v>20</v>
      </c>
      <c r="F25" s="490"/>
      <c r="G25" s="490"/>
      <c r="H25" s="60"/>
      <c r="I25" s="60"/>
      <c r="J25" s="1670" t="s">
        <v>980</v>
      </c>
      <c r="K25" s="439"/>
      <c r="O25" s="12">
        <v>3</v>
      </c>
    </row>
    <row r="26" spans="1:15" ht="27.95" customHeight="1">
      <c r="A26" s="849"/>
      <c r="B26" s="864" t="s">
        <v>989</v>
      </c>
      <c r="C26" s="865"/>
      <c r="D26" s="866"/>
      <c r="E26" s="291" t="s">
        <v>44</v>
      </c>
      <c r="F26" s="531"/>
      <c r="G26" s="291"/>
      <c r="H26" s="195"/>
      <c r="I26" s="195"/>
      <c r="J26" s="195"/>
      <c r="K26" s="439"/>
    </row>
    <row r="27" spans="1:15" ht="27.95" customHeight="1">
      <c r="A27" s="175"/>
      <c r="B27" s="1572" t="s">
        <v>166</v>
      </c>
      <c r="C27" s="550">
        <v>1</v>
      </c>
      <c r="D27" s="1571" t="s">
        <v>272</v>
      </c>
      <c r="E27" s="291" t="s">
        <v>123</v>
      </c>
      <c r="F27" s="1610">
        <v>1</v>
      </c>
      <c r="G27" s="1610"/>
      <c r="H27" s="1610"/>
      <c r="I27" s="1610"/>
      <c r="J27" s="195"/>
      <c r="K27" s="439"/>
    </row>
    <row r="28" spans="1:15" ht="27.95" customHeight="1">
      <c r="A28" s="175"/>
      <c r="B28" s="1572"/>
      <c r="C28" s="550"/>
      <c r="D28" s="1571"/>
      <c r="E28" s="291"/>
      <c r="F28" s="291"/>
      <c r="G28" s="291"/>
      <c r="H28" s="245"/>
      <c r="I28" s="245"/>
      <c r="J28" s="245"/>
      <c r="K28" s="439"/>
    </row>
    <row r="29" spans="1:15" ht="27.95" customHeight="1">
      <c r="A29" s="175"/>
      <c r="B29" s="382"/>
      <c r="C29" s="551"/>
      <c r="D29" s="552"/>
      <c r="E29" s="309"/>
      <c r="F29" s="553"/>
      <c r="G29" s="309"/>
      <c r="H29" s="1426"/>
      <c r="I29" s="1426"/>
      <c r="J29" s="1426"/>
      <c r="K29" s="439"/>
    </row>
    <row r="30" spans="1:15" ht="27.95" customHeight="1">
      <c r="A30" s="867" t="s">
        <v>273</v>
      </c>
      <c r="B30" s="864" t="s">
        <v>556</v>
      </c>
      <c r="C30" s="865"/>
      <c r="D30" s="866"/>
      <c r="E30" s="377" t="s">
        <v>20</v>
      </c>
      <c r="F30" s="377"/>
      <c r="G30" s="377"/>
      <c r="H30" s="59"/>
      <c r="I30" s="59"/>
      <c r="J30" s="1671" t="s">
        <v>980</v>
      </c>
      <c r="K30" s="439"/>
      <c r="O30" s="12">
        <v>4</v>
      </c>
    </row>
    <row r="31" spans="1:15" ht="27.95" customHeight="1">
      <c r="A31" s="867"/>
      <c r="B31" s="864" t="s">
        <v>557</v>
      </c>
      <c r="C31" s="865"/>
      <c r="D31" s="866"/>
      <c r="E31" s="291" t="s">
        <v>44</v>
      </c>
      <c r="F31" s="531"/>
      <c r="G31" s="291"/>
      <c r="H31" s="195"/>
      <c r="I31" s="195"/>
      <c r="J31" s="195"/>
      <c r="K31" s="439"/>
    </row>
    <row r="32" spans="1:15" ht="27.95" customHeight="1">
      <c r="A32" s="555"/>
      <c r="B32" s="1572" t="s">
        <v>166</v>
      </c>
      <c r="C32" s="550">
        <v>1</v>
      </c>
      <c r="D32" s="1571" t="s">
        <v>274</v>
      </c>
      <c r="E32" s="291" t="s">
        <v>123</v>
      </c>
      <c r="F32" s="1610">
        <v>1</v>
      </c>
      <c r="G32" s="1610"/>
      <c r="H32" s="1610"/>
      <c r="I32" s="1610"/>
      <c r="J32" s="195"/>
      <c r="K32" s="439"/>
    </row>
    <row r="33" spans="1:15" ht="27.95" customHeight="1">
      <c r="A33" s="556"/>
      <c r="B33" s="1572"/>
      <c r="C33" s="550"/>
      <c r="D33" s="1571"/>
      <c r="E33" s="380"/>
      <c r="F33" s="380"/>
      <c r="G33" s="380"/>
      <c r="H33" s="195"/>
      <c r="I33" s="195"/>
      <c r="J33" s="195"/>
      <c r="K33" s="439"/>
    </row>
    <row r="34" spans="1:15" ht="27.95" customHeight="1">
      <c r="A34" s="554"/>
      <c r="B34" s="547"/>
      <c r="C34" s="548"/>
      <c r="D34" s="549"/>
      <c r="E34" s="291"/>
      <c r="F34" s="291"/>
      <c r="G34" s="291"/>
      <c r="H34" s="1530"/>
      <c r="I34" s="1530"/>
      <c r="J34" s="1485"/>
      <c r="K34" s="439"/>
    </row>
    <row r="35" spans="1:15" ht="27.95" customHeight="1">
      <c r="A35" s="867"/>
      <c r="B35" s="864" t="s">
        <v>275</v>
      </c>
      <c r="C35" s="865"/>
      <c r="D35" s="866"/>
      <c r="E35" s="377" t="s">
        <v>20</v>
      </c>
      <c r="F35" s="377"/>
      <c r="G35" s="377"/>
      <c r="H35" s="59"/>
      <c r="I35" s="59"/>
      <c r="J35" s="1671" t="s">
        <v>980</v>
      </c>
      <c r="K35" s="439"/>
      <c r="O35" s="12">
        <v>5</v>
      </c>
    </row>
    <row r="36" spans="1:15" ht="27.95" customHeight="1">
      <c r="A36" s="555"/>
      <c r="B36" s="864" t="s">
        <v>276</v>
      </c>
      <c r="C36" s="868"/>
      <c r="D36" s="819"/>
      <c r="E36" s="291" t="s">
        <v>44</v>
      </c>
      <c r="F36" s="531"/>
      <c r="G36" s="291"/>
      <c r="H36" s="195"/>
      <c r="I36" s="195"/>
      <c r="J36" s="195"/>
      <c r="K36" s="439"/>
    </row>
    <row r="37" spans="1:15" ht="27.95" customHeight="1">
      <c r="A37" s="556"/>
      <c r="B37" s="864" t="s">
        <v>277</v>
      </c>
      <c r="C37" s="868"/>
      <c r="D37" s="819"/>
      <c r="E37" s="291" t="s">
        <v>123</v>
      </c>
      <c r="F37" s="291"/>
      <c r="G37" s="291"/>
      <c r="H37" s="195"/>
      <c r="I37" s="195"/>
      <c r="J37" s="195"/>
      <c r="K37" s="439"/>
    </row>
    <row r="38" spans="1:15" ht="27.95" customHeight="1">
      <c r="A38" s="555"/>
      <c r="B38" s="1572" t="s">
        <v>166</v>
      </c>
      <c r="C38" s="2682" t="s">
        <v>278</v>
      </c>
      <c r="D38" s="2683"/>
      <c r="E38" s="291"/>
      <c r="F38" s="1610"/>
      <c r="G38" s="1610"/>
      <c r="H38" s="1610"/>
      <c r="I38" s="1610">
        <v>1</v>
      </c>
      <c r="J38" s="245"/>
      <c r="K38" s="439"/>
    </row>
    <row r="39" spans="1:15" ht="27.95" customHeight="1">
      <c r="A39" s="556"/>
      <c r="B39" s="1572"/>
      <c r="C39" s="2682"/>
      <c r="D39" s="2683"/>
      <c r="E39" s="291"/>
      <c r="F39" s="291"/>
      <c r="G39" s="291"/>
      <c r="H39" s="245"/>
      <c r="I39" s="245"/>
      <c r="J39" s="245"/>
      <c r="K39" s="439"/>
    </row>
    <row r="40" spans="1:15" ht="27.95" customHeight="1">
      <c r="A40" s="1740"/>
      <c r="B40" s="1741"/>
      <c r="C40" s="1742"/>
      <c r="D40" s="1743"/>
      <c r="E40" s="1744"/>
      <c r="F40" s="1745"/>
      <c r="G40" s="1744"/>
      <c r="H40" s="509"/>
      <c r="I40" s="509"/>
      <c r="J40" s="509"/>
      <c r="K40" s="439"/>
    </row>
    <row r="41" spans="1:15" ht="27.95" customHeight="1">
      <c r="A41" s="867" t="s">
        <v>558</v>
      </c>
      <c r="B41" s="844" t="s">
        <v>559</v>
      </c>
      <c r="C41" s="845"/>
      <c r="D41" s="846"/>
      <c r="E41" s="377" t="s">
        <v>20</v>
      </c>
      <c r="F41" s="377"/>
      <c r="G41" s="377"/>
      <c r="H41" s="59"/>
      <c r="I41" s="59"/>
      <c r="J41" s="1671" t="s">
        <v>980</v>
      </c>
      <c r="K41" s="439"/>
      <c r="O41" s="12">
        <v>6</v>
      </c>
    </row>
    <row r="42" spans="1:15" ht="27.95" customHeight="1">
      <c r="A42" s="554"/>
      <c r="B42" s="844" t="s">
        <v>560</v>
      </c>
      <c r="C42" s="845"/>
      <c r="D42" s="846"/>
      <c r="E42" s="291" t="s">
        <v>44</v>
      </c>
      <c r="F42" s="531"/>
      <c r="G42" s="291"/>
      <c r="H42" s="195"/>
      <c r="I42" s="195"/>
      <c r="J42" s="195"/>
      <c r="K42" s="439"/>
    </row>
    <row r="43" spans="1:15" ht="27.95" customHeight="1">
      <c r="A43" s="555"/>
      <c r="B43" s="844" t="s">
        <v>562</v>
      </c>
      <c r="C43" s="869"/>
      <c r="D43" s="870"/>
      <c r="E43" s="291" t="s">
        <v>123</v>
      </c>
      <c r="F43" s="291"/>
      <c r="G43" s="291"/>
      <c r="H43" s="195"/>
      <c r="I43" s="195"/>
      <c r="J43" s="195"/>
      <c r="K43" s="439"/>
    </row>
    <row r="44" spans="1:15" ht="27.95" customHeight="1">
      <c r="A44" s="555"/>
      <c r="B44" s="844" t="s">
        <v>561</v>
      </c>
      <c r="C44" s="869"/>
      <c r="D44" s="870"/>
      <c r="E44" s="291"/>
      <c r="F44" s="291"/>
      <c r="G44" s="291"/>
      <c r="H44" s="245"/>
      <c r="I44" s="245"/>
      <c r="J44" s="245"/>
      <c r="K44" s="439"/>
    </row>
    <row r="45" spans="1:15" ht="27.95" customHeight="1">
      <c r="A45" s="556"/>
      <c r="B45" s="241" t="s">
        <v>166</v>
      </c>
      <c r="C45" s="77">
        <v>1</v>
      </c>
      <c r="D45" s="243" t="s">
        <v>127</v>
      </c>
      <c r="E45" s="291"/>
      <c r="F45" s="1610"/>
      <c r="G45" s="1610"/>
      <c r="H45" s="1610"/>
      <c r="I45" s="1610">
        <v>1</v>
      </c>
      <c r="J45" s="245"/>
      <c r="K45" s="439"/>
    </row>
    <row r="46" spans="1:15" ht="27.95" customHeight="1">
      <c r="A46" s="1350"/>
      <c r="B46" s="427"/>
      <c r="C46" s="542"/>
      <c r="D46" s="429"/>
      <c r="E46" s="314"/>
      <c r="F46" s="314"/>
      <c r="G46" s="314"/>
      <c r="H46" s="198"/>
      <c r="I46" s="198"/>
      <c r="J46" s="198"/>
      <c r="K46" s="439"/>
    </row>
    <row r="47" spans="1:15" s="35" customFormat="1" ht="27.95" customHeight="1">
      <c r="A47" s="1718">
        <v>3</v>
      </c>
      <c r="B47" s="1718"/>
      <c r="C47" s="1718"/>
      <c r="D47" s="1718"/>
      <c r="E47" s="1718"/>
      <c r="F47" s="1718"/>
      <c r="G47" s="1718"/>
      <c r="H47" s="1718"/>
      <c r="I47" s="1718"/>
      <c r="J47" s="1718">
        <v>6</v>
      </c>
    </row>
    <row r="48" spans="1:15" ht="27.95" customHeight="1">
      <c r="B48" s="35"/>
      <c r="C48" s="35"/>
      <c r="H48" s="12"/>
    </row>
    <row r="49" spans="2:3" ht="27.95" customHeight="1">
      <c r="B49" s="35"/>
      <c r="C49" s="35"/>
    </row>
  </sheetData>
  <mergeCells count="16">
    <mergeCell ref="C38:D38"/>
    <mergeCell ref="C39:D39"/>
    <mergeCell ref="B19:D19"/>
    <mergeCell ref="F13:I13"/>
    <mergeCell ref="F14:I14"/>
    <mergeCell ref="H11:J11"/>
    <mergeCell ref="H12:J12"/>
    <mergeCell ref="B13:D13"/>
    <mergeCell ref="B14:D14"/>
    <mergeCell ref="B15:D15"/>
    <mergeCell ref="H9:J9"/>
    <mergeCell ref="H8:J8"/>
    <mergeCell ref="H3:J3"/>
    <mergeCell ref="H4:J4"/>
    <mergeCell ref="H6:J6"/>
    <mergeCell ref="H7:J7"/>
  </mergeCells>
  <pageMargins left="0.59055118110236227" right="0.15748031496062992" top="0.59055118110236227" bottom="0.59055118110236227" header="0.31496062992125984" footer="0.15748031496062992"/>
  <pageSetup paperSize="9" scale="62" orientation="landscape" r:id="rId1"/>
  <rowBreaks count="1" manualBreakCount="1">
    <brk id="24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P430"/>
  <sheetViews>
    <sheetView view="pageBreakPreview" zoomScale="85" zoomScaleNormal="70" zoomScaleSheetLayoutView="85" workbookViewId="0">
      <selection activeCell="A8" sqref="A8"/>
    </sheetView>
  </sheetViews>
  <sheetFormatPr defaultColWidth="9" defaultRowHeight="27.95" customHeight="1" outlineLevelRow="1"/>
  <cols>
    <col min="1" max="1" width="51.42578125" style="12" customWidth="1"/>
    <col min="2" max="2" width="28.42578125" style="12" customWidth="1"/>
    <col min="3" max="3" width="15.42578125" style="12" customWidth="1"/>
    <col min="4" max="4" width="34.42578125" style="12" customWidth="1"/>
    <col min="5" max="5" width="13.42578125" style="12" customWidth="1"/>
    <col min="6" max="9" width="12" style="12" customWidth="1"/>
    <col min="10" max="10" width="15.42578125" style="1956" bestFit="1" customWidth="1"/>
    <col min="11" max="16384" width="9" style="12"/>
  </cols>
  <sheetData>
    <row r="1" spans="1:15" ht="27.95" customHeight="1">
      <c r="A1" s="763" t="s">
        <v>664</v>
      </c>
      <c r="B1" s="2891" t="s">
        <v>235</v>
      </c>
      <c r="C1" s="2891"/>
      <c r="D1" s="2891"/>
      <c r="E1" s="436"/>
      <c r="F1" s="437"/>
      <c r="G1" s="436"/>
      <c r="H1" s="436"/>
      <c r="I1" s="436"/>
      <c r="J1" s="1952"/>
    </row>
    <row r="2" spans="1:15" ht="27.95" customHeight="1">
      <c r="A2" s="764" t="s">
        <v>17</v>
      </c>
      <c r="B2" s="2891" t="s">
        <v>236</v>
      </c>
      <c r="C2" s="2891"/>
      <c r="D2" s="2891"/>
      <c r="E2" s="436"/>
      <c r="F2" s="436"/>
      <c r="G2" s="436"/>
      <c r="H2" s="436"/>
      <c r="I2" s="436"/>
      <c r="J2" s="1952"/>
    </row>
    <row r="3" spans="1:15" ht="27.95" customHeight="1">
      <c r="A3" s="204" t="s">
        <v>1</v>
      </c>
      <c r="B3" s="266" t="s">
        <v>80</v>
      </c>
      <c r="C3" s="266"/>
      <c r="D3" s="266"/>
      <c r="E3" s="266" t="s">
        <v>2</v>
      </c>
      <c r="F3" s="266"/>
      <c r="G3" s="266"/>
      <c r="H3" s="2708" t="s">
        <v>3</v>
      </c>
      <c r="I3" s="2708"/>
      <c r="J3" s="2708"/>
    </row>
    <row r="4" spans="1:15" ht="27.95" customHeight="1">
      <c r="A4" s="266" t="s">
        <v>4</v>
      </c>
      <c r="B4" s="443" t="s">
        <v>279</v>
      </c>
      <c r="C4" s="266"/>
      <c r="D4" s="266"/>
      <c r="E4" s="2898" t="s">
        <v>280</v>
      </c>
      <c r="F4" s="2899"/>
      <c r="G4" s="2899"/>
      <c r="H4" s="2853" t="s">
        <v>281</v>
      </c>
      <c r="I4" s="2853"/>
      <c r="J4" s="2853"/>
    </row>
    <row r="5" spans="1:15" ht="27.95" customHeight="1">
      <c r="A5" s="443" t="s">
        <v>609</v>
      </c>
      <c r="B5" s="443"/>
      <c r="C5" s="266"/>
      <c r="D5" s="266"/>
      <c r="E5" s="559" t="s">
        <v>282</v>
      </c>
      <c r="F5" s="559"/>
      <c r="G5" s="559"/>
      <c r="H5" s="2853" t="s">
        <v>283</v>
      </c>
      <c r="I5" s="2853"/>
      <c r="J5" s="2853"/>
    </row>
    <row r="6" spans="1:15" ht="27.95" customHeight="1">
      <c r="A6" s="443"/>
      <c r="B6" s="443"/>
      <c r="C6" s="266"/>
      <c r="D6" s="266"/>
      <c r="E6" s="560" t="s">
        <v>284</v>
      </c>
      <c r="F6" s="560"/>
      <c r="G6" s="560"/>
      <c r="H6" s="2853"/>
      <c r="I6" s="2853"/>
      <c r="J6" s="2853"/>
    </row>
    <row r="7" spans="1:15" ht="27.95" customHeight="1">
      <c r="A7" s="70"/>
      <c r="B7" s="266" t="s">
        <v>85</v>
      </c>
      <c r="C7" s="266"/>
      <c r="D7" s="266"/>
      <c r="E7" s="266" t="s">
        <v>7</v>
      </c>
      <c r="F7" s="266"/>
      <c r="G7" s="266"/>
      <c r="H7" s="2708" t="s">
        <v>8</v>
      </c>
      <c r="I7" s="2708"/>
      <c r="J7" s="2708"/>
    </row>
    <row r="8" spans="1:15" ht="27.95" customHeight="1">
      <c r="A8" s="70"/>
      <c r="B8" s="443" t="s">
        <v>279</v>
      </c>
      <c r="C8" s="266"/>
      <c r="D8" s="266"/>
      <c r="E8" s="2898" t="s">
        <v>285</v>
      </c>
      <c r="F8" s="2899"/>
      <c r="G8" s="2899"/>
      <c r="H8" s="2853" t="s">
        <v>286</v>
      </c>
      <c r="I8" s="2853"/>
      <c r="J8" s="2853"/>
    </row>
    <row r="9" spans="1:15" ht="27.95" customHeight="1">
      <c r="A9" s="443"/>
      <c r="B9" s="443"/>
      <c r="C9" s="266"/>
      <c r="D9" s="266"/>
      <c r="E9" s="559" t="s">
        <v>287</v>
      </c>
      <c r="F9" s="559"/>
      <c r="G9" s="559"/>
      <c r="H9" s="442"/>
      <c r="I9" s="442"/>
      <c r="J9" s="1953"/>
    </row>
    <row r="10" spans="1:15" ht="27.95" customHeight="1">
      <c r="A10" s="443"/>
      <c r="B10" s="2898"/>
      <c r="C10" s="2899"/>
      <c r="D10" s="2899"/>
      <c r="E10" s="560" t="s">
        <v>288</v>
      </c>
      <c r="F10" s="560"/>
      <c r="G10" s="560"/>
      <c r="H10" s="2853" t="s">
        <v>289</v>
      </c>
      <c r="I10" s="2853"/>
      <c r="J10" s="2853"/>
    </row>
    <row r="11" spans="1:15" s="23" customFormat="1" ht="27.95" customHeight="1">
      <c r="A11" s="527" t="s">
        <v>11</v>
      </c>
      <c r="B11" s="2915" t="s">
        <v>12</v>
      </c>
      <c r="C11" s="2916"/>
      <c r="D11" s="2917"/>
      <c r="E11" s="1569">
        <v>10</v>
      </c>
      <c r="F11" s="2661">
        <v>11</v>
      </c>
      <c r="G11" s="2662"/>
      <c r="H11" s="2662"/>
      <c r="I11" s="2662"/>
      <c r="J11" s="1683">
        <v>12</v>
      </c>
    </row>
    <row r="12" spans="1:15" s="23" customFormat="1" ht="27.95" customHeight="1">
      <c r="A12" s="561" t="s">
        <v>13</v>
      </c>
      <c r="B12" s="2656" t="s">
        <v>14</v>
      </c>
      <c r="C12" s="2656"/>
      <c r="D12" s="2656"/>
      <c r="E12" s="1564" t="s">
        <v>19</v>
      </c>
      <c r="F12" s="2663" t="s">
        <v>894</v>
      </c>
      <c r="G12" s="2664"/>
      <c r="H12" s="2664"/>
      <c r="I12" s="2664"/>
      <c r="J12" s="1661" t="s">
        <v>20</v>
      </c>
    </row>
    <row r="13" spans="1:15" s="23" customFormat="1" ht="27.95" customHeight="1">
      <c r="A13" s="562"/>
      <c r="B13" s="2659" t="s">
        <v>15</v>
      </c>
      <c r="C13" s="2659"/>
      <c r="D13" s="2659"/>
      <c r="E13" s="1565"/>
      <c r="F13" s="1612">
        <v>1</v>
      </c>
      <c r="G13" s="1612">
        <v>2</v>
      </c>
      <c r="H13" s="57">
        <v>3</v>
      </c>
      <c r="I13" s="1613">
        <v>4</v>
      </c>
      <c r="J13" s="1662" t="s">
        <v>21</v>
      </c>
    </row>
    <row r="14" spans="1:15" ht="27.95" customHeight="1">
      <c r="A14" s="1069" t="s">
        <v>290</v>
      </c>
      <c r="B14" s="781" t="s">
        <v>291</v>
      </c>
      <c r="C14" s="782"/>
      <c r="D14" s="783"/>
      <c r="E14" s="450" t="s">
        <v>20</v>
      </c>
      <c r="F14" s="450"/>
      <c r="G14" s="450"/>
      <c r="H14" s="564"/>
      <c r="I14" s="564"/>
      <c r="J14" s="1954" t="s">
        <v>987</v>
      </c>
      <c r="O14" s="12">
        <v>1</v>
      </c>
    </row>
    <row r="15" spans="1:15" ht="27.95" customHeight="1">
      <c r="A15" s="565"/>
      <c r="B15" s="781" t="s">
        <v>292</v>
      </c>
      <c r="C15" s="782"/>
      <c r="D15" s="783"/>
      <c r="E15" s="450" t="s">
        <v>44</v>
      </c>
      <c r="F15" s="378"/>
      <c r="G15" s="377"/>
      <c r="H15" s="564"/>
      <c r="I15" s="564"/>
      <c r="J15" s="1954"/>
    </row>
    <row r="16" spans="1:15" ht="27.95" customHeight="1">
      <c r="A16" s="563"/>
      <c r="B16" s="241" t="s">
        <v>1059</v>
      </c>
      <c r="C16" s="77">
        <v>116</v>
      </c>
      <c r="D16" s="243" t="s">
        <v>293</v>
      </c>
      <c r="E16" s="450" t="s">
        <v>123</v>
      </c>
      <c r="F16" s="2562">
        <v>1</v>
      </c>
      <c r="G16" s="381"/>
      <c r="H16" s="245"/>
      <c r="I16" s="245"/>
      <c r="J16" s="1656"/>
    </row>
    <row r="17" spans="1:15" s="1" customFormat="1" ht="24.95" hidden="1" customHeight="1" outlineLevel="1">
      <c r="A17" s="211"/>
      <c r="B17" s="84" t="s">
        <v>898</v>
      </c>
      <c r="C17" s="1951"/>
      <c r="D17" s="1590" t="s">
        <v>897</v>
      </c>
      <c r="E17" s="186"/>
      <c r="F17" s="2562">
        <v>1</v>
      </c>
      <c r="G17" s="1593"/>
      <c r="H17" s="1594"/>
      <c r="I17" s="1594"/>
      <c r="J17" s="1657"/>
      <c r="K17" s="1608"/>
      <c r="L17" s="196"/>
      <c r="O17" s="196"/>
    </row>
    <row r="18" spans="1:15" s="1" customFormat="1" ht="24.95" hidden="1" customHeight="1" outlineLevel="1">
      <c r="A18" s="211"/>
      <c r="B18" s="84" t="s">
        <v>899</v>
      </c>
      <c r="C18" s="1951"/>
      <c r="D18" s="1590" t="s">
        <v>897</v>
      </c>
      <c r="E18" s="186"/>
      <c r="F18" s="2562">
        <v>1</v>
      </c>
      <c r="G18" s="1593"/>
      <c r="H18" s="1594"/>
      <c r="I18" s="1594"/>
      <c r="J18" s="1657"/>
      <c r="K18" s="1591"/>
    </row>
    <row r="19" spans="1:15" s="1" customFormat="1" ht="24.95" hidden="1" customHeight="1" outlineLevel="1">
      <c r="A19" s="211"/>
      <c r="B19" s="84" t="s">
        <v>900</v>
      </c>
      <c r="C19" s="1951"/>
      <c r="D19" s="1590" t="s">
        <v>897</v>
      </c>
      <c r="E19" s="186"/>
      <c r="F19" s="2562">
        <v>1</v>
      </c>
      <c r="G19" s="1593"/>
      <c r="H19" s="1594"/>
      <c r="I19" s="1594"/>
      <c r="J19" s="1657"/>
      <c r="K19" s="1591"/>
    </row>
    <row r="20" spans="1:15" s="1" customFormat="1" ht="24.95" hidden="1" customHeight="1" outlineLevel="1">
      <c r="A20" s="211"/>
      <c r="B20" s="84" t="s">
        <v>901</v>
      </c>
      <c r="C20" s="1951"/>
      <c r="D20" s="1590" t="s">
        <v>897</v>
      </c>
      <c r="E20" s="186"/>
      <c r="F20" s="2562">
        <v>1</v>
      </c>
      <c r="G20" s="1593"/>
      <c r="H20" s="1594"/>
      <c r="I20" s="1594"/>
      <c r="J20" s="1657"/>
      <c r="K20" s="1591"/>
    </row>
    <row r="21" spans="1:15" s="1" customFormat="1" ht="24.95" customHeight="1" collapsed="1">
      <c r="A21" s="211"/>
      <c r="B21" s="84" t="s">
        <v>902</v>
      </c>
      <c r="C21" s="1951"/>
      <c r="D21" s="1590"/>
      <c r="E21" s="186"/>
      <c r="F21" s="2562">
        <v>1</v>
      </c>
      <c r="G21" s="1595"/>
      <c r="H21" s="1596"/>
      <c r="I21" s="1596"/>
      <c r="J21" s="1657"/>
      <c r="K21" s="1591"/>
    </row>
    <row r="22" spans="1:15" s="1" customFormat="1" ht="24.95" hidden="1" customHeight="1" outlineLevel="1">
      <c r="A22" s="211"/>
      <c r="B22" s="84" t="s">
        <v>903</v>
      </c>
      <c r="C22" s="1951"/>
      <c r="D22" s="1590"/>
      <c r="E22" s="186"/>
      <c r="F22" s="2562">
        <v>1</v>
      </c>
      <c r="G22" s="1597"/>
      <c r="H22" s="1598"/>
      <c r="I22" s="1598"/>
      <c r="J22" s="1657"/>
      <c r="K22" s="1599"/>
    </row>
    <row r="23" spans="1:15" s="1" customFormat="1" ht="24.95" hidden="1" customHeight="1" outlineLevel="1">
      <c r="A23" s="211"/>
      <c r="B23" s="84" t="s">
        <v>904</v>
      </c>
      <c r="C23" s="1951"/>
      <c r="D23" s="1590"/>
      <c r="E23" s="186"/>
      <c r="F23" s="2562">
        <v>1</v>
      </c>
      <c r="G23" s="1597"/>
      <c r="H23" s="1598"/>
      <c r="I23" s="1598"/>
      <c r="J23" s="1657"/>
      <c r="K23" s="1599"/>
    </row>
    <row r="24" spans="1:15" s="1" customFormat="1" ht="24.95" hidden="1" customHeight="1" outlineLevel="1">
      <c r="A24" s="211"/>
      <c r="B24" s="84" t="s">
        <v>905</v>
      </c>
      <c r="C24" s="1951"/>
      <c r="D24" s="1590"/>
      <c r="E24" s="186"/>
      <c r="F24" s="2562">
        <v>1</v>
      </c>
      <c r="G24" s="1597"/>
      <c r="H24" s="1598"/>
      <c r="I24" s="1598"/>
      <c r="J24" s="1657"/>
      <c r="K24" s="1599"/>
    </row>
    <row r="25" spans="1:15" s="1" customFormat="1" ht="24.95" customHeight="1" collapsed="1">
      <c r="A25" s="211"/>
      <c r="B25" s="84" t="s">
        <v>906</v>
      </c>
      <c r="C25" s="1951"/>
      <c r="D25" s="1590"/>
      <c r="E25" s="186"/>
      <c r="F25" s="2562">
        <v>1</v>
      </c>
      <c r="G25" s="1595"/>
      <c r="H25" s="1596"/>
      <c r="I25" s="1596"/>
      <c r="J25" s="1657"/>
      <c r="K25" s="1600"/>
    </row>
    <row r="26" spans="1:15" s="1" customFormat="1" ht="24.95" hidden="1" customHeight="1" outlineLevel="1">
      <c r="A26" s="211"/>
      <c r="B26" s="84" t="s">
        <v>907</v>
      </c>
      <c r="C26" s="1951"/>
      <c r="D26" s="1590"/>
      <c r="E26" s="186"/>
      <c r="F26" s="2562">
        <v>1</v>
      </c>
      <c r="G26" s="1597"/>
      <c r="H26" s="1598"/>
      <c r="I26" s="1598"/>
      <c r="J26" s="1657"/>
      <c r="K26" s="1599"/>
    </row>
    <row r="27" spans="1:15" s="1" customFormat="1" ht="24.95" hidden="1" customHeight="1" outlineLevel="1">
      <c r="A27" s="211"/>
      <c r="B27" s="84" t="s">
        <v>908</v>
      </c>
      <c r="C27" s="1951"/>
      <c r="D27" s="1590"/>
      <c r="E27" s="186"/>
      <c r="F27" s="2562">
        <v>1</v>
      </c>
      <c r="G27" s="1597"/>
      <c r="H27" s="1598"/>
      <c r="I27" s="1598"/>
      <c r="J27" s="1657"/>
      <c r="K27" s="1599"/>
    </row>
    <row r="28" spans="1:15" s="1" customFormat="1" ht="24.95" hidden="1" customHeight="1" outlineLevel="1">
      <c r="A28" s="211"/>
      <c r="B28" s="84" t="s">
        <v>909</v>
      </c>
      <c r="C28" s="1951"/>
      <c r="D28" s="1590"/>
      <c r="E28" s="186"/>
      <c r="F28" s="2562">
        <v>1</v>
      </c>
      <c r="G28" s="1597"/>
      <c r="H28" s="1598"/>
      <c r="I28" s="1598"/>
      <c r="J28" s="1657"/>
      <c r="K28" s="1599"/>
    </row>
    <row r="29" spans="1:15" s="1" customFormat="1" ht="24.95" customHeight="1" collapsed="1">
      <c r="A29" s="211"/>
      <c r="B29" s="84" t="s">
        <v>910</v>
      </c>
      <c r="C29" s="1951"/>
      <c r="D29" s="1590"/>
      <c r="E29" s="186"/>
      <c r="F29" s="2562">
        <v>1</v>
      </c>
      <c r="G29" s="1595"/>
      <c r="H29" s="1596"/>
      <c r="I29" s="1596"/>
      <c r="J29" s="1657"/>
      <c r="K29" s="1599"/>
    </row>
    <row r="30" spans="1:15" s="1" customFormat="1" ht="24.95" hidden="1" customHeight="1" outlineLevel="1">
      <c r="A30" s="211"/>
      <c r="B30" s="84" t="s">
        <v>911</v>
      </c>
      <c r="C30" s="1951"/>
      <c r="D30" s="1590"/>
      <c r="E30" s="186"/>
      <c r="F30" s="2562">
        <v>1</v>
      </c>
      <c r="G30" s="1597"/>
      <c r="H30" s="1598"/>
      <c r="I30" s="1598"/>
      <c r="J30" s="1657"/>
      <c r="K30" s="1599"/>
    </row>
    <row r="31" spans="1:15" s="1" customFormat="1" ht="24.95" hidden="1" customHeight="1" outlineLevel="1">
      <c r="A31" s="211"/>
      <c r="B31" s="84" t="s">
        <v>912</v>
      </c>
      <c r="C31" s="1951"/>
      <c r="D31" s="1590"/>
      <c r="E31" s="186"/>
      <c r="F31" s="2562">
        <v>1</v>
      </c>
      <c r="G31" s="1597"/>
      <c r="H31" s="1598"/>
      <c r="I31" s="1598"/>
      <c r="J31" s="1657"/>
      <c r="K31" s="1599"/>
    </row>
    <row r="32" spans="1:15" s="1" customFormat="1" ht="24.95" hidden="1" customHeight="1" outlineLevel="1">
      <c r="A32" s="211"/>
      <c r="B32" s="84" t="s">
        <v>913</v>
      </c>
      <c r="C32" s="1951"/>
      <c r="D32" s="1590"/>
      <c r="E32" s="186"/>
      <c r="F32" s="2562">
        <v>1</v>
      </c>
      <c r="G32" s="1597"/>
      <c r="H32" s="1598"/>
      <c r="I32" s="1598"/>
      <c r="J32" s="1657"/>
      <c r="K32" s="1599"/>
    </row>
    <row r="33" spans="1:11" s="1" customFormat="1" ht="24.95" hidden="1" customHeight="1" outlineLevel="1">
      <c r="A33" s="211"/>
      <c r="B33" s="84" t="s">
        <v>914</v>
      </c>
      <c r="C33" s="1951"/>
      <c r="D33" s="1590"/>
      <c r="E33" s="186"/>
      <c r="F33" s="2562">
        <v>1</v>
      </c>
      <c r="G33" s="1597"/>
      <c r="H33" s="1598"/>
      <c r="I33" s="1598"/>
      <c r="J33" s="1657"/>
      <c r="K33" s="1599"/>
    </row>
    <row r="34" spans="1:11" s="1" customFormat="1" ht="24.95" customHeight="1" collapsed="1">
      <c r="A34" s="211"/>
      <c r="B34" s="84" t="s">
        <v>915</v>
      </c>
      <c r="C34" s="1951"/>
      <c r="D34" s="1590"/>
      <c r="E34" s="186"/>
      <c r="F34" s="2562">
        <v>1</v>
      </c>
      <c r="G34" s="1595"/>
      <c r="H34" s="1596"/>
      <c r="I34" s="1596"/>
      <c r="J34" s="1657"/>
      <c r="K34" s="1599"/>
    </row>
    <row r="35" spans="1:11" s="1" customFormat="1" ht="24.95" hidden="1" customHeight="1" outlineLevel="1">
      <c r="A35" s="211"/>
      <c r="B35" s="84" t="s">
        <v>916</v>
      </c>
      <c r="C35" s="1951"/>
      <c r="D35" s="1590"/>
      <c r="E35" s="186"/>
      <c r="F35" s="2562">
        <v>1</v>
      </c>
      <c r="G35" s="1601"/>
      <c r="H35" s="1602"/>
      <c r="I35" s="1602"/>
      <c r="J35" s="1657"/>
      <c r="K35" s="1599"/>
    </row>
    <row r="36" spans="1:11" s="1" customFormat="1" ht="24.95" hidden="1" customHeight="1" outlineLevel="1">
      <c r="A36" s="211"/>
      <c r="B36" s="84" t="s">
        <v>917</v>
      </c>
      <c r="C36" s="1951"/>
      <c r="D36" s="1590"/>
      <c r="E36" s="186"/>
      <c r="F36" s="2562">
        <v>1</v>
      </c>
      <c r="G36" s="1601"/>
      <c r="H36" s="1602"/>
      <c r="I36" s="1602"/>
      <c r="J36" s="1657"/>
      <c r="K36" s="1599"/>
    </row>
    <row r="37" spans="1:11" s="1" customFormat="1" ht="24.95" customHeight="1" collapsed="1">
      <c r="A37" s="211"/>
      <c r="B37" s="84" t="s">
        <v>918</v>
      </c>
      <c r="C37" s="1951"/>
      <c r="D37" s="1590"/>
      <c r="E37" s="186"/>
      <c r="F37" s="2562">
        <v>1</v>
      </c>
      <c r="G37" s="1595"/>
      <c r="H37" s="1596"/>
      <c r="I37" s="1596"/>
      <c r="J37" s="1657"/>
      <c r="K37" s="1599"/>
    </row>
    <row r="38" spans="1:11" s="1" customFormat="1" ht="24.95" hidden="1" customHeight="1" outlineLevel="1">
      <c r="A38" s="211"/>
      <c r="B38" s="84" t="s">
        <v>919</v>
      </c>
      <c r="C38" s="1951"/>
      <c r="D38" s="1590"/>
      <c r="E38" s="186"/>
      <c r="F38" s="2562">
        <v>1</v>
      </c>
      <c r="G38" s="1597"/>
      <c r="H38" s="1598"/>
      <c r="I38" s="1598"/>
      <c r="J38" s="1657"/>
      <c r="K38" s="1599"/>
    </row>
    <row r="39" spans="1:11" s="1" customFormat="1" ht="24.95" hidden="1" customHeight="1" outlineLevel="1">
      <c r="A39" s="211"/>
      <c r="B39" s="84" t="s">
        <v>920</v>
      </c>
      <c r="C39" s="1951"/>
      <c r="D39" s="1590"/>
      <c r="E39" s="186"/>
      <c r="F39" s="2562">
        <v>1</v>
      </c>
      <c r="G39" s="1597"/>
      <c r="H39" s="1598"/>
      <c r="I39" s="1598"/>
      <c r="J39" s="1657"/>
      <c r="K39" s="1599"/>
    </row>
    <row r="40" spans="1:11" s="1" customFormat="1" ht="24.95" hidden="1" customHeight="1" outlineLevel="1">
      <c r="A40" s="211"/>
      <c r="B40" s="84" t="s">
        <v>921</v>
      </c>
      <c r="C40" s="1951"/>
      <c r="D40" s="1590"/>
      <c r="E40" s="186"/>
      <c r="F40" s="2562">
        <v>1</v>
      </c>
      <c r="G40" s="1597"/>
      <c r="H40" s="1598"/>
      <c r="I40" s="1598"/>
      <c r="J40" s="1657"/>
      <c r="K40" s="1599"/>
    </row>
    <row r="41" spans="1:11" s="1" customFormat="1" ht="24.95" hidden="1" customHeight="1" outlineLevel="1">
      <c r="A41" s="211"/>
      <c r="B41" s="84" t="s">
        <v>922</v>
      </c>
      <c r="C41" s="1951"/>
      <c r="D41" s="1590"/>
      <c r="E41" s="186"/>
      <c r="F41" s="2562">
        <v>1</v>
      </c>
      <c r="G41" s="1597"/>
      <c r="H41" s="1598"/>
      <c r="I41" s="1598"/>
      <c r="J41" s="1657"/>
      <c r="K41" s="1599"/>
    </row>
    <row r="42" spans="1:11" s="1" customFormat="1" ht="24.95" customHeight="1" collapsed="1">
      <c r="A42" s="211"/>
      <c r="B42" s="84" t="s">
        <v>923</v>
      </c>
      <c r="C42" s="1951"/>
      <c r="D42" s="1590"/>
      <c r="E42" s="186"/>
      <c r="F42" s="2562">
        <v>1</v>
      </c>
      <c r="G42" s="1595"/>
      <c r="H42" s="1596"/>
      <c r="I42" s="1596"/>
      <c r="J42" s="1657"/>
      <c r="K42" s="1599"/>
    </row>
    <row r="43" spans="1:11" s="1" customFormat="1" ht="24.95" hidden="1" customHeight="1" outlineLevel="1">
      <c r="A43" s="211"/>
      <c r="B43" s="84" t="s">
        <v>924</v>
      </c>
      <c r="C43" s="1951"/>
      <c r="D43" s="1590"/>
      <c r="E43" s="186"/>
      <c r="F43" s="2562">
        <v>1</v>
      </c>
      <c r="G43" s="1601"/>
      <c r="H43" s="1602"/>
      <c r="I43" s="1602"/>
      <c r="J43" s="1657"/>
      <c r="K43" s="1599"/>
    </row>
    <row r="44" spans="1:11" s="1" customFormat="1" ht="24.95" hidden="1" customHeight="1" outlineLevel="1">
      <c r="A44" s="211"/>
      <c r="B44" s="84" t="s">
        <v>925</v>
      </c>
      <c r="C44" s="1951"/>
      <c r="D44" s="1590"/>
      <c r="E44" s="186"/>
      <c r="F44" s="2562">
        <v>1</v>
      </c>
      <c r="G44" s="1601"/>
      <c r="H44" s="1602"/>
      <c r="I44" s="1602"/>
      <c r="J44" s="1657"/>
      <c r="K44" s="1599"/>
    </row>
    <row r="45" spans="1:11" s="1" customFormat="1" ht="24.95" hidden="1" customHeight="1" outlineLevel="1">
      <c r="A45" s="211"/>
      <c r="B45" s="84" t="s">
        <v>926</v>
      </c>
      <c r="C45" s="1951"/>
      <c r="D45" s="1590"/>
      <c r="E45" s="186"/>
      <c r="F45" s="2562">
        <v>1</v>
      </c>
      <c r="G45" s="1601"/>
      <c r="H45" s="1602"/>
      <c r="I45" s="1602"/>
      <c r="J45" s="1657"/>
      <c r="K45" s="1599"/>
    </row>
    <row r="46" spans="1:11" s="1" customFormat="1" ht="24.95" customHeight="1" collapsed="1">
      <c r="A46" s="211"/>
      <c r="B46" s="84" t="s">
        <v>927</v>
      </c>
      <c r="C46" s="1951"/>
      <c r="D46" s="1590"/>
      <c r="E46" s="186"/>
      <c r="F46" s="2562">
        <v>1</v>
      </c>
      <c r="G46" s="1595"/>
      <c r="H46" s="1596"/>
      <c r="I46" s="1596"/>
      <c r="J46" s="1657"/>
      <c r="K46" s="1599"/>
    </row>
    <row r="47" spans="1:11" s="1" customFormat="1" ht="24.95" customHeight="1">
      <c r="A47" s="211"/>
      <c r="B47" s="84" t="s">
        <v>928</v>
      </c>
      <c r="C47" s="1951"/>
      <c r="D47" s="1590"/>
      <c r="E47" s="186"/>
      <c r="F47" s="2562">
        <v>1</v>
      </c>
      <c r="G47" s="1603"/>
      <c r="H47" s="1604"/>
      <c r="I47" s="1604"/>
      <c r="J47" s="1657"/>
      <c r="K47" s="1599"/>
    </row>
    <row r="48" spans="1:11" s="1" customFormat="1" ht="24.95" hidden="1" customHeight="1" outlineLevel="1">
      <c r="A48" s="211"/>
      <c r="B48" s="84" t="s">
        <v>929</v>
      </c>
      <c r="C48" s="1951"/>
      <c r="D48" s="1590"/>
      <c r="E48" s="186"/>
      <c r="F48" s="2562">
        <v>1</v>
      </c>
      <c r="G48" s="1601"/>
      <c r="H48" s="1602"/>
      <c r="I48" s="1602"/>
      <c r="J48" s="1657"/>
      <c r="K48" s="1599"/>
    </row>
    <row r="49" spans="1:11" s="1" customFormat="1" ht="24.95" hidden="1" customHeight="1" outlineLevel="1">
      <c r="A49" s="211"/>
      <c r="B49" s="84" t="s">
        <v>930</v>
      </c>
      <c r="C49" s="1951"/>
      <c r="D49" s="1590"/>
      <c r="E49" s="186"/>
      <c r="F49" s="2562">
        <v>1</v>
      </c>
      <c r="G49" s="1601"/>
      <c r="H49" s="1602"/>
      <c r="I49" s="1602"/>
      <c r="J49" s="1657"/>
      <c r="K49" s="1599"/>
    </row>
    <row r="50" spans="1:11" s="1" customFormat="1" ht="24.95" customHeight="1" collapsed="1">
      <c r="A50" s="211"/>
      <c r="B50" s="84" t="s">
        <v>931</v>
      </c>
      <c r="C50" s="1951"/>
      <c r="D50" s="1590"/>
      <c r="E50" s="186"/>
      <c r="F50" s="2562">
        <v>1</v>
      </c>
      <c r="G50" s="1595"/>
      <c r="H50" s="1596"/>
      <c r="I50" s="1596"/>
      <c r="J50" s="1657"/>
      <c r="K50" s="1599"/>
    </row>
    <row r="51" spans="1:11" s="1" customFormat="1" ht="24.95" hidden="1" customHeight="1" outlineLevel="1">
      <c r="A51" s="211"/>
      <c r="B51" s="84" t="s">
        <v>932</v>
      </c>
      <c r="C51" s="1951"/>
      <c r="D51" s="1590"/>
      <c r="E51" s="186"/>
      <c r="F51" s="2562">
        <v>1</v>
      </c>
      <c r="G51" s="1601"/>
      <c r="H51" s="1602"/>
      <c r="I51" s="1602"/>
      <c r="J51" s="1657"/>
      <c r="K51" s="1599"/>
    </row>
    <row r="52" spans="1:11" s="1" customFormat="1" ht="24.95" hidden="1" customHeight="1" outlineLevel="1">
      <c r="A52" s="211"/>
      <c r="B52" s="84" t="s">
        <v>933</v>
      </c>
      <c r="C52" s="1951"/>
      <c r="D52" s="1590"/>
      <c r="E52" s="186"/>
      <c r="F52" s="2562">
        <v>1</v>
      </c>
      <c r="G52" s="1601"/>
      <c r="H52" s="1602"/>
      <c r="I52" s="1602"/>
      <c r="J52" s="1657"/>
      <c r="K52" s="1599"/>
    </row>
    <row r="53" spans="1:11" s="1" customFormat="1" ht="24.95" hidden="1" customHeight="1" outlineLevel="1">
      <c r="A53" s="211"/>
      <c r="B53" s="84" t="s">
        <v>934</v>
      </c>
      <c r="C53" s="1951"/>
      <c r="D53" s="1590"/>
      <c r="E53" s="186"/>
      <c r="F53" s="2562">
        <v>1</v>
      </c>
      <c r="G53" s="1601"/>
      <c r="H53" s="1602"/>
      <c r="I53" s="1602"/>
      <c r="J53" s="1657"/>
      <c r="K53" s="1599"/>
    </row>
    <row r="54" spans="1:11" s="1" customFormat="1" ht="24.95" customHeight="1" collapsed="1">
      <c r="A54" s="211"/>
      <c r="B54" s="84" t="s">
        <v>935</v>
      </c>
      <c r="C54" s="1951"/>
      <c r="D54" s="1590"/>
      <c r="E54" s="186"/>
      <c r="F54" s="2562">
        <v>1</v>
      </c>
      <c r="G54" s="1595"/>
      <c r="H54" s="1596"/>
      <c r="I54" s="1596"/>
      <c r="J54" s="1657"/>
      <c r="K54" s="1599"/>
    </row>
    <row r="55" spans="1:11" s="1" customFormat="1" ht="24.95" hidden="1" customHeight="1" outlineLevel="1">
      <c r="A55" s="211"/>
      <c r="B55" s="84" t="s">
        <v>936</v>
      </c>
      <c r="C55" s="1951"/>
      <c r="D55" s="1590"/>
      <c r="E55" s="186"/>
      <c r="F55" s="2562">
        <v>1</v>
      </c>
      <c r="G55" s="1601"/>
      <c r="H55" s="1602"/>
      <c r="I55" s="1602"/>
      <c r="J55" s="1657"/>
      <c r="K55" s="1599"/>
    </row>
    <row r="56" spans="1:11" s="1" customFormat="1" ht="24.95" hidden="1" customHeight="1" outlineLevel="1">
      <c r="A56" s="211"/>
      <c r="B56" s="84" t="s">
        <v>937</v>
      </c>
      <c r="C56" s="1951"/>
      <c r="D56" s="1590"/>
      <c r="E56" s="186"/>
      <c r="F56" s="2562">
        <v>1</v>
      </c>
      <c r="G56" s="1601"/>
      <c r="H56" s="1602"/>
      <c r="I56" s="1602"/>
      <c r="J56" s="1657"/>
      <c r="K56" s="1599"/>
    </row>
    <row r="57" spans="1:11" s="1" customFormat="1" ht="24.95" hidden="1" customHeight="1" outlineLevel="1">
      <c r="A57" s="211"/>
      <c r="B57" s="84" t="s">
        <v>938</v>
      </c>
      <c r="C57" s="1951"/>
      <c r="D57" s="1590"/>
      <c r="E57" s="186"/>
      <c r="F57" s="2562">
        <v>1</v>
      </c>
      <c r="G57" s="1601"/>
      <c r="H57" s="1602"/>
      <c r="I57" s="1602"/>
      <c r="J57" s="1657"/>
      <c r="K57" s="1599"/>
    </row>
    <row r="58" spans="1:11" s="1" customFormat="1" ht="24.95" customHeight="1" collapsed="1">
      <c r="A58" s="211"/>
      <c r="B58" s="84" t="s">
        <v>939</v>
      </c>
      <c r="C58" s="1951"/>
      <c r="D58" s="1590"/>
      <c r="E58" s="186"/>
      <c r="F58" s="2562">
        <v>1</v>
      </c>
      <c r="G58" s="1595"/>
      <c r="H58" s="1596"/>
      <c r="I58" s="1596"/>
      <c r="J58" s="1657"/>
      <c r="K58" s="1599"/>
    </row>
    <row r="59" spans="1:11" s="1" customFormat="1" ht="24.95" hidden="1" customHeight="1" outlineLevel="1">
      <c r="A59" s="211"/>
      <c r="B59" s="84" t="s">
        <v>940</v>
      </c>
      <c r="C59" s="1951"/>
      <c r="D59" s="1590"/>
      <c r="E59" s="186"/>
      <c r="F59" s="2562">
        <v>1</v>
      </c>
      <c r="G59" s="1601"/>
      <c r="H59" s="1602"/>
      <c r="I59" s="1602"/>
      <c r="J59" s="1657"/>
      <c r="K59" s="1599"/>
    </row>
    <row r="60" spans="1:11" s="1" customFormat="1" ht="24.95" hidden="1" customHeight="1" outlineLevel="1">
      <c r="A60" s="211"/>
      <c r="B60" s="84" t="s">
        <v>941</v>
      </c>
      <c r="C60" s="1951"/>
      <c r="D60" s="1590"/>
      <c r="E60" s="186"/>
      <c r="F60" s="2562">
        <v>1</v>
      </c>
      <c r="G60" s="1601"/>
      <c r="H60" s="1602"/>
      <c r="I60" s="1602"/>
      <c r="J60" s="1657"/>
      <c r="K60" s="1599"/>
    </row>
    <row r="61" spans="1:11" s="1" customFormat="1" ht="24.95" hidden="1" customHeight="1" outlineLevel="1">
      <c r="A61" s="211"/>
      <c r="B61" s="84" t="s">
        <v>942</v>
      </c>
      <c r="C61" s="1951"/>
      <c r="D61" s="1590"/>
      <c r="E61" s="186"/>
      <c r="F61" s="2562">
        <v>1</v>
      </c>
      <c r="G61" s="1601"/>
      <c r="H61" s="1602"/>
      <c r="I61" s="1602"/>
      <c r="J61" s="1657"/>
      <c r="K61" s="1599"/>
    </row>
    <row r="62" spans="1:11" s="1" customFormat="1" ht="24.95" hidden="1" customHeight="1" outlineLevel="1">
      <c r="A62" s="211"/>
      <c r="B62" s="84" t="s">
        <v>943</v>
      </c>
      <c r="C62" s="1951"/>
      <c r="D62" s="1590"/>
      <c r="E62" s="186"/>
      <c r="F62" s="2562">
        <v>1</v>
      </c>
      <c r="G62" s="1601"/>
      <c r="H62" s="1602"/>
      <c r="I62" s="1602"/>
      <c r="J62" s="1657"/>
      <c r="K62" s="1599"/>
    </row>
    <row r="63" spans="1:11" s="1" customFormat="1" ht="24.95" customHeight="1" collapsed="1">
      <c r="A63" s="211"/>
      <c r="B63" s="84" t="s">
        <v>944</v>
      </c>
      <c r="C63" s="1951"/>
      <c r="D63" s="1590"/>
      <c r="E63" s="186"/>
      <c r="F63" s="2562">
        <v>1</v>
      </c>
      <c r="G63" s="1595"/>
      <c r="H63" s="1596"/>
      <c r="I63" s="1596"/>
      <c r="J63" s="1657"/>
      <c r="K63" s="1599"/>
    </row>
    <row r="64" spans="1:11" s="1" customFormat="1" ht="24.95" hidden="1" customHeight="1" outlineLevel="1">
      <c r="A64" s="211"/>
      <c r="B64" s="84" t="s">
        <v>945</v>
      </c>
      <c r="C64" s="1951"/>
      <c r="D64" s="1590"/>
      <c r="E64" s="186"/>
      <c r="F64" s="2562">
        <v>1</v>
      </c>
      <c r="G64" s="1601"/>
      <c r="H64" s="1602"/>
      <c r="I64" s="1602"/>
      <c r="J64" s="1657"/>
      <c r="K64" s="1599"/>
    </row>
    <row r="65" spans="1:15" s="1" customFormat="1" ht="24.95" hidden="1" customHeight="1" outlineLevel="1">
      <c r="A65" s="211"/>
      <c r="B65" s="84" t="s">
        <v>946</v>
      </c>
      <c r="C65" s="1951"/>
      <c r="D65" s="1590"/>
      <c r="E65" s="186"/>
      <c r="F65" s="2562">
        <v>1</v>
      </c>
      <c r="G65" s="1601"/>
      <c r="H65" s="1602"/>
      <c r="I65" s="1602"/>
      <c r="J65" s="1657"/>
      <c r="K65" s="1599"/>
    </row>
    <row r="66" spans="1:15" s="1" customFormat="1" ht="24.95" customHeight="1" collapsed="1">
      <c r="A66" s="211"/>
      <c r="B66" s="84" t="s">
        <v>947</v>
      </c>
      <c r="C66" s="1951"/>
      <c r="D66" s="1590"/>
      <c r="E66" s="186"/>
      <c r="F66" s="2562">
        <v>1</v>
      </c>
      <c r="G66" s="1595"/>
      <c r="H66" s="1596"/>
      <c r="I66" s="1596"/>
      <c r="J66" s="1657"/>
      <c r="K66" s="1599"/>
    </row>
    <row r="67" spans="1:15" s="1" customFormat="1" ht="24.95" hidden="1" customHeight="1" outlineLevel="1">
      <c r="A67" s="211"/>
      <c r="B67" s="84" t="s">
        <v>948</v>
      </c>
      <c r="C67" s="1951"/>
      <c r="D67" s="1590"/>
      <c r="E67" s="186"/>
      <c r="F67" s="2562">
        <v>1</v>
      </c>
      <c r="G67" s="1601"/>
      <c r="H67" s="1602"/>
      <c r="I67" s="1602"/>
      <c r="J67" s="1657"/>
      <c r="K67" s="1599"/>
    </row>
    <row r="68" spans="1:15" s="1" customFormat="1" ht="24.95" hidden="1" customHeight="1" outlineLevel="1">
      <c r="A68" s="211"/>
      <c r="B68" s="84" t="s">
        <v>949</v>
      </c>
      <c r="C68" s="1951"/>
      <c r="D68" s="1590"/>
      <c r="E68" s="186"/>
      <c r="F68" s="2562">
        <v>1</v>
      </c>
      <c r="G68" s="1601"/>
      <c r="H68" s="1602"/>
      <c r="I68" s="1602"/>
      <c r="J68" s="1657"/>
      <c r="K68" s="1599"/>
    </row>
    <row r="69" spans="1:15" s="1" customFormat="1" ht="24.95" customHeight="1" collapsed="1">
      <c r="A69" s="211"/>
      <c r="B69" s="84" t="s">
        <v>950</v>
      </c>
      <c r="C69" s="1951"/>
      <c r="D69" s="1590"/>
      <c r="E69" s="186"/>
      <c r="F69" s="2562">
        <v>1</v>
      </c>
      <c r="G69" s="1595"/>
      <c r="H69" s="1596"/>
      <c r="I69" s="1596"/>
      <c r="J69" s="1657"/>
      <c r="K69" s="1599"/>
    </row>
    <row r="70" spans="1:15" s="1" customFormat="1" ht="24.95" hidden="1" customHeight="1" outlineLevel="1">
      <c r="A70" s="211"/>
      <c r="B70" s="1856" t="s">
        <v>951</v>
      </c>
      <c r="C70" s="1951"/>
      <c r="D70" s="1590"/>
      <c r="E70" s="186"/>
      <c r="F70" s="2562">
        <v>1</v>
      </c>
      <c r="G70" s="1601"/>
      <c r="H70" s="1602"/>
      <c r="I70" s="1602"/>
      <c r="J70" s="1657"/>
      <c r="K70" s="1599"/>
    </row>
    <row r="71" spans="1:15" s="1" customFormat="1" ht="24.95" hidden="1" customHeight="1" outlineLevel="1">
      <c r="A71" s="211"/>
      <c r="B71" s="84" t="s">
        <v>952</v>
      </c>
      <c r="C71" s="1951"/>
      <c r="D71" s="1590"/>
      <c r="E71" s="186"/>
      <c r="F71" s="2562">
        <v>1</v>
      </c>
      <c r="G71" s="1601"/>
      <c r="H71" s="1602"/>
      <c r="I71" s="1602"/>
      <c r="J71" s="1657"/>
      <c r="K71" s="1599"/>
    </row>
    <row r="72" spans="1:15" s="1" customFormat="1" ht="24.95" customHeight="1" collapsed="1">
      <c r="A72" s="1168"/>
      <c r="B72" s="2546" t="s">
        <v>953</v>
      </c>
      <c r="C72" s="2552"/>
      <c r="D72" s="2553"/>
      <c r="E72" s="2554"/>
      <c r="F72" s="2563">
        <v>1</v>
      </c>
      <c r="G72" s="2555"/>
      <c r="H72" s="2556"/>
      <c r="I72" s="2556"/>
      <c r="J72" s="1773"/>
      <c r="K72" s="1599"/>
    </row>
    <row r="73" spans="1:15" ht="27.95" customHeight="1">
      <c r="A73" s="1069" t="s">
        <v>568</v>
      </c>
      <c r="B73" s="2557" t="s">
        <v>563</v>
      </c>
      <c r="C73" s="2558"/>
      <c r="D73" s="2559"/>
      <c r="E73" s="447" t="s">
        <v>20</v>
      </c>
      <c r="F73" s="447"/>
      <c r="G73" s="447"/>
      <c r="H73" s="2560"/>
      <c r="I73" s="2560"/>
      <c r="J73" s="2561" t="s">
        <v>987</v>
      </c>
      <c r="O73" s="12">
        <v>2</v>
      </c>
    </row>
    <row r="74" spans="1:15" ht="27.95" customHeight="1">
      <c r="A74" s="565"/>
      <c r="B74" s="781" t="s">
        <v>737</v>
      </c>
      <c r="C74" s="782"/>
      <c r="D74" s="783"/>
      <c r="E74" s="450" t="s">
        <v>44</v>
      </c>
      <c r="F74" s="378"/>
      <c r="G74" s="377"/>
      <c r="H74" s="1531"/>
      <c r="I74" s="1531"/>
      <c r="J74" s="1955"/>
    </row>
    <row r="75" spans="1:15" ht="27.95" customHeight="1">
      <c r="A75" s="565"/>
      <c r="B75" s="781" t="s">
        <v>564</v>
      </c>
      <c r="C75" s="782"/>
      <c r="D75" s="783"/>
      <c r="E75" s="450" t="s">
        <v>123</v>
      </c>
      <c r="F75" s="378"/>
      <c r="G75" s="377"/>
      <c r="H75" s="1531"/>
      <c r="I75" s="1531"/>
      <c r="J75" s="1955"/>
    </row>
    <row r="76" spans="1:15" ht="27.95" customHeight="1">
      <c r="A76" s="565"/>
      <c r="B76" s="781" t="s">
        <v>565</v>
      </c>
      <c r="C76" s="782"/>
      <c r="D76" s="783"/>
      <c r="E76" s="450"/>
      <c r="F76" s="378"/>
      <c r="G76" s="377"/>
      <c r="H76" s="1531"/>
      <c r="I76" s="1531"/>
      <c r="J76" s="1955"/>
    </row>
    <row r="77" spans="1:15" ht="27.95" customHeight="1">
      <c r="A77" s="565"/>
      <c r="B77" s="241" t="s">
        <v>210</v>
      </c>
      <c r="C77" s="77">
        <v>116</v>
      </c>
      <c r="D77" s="243" t="s">
        <v>293</v>
      </c>
      <c r="E77" s="450"/>
      <c r="F77" s="1694">
        <v>1</v>
      </c>
      <c r="G77" s="1595"/>
      <c r="H77" s="1596"/>
      <c r="I77" s="1596"/>
      <c r="J77" s="1656"/>
    </row>
    <row r="78" spans="1:15" ht="27.95" customHeight="1">
      <c r="A78" s="565"/>
      <c r="B78" s="241" t="s">
        <v>1074</v>
      </c>
      <c r="C78" s="77"/>
      <c r="D78" s="243"/>
      <c r="E78" s="450"/>
      <c r="F78" s="450"/>
      <c r="G78" s="381"/>
      <c r="H78" s="245"/>
      <c r="I78" s="245"/>
      <c r="J78" s="1656"/>
    </row>
    <row r="79" spans="1:15" ht="27.95" customHeight="1">
      <c r="A79" s="2564"/>
      <c r="B79" s="2565"/>
      <c r="C79" s="2566"/>
      <c r="D79" s="2567"/>
      <c r="E79" s="2568"/>
      <c r="F79" s="2568"/>
      <c r="G79" s="2569"/>
      <c r="H79" s="1872"/>
      <c r="I79" s="1872"/>
      <c r="J79" s="1873"/>
    </row>
    <row r="80" spans="1:15" ht="27.95" customHeight="1">
      <c r="A80" s="1079"/>
      <c r="B80" s="1073" t="s">
        <v>294</v>
      </c>
      <c r="C80" s="1074"/>
      <c r="D80" s="1075"/>
      <c r="E80" s="450" t="s">
        <v>20</v>
      </c>
      <c r="F80" s="450"/>
      <c r="G80" s="450"/>
      <c r="H80" s="1531"/>
      <c r="I80" s="1531"/>
      <c r="J80" s="1954" t="s">
        <v>987</v>
      </c>
      <c r="O80" s="12">
        <v>3</v>
      </c>
    </row>
    <row r="81" spans="1:15" ht="27.95" customHeight="1">
      <c r="A81" s="1072"/>
      <c r="B81" s="1073" t="s">
        <v>295</v>
      </c>
      <c r="C81" s="1074"/>
      <c r="D81" s="1075"/>
      <c r="E81" s="450" t="s">
        <v>44</v>
      </c>
      <c r="F81" s="378"/>
      <c r="G81" s="377"/>
      <c r="H81" s="1531"/>
      <c r="I81" s="1531"/>
      <c r="J81" s="1955"/>
    </row>
    <row r="82" spans="1:15" ht="27.95" customHeight="1">
      <c r="A82" s="1076"/>
      <c r="B82" s="1073" t="s">
        <v>296</v>
      </c>
      <c r="C82" s="1074"/>
      <c r="D82" s="1075"/>
      <c r="E82" s="450" t="s">
        <v>123</v>
      </c>
      <c r="F82" s="378"/>
      <c r="G82" s="377"/>
      <c r="H82" s="1531"/>
      <c r="I82" s="1531"/>
      <c r="J82" s="1955"/>
    </row>
    <row r="83" spans="1:15" ht="27.95" customHeight="1">
      <c r="A83" s="1076"/>
      <c r="B83" s="1073" t="s">
        <v>297</v>
      </c>
      <c r="C83" s="1074"/>
      <c r="D83" s="1075"/>
      <c r="E83" s="450"/>
      <c r="F83" s="450"/>
      <c r="G83" s="381"/>
      <c r="H83" s="245"/>
      <c r="I83" s="245"/>
      <c r="J83" s="1656"/>
    </row>
    <row r="84" spans="1:15" ht="27.95" customHeight="1">
      <c r="A84" s="1076"/>
      <c r="B84" s="1073" t="s">
        <v>298</v>
      </c>
      <c r="C84" s="1074"/>
      <c r="D84" s="1075"/>
      <c r="E84" s="450"/>
      <c r="F84" s="450"/>
      <c r="G84" s="381"/>
      <c r="H84" s="1531"/>
      <c r="I84" s="1531"/>
      <c r="J84" s="1955"/>
    </row>
    <row r="85" spans="1:15" ht="27.95" customHeight="1">
      <c r="A85" s="1076"/>
      <c r="B85" s="1073" t="s">
        <v>299</v>
      </c>
      <c r="C85" s="1074"/>
      <c r="D85" s="1075"/>
      <c r="E85" s="450"/>
      <c r="F85" s="450"/>
      <c r="G85" s="381"/>
      <c r="H85" s="1531"/>
      <c r="I85" s="1531"/>
      <c r="J85" s="1955"/>
    </row>
    <row r="86" spans="1:15" ht="27.95" customHeight="1">
      <c r="A86" s="569"/>
      <c r="B86" s="1572" t="s">
        <v>210</v>
      </c>
      <c r="C86" s="82">
        <v>117</v>
      </c>
      <c r="D86" s="1571" t="s">
        <v>293</v>
      </c>
      <c r="E86" s="377"/>
      <c r="F86" s="392"/>
      <c r="G86" s="298"/>
      <c r="H86" s="245"/>
      <c r="I86" s="245"/>
      <c r="J86" s="1656"/>
    </row>
    <row r="87" spans="1:15" ht="27.95" customHeight="1">
      <c r="A87" s="569"/>
      <c r="B87" s="1958" t="s">
        <v>1075</v>
      </c>
      <c r="C87" s="82"/>
      <c r="D87" s="1949"/>
      <c r="E87" s="377"/>
      <c r="F87" s="1694"/>
      <c r="G87" s="377"/>
      <c r="H87" s="245"/>
      <c r="I87" s="245"/>
      <c r="J87" s="1656"/>
    </row>
    <row r="88" spans="1:15" ht="27.95" customHeight="1">
      <c r="A88" s="122"/>
      <c r="B88" s="1958" t="s">
        <v>1076</v>
      </c>
      <c r="C88" s="82"/>
      <c r="D88" s="1949"/>
      <c r="E88" s="377"/>
      <c r="F88" s="377"/>
      <c r="G88" s="377"/>
      <c r="H88" s="245"/>
      <c r="I88" s="245"/>
      <c r="J88" s="1656"/>
    </row>
    <row r="89" spans="1:15" s="1" customFormat="1" ht="24.95" hidden="1" customHeight="1" outlineLevel="1">
      <c r="A89" s="211"/>
      <c r="B89" s="1759" t="s">
        <v>898</v>
      </c>
      <c r="C89" s="1951"/>
      <c r="D89" s="1590"/>
      <c r="E89" s="186"/>
      <c r="F89" s="1694">
        <v>1</v>
      </c>
      <c r="G89" s="1694">
        <v>1</v>
      </c>
      <c r="H89" s="1694">
        <v>1</v>
      </c>
      <c r="I89" s="1694">
        <v>1</v>
      </c>
      <c r="J89" s="1657"/>
      <c r="K89" s="1608"/>
      <c r="L89" s="196"/>
      <c r="O89" s="196"/>
    </row>
    <row r="90" spans="1:15" s="1" customFormat="1" ht="24.95" hidden="1" customHeight="1" outlineLevel="1">
      <c r="A90" s="211"/>
      <c r="B90" s="1759" t="s">
        <v>899</v>
      </c>
      <c r="C90" s="1951"/>
      <c r="D90" s="1590"/>
      <c r="E90" s="186"/>
      <c r="F90" s="1694">
        <v>1</v>
      </c>
      <c r="G90" s="1694">
        <v>1</v>
      </c>
      <c r="H90" s="1694">
        <v>1</v>
      </c>
      <c r="I90" s="1694">
        <v>1</v>
      </c>
      <c r="J90" s="1657"/>
      <c r="K90" s="1591"/>
    </row>
    <row r="91" spans="1:15" s="1" customFormat="1" ht="24.95" hidden="1" customHeight="1" outlineLevel="1">
      <c r="A91" s="211"/>
      <c r="B91" s="1759" t="s">
        <v>900</v>
      </c>
      <c r="C91" s="1951"/>
      <c r="D91" s="1590"/>
      <c r="E91" s="186"/>
      <c r="F91" s="1694">
        <v>1</v>
      </c>
      <c r="G91" s="1694">
        <v>1</v>
      </c>
      <c r="H91" s="1694">
        <v>1</v>
      </c>
      <c r="I91" s="1694">
        <v>1</v>
      </c>
      <c r="J91" s="1657"/>
      <c r="K91" s="1591"/>
    </row>
    <row r="92" spans="1:15" s="1" customFormat="1" ht="24.95" hidden="1" customHeight="1" outlineLevel="1">
      <c r="A92" s="211"/>
      <c r="B92" s="1759" t="s">
        <v>901</v>
      </c>
      <c r="C92" s="1951"/>
      <c r="D92" s="1590"/>
      <c r="E92" s="186"/>
      <c r="F92" s="1694">
        <v>1</v>
      </c>
      <c r="G92" s="1694">
        <v>1</v>
      </c>
      <c r="H92" s="1694">
        <v>1</v>
      </c>
      <c r="I92" s="1694">
        <v>1</v>
      </c>
      <c r="J92" s="1657"/>
      <c r="K92" s="1591"/>
    </row>
    <row r="93" spans="1:15" s="1" customFormat="1" ht="24.95" customHeight="1" collapsed="1">
      <c r="A93" s="211"/>
      <c r="B93" s="1759" t="s">
        <v>902</v>
      </c>
      <c r="C93" s="1951"/>
      <c r="D93" s="1957"/>
      <c r="E93" s="186"/>
      <c r="F93" s="1694">
        <v>1</v>
      </c>
      <c r="G93" s="1694">
        <v>1</v>
      </c>
      <c r="H93" s="1694">
        <v>1</v>
      </c>
      <c r="I93" s="1694">
        <v>1</v>
      </c>
      <c r="J93" s="1657"/>
      <c r="K93" s="1591"/>
    </row>
    <row r="94" spans="1:15" s="1" customFormat="1" ht="24.95" hidden="1" customHeight="1" outlineLevel="1">
      <c r="A94" s="211"/>
      <c r="B94" s="1759" t="s">
        <v>903</v>
      </c>
      <c r="C94" s="1951"/>
      <c r="D94" s="1957"/>
      <c r="E94" s="186"/>
      <c r="F94" s="1694">
        <v>1</v>
      </c>
      <c r="G94" s="1694">
        <v>1</v>
      </c>
      <c r="H94" s="1694">
        <v>1</v>
      </c>
      <c r="I94" s="1694">
        <v>1</v>
      </c>
      <c r="J94" s="1657"/>
      <c r="K94" s="1599"/>
    </row>
    <row r="95" spans="1:15" s="1" customFormat="1" ht="24.95" hidden="1" customHeight="1" outlineLevel="1">
      <c r="A95" s="211"/>
      <c r="B95" s="1759" t="s">
        <v>904</v>
      </c>
      <c r="C95" s="1951"/>
      <c r="D95" s="1957"/>
      <c r="E95" s="186"/>
      <c r="F95" s="1694">
        <v>1</v>
      </c>
      <c r="G95" s="1694">
        <v>1</v>
      </c>
      <c r="H95" s="1694">
        <v>1</v>
      </c>
      <c r="I95" s="1694">
        <v>1</v>
      </c>
      <c r="J95" s="1657"/>
      <c r="K95" s="1599"/>
    </row>
    <row r="96" spans="1:15" s="1" customFormat="1" ht="24.95" hidden="1" customHeight="1" outlineLevel="1">
      <c r="A96" s="211"/>
      <c r="B96" s="1759" t="s">
        <v>905</v>
      </c>
      <c r="C96" s="1951"/>
      <c r="D96" s="1957"/>
      <c r="E96" s="186"/>
      <c r="F96" s="1694">
        <v>1</v>
      </c>
      <c r="G96" s="1694">
        <v>1</v>
      </c>
      <c r="H96" s="1694">
        <v>1</v>
      </c>
      <c r="I96" s="1694">
        <v>1</v>
      </c>
      <c r="J96" s="1657"/>
      <c r="K96" s="1599"/>
    </row>
    <row r="97" spans="1:11" s="1" customFormat="1" ht="24.95" customHeight="1" collapsed="1">
      <c r="A97" s="211"/>
      <c r="B97" s="1759" t="s">
        <v>906</v>
      </c>
      <c r="C97" s="1951"/>
      <c r="D97" s="1957"/>
      <c r="E97" s="186"/>
      <c r="F97" s="1694">
        <v>1</v>
      </c>
      <c r="G97" s="1694">
        <v>1</v>
      </c>
      <c r="H97" s="1694">
        <v>1</v>
      </c>
      <c r="I97" s="1694">
        <v>1</v>
      </c>
      <c r="J97" s="1657"/>
      <c r="K97" s="1600"/>
    </row>
    <row r="98" spans="1:11" s="1" customFormat="1" ht="24.95" hidden="1" customHeight="1" outlineLevel="1">
      <c r="A98" s="211"/>
      <c r="B98" s="1759" t="s">
        <v>907</v>
      </c>
      <c r="C98" s="1951"/>
      <c r="D98" s="1957"/>
      <c r="E98" s="186"/>
      <c r="F98" s="1694">
        <v>1</v>
      </c>
      <c r="G98" s="1694">
        <v>1</v>
      </c>
      <c r="H98" s="1694">
        <v>1</v>
      </c>
      <c r="I98" s="1694">
        <v>1</v>
      </c>
      <c r="J98" s="1657"/>
      <c r="K98" s="1599"/>
    </row>
    <row r="99" spans="1:11" s="1" customFormat="1" ht="24.95" hidden="1" customHeight="1" outlineLevel="1">
      <c r="A99" s="211"/>
      <c r="B99" s="1759" t="s">
        <v>908</v>
      </c>
      <c r="C99" s="1951"/>
      <c r="D99" s="1957"/>
      <c r="E99" s="186"/>
      <c r="F99" s="1694">
        <v>1</v>
      </c>
      <c r="G99" s="1694">
        <v>1</v>
      </c>
      <c r="H99" s="1694">
        <v>1</v>
      </c>
      <c r="I99" s="1694">
        <v>1</v>
      </c>
      <c r="J99" s="1657"/>
      <c r="K99" s="1599"/>
    </row>
    <row r="100" spans="1:11" s="1" customFormat="1" ht="24.95" hidden="1" customHeight="1" outlineLevel="1">
      <c r="A100" s="211"/>
      <c r="B100" s="1759" t="s">
        <v>909</v>
      </c>
      <c r="C100" s="1951"/>
      <c r="D100" s="1957"/>
      <c r="E100" s="186"/>
      <c r="F100" s="1694">
        <v>1</v>
      </c>
      <c r="G100" s="1694">
        <v>1</v>
      </c>
      <c r="H100" s="1694">
        <v>1</v>
      </c>
      <c r="I100" s="1694">
        <v>1</v>
      </c>
      <c r="J100" s="1657"/>
      <c r="K100" s="1599"/>
    </row>
    <row r="101" spans="1:11" s="1" customFormat="1" ht="24.95" customHeight="1" collapsed="1">
      <c r="A101" s="211"/>
      <c r="B101" s="1759" t="s">
        <v>910</v>
      </c>
      <c r="C101" s="1951"/>
      <c r="D101" s="1957"/>
      <c r="E101" s="186"/>
      <c r="F101" s="1694">
        <v>1</v>
      </c>
      <c r="G101" s="1694">
        <v>1</v>
      </c>
      <c r="H101" s="1694">
        <v>1</v>
      </c>
      <c r="I101" s="1694">
        <v>1</v>
      </c>
      <c r="J101" s="1657"/>
      <c r="K101" s="1599"/>
    </row>
    <row r="102" spans="1:11" s="1" customFormat="1" ht="24.95" hidden="1" customHeight="1" outlineLevel="1">
      <c r="A102" s="211"/>
      <c r="B102" s="1759" t="s">
        <v>911</v>
      </c>
      <c r="C102" s="1951"/>
      <c r="D102" s="1957"/>
      <c r="E102" s="186"/>
      <c r="F102" s="1694">
        <v>1</v>
      </c>
      <c r="G102" s="1694">
        <v>1</v>
      </c>
      <c r="H102" s="1694">
        <v>1</v>
      </c>
      <c r="I102" s="1694">
        <v>1</v>
      </c>
      <c r="J102" s="1657"/>
      <c r="K102" s="1599"/>
    </row>
    <row r="103" spans="1:11" s="1" customFormat="1" ht="24.95" hidden="1" customHeight="1" outlineLevel="1">
      <c r="A103" s="211"/>
      <c r="B103" s="1759" t="s">
        <v>912</v>
      </c>
      <c r="C103" s="1951"/>
      <c r="D103" s="1957"/>
      <c r="E103" s="186"/>
      <c r="F103" s="1694">
        <v>1</v>
      </c>
      <c r="G103" s="1694">
        <v>1</v>
      </c>
      <c r="H103" s="1694">
        <v>1</v>
      </c>
      <c r="I103" s="1694">
        <v>1</v>
      </c>
      <c r="J103" s="1657"/>
      <c r="K103" s="1599"/>
    </row>
    <row r="104" spans="1:11" s="1" customFormat="1" ht="24.95" hidden="1" customHeight="1" outlineLevel="1">
      <c r="A104" s="211"/>
      <c r="B104" s="1759" t="s">
        <v>913</v>
      </c>
      <c r="C104" s="1951"/>
      <c r="D104" s="1957"/>
      <c r="E104" s="186"/>
      <c r="F104" s="1694">
        <v>1</v>
      </c>
      <c r="G104" s="1694">
        <v>1</v>
      </c>
      <c r="H104" s="1694">
        <v>1</v>
      </c>
      <c r="I104" s="1694">
        <v>1</v>
      </c>
      <c r="J104" s="1657"/>
      <c r="K104" s="1599"/>
    </row>
    <row r="105" spans="1:11" s="1" customFormat="1" ht="24.95" hidden="1" customHeight="1" outlineLevel="1">
      <c r="A105" s="211"/>
      <c r="B105" s="1759" t="s">
        <v>914</v>
      </c>
      <c r="C105" s="1951"/>
      <c r="D105" s="1957"/>
      <c r="E105" s="186"/>
      <c r="F105" s="1694">
        <v>1</v>
      </c>
      <c r="G105" s="1694">
        <v>1</v>
      </c>
      <c r="H105" s="1694">
        <v>1</v>
      </c>
      <c r="I105" s="1694">
        <v>1</v>
      </c>
      <c r="J105" s="1657"/>
      <c r="K105" s="1599"/>
    </row>
    <row r="106" spans="1:11" s="1" customFormat="1" ht="24.95" customHeight="1" collapsed="1">
      <c r="A106" s="211"/>
      <c r="B106" s="1759" t="s">
        <v>915</v>
      </c>
      <c r="C106" s="1951"/>
      <c r="D106" s="1957"/>
      <c r="E106" s="186"/>
      <c r="F106" s="1694">
        <v>1</v>
      </c>
      <c r="G106" s="1694">
        <v>1</v>
      </c>
      <c r="H106" s="1694">
        <v>1</v>
      </c>
      <c r="I106" s="1694">
        <v>1</v>
      </c>
      <c r="J106" s="1657"/>
      <c r="K106" s="1599"/>
    </row>
    <row r="107" spans="1:11" s="1" customFormat="1" ht="24.95" hidden="1" customHeight="1" outlineLevel="1">
      <c r="A107" s="211"/>
      <c r="B107" s="1759" t="s">
        <v>916</v>
      </c>
      <c r="C107" s="1951"/>
      <c r="D107" s="1957"/>
      <c r="E107" s="186"/>
      <c r="F107" s="1694">
        <v>1</v>
      </c>
      <c r="G107" s="1694">
        <v>1</v>
      </c>
      <c r="H107" s="1694">
        <v>1</v>
      </c>
      <c r="I107" s="1694">
        <v>1</v>
      </c>
      <c r="J107" s="1657"/>
      <c r="K107" s="1599"/>
    </row>
    <row r="108" spans="1:11" s="1" customFormat="1" ht="24.95" hidden="1" customHeight="1" outlineLevel="1">
      <c r="A108" s="211"/>
      <c r="B108" s="1759" t="s">
        <v>917</v>
      </c>
      <c r="C108" s="1951"/>
      <c r="D108" s="1957"/>
      <c r="E108" s="186"/>
      <c r="F108" s="1694">
        <v>1</v>
      </c>
      <c r="G108" s="1694">
        <v>1</v>
      </c>
      <c r="H108" s="1694">
        <v>1</v>
      </c>
      <c r="I108" s="1694">
        <v>1</v>
      </c>
      <c r="J108" s="1657"/>
      <c r="K108" s="1599"/>
    </row>
    <row r="109" spans="1:11" s="1" customFormat="1" ht="24.95" customHeight="1" collapsed="1">
      <c r="A109" s="211"/>
      <c r="B109" s="1759" t="s">
        <v>918</v>
      </c>
      <c r="C109" s="1951"/>
      <c r="D109" s="1957"/>
      <c r="E109" s="186"/>
      <c r="F109" s="1694">
        <v>1</v>
      </c>
      <c r="G109" s="1694">
        <v>1</v>
      </c>
      <c r="H109" s="1694">
        <v>1</v>
      </c>
      <c r="I109" s="1694">
        <v>1</v>
      </c>
      <c r="J109" s="1657"/>
      <c r="K109" s="1599"/>
    </row>
    <row r="110" spans="1:11" s="1" customFormat="1" ht="24.95" hidden="1" customHeight="1" outlineLevel="1">
      <c r="A110" s="211"/>
      <c r="B110" s="1759" t="s">
        <v>919</v>
      </c>
      <c r="C110" s="1951"/>
      <c r="D110" s="1957"/>
      <c r="E110" s="186"/>
      <c r="F110" s="1694">
        <v>1</v>
      </c>
      <c r="G110" s="1694">
        <v>1</v>
      </c>
      <c r="H110" s="1694">
        <v>1</v>
      </c>
      <c r="I110" s="1694">
        <v>1</v>
      </c>
      <c r="J110" s="1657"/>
      <c r="K110" s="1599"/>
    </row>
    <row r="111" spans="1:11" s="1" customFormat="1" ht="24.95" hidden="1" customHeight="1" outlineLevel="1">
      <c r="A111" s="211"/>
      <c r="B111" s="1759" t="s">
        <v>920</v>
      </c>
      <c r="C111" s="1951"/>
      <c r="D111" s="1957"/>
      <c r="E111" s="186"/>
      <c r="F111" s="1694">
        <v>1</v>
      </c>
      <c r="G111" s="1694">
        <v>1</v>
      </c>
      <c r="H111" s="1694">
        <v>1</v>
      </c>
      <c r="I111" s="1694">
        <v>1</v>
      </c>
      <c r="J111" s="1657"/>
      <c r="K111" s="1599"/>
    </row>
    <row r="112" spans="1:11" s="1" customFormat="1" ht="24.95" hidden="1" customHeight="1" outlineLevel="1">
      <c r="A112" s="211"/>
      <c r="B112" s="1759" t="s">
        <v>921</v>
      </c>
      <c r="C112" s="1951"/>
      <c r="D112" s="1957"/>
      <c r="E112" s="186"/>
      <c r="F112" s="1694">
        <v>1</v>
      </c>
      <c r="G112" s="1694">
        <v>1</v>
      </c>
      <c r="H112" s="1694">
        <v>1</v>
      </c>
      <c r="I112" s="1694">
        <v>1</v>
      </c>
      <c r="J112" s="1657"/>
      <c r="K112" s="1599"/>
    </row>
    <row r="113" spans="1:11" s="1" customFormat="1" ht="24.95" hidden="1" customHeight="1" outlineLevel="1">
      <c r="A113" s="211"/>
      <c r="B113" s="1759" t="s">
        <v>922</v>
      </c>
      <c r="C113" s="1951"/>
      <c r="D113" s="1957"/>
      <c r="E113" s="186"/>
      <c r="F113" s="1694">
        <v>1</v>
      </c>
      <c r="G113" s="1694">
        <v>1</v>
      </c>
      <c r="H113" s="1694">
        <v>1</v>
      </c>
      <c r="I113" s="1694">
        <v>1</v>
      </c>
      <c r="J113" s="1657"/>
      <c r="K113" s="1599"/>
    </row>
    <row r="114" spans="1:11" s="1" customFormat="1" ht="24.95" customHeight="1" collapsed="1">
      <c r="A114" s="211"/>
      <c r="B114" s="1759" t="s">
        <v>923</v>
      </c>
      <c r="C114" s="1951"/>
      <c r="D114" s="1957"/>
      <c r="E114" s="186"/>
      <c r="F114" s="1694">
        <v>1</v>
      </c>
      <c r="G114" s="1694">
        <v>1</v>
      </c>
      <c r="H114" s="1694">
        <v>1</v>
      </c>
      <c r="I114" s="1694">
        <v>1</v>
      </c>
      <c r="J114" s="1657"/>
      <c r="K114" s="1599"/>
    </row>
    <row r="115" spans="1:11" s="1" customFormat="1" ht="24.95" hidden="1" customHeight="1" outlineLevel="1">
      <c r="A115" s="211"/>
      <c r="B115" s="1759" t="s">
        <v>924</v>
      </c>
      <c r="C115" s="1951"/>
      <c r="D115" s="1957"/>
      <c r="E115" s="186"/>
      <c r="F115" s="1694">
        <v>1</v>
      </c>
      <c r="G115" s="1694">
        <v>1</v>
      </c>
      <c r="H115" s="1694">
        <v>1</v>
      </c>
      <c r="I115" s="1694">
        <v>1</v>
      </c>
      <c r="J115" s="1657"/>
      <c r="K115" s="1599"/>
    </row>
    <row r="116" spans="1:11" s="1" customFormat="1" ht="24.95" hidden="1" customHeight="1" outlineLevel="1">
      <c r="A116" s="211"/>
      <c r="B116" s="1759" t="s">
        <v>925</v>
      </c>
      <c r="C116" s="1951"/>
      <c r="D116" s="1957"/>
      <c r="E116" s="186"/>
      <c r="F116" s="1694">
        <v>1</v>
      </c>
      <c r="G116" s="1694">
        <v>1</v>
      </c>
      <c r="H116" s="1694">
        <v>1</v>
      </c>
      <c r="I116" s="1694">
        <v>1</v>
      </c>
      <c r="J116" s="1657"/>
      <c r="K116" s="1599"/>
    </row>
    <row r="117" spans="1:11" s="1" customFormat="1" ht="24.95" hidden="1" customHeight="1" outlineLevel="1">
      <c r="A117" s="211"/>
      <c r="B117" s="1759" t="s">
        <v>926</v>
      </c>
      <c r="C117" s="1951"/>
      <c r="D117" s="1957"/>
      <c r="E117" s="186"/>
      <c r="F117" s="1694">
        <v>1</v>
      </c>
      <c r="G117" s="1694">
        <v>1</v>
      </c>
      <c r="H117" s="1694">
        <v>1</v>
      </c>
      <c r="I117" s="1694">
        <v>1</v>
      </c>
      <c r="J117" s="1657"/>
      <c r="K117" s="1599"/>
    </row>
    <row r="118" spans="1:11" s="1" customFormat="1" ht="24.95" customHeight="1" collapsed="1">
      <c r="A118" s="211"/>
      <c r="B118" s="1759" t="s">
        <v>927</v>
      </c>
      <c r="C118" s="1951"/>
      <c r="D118" s="1957"/>
      <c r="E118" s="186"/>
      <c r="F118" s="1694">
        <v>1</v>
      </c>
      <c r="G118" s="1694">
        <v>1</v>
      </c>
      <c r="H118" s="1694">
        <v>1</v>
      </c>
      <c r="I118" s="1694">
        <v>1</v>
      </c>
      <c r="J118" s="1657"/>
      <c r="K118" s="1599"/>
    </row>
    <row r="119" spans="1:11" s="1" customFormat="1" ht="24.95" customHeight="1">
      <c r="A119" s="211"/>
      <c r="B119" s="1759" t="s">
        <v>928</v>
      </c>
      <c r="C119" s="1951"/>
      <c r="D119" s="1957"/>
      <c r="E119" s="186"/>
      <c r="F119" s="1694">
        <v>1</v>
      </c>
      <c r="G119" s="1694">
        <v>1</v>
      </c>
      <c r="H119" s="1694">
        <v>1</v>
      </c>
      <c r="I119" s="1694">
        <v>1</v>
      </c>
      <c r="J119" s="1657"/>
      <c r="K119" s="1599"/>
    </row>
    <row r="120" spans="1:11" s="1" customFormat="1" ht="24.95" hidden="1" customHeight="1" outlineLevel="1">
      <c r="A120" s="211"/>
      <c r="B120" s="1759" t="s">
        <v>929</v>
      </c>
      <c r="C120" s="1951"/>
      <c r="D120" s="1957"/>
      <c r="E120" s="186"/>
      <c r="F120" s="1694">
        <v>1</v>
      </c>
      <c r="G120" s="1694">
        <v>1</v>
      </c>
      <c r="H120" s="1694">
        <v>1</v>
      </c>
      <c r="I120" s="1694">
        <v>1</v>
      </c>
      <c r="J120" s="1657"/>
      <c r="K120" s="1599"/>
    </row>
    <row r="121" spans="1:11" s="1" customFormat="1" ht="24.95" hidden="1" customHeight="1" outlineLevel="1">
      <c r="A121" s="211"/>
      <c r="B121" s="1759" t="s">
        <v>930</v>
      </c>
      <c r="C121" s="1951"/>
      <c r="D121" s="1957"/>
      <c r="E121" s="186"/>
      <c r="F121" s="1694">
        <v>1</v>
      </c>
      <c r="G121" s="1694">
        <v>1</v>
      </c>
      <c r="H121" s="1694">
        <v>1</v>
      </c>
      <c r="I121" s="1694">
        <v>1</v>
      </c>
      <c r="J121" s="1657"/>
      <c r="K121" s="1599"/>
    </row>
    <row r="122" spans="1:11" s="1" customFormat="1" ht="24.95" customHeight="1" collapsed="1">
      <c r="A122" s="211"/>
      <c r="B122" s="1759" t="s">
        <v>931</v>
      </c>
      <c r="C122" s="1951"/>
      <c r="D122" s="1957"/>
      <c r="E122" s="186"/>
      <c r="F122" s="1694">
        <v>1</v>
      </c>
      <c r="G122" s="1694">
        <v>1</v>
      </c>
      <c r="H122" s="1694">
        <v>1</v>
      </c>
      <c r="I122" s="1694">
        <v>1</v>
      </c>
      <c r="J122" s="1657"/>
      <c r="K122" s="1599"/>
    </row>
    <row r="123" spans="1:11" s="1" customFormat="1" ht="24.95" hidden="1" customHeight="1" outlineLevel="1">
      <c r="A123" s="211"/>
      <c r="B123" s="1759" t="s">
        <v>932</v>
      </c>
      <c r="C123" s="1951"/>
      <c r="D123" s="1957"/>
      <c r="E123" s="186"/>
      <c r="F123" s="1694">
        <v>1</v>
      </c>
      <c r="G123" s="1694">
        <v>1</v>
      </c>
      <c r="H123" s="1694">
        <v>1</v>
      </c>
      <c r="I123" s="1694">
        <v>1</v>
      </c>
      <c r="J123" s="1657"/>
      <c r="K123" s="1599"/>
    </row>
    <row r="124" spans="1:11" s="1" customFormat="1" ht="24.95" hidden="1" customHeight="1" outlineLevel="1">
      <c r="A124" s="211"/>
      <c r="B124" s="1759" t="s">
        <v>933</v>
      </c>
      <c r="C124" s="1951"/>
      <c r="D124" s="1957"/>
      <c r="E124" s="186"/>
      <c r="F124" s="1694">
        <v>1</v>
      </c>
      <c r="G124" s="1694">
        <v>1</v>
      </c>
      <c r="H124" s="1694">
        <v>1</v>
      </c>
      <c r="I124" s="1694">
        <v>1</v>
      </c>
      <c r="J124" s="1657"/>
      <c r="K124" s="1599"/>
    </row>
    <row r="125" spans="1:11" s="1" customFormat="1" ht="24.95" hidden="1" customHeight="1" outlineLevel="1">
      <c r="A125" s="211"/>
      <c r="B125" s="1759" t="s">
        <v>934</v>
      </c>
      <c r="C125" s="1951"/>
      <c r="D125" s="1957"/>
      <c r="E125" s="186"/>
      <c r="F125" s="1694">
        <v>1</v>
      </c>
      <c r="G125" s="1694">
        <v>1</v>
      </c>
      <c r="H125" s="1694">
        <v>1</v>
      </c>
      <c r="I125" s="1694">
        <v>1</v>
      </c>
      <c r="J125" s="1657"/>
      <c r="K125" s="1599"/>
    </row>
    <row r="126" spans="1:11" s="1" customFormat="1" ht="24.95" customHeight="1" collapsed="1">
      <c r="A126" s="211"/>
      <c r="B126" s="1759" t="s">
        <v>935</v>
      </c>
      <c r="C126" s="1951"/>
      <c r="D126" s="1957"/>
      <c r="E126" s="186"/>
      <c r="F126" s="1694">
        <v>1</v>
      </c>
      <c r="G126" s="1694">
        <v>1</v>
      </c>
      <c r="H126" s="1694">
        <v>1</v>
      </c>
      <c r="I126" s="1694">
        <v>1</v>
      </c>
      <c r="J126" s="1657"/>
      <c r="K126" s="1599"/>
    </row>
    <row r="127" spans="1:11" s="1" customFormat="1" ht="24.95" hidden="1" customHeight="1" outlineLevel="1">
      <c r="A127" s="211"/>
      <c r="B127" s="1759" t="s">
        <v>936</v>
      </c>
      <c r="C127" s="1951"/>
      <c r="D127" s="1957"/>
      <c r="E127" s="186"/>
      <c r="F127" s="1694">
        <v>1</v>
      </c>
      <c r="G127" s="1694">
        <v>1</v>
      </c>
      <c r="H127" s="1694">
        <v>1</v>
      </c>
      <c r="I127" s="1694">
        <v>1</v>
      </c>
      <c r="J127" s="1657"/>
      <c r="K127" s="1599"/>
    </row>
    <row r="128" spans="1:11" s="1" customFormat="1" ht="24.95" hidden="1" customHeight="1" outlineLevel="1">
      <c r="A128" s="211"/>
      <c r="B128" s="1759" t="s">
        <v>937</v>
      </c>
      <c r="C128" s="1951"/>
      <c r="D128" s="1957"/>
      <c r="E128" s="186"/>
      <c r="F128" s="1694">
        <v>1</v>
      </c>
      <c r="G128" s="1694">
        <v>1</v>
      </c>
      <c r="H128" s="1694">
        <v>1</v>
      </c>
      <c r="I128" s="1694">
        <v>1</v>
      </c>
      <c r="J128" s="1657"/>
      <c r="K128" s="1599"/>
    </row>
    <row r="129" spans="1:11" s="1" customFormat="1" ht="24.95" hidden="1" customHeight="1" outlineLevel="1">
      <c r="A129" s="211"/>
      <c r="B129" s="1759" t="s">
        <v>938</v>
      </c>
      <c r="C129" s="1951"/>
      <c r="D129" s="1957"/>
      <c r="E129" s="186"/>
      <c r="F129" s="1694">
        <v>1</v>
      </c>
      <c r="G129" s="1694">
        <v>1</v>
      </c>
      <c r="H129" s="1694">
        <v>1</v>
      </c>
      <c r="I129" s="1694">
        <v>1</v>
      </c>
      <c r="J129" s="1657"/>
      <c r="K129" s="1599"/>
    </row>
    <row r="130" spans="1:11" s="1" customFormat="1" ht="24.95" customHeight="1" collapsed="1">
      <c r="A130" s="211"/>
      <c r="B130" s="1759" t="s">
        <v>939</v>
      </c>
      <c r="C130" s="1951"/>
      <c r="D130" s="1957"/>
      <c r="E130" s="186"/>
      <c r="F130" s="1694">
        <v>1</v>
      </c>
      <c r="G130" s="1694">
        <v>1</v>
      </c>
      <c r="H130" s="1694">
        <v>1</v>
      </c>
      <c r="I130" s="1694">
        <v>1</v>
      </c>
      <c r="J130" s="1657"/>
      <c r="K130" s="1599"/>
    </row>
    <row r="131" spans="1:11" s="1" customFormat="1" ht="24.95" hidden="1" customHeight="1" outlineLevel="1">
      <c r="A131" s="211"/>
      <c r="B131" s="1759" t="s">
        <v>940</v>
      </c>
      <c r="C131" s="1951"/>
      <c r="D131" s="1957"/>
      <c r="E131" s="186"/>
      <c r="F131" s="1694">
        <v>1</v>
      </c>
      <c r="G131" s="1694">
        <v>1</v>
      </c>
      <c r="H131" s="1694">
        <v>1</v>
      </c>
      <c r="I131" s="1694">
        <v>1</v>
      </c>
      <c r="J131" s="1657"/>
      <c r="K131" s="1599"/>
    </row>
    <row r="132" spans="1:11" s="1" customFormat="1" ht="24.95" hidden="1" customHeight="1" outlineLevel="1">
      <c r="A132" s="211"/>
      <c r="B132" s="1759" t="s">
        <v>941</v>
      </c>
      <c r="C132" s="1951"/>
      <c r="D132" s="1957"/>
      <c r="E132" s="186"/>
      <c r="F132" s="1694">
        <v>1</v>
      </c>
      <c r="G132" s="1694">
        <v>1</v>
      </c>
      <c r="H132" s="1694">
        <v>1</v>
      </c>
      <c r="I132" s="1694">
        <v>1</v>
      </c>
      <c r="J132" s="1657"/>
      <c r="K132" s="1599"/>
    </row>
    <row r="133" spans="1:11" s="1" customFormat="1" ht="24.95" hidden="1" customHeight="1" outlineLevel="1">
      <c r="A133" s="211"/>
      <c r="B133" s="1759" t="s">
        <v>942</v>
      </c>
      <c r="C133" s="1951"/>
      <c r="D133" s="1957"/>
      <c r="E133" s="186"/>
      <c r="F133" s="1694">
        <v>1</v>
      </c>
      <c r="G133" s="1694">
        <v>1</v>
      </c>
      <c r="H133" s="1694">
        <v>1</v>
      </c>
      <c r="I133" s="1694">
        <v>1</v>
      </c>
      <c r="J133" s="1657"/>
      <c r="K133" s="1599"/>
    </row>
    <row r="134" spans="1:11" s="1" customFormat="1" ht="24.95" hidden="1" customHeight="1" outlineLevel="1">
      <c r="A134" s="211"/>
      <c r="B134" s="1759" t="s">
        <v>943</v>
      </c>
      <c r="C134" s="1951"/>
      <c r="D134" s="1957"/>
      <c r="E134" s="186"/>
      <c r="F134" s="1694">
        <v>1</v>
      </c>
      <c r="G134" s="1694">
        <v>1</v>
      </c>
      <c r="H134" s="1694">
        <v>1</v>
      </c>
      <c r="I134" s="1694">
        <v>1</v>
      </c>
      <c r="J134" s="1657"/>
      <c r="K134" s="1599"/>
    </row>
    <row r="135" spans="1:11" s="1" customFormat="1" ht="24.95" customHeight="1" collapsed="1">
      <c r="A135" s="211"/>
      <c r="B135" s="1759" t="s">
        <v>944</v>
      </c>
      <c r="C135" s="1951"/>
      <c r="D135" s="1957"/>
      <c r="E135" s="186"/>
      <c r="F135" s="1694">
        <v>1</v>
      </c>
      <c r="G135" s="1694">
        <v>1</v>
      </c>
      <c r="H135" s="1694">
        <v>1</v>
      </c>
      <c r="I135" s="1694">
        <v>1</v>
      </c>
      <c r="J135" s="1657"/>
      <c r="K135" s="1599"/>
    </row>
    <row r="136" spans="1:11" s="1" customFormat="1" ht="24.95" hidden="1" customHeight="1" outlineLevel="1">
      <c r="A136" s="211"/>
      <c r="B136" s="1759" t="s">
        <v>945</v>
      </c>
      <c r="C136" s="1951"/>
      <c r="D136" s="1957"/>
      <c r="E136" s="186"/>
      <c r="F136" s="1694">
        <v>1</v>
      </c>
      <c r="G136" s="1694">
        <v>1</v>
      </c>
      <c r="H136" s="1694">
        <v>1</v>
      </c>
      <c r="I136" s="1694">
        <v>1</v>
      </c>
      <c r="J136" s="1657"/>
      <c r="K136" s="1599"/>
    </row>
    <row r="137" spans="1:11" s="1" customFormat="1" ht="24.95" hidden="1" customHeight="1" outlineLevel="1">
      <c r="A137" s="211"/>
      <c r="B137" s="1759" t="s">
        <v>946</v>
      </c>
      <c r="C137" s="1951"/>
      <c r="D137" s="1957"/>
      <c r="E137" s="186"/>
      <c r="F137" s="1694">
        <v>1</v>
      </c>
      <c r="G137" s="1694">
        <v>1</v>
      </c>
      <c r="H137" s="1694">
        <v>1</v>
      </c>
      <c r="I137" s="1694">
        <v>1</v>
      </c>
      <c r="J137" s="1657"/>
      <c r="K137" s="1599"/>
    </row>
    <row r="138" spans="1:11" s="1" customFormat="1" ht="24.95" customHeight="1" collapsed="1">
      <c r="A138" s="211"/>
      <c r="B138" s="1759" t="s">
        <v>947</v>
      </c>
      <c r="C138" s="1951"/>
      <c r="D138" s="1957"/>
      <c r="E138" s="186"/>
      <c r="F138" s="1694">
        <v>1</v>
      </c>
      <c r="G138" s="1694">
        <v>1</v>
      </c>
      <c r="H138" s="1694">
        <v>1</v>
      </c>
      <c r="I138" s="1694">
        <v>1</v>
      </c>
      <c r="J138" s="1657"/>
      <c r="K138" s="1599"/>
    </row>
    <row r="139" spans="1:11" s="1" customFormat="1" ht="24.95" hidden="1" customHeight="1" outlineLevel="1">
      <c r="A139" s="211"/>
      <c r="B139" s="1759" t="s">
        <v>948</v>
      </c>
      <c r="C139" s="1951"/>
      <c r="D139" s="1957"/>
      <c r="E139" s="186"/>
      <c r="F139" s="1694">
        <v>1</v>
      </c>
      <c r="G139" s="1694">
        <v>1</v>
      </c>
      <c r="H139" s="1694">
        <v>1</v>
      </c>
      <c r="I139" s="1694">
        <v>1</v>
      </c>
      <c r="J139" s="1657"/>
      <c r="K139" s="1599"/>
    </row>
    <row r="140" spans="1:11" s="1" customFormat="1" ht="24.95" hidden="1" customHeight="1" outlineLevel="1">
      <c r="A140" s="211"/>
      <c r="B140" s="1759" t="s">
        <v>949</v>
      </c>
      <c r="C140" s="1951"/>
      <c r="D140" s="1957"/>
      <c r="E140" s="186"/>
      <c r="F140" s="1694">
        <v>1</v>
      </c>
      <c r="G140" s="1694">
        <v>1</v>
      </c>
      <c r="H140" s="1694">
        <v>1</v>
      </c>
      <c r="I140" s="1694">
        <v>1</v>
      </c>
      <c r="J140" s="1657"/>
      <c r="K140" s="1599"/>
    </row>
    <row r="141" spans="1:11" s="1" customFormat="1" ht="24.95" customHeight="1" collapsed="1">
      <c r="A141" s="211"/>
      <c r="B141" s="1759" t="s">
        <v>950</v>
      </c>
      <c r="C141" s="1951"/>
      <c r="D141" s="1957"/>
      <c r="E141" s="186"/>
      <c r="F141" s="1694">
        <v>1</v>
      </c>
      <c r="G141" s="1694">
        <v>1</v>
      </c>
      <c r="H141" s="1694">
        <v>1</v>
      </c>
      <c r="I141" s="1694">
        <v>1</v>
      </c>
      <c r="J141" s="1657"/>
      <c r="K141" s="1599"/>
    </row>
    <row r="142" spans="1:11" s="1" customFormat="1" ht="24.95" hidden="1" customHeight="1" outlineLevel="1">
      <c r="A142" s="211"/>
      <c r="B142" s="1760" t="s">
        <v>951</v>
      </c>
      <c r="C142" s="1951"/>
      <c r="D142" s="1957"/>
      <c r="E142" s="186"/>
      <c r="F142" s="1694">
        <v>1</v>
      </c>
      <c r="G142" s="1694">
        <v>1</v>
      </c>
      <c r="H142" s="1694">
        <v>1</v>
      </c>
      <c r="I142" s="1694">
        <v>1</v>
      </c>
      <c r="J142" s="1657"/>
      <c r="K142" s="1599"/>
    </row>
    <row r="143" spans="1:11" s="1" customFormat="1" ht="24.95" hidden="1" customHeight="1" outlineLevel="1">
      <c r="A143" s="211"/>
      <c r="B143" s="1759" t="s">
        <v>952</v>
      </c>
      <c r="C143" s="1951"/>
      <c r="D143" s="1957"/>
      <c r="E143" s="186"/>
      <c r="F143" s="1694">
        <v>1</v>
      </c>
      <c r="G143" s="1694">
        <v>1</v>
      </c>
      <c r="H143" s="1694">
        <v>1</v>
      </c>
      <c r="I143" s="1694">
        <v>1</v>
      </c>
      <c r="J143" s="1657"/>
      <c r="K143" s="1599"/>
    </row>
    <row r="144" spans="1:11" s="1" customFormat="1" ht="24.95" customHeight="1" collapsed="1">
      <c r="A144" s="211"/>
      <c r="B144" s="1761" t="s">
        <v>953</v>
      </c>
      <c r="C144" s="1951"/>
      <c r="D144" s="1957"/>
      <c r="E144" s="186"/>
      <c r="F144" s="1694">
        <v>1</v>
      </c>
      <c r="G144" s="1694">
        <v>1</v>
      </c>
      <c r="H144" s="1694">
        <v>1</v>
      </c>
      <c r="I144" s="1694">
        <v>1</v>
      </c>
      <c r="J144" s="1657"/>
      <c r="K144" s="1599"/>
    </row>
    <row r="145" spans="1:15" ht="27.95" customHeight="1">
      <c r="A145" s="2573"/>
      <c r="B145" s="427"/>
      <c r="C145" s="542"/>
      <c r="D145" s="429"/>
      <c r="E145" s="558"/>
      <c r="F145" s="558"/>
      <c r="G145" s="558"/>
      <c r="H145" s="514"/>
      <c r="I145" s="514"/>
      <c r="J145" s="1658"/>
    </row>
    <row r="146" spans="1:15" ht="27.95" customHeight="1">
      <c r="A146" s="1069" t="s">
        <v>568</v>
      </c>
      <c r="B146" s="1071" t="s">
        <v>300</v>
      </c>
      <c r="C146" s="2571"/>
      <c r="D146" s="2572"/>
      <c r="E146" s="447" t="s">
        <v>20</v>
      </c>
      <c r="F146" s="447"/>
      <c r="G146" s="447"/>
      <c r="H146" s="2560"/>
      <c r="I146" s="2560"/>
      <c r="J146" s="2561" t="s">
        <v>987</v>
      </c>
      <c r="O146" s="12">
        <v>4</v>
      </c>
    </row>
    <row r="147" spans="1:15" ht="27.95" customHeight="1">
      <c r="A147" s="570"/>
      <c r="B147" s="1073" t="s">
        <v>301</v>
      </c>
      <c r="C147" s="1077"/>
      <c r="D147" s="1078"/>
      <c r="E147" s="450" t="s">
        <v>44</v>
      </c>
      <c r="F147" s="378"/>
      <c r="G147" s="377"/>
      <c r="H147" s="1531"/>
      <c r="I147" s="1531"/>
      <c r="J147" s="1955"/>
    </row>
    <row r="148" spans="1:15" ht="27.95" customHeight="1">
      <c r="A148" s="570"/>
      <c r="B148" s="1073" t="s">
        <v>302</v>
      </c>
      <c r="C148" s="1077"/>
      <c r="D148" s="1078"/>
      <c r="E148" s="450" t="s">
        <v>123</v>
      </c>
      <c r="F148" s="378"/>
      <c r="G148" s="377"/>
      <c r="H148" s="1531"/>
      <c r="I148" s="1531"/>
      <c r="J148" s="1955"/>
    </row>
    <row r="149" spans="1:15" ht="27.95" customHeight="1">
      <c r="A149" s="572"/>
      <c r="B149" s="241" t="s">
        <v>210</v>
      </c>
      <c r="C149" s="77">
        <v>43</v>
      </c>
      <c r="D149" s="243" t="s">
        <v>293</v>
      </c>
      <c r="E149" s="450"/>
      <c r="F149" s="1959">
        <v>15</v>
      </c>
      <c r="G149" s="1960">
        <v>15</v>
      </c>
      <c r="H149" s="1961">
        <v>13</v>
      </c>
      <c r="I149" s="245"/>
      <c r="J149" s="1656"/>
    </row>
    <row r="150" spans="1:15" ht="27.95" customHeight="1">
      <c r="A150" s="572"/>
      <c r="B150" s="241"/>
      <c r="C150" s="77"/>
      <c r="D150" s="243"/>
      <c r="E150" s="450"/>
      <c r="F150" s="450"/>
      <c r="G150" s="377"/>
      <c r="H150" s="245"/>
      <c r="I150" s="245"/>
      <c r="J150" s="1656"/>
    </row>
    <row r="151" spans="1:15" ht="27.95" customHeight="1">
      <c r="A151" s="572"/>
      <c r="B151" s="241"/>
      <c r="C151" s="77"/>
      <c r="D151" s="243"/>
      <c r="E151" s="450"/>
      <c r="F151" s="450"/>
      <c r="G151" s="377"/>
      <c r="H151" s="245"/>
      <c r="I151" s="245"/>
      <c r="J151" s="1656"/>
    </row>
    <row r="152" spans="1:15" ht="27.95" customHeight="1">
      <c r="A152" s="575"/>
      <c r="B152" s="1572"/>
      <c r="C152" s="567"/>
      <c r="D152" s="568"/>
      <c r="E152" s="450"/>
      <c r="F152" s="450"/>
      <c r="G152" s="377"/>
      <c r="H152" s="245"/>
      <c r="I152" s="245"/>
      <c r="J152" s="1656"/>
    </row>
    <row r="153" spans="1:15" ht="27.95" customHeight="1">
      <c r="A153" s="570"/>
      <c r="B153" s="1073" t="s">
        <v>303</v>
      </c>
      <c r="C153" s="1074"/>
      <c r="D153" s="1075"/>
      <c r="E153" s="450" t="s">
        <v>20</v>
      </c>
      <c r="F153" s="450"/>
      <c r="G153" s="450"/>
      <c r="H153" s="1531"/>
      <c r="I153" s="1531"/>
      <c r="J153" s="1954" t="s">
        <v>987</v>
      </c>
      <c r="O153" s="12">
        <v>5</v>
      </c>
    </row>
    <row r="154" spans="1:15" ht="27.95" customHeight="1">
      <c r="A154" s="566"/>
      <c r="B154" s="1073" t="s">
        <v>304</v>
      </c>
      <c r="C154" s="1074"/>
      <c r="D154" s="1075"/>
      <c r="E154" s="450" t="s">
        <v>44</v>
      </c>
      <c r="F154" s="378"/>
      <c r="G154" s="377"/>
      <c r="H154" s="1531"/>
      <c r="I154" s="1531"/>
      <c r="J154" s="1955"/>
    </row>
    <row r="155" spans="1:15" ht="27.95" customHeight="1">
      <c r="A155" s="566"/>
      <c r="B155" s="1073" t="s">
        <v>305</v>
      </c>
      <c r="C155" s="1074"/>
      <c r="D155" s="1075"/>
      <c r="E155" s="450" t="s">
        <v>123</v>
      </c>
      <c r="F155" s="378"/>
      <c r="G155" s="377"/>
      <c r="H155" s="1531"/>
      <c r="I155" s="1531"/>
      <c r="J155" s="1955"/>
    </row>
    <row r="156" spans="1:15" ht="27.95" customHeight="1">
      <c r="A156" s="569"/>
      <c r="B156" s="1572" t="s">
        <v>210</v>
      </c>
      <c r="C156" s="461">
        <v>1</v>
      </c>
      <c r="D156" s="1571" t="s">
        <v>306</v>
      </c>
      <c r="E156" s="450"/>
      <c r="F156" s="1694">
        <v>1</v>
      </c>
      <c r="G156" s="298"/>
      <c r="H156" s="245"/>
      <c r="I156" s="245"/>
      <c r="J156" s="1656"/>
    </row>
    <row r="157" spans="1:15" ht="27.95" customHeight="1">
      <c r="A157" s="569"/>
      <c r="B157" s="1572"/>
      <c r="C157" s="461"/>
      <c r="D157" s="1571"/>
      <c r="E157" s="377"/>
      <c r="F157" s="377"/>
      <c r="G157" s="377"/>
      <c r="H157" s="245"/>
      <c r="I157" s="245"/>
      <c r="J157" s="1656"/>
    </row>
    <row r="158" spans="1:15" ht="27.95" customHeight="1">
      <c r="A158" s="122"/>
      <c r="B158" s="1572"/>
      <c r="C158" s="461"/>
      <c r="D158" s="1571"/>
      <c r="E158" s="377"/>
      <c r="F158" s="377"/>
      <c r="G158" s="377"/>
      <c r="H158" s="245"/>
      <c r="I158" s="245"/>
      <c r="J158" s="1656"/>
    </row>
    <row r="159" spans="1:15" ht="27.95" customHeight="1">
      <c r="A159" s="2580"/>
      <c r="B159" s="577"/>
      <c r="C159" s="2581"/>
      <c r="D159" s="130"/>
      <c r="E159" s="2570"/>
      <c r="F159" s="2570"/>
      <c r="G159" s="2570"/>
      <c r="H159" s="509"/>
      <c r="I159" s="509"/>
      <c r="J159" s="2177"/>
    </row>
    <row r="160" spans="1:15" ht="27.95" customHeight="1">
      <c r="A160" s="1079"/>
      <c r="B160" s="2906" t="s">
        <v>567</v>
      </c>
      <c r="C160" s="2907"/>
      <c r="D160" s="2908"/>
      <c r="E160" s="450" t="s">
        <v>20</v>
      </c>
      <c r="F160" s="450"/>
      <c r="G160" s="450"/>
      <c r="H160" s="1531"/>
      <c r="I160" s="1531"/>
      <c r="J160" s="1954" t="s">
        <v>987</v>
      </c>
      <c r="O160" s="12">
        <v>6</v>
      </c>
    </row>
    <row r="161" spans="1:15" ht="27.95" customHeight="1">
      <c r="A161" s="2574"/>
      <c r="B161" s="778" t="s">
        <v>566</v>
      </c>
      <c r="C161" s="2575"/>
      <c r="D161" s="2576"/>
      <c r="E161" s="486" t="s">
        <v>44</v>
      </c>
      <c r="F161" s="2577"/>
      <c r="G161" s="2578"/>
      <c r="H161" s="2579"/>
      <c r="I161" s="2579"/>
      <c r="J161" s="2257"/>
    </row>
    <row r="162" spans="1:15" ht="27.95" customHeight="1">
      <c r="A162" s="573"/>
      <c r="B162" s="241" t="s">
        <v>210</v>
      </c>
      <c r="C162" s="73">
        <v>1</v>
      </c>
      <c r="D162" s="243" t="s">
        <v>127</v>
      </c>
      <c r="E162" s="450" t="s">
        <v>123</v>
      </c>
      <c r="F162" s="1694">
        <v>1</v>
      </c>
      <c r="G162" s="298"/>
      <c r="H162" s="245"/>
      <c r="I162" s="245"/>
      <c r="J162" s="1955"/>
    </row>
    <row r="163" spans="1:15" ht="27.95" customHeight="1">
      <c r="A163" s="573"/>
      <c r="B163" s="241" t="s">
        <v>1077</v>
      </c>
      <c r="C163" s="99"/>
      <c r="D163" s="243"/>
      <c r="E163" s="392"/>
      <c r="F163" s="392"/>
      <c r="G163" s="298"/>
      <c r="H163" s="245"/>
      <c r="I163" s="245"/>
      <c r="J163" s="1656"/>
    </row>
    <row r="164" spans="1:15" ht="27.95" customHeight="1">
      <c r="A164" s="574"/>
      <c r="B164" s="241"/>
      <c r="C164" s="73"/>
      <c r="D164" s="243"/>
      <c r="E164" s="392"/>
      <c r="F164" s="392"/>
      <c r="G164" s="298"/>
      <c r="H164" s="245"/>
      <c r="I164" s="245"/>
      <c r="J164" s="1656"/>
    </row>
    <row r="165" spans="1:15" ht="27.95" customHeight="1">
      <c r="A165" s="573"/>
      <c r="B165" s="241"/>
      <c r="C165" s="100"/>
      <c r="D165" s="2542"/>
      <c r="E165" s="392"/>
      <c r="F165" s="392"/>
      <c r="G165" s="298"/>
      <c r="H165" s="245"/>
      <c r="I165" s="245"/>
      <c r="J165" s="1656"/>
    </row>
    <row r="166" spans="1:15" ht="27.95" customHeight="1">
      <c r="A166" s="2586"/>
      <c r="B166" s="2587"/>
      <c r="C166" s="2588"/>
      <c r="D166" s="1353"/>
      <c r="E166" s="433"/>
      <c r="F166" s="433"/>
      <c r="G166" s="1204"/>
      <c r="H166" s="514"/>
      <c r="I166" s="514"/>
      <c r="J166" s="1658"/>
    </row>
    <row r="167" spans="1:15" ht="27.95" customHeight="1">
      <c r="A167" s="1069" t="s">
        <v>307</v>
      </c>
      <c r="B167" s="2909" t="s">
        <v>308</v>
      </c>
      <c r="C167" s="2910"/>
      <c r="D167" s="2911"/>
      <c r="E167" s="447" t="s">
        <v>20</v>
      </c>
      <c r="F167" s="447"/>
      <c r="G167" s="447"/>
      <c r="H167" s="2560"/>
      <c r="I167" s="2560"/>
      <c r="J167" s="2561" t="s">
        <v>987</v>
      </c>
      <c r="O167" s="12">
        <v>7</v>
      </c>
    </row>
    <row r="168" spans="1:15" ht="27.95" customHeight="1">
      <c r="A168" s="1072"/>
      <c r="B168" s="1073" t="s">
        <v>309</v>
      </c>
      <c r="C168" s="1074"/>
      <c r="D168" s="1075"/>
      <c r="E168" s="450" t="s">
        <v>44</v>
      </c>
      <c r="F168" s="378"/>
      <c r="G168" s="377"/>
      <c r="H168" s="1531"/>
      <c r="I168" s="1531"/>
      <c r="J168" s="1955"/>
    </row>
    <row r="169" spans="1:15" ht="27.95" customHeight="1">
      <c r="A169" s="1080"/>
      <c r="B169" s="1073" t="s">
        <v>310</v>
      </c>
      <c r="C169" s="1074"/>
      <c r="D169" s="1075"/>
      <c r="E169" s="450" t="s">
        <v>123</v>
      </c>
      <c r="F169" s="378"/>
      <c r="G169" s="377"/>
      <c r="H169" s="1531"/>
      <c r="I169" s="1531"/>
      <c r="J169" s="1955"/>
    </row>
    <row r="170" spans="1:15" ht="27.95" customHeight="1">
      <c r="A170" s="1081"/>
      <c r="B170" s="1073" t="s">
        <v>311</v>
      </c>
      <c r="C170" s="1074"/>
      <c r="D170" s="1075"/>
      <c r="E170" s="481"/>
      <c r="F170" s="450"/>
      <c r="G170" s="381"/>
      <c r="H170" s="1531"/>
      <c r="I170" s="1531"/>
      <c r="J170" s="1955"/>
    </row>
    <row r="171" spans="1:15" ht="27.95" customHeight="1">
      <c r="A171" s="576"/>
      <c r="B171" s="1572" t="s">
        <v>210</v>
      </c>
      <c r="C171" s="1948" t="s">
        <v>1079</v>
      </c>
      <c r="D171" s="1571"/>
      <c r="E171" s="481"/>
      <c r="F171" s="1694">
        <v>1</v>
      </c>
      <c r="G171" s="1694">
        <v>1</v>
      </c>
      <c r="H171" s="1694">
        <v>1</v>
      </c>
      <c r="I171" s="1694">
        <v>1</v>
      </c>
      <c r="J171" s="1656"/>
    </row>
    <row r="172" spans="1:15" ht="27.95" customHeight="1">
      <c r="A172" s="122"/>
      <c r="B172" s="1950" t="s">
        <v>1078</v>
      </c>
      <c r="C172" s="82"/>
      <c r="D172" s="1949"/>
      <c r="E172" s="377"/>
      <c r="F172" s="377"/>
      <c r="G172" s="377"/>
      <c r="H172" s="245"/>
      <c r="I172" s="245"/>
      <c r="J172" s="1656"/>
    </row>
    <row r="173" spans="1:15" s="1" customFormat="1" ht="24.95" hidden="1" customHeight="1" outlineLevel="1">
      <c r="A173" s="211"/>
      <c r="B173" s="1759" t="s">
        <v>898</v>
      </c>
      <c r="C173" s="1951"/>
      <c r="D173" s="1590"/>
      <c r="E173" s="186"/>
      <c r="F173" s="1694">
        <v>1</v>
      </c>
      <c r="G173" s="1694">
        <v>1</v>
      </c>
      <c r="H173" s="1694">
        <v>1</v>
      </c>
      <c r="I173" s="1694">
        <v>1</v>
      </c>
      <c r="J173" s="1657"/>
      <c r="K173" s="1608"/>
      <c r="L173" s="196"/>
      <c r="O173" s="196"/>
    </row>
    <row r="174" spans="1:15" s="1" customFormat="1" ht="24.95" hidden="1" customHeight="1" outlineLevel="1">
      <c r="A174" s="211"/>
      <c r="B174" s="1759" t="s">
        <v>899</v>
      </c>
      <c r="C174" s="1951"/>
      <c r="D174" s="1590"/>
      <c r="E174" s="186"/>
      <c r="F174" s="1694">
        <v>1</v>
      </c>
      <c r="G174" s="1694">
        <v>1</v>
      </c>
      <c r="H174" s="1694">
        <v>1</v>
      </c>
      <c r="I174" s="1694">
        <v>1</v>
      </c>
      <c r="J174" s="1657"/>
      <c r="K174" s="1591"/>
    </row>
    <row r="175" spans="1:15" s="1" customFormat="1" ht="24.95" hidden="1" customHeight="1" outlineLevel="1">
      <c r="A175" s="211"/>
      <c r="B175" s="1759" t="s">
        <v>900</v>
      </c>
      <c r="C175" s="1951"/>
      <c r="D175" s="1590"/>
      <c r="E175" s="186"/>
      <c r="F175" s="1694">
        <v>1</v>
      </c>
      <c r="G175" s="1694">
        <v>1</v>
      </c>
      <c r="H175" s="1694">
        <v>1</v>
      </c>
      <c r="I175" s="1694">
        <v>1</v>
      </c>
      <c r="J175" s="1657"/>
      <c r="K175" s="1591"/>
    </row>
    <row r="176" spans="1:15" s="1" customFormat="1" ht="24.95" hidden="1" customHeight="1" outlineLevel="1">
      <c r="A176" s="211"/>
      <c r="B176" s="1759" t="s">
        <v>901</v>
      </c>
      <c r="C176" s="1951"/>
      <c r="D176" s="1590"/>
      <c r="E176" s="186"/>
      <c r="F176" s="1694">
        <v>1</v>
      </c>
      <c r="G176" s="1694">
        <v>1</v>
      </c>
      <c r="H176" s="1694">
        <v>1</v>
      </c>
      <c r="I176" s="1694">
        <v>1</v>
      </c>
      <c r="J176" s="1657"/>
      <c r="K176" s="1591"/>
    </row>
    <row r="177" spans="1:11" s="1" customFormat="1" ht="24.95" customHeight="1" collapsed="1">
      <c r="A177" s="211"/>
      <c r="B177" s="1759" t="s">
        <v>902</v>
      </c>
      <c r="C177" s="1951"/>
      <c r="D177" s="1957"/>
      <c r="E177" s="186"/>
      <c r="F177" s="1694">
        <v>1</v>
      </c>
      <c r="G177" s="1694">
        <v>1</v>
      </c>
      <c r="H177" s="1694">
        <v>1</v>
      </c>
      <c r="I177" s="1694">
        <v>1</v>
      </c>
      <c r="J177" s="1657"/>
      <c r="K177" s="1591"/>
    </row>
    <row r="178" spans="1:11" s="1" customFormat="1" ht="24.95" hidden="1" customHeight="1" outlineLevel="1">
      <c r="A178" s="211"/>
      <c r="B178" s="1759" t="s">
        <v>903</v>
      </c>
      <c r="C178" s="1951"/>
      <c r="D178" s="1957"/>
      <c r="E178" s="186"/>
      <c r="F178" s="1694">
        <v>1</v>
      </c>
      <c r="G178" s="1694">
        <v>1</v>
      </c>
      <c r="H178" s="1694">
        <v>1</v>
      </c>
      <c r="I178" s="1694">
        <v>1</v>
      </c>
      <c r="J178" s="1657"/>
      <c r="K178" s="1599"/>
    </row>
    <row r="179" spans="1:11" s="1" customFormat="1" ht="24.95" hidden="1" customHeight="1" outlineLevel="1">
      <c r="A179" s="211"/>
      <c r="B179" s="1759" t="s">
        <v>904</v>
      </c>
      <c r="C179" s="1951"/>
      <c r="D179" s="1957"/>
      <c r="E179" s="186"/>
      <c r="F179" s="1694">
        <v>1</v>
      </c>
      <c r="G179" s="1694">
        <v>1</v>
      </c>
      <c r="H179" s="1694">
        <v>1</v>
      </c>
      <c r="I179" s="1694">
        <v>1</v>
      </c>
      <c r="J179" s="1657"/>
      <c r="K179" s="1599"/>
    </row>
    <row r="180" spans="1:11" s="1" customFormat="1" ht="24.95" hidden="1" customHeight="1" outlineLevel="1">
      <c r="A180" s="211"/>
      <c r="B180" s="1759" t="s">
        <v>905</v>
      </c>
      <c r="C180" s="1951"/>
      <c r="D180" s="1957"/>
      <c r="E180" s="186"/>
      <c r="F180" s="1694">
        <v>1</v>
      </c>
      <c r="G180" s="1694">
        <v>1</v>
      </c>
      <c r="H180" s="1694">
        <v>1</v>
      </c>
      <c r="I180" s="1694">
        <v>1</v>
      </c>
      <c r="J180" s="1657"/>
      <c r="K180" s="1599"/>
    </row>
    <row r="181" spans="1:11" s="1" customFormat="1" ht="24.95" customHeight="1" collapsed="1">
      <c r="A181" s="211"/>
      <c r="B181" s="1759" t="s">
        <v>906</v>
      </c>
      <c r="C181" s="1951"/>
      <c r="D181" s="1957"/>
      <c r="E181" s="186"/>
      <c r="F181" s="1694">
        <v>1</v>
      </c>
      <c r="G181" s="1694">
        <v>1</v>
      </c>
      <c r="H181" s="1694">
        <v>1</v>
      </c>
      <c r="I181" s="1694">
        <v>1</v>
      </c>
      <c r="J181" s="1657"/>
      <c r="K181" s="1600"/>
    </row>
    <row r="182" spans="1:11" s="1" customFormat="1" ht="24.95" hidden="1" customHeight="1" outlineLevel="1">
      <c r="A182" s="211"/>
      <c r="B182" s="1759" t="s">
        <v>907</v>
      </c>
      <c r="C182" s="1951"/>
      <c r="D182" s="1957"/>
      <c r="E182" s="186"/>
      <c r="F182" s="1694">
        <v>1</v>
      </c>
      <c r="G182" s="1694">
        <v>1</v>
      </c>
      <c r="H182" s="1694">
        <v>1</v>
      </c>
      <c r="I182" s="1694">
        <v>1</v>
      </c>
      <c r="J182" s="1657"/>
      <c r="K182" s="1599"/>
    </row>
    <row r="183" spans="1:11" s="1" customFormat="1" ht="24.95" hidden="1" customHeight="1" outlineLevel="1">
      <c r="A183" s="211"/>
      <c r="B183" s="1759" t="s">
        <v>908</v>
      </c>
      <c r="C183" s="1951"/>
      <c r="D183" s="1957"/>
      <c r="E183" s="186"/>
      <c r="F183" s="1694">
        <v>1</v>
      </c>
      <c r="G183" s="1694">
        <v>1</v>
      </c>
      <c r="H183" s="1694">
        <v>1</v>
      </c>
      <c r="I183" s="1694">
        <v>1</v>
      </c>
      <c r="J183" s="1657"/>
      <c r="K183" s="1599"/>
    </row>
    <row r="184" spans="1:11" s="1" customFormat="1" ht="24.95" hidden="1" customHeight="1" outlineLevel="1">
      <c r="A184" s="211"/>
      <c r="B184" s="1759" t="s">
        <v>909</v>
      </c>
      <c r="C184" s="1951"/>
      <c r="D184" s="1957"/>
      <c r="E184" s="186"/>
      <c r="F184" s="1694">
        <v>1</v>
      </c>
      <c r="G184" s="1694">
        <v>1</v>
      </c>
      <c r="H184" s="1694">
        <v>1</v>
      </c>
      <c r="I184" s="1694">
        <v>1</v>
      </c>
      <c r="J184" s="1657"/>
      <c r="K184" s="1599"/>
    </row>
    <row r="185" spans="1:11" s="1" customFormat="1" ht="24.95" customHeight="1" collapsed="1">
      <c r="A185" s="211"/>
      <c r="B185" s="1759" t="s">
        <v>910</v>
      </c>
      <c r="C185" s="1951"/>
      <c r="D185" s="1957"/>
      <c r="E185" s="186"/>
      <c r="F185" s="1694">
        <v>1</v>
      </c>
      <c r="G185" s="1694">
        <v>1</v>
      </c>
      <c r="H185" s="1694">
        <v>1</v>
      </c>
      <c r="I185" s="1694">
        <v>1</v>
      </c>
      <c r="J185" s="1657"/>
      <c r="K185" s="1599"/>
    </row>
    <row r="186" spans="1:11" s="1" customFormat="1" ht="24.95" hidden="1" customHeight="1" outlineLevel="1">
      <c r="A186" s="211"/>
      <c r="B186" s="1759" t="s">
        <v>911</v>
      </c>
      <c r="C186" s="1951"/>
      <c r="D186" s="1957"/>
      <c r="E186" s="186"/>
      <c r="F186" s="1694">
        <v>1</v>
      </c>
      <c r="G186" s="1694">
        <v>1</v>
      </c>
      <c r="H186" s="1694">
        <v>1</v>
      </c>
      <c r="I186" s="1694">
        <v>1</v>
      </c>
      <c r="J186" s="1657"/>
      <c r="K186" s="1599"/>
    </row>
    <row r="187" spans="1:11" s="1" customFormat="1" ht="24.95" hidden="1" customHeight="1" outlineLevel="1">
      <c r="A187" s="211"/>
      <c r="B187" s="1759" t="s">
        <v>912</v>
      </c>
      <c r="C187" s="1951"/>
      <c r="D187" s="1957"/>
      <c r="E187" s="186"/>
      <c r="F187" s="1694">
        <v>1</v>
      </c>
      <c r="G187" s="1694">
        <v>1</v>
      </c>
      <c r="H187" s="1694">
        <v>1</v>
      </c>
      <c r="I187" s="1694">
        <v>1</v>
      </c>
      <c r="J187" s="1657"/>
      <c r="K187" s="1599"/>
    </row>
    <row r="188" spans="1:11" s="1" customFormat="1" ht="24.95" hidden="1" customHeight="1" outlineLevel="1">
      <c r="A188" s="211"/>
      <c r="B188" s="1759" t="s">
        <v>913</v>
      </c>
      <c r="C188" s="1951"/>
      <c r="D188" s="1957"/>
      <c r="E188" s="186"/>
      <c r="F188" s="1694">
        <v>1</v>
      </c>
      <c r="G188" s="1694">
        <v>1</v>
      </c>
      <c r="H188" s="1694">
        <v>1</v>
      </c>
      <c r="I188" s="1694">
        <v>1</v>
      </c>
      <c r="J188" s="1657"/>
      <c r="K188" s="1599"/>
    </row>
    <row r="189" spans="1:11" s="1" customFormat="1" ht="24.95" hidden="1" customHeight="1" outlineLevel="1">
      <c r="A189" s="211"/>
      <c r="B189" s="1759" t="s">
        <v>914</v>
      </c>
      <c r="C189" s="1951"/>
      <c r="D189" s="1957"/>
      <c r="E189" s="186"/>
      <c r="F189" s="1694">
        <v>1</v>
      </c>
      <c r="G189" s="1694">
        <v>1</v>
      </c>
      <c r="H189" s="1694">
        <v>1</v>
      </c>
      <c r="I189" s="1694">
        <v>1</v>
      </c>
      <c r="J189" s="1657"/>
      <c r="K189" s="1599"/>
    </row>
    <row r="190" spans="1:11" s="1" customFormat="1" ht="24.95" customHeight="1" collapsed="1">
      <c r="A190" s="211"/>
      <c r="B190" s="1759" t="s">
        <v>915</v>
      </c>
      <c r="C190" s="1951"/>
      <c r="D190" s="1957"/>
      <c r="E190" s="186"/>
      <c r="F190" s="1694">
        <v>1</v>
      </c>
      <c r="G190" s="1694">
        <v>1</v>
      </c>
      <c r="H190" s="1694">
        <v>1</v>
      </c>
      <c r="I190" s="1694">
        <v>1</v>
      </c>
      <c r="J190" s="1657"/>
      <c r="K190" s="1599"/>
    </row>
    <row r="191" spans="1:11" s="1" customFormat="1" ht="24.95" hidden="1" customHeight="1" outlineLevel="1">
      <c r="A191" s="211"/>
      <c r="B191" s="1759" t="s">
        <v>916</v>
      </c>
      <c r="C191" s="1951"/>
      <c r="D191" s="1957"/>
      <c r="E191" s="186"/>
      <c r="F191" s="1694">
        <v>1</v>
      </c>
      <c r="G191" s="1694">
        <v>1</v>
      </c>
      <c r="H191" s="1694">
        <v>1</v>
      </c>
      <c r="I191" s="1694">
        <v>1</v>
      </c>
      <c r="J191" s="1657"/>
      <c r="K191" s="1599"/>
    </row>
    <row r="192" spans="1:11" s="1" customFormat="1" ht="24.95" hidden="1" customHeight="1" outlineLevel="1">
      <c r="A192" s="211"/>
      <c r="B192" s="1759" t="s">
        <v>917</v>
      </c>
      <c r="C192" s="1951"/>
      <c r="D192" s="1957"/>
      <c r="E192" s="186"/>
      <c r="F192" s="1694">
        <v>1</v>
      </c>
      <c r="G192" s="1694">
        <v>1</v>
      </c>
      <c r="H192" s="1694">
        <v>1</v>
      </c>
      <c r="I192" s="1694">
        <v>1</v>
      </c>
      <c r="J192" s="1657"/>
      <c r="K192" s="1599"/>
    </row>
    <row r="193" spans="1:11" s="1" customFormat="1" ht="24.95" customHeight="1" collapsed="1">
      <c r="A193" s="211"/>
      <c r="B193" s="1759" t="s">
        <v>918</v>
      </c>
      <c r="C193" s="1951"/>
      <c r="D193" s="1957"/>
      <c r="E193" s="186"/>
      <c r="F193" s="1694">
        <v>1</v>
      </c>
      <c r="G193" s="1694">
        <v>1</v>
      </c>
      <c r="H193" s="1694">
        <v>1</v>
      </c>
      <c r="I193" s="1694">
        <v>1</v>
      </c>
      <c r="J193" s="1657"/>
      <c r="K193" s="1599"/>
    </row>
    <row r="194" spans="1:11" s="1" customFormat="1" ht="24.95" hidden="1" customHeight="1" outlineLevel="1">
      <c r="A194" s="211"/>
      <c r="B194" s="1759" t="s">
        <v>919</v>
      </c>
      <c r="C194" s="1951"/>
      <c r="D194" s="1957"/>
      <c r="E194" s="186"/>
      <c r="F194" s="1694">
        <v>1</v>
      </c>
      <c r="G194" s="1694">
        <v>1</v>
      </c>
      <c r="H194" s="1694">
        <v>1</v>
      </c>
      <c r="I194" s="1694">
        <v>1</v>
      </c>
      <c r="J194" s="1657"/>
      <c r="K194" s="1599"/>
    </row>
    <row r="195" spans="1:11" s="1" customFormat="1" ht="24.95" hidden="1" customHeight="1" outlineLevel="1">
      <c r="A195" s="211"/>
      <c r="B195" s="1759" t="s">
        <v>920</v>
      </c>
      <c r="C195" s="1951"/>
      <c r="D195" s="1957"/>
      <c r="E195" s="186"/>
      <c r="F195" s="1694">
        <v>1</v>
      </c>
      <c r="G195" s="1694">
        <v>1</v>
      </c>
      <c r="H195" s="1694">
        <v>1</v>
      </c>
      <c r="I195" s="1694">
        <v>1</v>
      </c>
      <c r="J195" s="1657"/>
      <c r="K195" s="1599"/>
    </row>
    <row r="196" spans="1:11" s="1" customFormat="1" ht="24.95" hidden="1" customHeight="1" outlineLevel="1">
      <c r="A196" s="211"/>
      <c r="B196" s="1759" t="s">
        <v>921</v>
      </c>
      <c r="C196" s="1951"/>
      <c r="D196" s="1957"/>
      <c r="E196" s="186"/>
      <c r="F196" s="1694">
        <v>1</v>
      </c>
      <c r="G196" s="1694">
        <v>1</v>
      </c>
      <c r="H196" s="1694">
        <v>1</v>
      </c>
      <c r="I196" s="1694">
        <v>1</v>
      </c>
      <c r="J196" s="1657"/>
      <c r="K196" s="1599"/>
    </row>
    <row r="197" spans="1:11" s="1" customFormat="1" ht="24.95" hidden="1" customHeight="1" outlineLevel="1">
      <c r="A197" s="211"/>
      <c r="B197" s="1759" t="s">
        <v>922</v>
      </c>
      <c r="C197" s="1951"/>
      <c r="D197" s="1957"/>
      <c r="E197" s="186"/>
      <c r="F197" s="1694">
        <v>1</v>
      </c>
      <c r="G197" s="1694">
        <v>1</v>
      </c>
      <c r="H197" s="1694">
        <v>1</v>
      </c>
      <c r="I197" s="1694">
        <v>1</v>
      </c>
      <c r="J197" s="1657"/>
      <c r="K197" s="1599"/>
    </row>
    <row r="198" spans="1:11" s="1" customFormat="1" ht="24.95" customHeight="1" collapsed="1">
      <c r="A198" s="211"/>
      <c r="B198" s="1759" t="s">
        <v>923</v>
      </c>
      <c r="C198" s="1951"/>
      <c r="D198" s="1957"/>
      <c r="E198" s="186"/>
      <c r="F198" s="1694">
        <v>1</v>
      </c>
      <c r="G198" s="1694">
        <v>1</v>
      </c>
      <c r="H198" s="1694">
        <v>1</v>
      </c>
      <c r="I198" s="1694">
        <v>1</v>
      </c>
      <c r="J198" s="1657"/>
      <c r="K198" s="1599"/>
    </row>
    <row r="199" spans="1:11" s="1" customFormat="1" ht="24.95" hidden="1" customHeight="1" outlineLevel="1">
      <c r="A199" s="211"/>
      <c r="B199" s="1759" t="s">
        <v>924</v>
      </c>
      <c r="C199" s="1951"/>
      <c r="D199" s="1957"/>
      <c r="E199" s="186"/>
      <c r="F199" s="1694">
        <v>1</v>
      </c>
      <c r="G199" s="1694">
        <v>1</v>
      </c>
      <c r="H199" s="1694">
        <v>1</v>
      </c>
      <c r="I199" s="1694">
        <v>1</v>
      </c>
      <c r="J199" s="1657"/>
      <c r="K199" s="1599"/>
    </row>
    <row r="200" spans="1:11" s="1" customFormat="1" ht="24.95" hidden="1" customHeight="1" outlineLevel="1">
      <c r="A200" s="211"/>
      <c r="B200" s="1759" t="s">
        <v>925</v>
      </c>
      <c r="C200" s="1951"/>
      <c r="D200" s="1957"/>
      <c r="E200" s="186"/>
      <c r="F200" s="1694">
        <v>1</v>
      </c>
      <c r="G200" s="1694">
        <v>1</v>
      </c>
      <c r="H200" s="1694">
        <v>1</v>
      </c>
      <c r="I200" s="1694">
        <v>1</v>
      </c>
      <c r="J200" s="1657"/>
      <c r="K200" s="1599"/>
    </row>
    <row r="201" spans="1:11" s="1" customFormat="1" ht="24.95" hidden="1" customHeight="1" outlineLevel="1">
      <c r="A201" s="211"/>
      <c r="B201" s="1759" t="s">
        <v>926</v>
      </c>
      <c r="C201" s="1951"/>
      <c r="D201" s="1957"/>
      <c r="E201" s="186"/>
      <c r="F201" s="1694">
        <v>1</v>
      </c>
      <c r="G201" s="1694">
        <v>1</v>
      </c>
      <c r="H201" s="1694">
        <v>1</v>
      </c>
      <c r="I201" s="1694">
        <v>1</v>
      </c>
      <c r="J201" s="1657"/>
      <c r="K201" s="1599"/>
    </row>
    <row r="202" spans="1:11" s="1" customFormat="1" ht="24.95" customHeight="1" collapsed="1">
      <c r="A202" s="211"/>
      <c r="B202" s="1759" t="s">
        <v>927</v>
      </c>
      <c r="C202" s="1951"/>
      <c r="D202" s="1957"/>
      <c r="E202" s="186"/>
      <c r="F202" s="1694">
        <v>1</v>
      </c>
      <c r="G202" s="1694">
        <v>1</v>
      </c>
      <c r="H202" s="1694">
        <v>1</v>
      </c>
      <c r="I202" s="1694">
        <v>1</v>
      </c>
      <c r="J202" s="1657"/>
      <c r="K202" s="1599"/>
    </row>
    <row r="203" spans="1:11" s="1" customFormat="1" ht="24.95" customHeight="1">
      <c r="A203" s="211"/>
      <c r="B203" s="1759" t="s">
        <v>928</v>
      </c>
      <c r="C203" s="1951"/>
      <c r="D203" s="1957"/>
      <c r="E203" s="186"/>
      <c r="F203" s="1694">
        <v>1</v>
      </c>
      <c r="G203" s="1694">
        <v>1</v>
      </c>
      <c r="H203" s="1694">
        <v>1</v>
      </c>
      <c r="I203" s="1694">
        <v>1</v>
      </c>
      <c r="J203" s="1657"/>
      <c r="K203" s="1599"/>
    </row>
    <row r="204" spans="1:11" s="1" customFormat="1" ht="24.95" hidden="1" customHeight="1" outlineLevel="1">
      <c r="A204" s="211"/>
      <c r="B204" s="1759" t="s">
        <v>929</v>
      </c>
      <c r="C204" s="1951"/>
      <c r="D204" s="1957"/>
      <c r="E204" s="186"/>
      <c r="F204" s="1694">
        <v>1</v>
      </c>
      <c r="G204" s="1694">
        <v>1</v>
      </c>
      <c r="H204" s="1694">
        <v>1</v>
      </c>
      <c r="I204" s="1694">
        <v>1</v>
      </c>
      <c r="J204" s="1657"/>
      <c r="K204" s="1599"/>
    </row>
    <row r="205" spans="1:11" s="1" customFormat="1" ht="24.95" hidden="1" customHeight="1" outlineLevel="1">
      <c r="A205" s="211"/>
      <c r="B205" s="1759" t="s">
        <v>930</v>
      </c>
      <c r="C205" s="1951"/>
      <c r="D205" s="1957"/>
      <c r="E205" s="186"/>
      <c r="F205" s="1694">
        <v>1</v>
      </c>
      <c r="G205" s="1694">
        <v>1</v>
      </c>
      <c r="H205" s="1694">
        <v>1</v>
      </c>
      <c r="I205" s="1694">
        <v>1</v>
      </c>
      <c r="J205" s="1657"/>
      <c r="K205" s="1599"/>
    </row>
    <row r="206" spans="1:11" s="1" customFormat="1" ht="24.95" customHeight="1" collapsed="1">
      <c r="A206" s="211"/>
      <c r="B206" s="1759" t="s">
        <v>931</v>
      </c>
      <c r="C206" s="1951"/>
      <c r="D206" s="1957"/>
      <c r="E206" s="186"/>
      <c r="F206" s="1694">
        <v>1</v>
      </c>
      <c r="G206" s="1694">
        <v>1</v>
      </c>
      <c r="H206" s="1694">
        <v>1</v>
      </c>
      <c r="I206" s="1694">
        <v>1</v>
      </c>
      <c r="J206" s="1657"/>
      <c r="K206" s="1599"/>
    </row>
    <row r="207" spans="1:11" s="1" customFormat="1" ht="24.95" hidden="1" customHeight="1" outlineLevel="1">
      <c r="A207" s="211"/>
      <c r="B207" s="1759" t="s">
        <v>932</v>
      </c>
      <c r="C207" s="1951"/>
      <c r="D207" s="1957"/>
      <c r="E207" s="186"/>
      <c r="F207" s="1694">
        <v>1</v>
      </c>
      <c r="G207" s="1694">
        <v>1</v>
      </c>
      <c r="H207" s="1694">
        <v>1</v>
      </c>
      <c r="I207" s="1694">
        <v>1</v>
      </c>
      <c r="J207" s="1657"/>
      <c r="K207" s="1599"/>
    </row>
    <row r="208" spans="1:11" s="1" customFormat="1" ht="24.95" hidden="1" customHeight="1" outlineLevel="1">
      <c r="A208" s="211"/>
      <c r="B208" s="1759" t="s">
        <v>933</v>
      </c>
      <c r="C208" s="1951"/>
      <c r="D208" s="1957"/>
      <c r="E208" s="186"/>
      <c r="F208" s="1694">
        <v>1</v>
      </c>
      <c r="G208" s="1694">
        <v>1</v>
      </c>
      <c r="H208" s="1694">
        <v>1</v>
      </c>
      <c r="I208" s="1694">
        <v>1</v>
      </c>
      <c r="J208" s="1657"/>
      <c r="K208" s="1599"/>
    </row>
    <row r="209" spans="1:11" s="1" customFormat="1" ht="24.95" hidden="1" customHeight="1" outlineLevel="1">
      <c r="A209" s="211"/>
      <c r="B209" s="1759" t="s">
        <v>934</v>
      </c>
      <c r="C209" s="1951"/>
      <c r="D209" s="1957"/>
      <c r="E209" s="186"/>
      <c r="F209" s="1694">
        <v>1</v>
      </c>
      <c r="G209" s="1694">
        <v>1</v>
      </c>
      <c r="H209" s="1694">
        <v>1</v>
      </c>
      <c r="I209" s="1694">
        <v>1</v>
      </c>
      <c r="J209" s="1657"/>
      <c r="K209" s="1599"/>
    </row>
    <row r="210" spans="1:11" s="1" customFormat="1" ht="24.95" customHeight="1" collapsed="1">
      <c r="A210" s="211"/>
      <c r="B210" s="1759" t="s">
        <v>935</v>
      </c>
      <c r="C210" s="1951"/>
      <c r="D210" s="1957"/>
      <c r="E210" s="186"/>
      <c r="F210" s="1694">
        <v>1</v>
      </c>
      <c r="G210" s="1694">
        <v>1</v>
      </c>
      <c r="H210" s="1694">
        <v>1</v>
      </c>
      <c r="I210" s="1694">
        <v>1</v>
      </c>
      <c r="J210" s="1657"/>
      <c r="K210" s="1599"/>
    </row>
    <row r="211" spans="1:11" s="1" customFormat="1" ht="24.95" hidden="1" customHeight="1" outlineLevel="1">
      <c r="A211" s="211"/>
      <c r="B211" s="1759" t="s">
        <v>936</v>
      </c>
      <c r="C211" s="1951"/>
      <c r="D211" s="1957"/>
      <c r="E211" s="186"/>
      <c r="F211" s="1694">
        <v>1</v>
      </c>
      <c r="G211" s="1694">
        <v>1</v>
      </c>
      <c r="H211" s="1694">
        <v>1</v>
      </c>
      <c r="I211" s="1694">
        <v>1</v>
      </c>
      <c r="J211" s="1657"/>
      <c r="K211" s="1599"/>
    </row>
    <row r="212" spans="1:11" s="1" customFormat="1" ht="24.95" hidden="1" customHeight="1" outlineLevel="1">
      <c r="A212" s="211"/>
      <c r="B212" s="1759" t="s">
        <v>937</v>
      </c>
      <c r="C212" s="1951"/>
      <c r="D212" s="1957"/>
      <c r="E212" s="186"/>
      <c r="F212" s="1694">
        <v>1</v>
      </c>
      <c r="G212" s="1694">
        <v>1</v>
      </c>
      <c r="H212" s="1694">
        <v>1</v>
      </c>
      <c r="I212" s="1694">
        <v>1</v>
      </c>
      <c r="J212" s="1657"/>
      <c r="K212" s="1599"/>
    </row>
    <row r="213" spans="1:11" s="1" customFormat="1" ht="24.95" hidden="1" customHeight="1" outlineLevel="1">
      <c r="A213" s="211"/>
      <c r="B213" s="1759" t="s">
        <v>938</v>
      </c>
      <c r="C213" s="1951"/>
      <c r="D213" s="1957"/>
      <c r="E213" s="186"/>
      <c r="F213" s="1694">
        <v>1</v>
      </c>
      <c r="G213" s="1694">
        <v>1</v>
      </c>
      <c r="H213" s="1694">
        <v>1</v>
      </c>
      <c r="I213" s="1694">
        <v>1</v>
      </c>
      <c r="J213" s="1657"/>
      <c r="K213" s="1599"/>
    </row>
    <row r="214" spans="1:11" s="1" customFormat="1" ht="24.95" customHeight="1" collapsed="1">
      <c r="A214" s="211"/>
      <c r="B214" s="1759" t="s">
        <v>939</v>
      </c>
      <c r="C214" s="1951"/>
      <c r="D214" s="1957"/>
      <c r="E214" s="186"/>
      <c r="F214" s="1694">
        <v>1</v>
      </c>
      <c r="G214" s="1694">
        <v>1</v>
      </c>
      <c r="H214" s="1694">
        <v>1</v>
      </c>
      <c r="I214" s="1694">
        <v>1</v>
      </c>
      <c r="J214" s="1657"/>
      <c r="K214" s="1599"/>
    </row>
    <row r="215" spans="1:11" s="1" customFormat="1" ht="24.95" hidden="1" customHeight="1" outlineLevel="1">
      <c r="A215" s="211"/>
      <c r="B215" s="1759" t="s">
        <v>940</v>
      </c>
      <c r="C215" s="1951"/>
      <c r="D215" s="1957"/>
      <c r="E215" s="186"/>
      <c r="F215" s="1694">
        <v>1</v>
      </c>
      <c r="G215" s="1694">
        <v>1</v>
      </c>
      <c r="H215" s="1694">
        <v>1</v>
      </c>
      <c r="I215" s="1694">
        <v>1</v>
      </c>
      <c r="J215" s="1657"/>
      <c r="K215" s="1599"/>
    </row>
    <row r="216" spans="1:11" s="1" customFormat="1" ht="24.95" hidden="1" customHeight="1" outlineLevel="1">
      <c r="A216" s="211"/>
      <c r="B216" s="1759" t="s">
        <v>941</v>
      </c>
      <c r="C216" s="1951"/>
      <c r="D216" s="1957"/>
      <c r="E216" s="186"/>
      <c r="F216" s="1694">
        <v>1</v>
      </c>
      <c r="G216" s="1694">
        <v>1</v>
      </c>
      <c r="H216" s="1694">
        <v>1</v>
      </c>
      <c r="I216" s="1694">
        <v>1</v>
      </c>
      <c r="J216" s="1657"/>
      <c r="K216" s="1599"/>
    </row>
    <row r="217" spans="1:11" s="1" customFormat="1" ht="24.95" hidden="1" customHeight="1" outlineLevel="1">
      <c r="A217" s="211"/>
      <c r="B217" s="1759" t="s">
        <v>942</v>
      </c>
      <c r="C217" s="1951"/>
      <c r="D217" s="1957"/>
      <c r="E217" s="186"/>
      <c r="F217" s="1694">
        <v>1</v>
      </c>
      <c r="G217" s="1694">
        <v>1</v>
      </c>
      <c r="H217" s="1694">
        <v>1</v>
      </c>
      <c r="I217" s="1694">
        <v>1</v>
      </c>
      <c r="J217" s="1657"/>
      <c r="K217" s="1599"/>
    </row>
    <row r="218" spans="1:11" s="1" customFormat="1" ht="24.95" hidden="1" customHeight="1" outlineLevel="1">
      <c r="A218" s="211"/>
      <c r="B218" s="1759" t="s">
        <v>943</v>
      </c>
      <c r="C218" s="1951"/>
      <c r="D218" s="1957"/>
      <c r="E218" s="186"/>
      <c r="F218" s="1694">
        <v>1</v>
      </c>
      <c r="G218" s="1694">
        <v>1</v>
      </c>
      <c r="H218" s="1694">
        <v>1</v>
      </c>
      <c r="I218" s="1694">
        <v>1</v>
      </c>
      <c r="J218" s="1657"/>
      <c r="K218" s="1599"/>
    </row>
    <row r="219" spans="1:11" s="1" customFormat="1" ht="24.95" customHeight="1" collapsed="1">
      <c r="A219" s="211"/>
      <c r="B219" s="1759" t="s">
        <v>944</v>
      </c>
      <c r="C219" s="1951"/>
      <c r="D219" s="1957"/>
      <c r="E219" s="186"/>
      <c r="F219" s="1694">
        <v>1</v>
      </c>
      <c r="G219" s="1694">
        <v>1</v>
      </c>
      <c r="H219" s="1694">
        <v>1</v>
      </c>
      <c r="I219" s="1694">
        <v>1</v>
      </c>
      <c r="J219" s="1657"/>
      <c r="K219" s="1599"/>
    </row>
    <row r="220" spans="1:11" s="1" customFormat="1" ht="24.95" hidden="1" customHeight="1" outlineLevel="1">
      <c r="A220" s="211"/>
      <c r="B220" s="1759" t="s">
        <v>945</v>
      </c>
      <c r="C220" s="1951"/>
      <c r="D220" s="1957"/>
      <c r="E220" s="186"/>
      <c r="F220" s="1694">
        <v>1</v>
      </c>
      <c r="G220" s="1694">
        <v>1</v>
      </c>
      <c r="H220" s="1694">
        <v>1</v>
      </c>
      <c r="I220" s="1694">
        <v>1</v>
      </c>
      <c r="J220" s="1657"/>
      <c r="K220" s="1599"/>
    </row>
    <row r="221" spans="1:11" s="1" customFormat="1" ht="24.95" hidden="1" customHeight="1" outlineLevel="1">
      <c r="A221" s="211"/>
      <c r="B221" s="1759" t="s">
        <v>946</v>
      </c>
      <c r="C221" s="1951"/>
      <c r="D221" s="1957"/>
      <c r="E221" s="186"/>
      <c r="F221" s="1694">
        <v>1</v>
      </c>
      <c r="G221" s="1694">
        <v>1</v>
      </c>
      <c r="H221" s="1694">
        <v>1</v>
      </c>
      <c r="I221" s="1694">
        <v>1</v>
      </c>
      <c r="J221" s="1657"/>
      <c r="K221" s="1599"/>
    </row>
    <row r="222" spans="1:11" s="1" customFormat="1" ht="24.95" customHeight="1" collapsed="1">
      <c r="A222" s="211"/>
      <c r="B222" s="1759" t="s">
        <v>947</v>
      </c>
      <c r="C222" s="1951"/>
      <c r="D222" s="1957"/>
      <c r="E222" s="186"/>
      <c r="F222" s="1694">
        <v>1</v>
      </c>
      <c r="G222" s="1694">
        <v>1</v>
      </c>
      <c r="H222" s="1694">
        <v>1</v>
      </c>
      <c r="I222" s="1694">
        <v>1</v>
      </c>
      <c r="J222" s="1657"/>
      <c r="K222" s="1599"/>
    </row>
    <row r="223" spans="1:11" s="1" customFormat="1" ht="24.95" hidden="1" customHeight="1" outlineLevel="1">
      <c r="A223" s="211"/>
      <c r="B223" s="1759" t="s">
        <v>948</v>
      </c>
      <c r="C223" s="1951"/>
      <c r="D223" s="1957"/>
      <c r="E223" s="186"/>
      <c r="F223" s="1694">
        <v>1</v>
      </c>
      <c r="G223" s="1694">
        <v>1</v>
      </c>
      <c r="H223" s="1694">
        <v>1</v>
      </c>
      <c r="I223" s="1694">
        <v>1</v>
      </c>
      <c r="J223" s="1657"/>
      <c r="K223" s="1599"/>
    </row>
    <row r="224" spans="1:11" s="1" customFormat="1" ht="24.95" hidden="1" customHeight="1" outlineLevel="1">
      <c r="A224" s="211"/>
      <c r="B224" s="1759" t="s">
        <v>949</v>
      </c>
      <c r="C224" s="1951"/>
      <c r="D224" s="1957"/>
      <c r="E224" s="186"/>
      <c r="F224" s="1694">
        <v>1</v>
      </c>
      <c r="G224" s="1694">
        <v>1</v>
      </c>
      <c r="H224" s="1694">
        <v>1</v>
      </c>
      <c r="I224" s="1694">
        <v>1</v>
      </c>
      <c r="J224" s="1657"/>
      <c r="K224" s="1599"/>
    </row>
    <row r="225" spans="1:15" s="1" customFormat="1" ht="24.95" customHeight="1" collapsed="1">
      <c r="A225" s="211"/>
      <c r="B225" s="1759" t="s">
        <v>950</v>
      </c>
      <c r="C225" s="1951"/>
      <c r="D225" s="1957"/>
      <c r="E225" s="186"/>
      <c r="F225" s="1694">
        <v>1</v>
      </c>
      <c r="G225" s="1694">
        <v>1</v>
      </c>
      <c r="H225" s="1694">
        <v>1</v>
      </c>
      <c r="I225" s="1694">
        <v>1</v>
      </c>
      <c r="J225" s="1657"/>
      <c r="K225" s="1599"/>
    </row>
    <row r="226" spans="1:15" s="1" customFormat="1" ht="24.95" hidden="1" customHeight="1" outlineLevel="1">
      <c r="A226" s="211"/>
      <c r="B226" s="1760" t="s">
        <v>951</v>
      </c>
      <c r="C226" s="1951"/>
      <c r="D226" s="1957"/>
      <c r="E226" s="186"/>
      <c r="F226" s="1694">
        <v>1</v>
      </c>
      <c r="G226" s="1694">
        <v>1</v>
      </c>
      <c r="H226" s="1694">
        <v>1</v>
      </c>
      <c r="I226" s="1694">
        <v>1</v>
      </c>
      <c r="J226" s="1657"/>
      <c r="K226" s="1599"/>
    </row>
    <row r="227" spans="1:15" s="1" customFormat="1" ht="24.95" hidden="1" customHeight="1" outlineLevel="1">
      <c r="A227" s="211"/>
      <c r="B227" s="1759" t="s">
        <v>952</v>
      </c>
      <c r="C227" s="1951"/>
      <c r="D227" s="1957"/>
      <c r="E227" s="186"/>
      <c r="F227" s="1694">
        <v>1</v>
      </c>
      <c r="G227" s="1694">
        <v>1</v>
      </c>
      <c r="H227" s="1694">
        <v>1</v>
      </c>
      <c r="I227" s="1694">
        <v>1</v>
      </c>
      <c r="J227" s="1657"/>
      <c r="K227" s="1599"/>
    </row>
    <row r="228" spans="1:15" s="1" customFormat="1" ht="24.95" customHeight="1" collapsed="1">
      <c r="A228" s="211"/>
      <c r="B228" s="1761" t="s">
        <v>953</v>
      </c>
      <c r="C228" s="1951"/>
      <c r="D228" s="1957"/>
      <c r="E228" s="186"/>
      <c r="F228" s="1694">
        <v>1</v>
      </c>
      <c r="G228" s="1694">
        <v>1</v>
      </c>
      <c r="H228" s="1694">
        <v>1</v>
      </c>
      <c r="I228" s="1694">
        <v>1</v>
      </c>
      <c r="J228" s="1657"/>
      <c r="K228" s="1599"/>
    </row>
    <row r="229" spans="1:15" ht="27.95" customHeight="1">
      <c r="A229" s="576"/>
      <c r="B229" s="1572"/>
      <c r="C229" s="1570"/>
      <c r="D229" s="1571"/>
      <c r="E229" s="481"/>
      <c r="F229" s="450"/>
      <c r="G229" s="381"/>
      <c r="H229" s="245"/>
      <c r="I229" s="245"/>
      <c r="J229" s="1656"/>
    </row>
    <row r="230" spans="1:15" ht="27.95" customHeight="1">
      <c r="A230" s="576"/>
      <c r="B230" s="1572"/>
      <c r="C230" s="1570"/>
      <c r="D230" s="1571"/>
      <c r="E230" s="481"/>
      <c r="F230" s="450"/>
      <c r="G230" s="381"/>
      <c r="H230" s="245"/>
      <c r="I230" s="245"/>
      <c r="J230" s="1656"/>
    </row>
    <row r="231" spans="1:15" ht="27.95" customHeight="1">
      <c r="A231" s="576"/>
      <c r="B231" s="577"/>
      <c r="C231" s="578"/>
      <c r="D231" s="130"/>
      <c r="E231" s="456"/>
      <c r="F231" s="456"/>
      <c r="G231" s="579"/>
      <c r="H231" s="245"/>
      <c r="I231" s="245"/>
      <c r="J231" s="1656"/>
    </row>
    <row r="232" spans="1:15" ht="27.95" customHeight="1">
      <c r="A232" s="2583"/>
      <c r="B232" s="427"/>
      <c r="C232" s="2584"/>
      <c r="D232" s="2585"/>
      <c r="E232" s="494"/>
      <c r="F232" s="494"/>
      <c r="G232" s="558"/>
      <c r="H232" s="514"/>
      <c r="I232" s="514"/>
      <c r="J232" s="1658"/>
    </row>
    <row r="233" spans="1:15" ht="27.95" customHeight="1">
      <c r="A233" s="1069" t="s">
        <v>1381</v>
      </c>
      <c r="B233" s="2557" t="s">
        <v>312</v>
      </c>
      <c r="C233" s="2558"/>
      <c r="D233" s="2559"/>
      <c r="E233" s="447" t="s">
        <v>20</v>
      </c>
      <c r="F233" s="447"/>
      <c r="G233" s="447"/>
      <c r="H233" s="2560"/>
      <c r="I233" s="2560"/>
      <c r="J233" s="2561" t="s">
        <v>982</v>
      </c>
      <c r="O233" s="12">
        <v>8</v>
      </c>
    </row>
    <row r="234" spans="1:15" ht="27.95" customHeight="1">
      <c r="A234" s="572"/>
      <c r="B234" s="781" t="s">
        <v>738</v>
      </c>
      <c r="C234" s="782"/>
      <c r="D234" s="783"/>
      <c r="E234" s="450" t="s">
        <v>44</v>
      </c>
      <c r="F234" s="2147">
        <v>0.3</v>
      </c>
      <c r="G234" s="2147">
        <v>0.3</v>
      </c>
      <c r="H234" s="2147">
        <v>0.4</v>
      </c>
      <c r="I234" s="1531"/>
      <c r="J234" s="1955"/>
    </row>
    <row r="235" spans="1:15" ht="27.95" customHeight="1">
      <c r="A235" s="580"/>
      <c r="B235" s="241" t="s">
        <v>1046</v>
      </c>
      <c r="C235" s="2130">
        <f>C240+C244+C248+C253+C256+C261+C265+C266+C269+C273+C277+C282+C285+C288+C291</f>
        <v>7000</v>
      </c>
      <c r="D235" s="1767" t="s">
        <v>154</v>
      </c>
      <c r="E235" s="450" t="s">
        <v>123</v>
      </c>
      <c r="F235" s="2134">
        <f>F240+F244+F248+F253+F256+F261+F265+F266+F269+F273+F277+F282+F285+F288+F291</f>
        <v>2101</v>
      </c>
      <c r="G235" s="2134">
        <f t="shared" ref="G235:H235" si="0">G240+G244+G248+G253+G256+G261+G265+G266+G269+G273+G277+G282+G285+G288+G291</f>
        <v>2101</v>
      </c>
      <c r="H235" s="2134">
        <f t="shared" si="0"/>
        <v>2798</v>
      </c>
      <c r="I235" s="245"/>
      <c r="J235" s="1955"/>
    </row>
    <row r="236" spans="1:15" s="1" customFormat="1" ht="24.95" hidden="1" customHeight="1" outlineLevel="1">
      <c r="A236" s="211"/>
      <c r="B236" s="84" t="s">
        <v>898</v>
      </c>
      <c r="C236" s="2132">
        <v>262</v>
      </c>
      <c r="D236" s="1609" t="s">
        <v>897</v>
      </c>
      <c r="E236" s="2058"/>
      <c r="F236" s="2135">
        <f>ROUND(C236*0.3,0)</f>
        <v>79</v>
      </c>
      <c r="G236" s="1865">
        <f>F236</f>
        <v>79</v>
      </c>
      <c r="H236" s="2136">
        <f>C236-F236-G236</f>
        <v>104</v>
      </c>
      <c r="I236" s="1594"/>
      <c r="J236" s="1657"/>
      <c r="K236" s="1608"/>
      <c r="L236" s="196"/>
      <c r="O236" s="196"/>
    </row>
    <row r="237" spans="1:15" s="1" customFormat="1" ht="24.95" hidden="1" customHeight="1" outlineLevel="1">
      <c r="A237" s="211"/>
      <c r="B237" s="84" t="s">
        <v>899</v>
      </c>
      <c r="C237" s="2133">
        <v>174</v>
      </c>
      <c r="D237" s="1609" t="s">
        <v>897</v>
      </c>
      <c r="E237" s="2058"/>
      <c r="F237" s="2135">
        <f t="shared" ref="F237:F239" si="1">ROUND(C237*0.3,0)</f>
        <v>52</v>
      </c>
      <c r="G237" s="1865">
        <f t="shared" ref="G237:G291" si="2">F237</f>
        <v>52</v>
      </c>
      <c r="H237" s="2136">
        <f t="shared" ref="H237:H291" si="3">C237-F237-G237</f>
        <v>70</v>
      </c>
      <c r="I237" s="1594"/>
      <c r="J237" s="1657"/>
      <c r="K237" s="1591"/>
    </row>
    <row r="238" spans="1:15" s="1" customFormat="1" ht="24.95" hidden="1" customHeight="1" outlineLevel="1">
      <c r="A238" s="211"/>
      <c r="B238" s="84" t="s">
        <v>900</v>
      </c>
      <c r="C238" s="2133">
        <v>58</v>
      </c>
      <c r="D238" s="1609" t="s">
        <v>897</v>
      </c>
      <c r="E238" s="2058"/>
      <c r="F238" s="2135">
        <f t="shared" si="1"/>
        <v>17</v>
      </c>
      <c r="G238" s="1865">
        <f t="shared" si="2"/>
        <v>17</v>
      </c>
      <c r="H238" s="2136">
        <f t="shared" si="3"/>
        <v>24</v>
      </c>
      <c r="I238" s="1594"/>
      <c r="J238" s="1657"/>
      <c r="K238" s="1591"/>
    </row>
    <row r="239" spans="1:15" s="1" customFormat="1" ht="24.95" hidden="1" customHeight="1" outlineLevel="1">
      <c r="A239" s="211"/>
      <c r="B239" s="84" t="s">
        <v>901</v>
      </c>
      <c r="C239" s="2133">
        <v>60</v>
      </c>
      <c r="D239" s="1609" t="s">
        <v>897</v>
      </c>
      <c r="E239" s="2058"/>
      <c r="F239" s="2135">
        <f t="shared" si="1"/>
        <v>18</v>
      </c>
      <c r="G239" s="1865">
        <f t="shared" si="2"/>
        <v>18</v>
      </c>
      <c r="H239" s="2136">
        <f t="shared" si="3"/>
        <v>24</v>
      </c>
      <c r="I239" s="1594"/>
      <c r="J239" s="1657"/>
      <c r="K239" s="1591"/>
    </row>
    <row r="240" spans="1:15" s="1" customFormat="1" ht="24.95" customHeight="1" collapsed="1">
      <c r="A240" s="211"/>
      <c r="B240" s="84" t="s">
        <v>902</v>
      </c>
      <c r="C240" s="2133">
        <f t="shared" ref="C240" si="4">SUM(C236:C239)</f>
        <v>554</v>
      </c>
      <c r="D240" s="1609" t="s">
        <v>897</v>
      </c>
      <c r="E240" s="2058"/>
      <c r="F240" s="2135">
        <f t="shared" ref="F240" si="5">SUM(F236:F239)</f>
        <v>166</v>
      </c>
      <c r="G240" s="1865">
        <f t="shared" si="2"/>
        <v>166</v>
      </c>
      <c r="H240" s="2136">
        <f t="shared" si="3"/>
        <v>222</v>
      </c>
      <c r="I240" s="1596"/>
      <c r="J240" s="1657"/>
      <c r="K240" s="1591"/>
    </row>
    <row r="241" spans="1:11" s="1" customFormat="1" ht="24.95" hidden="1" customHeight="1" outlineLevel="1">
      <c r="A241" s="211"/>
      <c r="B241" s="84" t="s">
        <v>903</v>
      </c>
      <c r="C241" s="2133">
        <v>184</v>
      </c>
      <c r="D241" s="1609" t="s">
        <v>897</v>
      </c>
      <c r="E241" s="2058"/>
      <c r="F241" s="2135">
        <f>ROUND(C241*0.3,0)</f>
        <v>55</v>
      </c>
      <c r="G241" s="1865">
        <f t="shared" si="2"/>
        <v>55</v>
      </c>
      <c r="H241" s="2136">
        <f t="shared" si="3"/>
        <v>74</v>
      </c>
      <c r="I241" s="1598"/>
      <c r="J241" s="1657"/>
      <c r="K241" s="1599"/>
    </row>
    <row r="242" spans="1:11" s="1" customFormat="1" ht="24.95" hidden="1" customHeight="1" outlineLevel="1">
      <c r="A242" s="211"/>
      <c r="B242" s="84" t="s">
        <v>904</v>
      </c>
      <c r="C242" s="2133">
        <v>150</v>
      </c>
      <c r="D242" s="1609" t="s">
        <v>897</v>
      </c>
      <c r="E242" s="2058"/>
      <c r="F242" s="2135">
        <f t="shared" ref="F242:F290" si="6">ROUND(C242*0.3,0)</f>
        <v>45</v>
      </c>
      <c r="G242" s="1865">
        <f t="shared" si="2"/>
        <v>45</v>
      </c>
      <c r="H242" s="2136">
        <f t="shared" si="3"/>
        <v>60</v>
      </c>
      <c r="I242" s="1598"/>
      <c r="J242" s="1657"/>
      <c r="K242" s="1599"/>
    </row>
    <row r="243" spans="1:11" s="1" customFormat="1" ht="24.95" hidden="1" customHeight="1" outlineLevel="1">
      <c r="A243" s="211"/>
      <c r="B243" s="84" t="s">
        <v>905</v>
      </c>
      <c r="C243" s="2133">
        <v>164</v>
      </c>
      <c r="D243" s="1609" t="s">
        <v>897</v>
      </c>
      <c r="E243" s="2058"/>
      <c r="F243" s="2135">
        <f t="shared" si="6"/>
        <v>49</v>
      </c>
      <c r="G243" s="1865">
        <f t="shared" si="2"/>
        <v>49</v>
      </c>
      <c r="H243" s="2136">
        <f t="shared" si="3"/>
        <v>66</v>
      </c>
      <c r="I243" s="1598"/>
      <c r="J243" s="1657"/>
      <c r="K243" s="1599"/>
    </row>
    <row r="244" spans="1:11" s="1" customFormat="1" ht="24.95" customHeight="1" collapsed="1">
      <c r="A244" s="211"/>
      <c r="B244" s="84" t="s">
        <v>906</v>
      </c>
      <c r="C244" s="2133">
        <f t="shared" ref="C244" si="7">SUM(C241:C243)</f>
        <v>498</v>
      </c>
      <c r="D244" s="1609" t="s">
        <v>897</v>
      </c>
      <c r="E244" s="2058"/>
      <c r="F244" s="2135">
        <f t="shared" ref="F244" si="8">SUM(F241:F243)</f>
        <v>149</v>
      </c>
      <c r="G244" s="1865">
        <f t="shared" si="2"/>
        <v>149</v>
      </c>
      <c r="H244" s="2136">
        <f t="shared" si="3"/>
        <v>200</v>
      </c>
      <c r="I244" s="1596"/>
      <c r="J244" s="1657"/>
      <c r="K244" s="1600"/>
    </row>
    <row r="245" spans="1:11" s="1" customFormat="1" ht="24.95" hidden="1" customHeight="1" outlineLevel="1">
      <c r="A245" s="211"/>
      <c r="B245" s="84" t="s">
        <v>907</v>
      </c>
      <c r="C245" s="2133">
        <v>288</v>
      </c>
      <c r="D245" s="1609" t="s">
        <v>897</v>
      </c>
      <c r="E245" s="2058"/>
      <c r="F245" s="2135">
        <f t="shared" si="6"/>
        <v>86</v>
      </c>
      <c r="G245" s="1865">
        <f t="shared" si="2"/>
        <v>86</v>
      </c>
      <c r="H245" s="2136">
        <f t="shared" si="3"/>
        <v>116</v>
      </c>
      <c r="I245" s="1598"/>
      <c r="J245" s="1657"/>
      <c r="K245" s="1599"/>
    </row>
    <row r="246" spans="1:11" s="1" customFormat="1" ht="24.95" hidden="1" customHeight="1" outlineLevel="1">
      <c r="A246" s="211"/>
      <c r="B246" s="84" t="s">
        <v>908</v>
      </c>
      <c r="C246" s="2133">
        <v>179</v>
      </c>
      <c r="D246" s="1609" t="s">
        <v>897</v>
      </c>
      <c r="E246" s="2058"/>
      <c r="F246" s="2135">
        <f t="shared" si="6"/>
        <v>54</v>
      </c>
      <c r="G246" s="1865">
        <f t="shared" si="2"/>
        <v>54</v>
      </c>
      <c r="H246" s="2136">
        <f t="shared" si="3"/>
        <v>71</v>
      </c>
      <c r="I246" s="1598"/>
      <c r="J246" s="1657"/>
      <c r="K246" s="1599"/>
    </row>
    <row r="247" spans="1:11" s="1" customFormat="1" ht="24.95" hidden="1" customHeight="1" outlineLevel="1">
      <c r="A247" s="211"/>
      <c r="B247" s="84" t="s">
        <v>909</v>
      </c>
      <c r="C247" s="2133">
        <v>92</v>
      </c>
      <c r="D247" s="1609" t="s">
        <v>897</v>
      </c>
      <c r="E247" s="2058"/>
      <c r="F247" s="2135">
        <f t="shared" si="6"/>
        <v>28</v>
      </c>
      <c r="G247" s="1865">
        <f t="shared" si="2"/>
        <v>28</v>
      </c>
      <c r="H247" s="2136">
        <f t="shared" si="3"/>
        <v>36</v>
      </c>
      <c r="I247" s="1598"/>
      <c r="J247" s="1657"/>
      <c r="K247" s="1599"/>
    </row>
    <row r="248" spans="1:11" s="1" customFormat="1" ht="24.95" customHeight="1" collapsed="1">
      <c r="A248" s="211"/>
      <c r="B248" s="84" t="s">
        <v>910</v>
      </c>
      <c r="C248" s="2133">
        <f t="shared" ref="C248" si="9">SUM(C245:C247)</f>
        <v>559</v>
      </c>
      <c r="D248" s="1609" t="s">
        <v>897</v>
      </c>
      <c r="E248" s="2058"/>
      <c r="F248" s="2135">
        <f t="shared" ref="F248" si="10">SUM(F245:F247)</f>
        <v>168</v>
      </c>
      <c r="G248" s="1865">
        <f t="shared" si="2"/>
        <v>168</v>
      </c>
      <c r="H248" s="2136">
        <f t="shared" si="3"/>
        <v>223</v>
      </c>
      <c r="I248" s="1596"/>
      <c r="J248" s="1657"/>
      <c r="K248" s="1599"/>
    </row>
    <row r="249" spans="1:11" s="1" customFormat="1" ht="24.95" hidden="1" customHeight="1" outlineLevel="1">
      <c r="A249" s="211"/>
      <c r="B249" s="84" t="s">
        <v>911</v>
      </c>
      <c r="C249" s="2133">
        <v>207</v>
      </c>
      <c r="D249" s="1609" t="s">
        <v>897</v>
      </c>
      <c r="E249" s="2058"/>
      <c r="F249" s="2135">
        <f t="shared" si="6"/>
        <v>62</v>
      </c>
      <c r="G249" s="1865">
        <f t="shared" si="2"/>
        <v>62</v>
      </c>
      <c r="H249" s="2136">
        <f t="shared" si="3"/>
        <v>83</v>
      </c>
      <c r="I249" s="1598"/>
      <c r="J249" s="1657"/>
      <c r="K249" s="1599"/>
    </row>
    <row r="250" spans="1:11" s="1" customFormat="1" ht="24.95" hidden="1" customHeight="1" outlineLevel="1">
      <c r="A250" s="211"/>
      <c r="B250" s="84" t="s">
        <v>912</v>
      </c>
      <c r="C250" s="2133">
        <v>248</v>
      </c>
      <c r="D250" s="1609" t="s">
        <v>897</v>
      </c>
      <c r="E250" s="2058"/>
      <c r="F250" s="2135">
        <f t="shared" si="6"/>
        <v>74</v>
      </c>
      <c r="G250" s="1865">
        <f t="shared" si="2"/>
        <v>74</v>
      </c>
      <c r="H250" s="2136">
        <f t="shared" si="3"/>
        <v>100</v>
      </c>
      <c r="I250" s="1598"/>
      <c r="J250" s="1657"/>
      <c r="K250" s="1599"/>
    </row>
    <row r="251" spans="1:11" s="1" customFormat="1" ht="24.95" hidden="1" customHeight="1" outlineLevel="1">
      <c r="A251" s="211"/>
      <c r="B251" s="84" t="s">
        <v>913</v>
      </c>
      <c r="C251" s="2133">
        <v>105</v>
      </c>
      <c r="D251" s="1609" t="s">
        <v>897</v>
      </c>
      <c r="E251" s="2058"/>
      <c r="F251" s="2135">
        <f t="shared" si="6"/>
        <v>32</v>
      </c>
      <c r="G251" s="1865">
        <f t="shared" si="2"/>
        <v>32</v>
      </c>
      <c r="H251" s="2136">
        <f t="shared" si="3"/>
        <v>41</v>
      </c>
      <c r="I251" s="1598"/>
      <c r="J251" s="1657"/>
      <c r="K251" s="1599"/>
    </row>
    <row r="252" spans="1:11" s="1" customFormat="1" ht="24.95" hidden="1" customHeight="1" outlineLevel="1">
      <c r="A252" s="211"/>
      <c r="B252" s="84" t="s">
        <v>914</v>
      </c>
      <c r="C252" s="2133">
        <v>63</v>
      </c>
      <c r="D252" s="1609" t="s">
        <v>897</v>
      </c>
      <c r="E252" s="2058"/>
      <c r="F252" s="2135">
        <f t="shared" si="6"/>
        <v>19</v>
      </c>
      <c r="G252" s="1865">
        <f t="shared" si="2"/>
        <v>19</v>
      </c>
      <c r="H252" s="2136">
        <f t="shared" si="3"/>
        <v>25</v>
      </c>
      <c r="I252" s="1598"/>
      <c r="J252" s="1657"/>
      <c r="K252" s="1599"/>
    </row>
    <row r="253" spans="1:11" s="1" customFormat="1" ht="24.95" customHeight="1" collapsed="1">
      <c r="A253" s="211"/>
      <c r="B253" s="84" t="s">
        <v>915</v>
      </c>
      <c r="C253" s="2133">
        <f t="shared" ref="C253" si="11">SUM(C249:C252)</f>
        <v>623</v>
      </c>
      <c r="D253" s="1609" t="s">
        <v>897</v>
      </c>
      <c r="E253" s="2058"/>
      <c r="F253" s="2135">
        <f t="shared" ref="F253" si="12">SUM(F249:F252)</f>
        <v>187</v>
      </c>
      <c r="G253" s="1865">
        <f t="shared" si="2"/>
        <v>187</v>
      </c>
      <c r="H253" s="2136">
        <f t="shared" si="3"/>
        <v>249</v>
      </c>
      <c r="I253" s="1596"/>
      <c r="J253" s="1657"/>
      <c r="K253" s="1599"/>
    </row>
    <row r="254" spans="1:11" s="1" customFormat="1" ht="24.95" hidden="1" customHeight="1" outlineLevel="1">
      <c r="A254" s="211"/>
      <c r="B254" s="84" t="s">
        <v>916</v>
      </c>
      <c r="C254" s="2133">
        <v>476</v>
      </c>
      <c r="D254" s="1609" t="s">
        <v>897</v>
      </c>
      <c r="E254" s="2058"/>
      <c r="F254" s="2135">
        <f t="shared" si="6"/>
        <v>143</v>
      </c>
      <c r="G254" s="1865">
        <f t="shared" si="2"/>
        <v>143</v>
      </c>
      <c r="H254" s="2136">
        <f t="shared" si="3"/>
        <v>190</v>
      </c>
      <c r="I254" s="1602"/>
      <c r="J254" s="1657"/>
      <c r="K254" s="1599"/>
    </row>
    <row r="255" spans="1:11" s="1" customFormat="1" ht="24.95" hidden="1" customHeight="1" outlineLevel="1">
      <c r="A255" s="211"/>
      <c r="B255" s="84" t="s">
        <v>917</v>
      </c>
      <c r="C255" s="2133">
        <v>64</v>
      </c>
      <c r="D255" s="1609" t="s">
        <v>897</v>
      </c>
      <c r="E255" s="2058"/>
      <c r="F255" s="2135">
        <f t="shared" si="6"/>
        <v>19</v>
      </c>
      <c r="G255" s="1865">
        <f t="shared" si="2"/>
        <v>19</v>
      </c>
      <c r="H255" s="2136">
        <f t="shared" si="3"/>
        <v>26</v>
      </c>
      <c r="I255" s="1602"/>
      <c r="J255" s="1657"/>
      <c r="K255" s="1599"/>
    </row>
    <row r="256" spans="1:11" s="1" customFormat="1" ht="24.95" customHeight="1" collapsed="1">
      <c r="A256" s="211"/>
      <c r="B256" s="84" t="s">
        <v>918</v>
      </c>
      <c r="C256" s="2133">
        <f t="shared" ref="C256" si="13">SUM(C254:C255)</f>
        <v>540</v>
      </c>
      <c r="D256" s="1609" t="s">
        <v>897</v>
      </c>
      <c r="E256" s="2058"/>
      <c r="F256" s="2135">
        <f t="shared" ref="F256" si="14">SUM(F254:F255)</f>
        <v>162</v>
      </c>
      <c r="G256" s="1865">
        <f t="shared" si="2"/>
        <v>162</v>
      </c>
      <c r="H256" s="2136">
        <f t="shared" si="3"/>
        <v>216</v>
      </c>
      <c r="I256" s="1596"/>
      <c r="J256" s="1657"/>
      <c r="K256" s="1599"/>
    </row>
    <row r="257" spans="1:11" s="1" customFormat="1" ht="24.95" hidden="1" customHeight="1" outlineLevel="1">
      <c r="A257" s="211"/>
      <c r="B257" s="84" t="s">
        <v>919</v>
      </c>
      <c r="C257" s="2133">
        <v>401</v>
      </c>
      <c r="D257" s="1609" t="s">
        <v>897</v>
      </c>
      <c r="E257" s="2058"/>
      <c r="F257" s="2135">
        <f t="shared" si="6"/>
        <v>120</v>
      </c>
      <c r="G257" s="1865">
        <f t="shared" si="2"/>
        <v>120</v>
      </c>
      <c r="H257" s="2136">
        <f t="shared" si="3"/>
        <v>161</v>
      </c>
      <c r="I257" s="1598"/>
      <c r="J257" s="1657"/>
      <c r="K257" s="1599"/>
    </row>
    <row r="258" spans="1:11" s="1" customFormat="1" ht="24.95" hidden="1" customHeight="1" outlineLevel="1">
      <c r="A258" s="211"/>
      <c r="B258" s="84" t="s">
        <v>920</v>
      </c>
      <c r="C258" s="2133">
        <v>133</v>
      </c>
      <c r="D258" s="1609" t="s">
        <v>897</v>
      </c>
      <c r="E258" s="2058"/>
      <c r="F258" s="2135">
        <f t="shared" si="6"/>
        <v>40</v>
      </c>
      <c r="G258" s="1865">
        <f t="shared" si="2"/>
        <v>40</v>
      </c>
      <c r="H258" s="2136">
        <f t="shared" si="3"/>
        <v>53</v>
      </c>
      <c r="I258" s="1598"/>
      <c r="J258" s="1657"/>
      <c r="K258" s="1599"/>
    </row>
    <row r="259" spans="1:11" s="1" customFormat="1" ht="24.95" hidden="1" customHeight="1" outlineLevel="1">
      <c r="A259" s="211"/>
      <c r="B259" s="84" t="s">
        <v>921</v>
      </c>
      <c r="C259" s="2133">
        <v>97</v>
      </c>
      <c r="D259" s="1609" t="s">
        <v>897</v>
      </c>
      <c r="E259" s="2058"/>
      <c r="F259" s="2135">
        <f t="shared" si="6"/>
        <v>29</v>
      </c>
      <c r="G259" s="1865">
        <f t="shared" si="2"/>
        <v>29</v>
      </c>
      <c r="H259" s="2136">
        <f t="shared" si="3"/>
        <v>39</v>
      </c>
      <c r="I259" s="1598"/>
      <c r="J259" s="1657"/>
      <c r="K259" s="1599"/>
    </row>
    <row r="260" spans="1:11" s="1" customFormat="1" ht="24.95" hidden="1" customHeight="1" outlineLevel="1">
      <c r="A260" s="211"/>
      <c r="B260" s="84" t="s">
        <v>922</v>
      </c>
      <c r="C260" s="2133">
        <v>56</v>
      </c>
      <c r="D260" s="1609" t="s">
        <v>897</v>
      </c>
      <c r="E260" s="2058"/>
      <c r="F260" s="2135">
        <f t="shared" si="6"/>
        <v>17</v>
      </c>
      <c r="G260" s="1865">
        <f t="shared" si="2"/>
        <v>17</v>
      </c>
      <c r="H260" s="2136">
        <f t="shared" si="3"/>
        <v>22</v>
      </c>
      <c r="I260" s="1598"/>
      <c r="J260" s="1657"/>
      <c r="K260" s="1599"/>
    </row>
    <row r="261" spans="1:11" s="1" customFormat="1" ht="24.95" customHeight="1" collapsed="1">
      <c r="A261" s="211"/>
      <c r="B261" s="84" t="s">
        <v>923</v>
      </c>
      <c r="C261" s="2133">
        <f t="shared" ref="C261" si="15">SUM(C257:C260)</f>
        <v>687</v>
      </c>
      <c r="D261" s="1609" t="s">
        <v>897</v>
      </c>
      <c r="E261" s="2058"/>
      <c r="F261" s="2135">
        <f t="shared" ref="F261" si="16">SUM(F257:F260)</f>
        <v>206</v>
      </c>
      <c r="G261" s="1865">
        <f t="shared" si="2"/>
        <v>206</v>
      </c>
      <c r="H261" s="2136">
        <f t="shared" si="3"/>
        <v>275</v>
      </c>
      <c r="I261" s="1596"/>
      <c r="J261" s="1657"/>
      <c r="K261" s="1599"/>
    </row>
    <row r="262" spans="1:11" s="1" customFormat="1" ht="24.95" hidden="1" customHeight="1" outlineLevel="1">
      <c r="A262" s="211"/>
      <c r="B262" s="84" t="s">
        <v>924</v>
      </c>
      <c r="C262" s="2133">
        <v>199</v>
      </c>
      <c r="D262" s="1609" t="s">
        <v>897</v>
      </c>
      <c r="E262" s="2058"/>
      <c r="F262" s="2135">
        <f t="shared" si="6"/>
        <v>60</v>
      </c>
      <c r="G262" s="1865">
        <f t="shared" si="2"/>
        <v>60</v>
      </c>
      <c r="H262" s="2136">
        <f t="shared" si="3"/>
        <v>79</v>
      </c>
      <c r="I262" s="1602"/>
      <c r="J262" s="1657"/>
      <c r="K262" s="1599"/>
    </row>
    <row r="263" spans="1:11" s="1" customFormat="1" ht="24.95" hidden="1" customHeight="1" outlineLevel="1">
      <c r="A263" s="211"/>
      <c r="B263" s="84" t="s">
        <v>925</v>
      </c>
      <c r="C263" s="2133">
        <v>99</v>
      </c>
      <c r="D263" s="1609" t="s">
        <v>897</v>
      </c>
      <c r="E263" s="2058"/>
      <c r="F263" s="2135">
        <f t="shared" si="6"/>
        <v>30</v>
      </c>
      <c r="G263" s="1865">
        <f t="shared" si="2"/>
        <v>30</v>
      </c>
      <c r="H263" s="2136">
        <f t="shared" si="3"/>
        <v>39</v>
      </c>
      <c r="I263" s="1602"/>
      <c r="J263" s="1657"/>
      <c r="K263" s="1599"/>
    </row>
    <row r="264" spans="1:11" s="1" customFormat="1" ht="24.95" hidden="1" customHeight="1" outlineLevel="1">
      <c r="A264" s="211"/>
      <c r="B264" s="84" t="s">
        <v>926</v>
      </c>
      <c r="C264" s="2133">
        <v>96</v>
      </c>
      <c r="D264" s="1609" t="s">
        <v>897</v>
      </c>
      <c r="E264" s="2058"/>
      <c r="F264" s="2135">
        <f t="shared" si="6"/>
        <v>29</v>
      </c>
      <c r="G264" s="1865">
        <f t="shared" si="2"/>
        <v>29</v>
      </c>
      <c r="H264" s="2136">
        <f t="shared" si="3"/>
        <v>38</v>
      </c>
      <c r="I264" s="1602"/>
      <c r="J264" s="1657"/>
      <c r="K264" s="1599"/>
    </row>
    <row r="265" spans="1:11" s="1" customFormat="1" ht="24.95" customHeight="1" collapsed="1">
      <c r="A265" s="211"/>
      <c r="B265" s="84" t="s">
        <v>927</v>
      </c>
      <c r="C265" s="2133">
        <f t="shared" ref="C265" si="17">SUM(C262:C264)</f>
        <v>394</v>
      </c>
      <c r="D265" s="1609" t="s">
        <v>897</v>
      </c>
      <c r="E265" s="2058"/>
      <c r="F265" s="2135">
        <f t="shared" ref="F265" si="18">SUM(F262:F264)</f>
        <v>119</v>
      </c>
      <c r="G265" s="1865">
        <f t="shared" si="2"/>
        <v>119</v>
      </c>
      <c r="H265" s="2136">
        <f t="shared" si="3"/>
        <v>156</v>
      </c>
      <c r="I265" s="1596"/>
      <c r="J265" s="1657"/>
      <c r="K265" s="1599"/>
    </row>
    <row r="266" spans="1:11" s="1" customFormat="1" ht="24.95" customHeight="1">
      <c r="A266" s="211"/>
      <c r="B266" s="84" t="s">
        <v>928</v>
      </c>
      <c r="C266" s="2133">
        <v>279</v>
      </c>
      <c r="D266" s="1609" t="s">
        <v>897</v>
      </c>
      <c r="E266" s="2058"/>
      <c r="F266" s="2135">
        <f t="shared" si="6"/>
        <v>84</v>
      </c>
      <c r="G266" s="1865">
        <f t="shared" si="2"/>
        <v>84</v>
      </c>
      <c r="H266" s="2136">
        <f t="shared" si="3"/>
        <v>111</v>
      </c>
      <c r="I266" s="1604"/>
      <c r="J266" s="1657"/>
      <c r="K266" s="1599"/>
    </row>
    <row r="267" spans="1:11" s="1" customFormat="1" ht="24.95" hidden="1" customHeight="1" outlineLevel="1">
      <c r="A267" s="211"/>
      <c r="B267" s="84" t="s">
        <v>929</v>
      </c>
      <c r="C267" s="2133">
        <v>210</v>
      </c>
      <c r="D267" s="1609" t="s">
        <v>897</v>
      </c>
      <c r="E267" s="2058"/>
      <c r="F267" s="2135">
        <f t="shared" si="6"/>
        <v>63</v>
      </c>
      <c r="G267" s="1865">
        <f t="shared" si="2"/>
        <v>63</v>
      </c>
      <c r="H267" s="2136">
        <f t="shared" si="3"/>
        <v>84</v>
      </c>
      <c r="I267" s="1602"/>
      <c r="J267" s="1657"/>
      <c r="K267" s="1599"/>
    </row>
    <row r="268" spans="1:11" s="1" customFormat="1" ht="24.95" hidden="1" customHeight="1" outlineLevel="1">
      <c r="A268" s="211"/>
      <c r="B268" s="84" t="s">
        <v>930</v>
      </c>
      <c r="C268" s="2133">
        <v>108</v>
      </c>
      <c r="D268" s="1609" t="s">
        <v>897</v>
      </c>
      <c r="E268" s="2058"/>
      <c r="F268" s="2135">
        <f t="shared" si="6"/>
        <v>32</v>
      </c>
      <c r="G268" s="1865">
        <f t="shared" si="2"/>
        <v>32</v>
      </c>
      <c r="H268" s="2136">
        <f t="shared" si="3"/>
        <v>44</v>
      </c>
      <c r="I268" s="1602"/>
      <c r="J268" s="1657"/>
      <c r="K268" s="1599"/>
    </row>
    <row r="269" spans="1:11" s="1" customFormat="1" ht="24.95" customHeight="1" collapsed="1">
      <c r="A269" s="211"/>
      <c r="B269" s="84" t="s">
        <v>931</v>
      </c>
      <c r="C269" s="2133">
        <f>SUM(C267:C268)</f>
        <v>318</v>
      </c>
      <c r="D269" s="1609" t="s">
        <v>897</v>
      </c>
      <c r="E269" s="2058"/>
      <c r="F269" s="2135">
        <f>SUM(F267:F268)</f>
        <v>95</v>
      </c>
      <c r="G269" s="1865">
        <f t="shared" si="2"/>
        <v>95</v>
      </c>
      <c r="H269" s="2136">
        <f t="shared" si="3"/>
        <v>128</v>
      </c>
      <c r="I269" s="1596"/>
      <c r="J269" s="1657"/>
      <c r="K269" s="1599"/>
    </row>
    <row r="270" spans="1:11" s="1" customFormat="1" ht="24.95" hidden="1" customHeight="1" outlineLevel="1">
      <c r="A270" s="211"/>
      <c r="B270" s="84" t="s">
        <v>932</v>
      </c>
      <c r="C270" s="2133">
        <v>131</v>
      </c>
      <c r="D270" s="1609" t="s">
        <v>897</v>
      </c>
      <c r="E270" s="2058"/>
      <c r="F270" s="2135">
        <f t="shared" si="6"/>
        <v>39</v>
      </c>
      <c r="G270" s="1865">
        <f t="shared" si="2"/>
        <v>39</v>
      </c>
      <c r="H270" s="2136">
        <f t="shared" si="3"/>
        <v>53</v>
      </c>
      <c r="I270" s="1602"/>
      <c r="J270" s="1657"/>
      <c r="K270" s="1599"/>
    </row>
    <row r="271" spans="1:11" s="1" customFormat="1" ht="24.95" hidden="1" customHeight="1" outlineLevel="1">
      <c r="A271" s="211"/>
      <c r="B271" s="84" t="s">
        <v>933</v>
      </c>
      <c r="C271" s="2133">
        <v>212</v>
      </c>
      <c r="D271" s="1609" t="s">
        <v>897</v>
      </c>
      <c r="E271" s="2058"/>
      <c r="F271" s="2135">
        <f t="shared" si="6"/>
        <v>64</v>
      </c>
      <c r="G271" s="1865">
        <f t="shared" si="2"/>
        <v>64</v>
      </c>
      <c r="H271" s="2136">
        <f t="shared" si="3"/>
        <v>84</v>
      </c>
      <c r="I271" s="1602"/>
      <c r="J271" s="1657"/>
      <c r="K271" s="1599"/>
    </row>
    <row r="272" spans="1:11" s="1" customFormat="1" ht="24.95" hidden="1" customHeight="1" outlineLevel="1">
      <c r="A272" s="211"/>
      <c r="B272" s="84" t="s">
        <v>934</v>
      </c>
      <c r="C272" s="2133">
        <v>197</v>
      </c>
      <c r="D272" s="1609" t="s">
        <v>897</v>
      </c>
      <c r="E272" s="2058"/>
      <c r="F272" s="2135">
        <f t="shared" si="6"/>
        <v>59</v>
      </c>
      <c r="G272" s="1865">
        <f t="shared" si="2"/>
        <v>59</v>
      </c>
      <c r="H272" s="2136">
        <f t="shared" si="3"/>
        <v>79</v>
      </c>
      <c r="I272" s="1602"/>
      <c r="J272" s="1657"/>
      <c r="K272" s="1599"/>
    </row>
    <row r="273" spans="1:11" s="1" customFormat="1" ht="24.95" customHeight="1" collapsed="1">
      <c r="A273" s="211"/>
      <c r="B273" s="84" t="s">
        <v>935</v>
      </c>
      <c r="C273" s="2133">
        <f t="shared" ref="C273" si="19">SUM(C270:C272)</f>
        <v>540</v>
      </c>
      <c r="D273" s="1609" t="s">
        <v>897</v>
      </c>
      <c r="E273" s="2058"/>
      <c r="F273" s="2135">
        <f t="shared" ref="F273" si="20">SUM(F270:F272)</f>
        <v>162</v>
      </c>
      <c r="G273" s="1865">
        <f t="shared" si="2"/>
        <v>162</v>
      </c>
      <c r="H273" s="2136">
        <f t="shared" si="3"/>
        <v>216</v>
      </c>
      <c r="I273" s="1596"/>
      <c r="J273" s="1657"/>
      <c r="K273" s="1599"/>
    </row>
    <row r="274" spans="1:11" s="1" customFormat="1" ht="24.95" hidden="1" customHeight="1" outlineLevel="1">
      <c r="A274" s="211"/>
      <c r="B274" s="84" t="s">
        <v>936</v>
      </c>
      <c r="C274" s="2133">
        <v>241</v>
      </c>
      <c r="D274" s="1609" t="s">
        <v>897</v>
      </c>
      <c r="E274" s="2058"/>
      <c r="F274" s="2135">
        <f t="shared" si="6"/>
        <v>72</v>
      </c>
      <c r="G274" s="1865">
        <f t="shared" si="2"/>
        <v>72</v>
      </c>
      <c r="H274" s="2136">
        <f t="shared" si="3"/>
        <v>97</v>
      </c>
      <c r="I274" s="1602"/>
      <c r="J274" s="1657"/>
      <c r="K274" s="1599"/>
    </row>
    <row r="275" spans="1:11" s="1" customFormat="1" ht="24.95" hidden="1" customHeight="1" outlineLevel="1">
      <c r="A275" s="211"/>
      <c r="B275" s="84" t="s">
        <v>937</v>
      </c>
      <c r="C275" s="2133">
        <v>94</v>
      </c>
      <c r="D275" s="1609" t="s">
        <v>897</v>
      </c>
      <c r="E275" s="2058"/>
      <c r="F275" s="2135">
        <f t="shared" si="6"/>
        <v>28</v>
      </c>
      <c r="G275" s="1865">
        <f t="shared" si="2"/>
        <v>28</v>
      </c>
      <c r="H275" s="2136">
        <f t="shared" si="3"/>
        <v>38</v>
      </c>
      <c r="I275" s="1602"/>
      <c r="J275" s="1657"/>
      <c r="K275" s="1599"/>
    </row>
    <row r="276" spans="1:11" s="1" customFormat="1" ht="24.95" hidden="1" customHeight="1" outlineLevel="1">
      <c r="A276" s="211"/>
      <c r="B276" s="84" t="s">
        <v>938</v>
      </c>
      <c r="C276" s="2133">
        <v>120</v>
      </c>
      <c r="D276" s="1609" t="s">
        <v>897</v>
      </c>
      <c r="E276" s="2058"/>
      <c r="F276" s="2135">
        <f t="shared" si="6"/>
        <v>36</v>
      </c>
      <c r="G276" s="1865">
        <f t="shared" si="2"/>
        <v>36</v>
      </c>
      <c r="H276" s="2136">
        <f t="shared" si="3"/>
        <v>48</v>
      </c>
      <c r="I276" s="1602"/>
      <c r="J276" s="1657"/>
      <c r="K276" s="1599"/>
    </row>
    <row r="277" spans="1:11" s="1" customFormat="1" ht="24.95" customHeight="1" collapsed="1">
      <c r="A277" s="211"/>
      <c r="B277" s="84" t="s">
        <v>939</v>
      </c>
      <c r="C277" s="2133">
        <f t="shared" ref="C277" si="21">SUM(C274:C276)</f>
        <v>455</v>
      </c>
      <c r="D277" s="1609" t="s">
        <v>897</v>
      </c>
      <c r="E277" s="2058"/>
      <c r="F277" s="2135">
        <f t="shared" ref="F277" si="22">SUM(F274:F276)</f>
        <v>136</v>
      </c>
      <c r="G277" s="1865">
        <f t="shared" si="2"/>
        <v>136</v>
      </c>
      <c r="H277" s="2136">
        <f t="shared" si="3"/>
        <v>183</v>
      </c>
      <c r="I277" s="1596"/>
      <c r="J277" s="1657"/>
      <c r="K277" s="1599"/>
    </row>
    <row r="278" spans="1:11" s="1" customFormat="1" ht="24.95" hidden="1" customHeight="1" outlineLevel="1">
      <c r="A278" s="211"/>
      <c r="B278" s="84" t="s">
        <v>940</v>
      </c>
      <c r="C278" s="2133">
        <v>203</v>
      </c>
      <c r="D278" s="1609" t="s">
        <v>897</v>
      </c>
      <c r="E278" s="2058"/>
      <c r="F278" s="2135">
        <f t="shared" si="6"/>
        <v>61</v>
      </c>
      <c r="G278" s="1865">
        <f t="shared" si="2"/>
        <v>61</v>
      </c>
      <c r="H278" s="2136">
        <f t="shared" si="3"/>
        <v>81</v>
      </c>
      <c r="I278" s="1602"/>
      <c r="J278" s="1657"/>
      <c r="K278" s="1599"/>
    </row>
    <row r="279" spans="1:11" s="1" customFormat="1" ht="24.95" hidden="1" customHeight="1" outlineLevel="1">
      <c r="A279" s="211"/>
      <c r="B279" s="84" t="s">
        <v>941</v>
      </c>
      <c r="C279" s="2133">
        <v>141</v>
      </c>
      <c r="D279" s="1609" t="s">
        <v>897</v>
      </c>
      <c r="E279" s="2058"/>
      <c r="F279" s="2135">
        <f t="shared" si="6"/>
        <v>42</v>
      </c>
      <c r="G279" s="1865">
        <f t="shared" si="2"/>
        <v>42</v>
      </c>
      <c r="H279" s="2136">
        <f t="shared" si="3"/>
        <v>57</v>
      </c>
      <c r="I279" s="1602"/>
      <c r="J279" s="1657"/>
      <c r="K279" s="1599"/>
    </row>
    <row r="280" spans="1:11" s="1" customFormat="1" ht="24.95" hidden="1" customHeight="1" outlineLevel="1">
      <c r="A280" s="211"/>
      <c r="B280" s="84" t="s">
        <v>942</v>
      </c>
      <c r="C280" s="2133">
        <v>86</v>
      </c>
      <c r="D280" s="1609" t="s">
        <v>897</v>
      </c>
      <c r="E280" s="2058"/>
      <c r="F280" s="2135">
        <f t="shared" si="6"/>
        <v>26</v>
      </c>
      <c r="G280" s="1865">
        <f t="shared" si="2"/>
        <v>26</v>
      </c>
      <c r="H280" s="2136">
        <f t="shared" si="3"/>
        <v>34</v>
      </c>
      <c r="I280" s="1602"/>
      <c r="J280" s="1657"/>
      <c r="K280" s="1599"/>
    </row>
    <row r="281" spans="1:11" s="1" customFormat="1" ht="24.95" hidden="1" customHeight="1" outlineLevel="1">
      <c r="A281" s="211"/>
      <c r="B281" s="84" t="s">
        <v>943</v>
      </c>
      <c r="C281" s="2133">
        <v>65</v>
      </c>
      <c r="D281" s="1609" t="s">
        <v>897</v>
      </c>
      <c r="E281" s="2058"/>
      <c r="F281" s="2135">
        <f t="shared" si="6"/>
        <v>20</v>
      </c>
      <c r="G281" s="1865">
        <f t="shared" si="2"/>
        <v>20</v>
      </c>
      <c r="H281" s="2136">
        <f t="shared" si="3"/>
        <v>25</v>
      </c>
      <c r="I281" s="1602"/>
      <c r="J281" s="1657"/>
      <c r="K281" s="1599"/>
    </row>
    <row r="282" spans="1:11" s="1" customFormat="1" ht="24.95" customHeight="1" collapsed="1">
      <c r="A282" s="211"/>
      <c r="B282" s="84" t="s">
        <v>944</v>
      </c>
      <c r="C282" s="2133">
        <f t="shared" ref="C282" si="23">SUM(C278:C281)</f>
        <v>495</v>
      </c>
      <c r="D282" s="1609" t="s">
        <v>897</v>
      </c>
      <c r="E282" s="2058"/>
      <c r="F282" s="2135">
        <f t="shared" ref="F282" si="24">SUM(F278:F281)</f>
        <v>149</v>
      </c>
      <c r="G282" s="1865">
        <f t="shared" si="2"/>
        <v>149</v>
      </c>
      <c r="H282" s="2136">
        <f t="shared" si="3"/>
        <v>197</v>
      </c>
      <c r="I282" s="1596"/>
      <c r="J282" s="1657"/>
      <c r="K282" s="1599"/>
    </row>
    <row r="283" spans="1:11" s="1" customFormat="1" ht="24.95" hidden="1" customHeight="1" outlineLevel="1">
      <c r="A283" s="211"/>
      <c r="B283" s="84" t="s">
        <v>945</v>
      </c>
      <c r="C283" s="2133">
        <v>277</v>
      </c>
      <c r="D283" s="1609" t="s">
        <v>897</v>
      </c>
      <c r="E283" s="2058"/>
      <c r="F283" s="2135">
        <f t="shared" si="6"/>
        <v>83</v>
      </c>
      <c r="G283" s="1865">
        <f t="shared" si="2"/>
        <v>83</v>
      </c>
      <c r="H283" s="2136">
        <f t="shared" si="3"/>
        <v>111</v>
      </c>
      <c r="I283" s="1602"/>
      <c r="J283" s="1657"/>
      <c r="K283" s="1599"/>
    </row>
    <row r="284" spans="1:11" s="1" customFormat="1" ht="24.95" hidden="1" customHeight="1" outlineLevel="1">
      <c r="A284" s="211"/>
      <c r="B284" s="84" t="s">
        <v>946</v>
      </c>
      <c r="C284" s="2133">
        <v>108</v>
      </c>
      <c r="D284" s="1609" t="s">
        <v>897</v>
      </c>
      <c r="E284" s="2058"/>
      <c r="F284" s="2135">
        <f t="shared" si="6"/>
        <v>32</v>
      </c>
      <c r="G284" s="1865">
        <f t="shared" si="2"/>
        <v>32</v>
      </c>
      <c r="H284" s="2136">
        <f t="shared" si="3"/>
        <v>44</v>
      </c>
      <c r="I284" s="1602"/>
      <c r="J284" s="1657"/>
      <c r="K284" s="1599"/>
    </row>
    <row r="285" spans="1:11" s="1" customFormat="1" ht="24.95" customHeight="1" collapsed="1">
      <c r="A285" s="211"/>
      <c r="B285" s="84" t="s">
        <v>947</v>
      </c>
      <c r="C285" s="2133">
        <f t="shared" ref="C285" si="25">SUM(C283:C284)</f>
        <v>385</v>
      </c>
      <c r="D285" s="1609" t="s">
        <v>897</v>
      </c>
      <c r="E285" s="2058"/>
      <c r="F285" s="2135">
        <f t="shared" ref="F285" si="26">SUM(F283:F284)</f>
        <v>115</v>
      </c>
      <c r="G285" s="1865">
        <f t="shared" si="2"/>
        <v>115</v>
      </c>
      <c r="H285" s="2136">
        <f t="shared" si="3"/>
        <v>155</v>
      </c>
      <c r="I285" s="1596"/>
      <c r="J285" s="1657"/>
      <c r="K285" s="1599"/>
    </row>
    <row r="286" spans="1:11" s="1" customFormat="1" ht="24.95" hidden="1" customHeight="1" outlineLevel="1">
      <c r="A286" s="211"/>
      <c r="B286" s="84" t="s">
        <v>948</v>
      </c>
      <c r="C286" s="2133">
        <v>243</v>
      </c>
      <c r="D286" s="1609" t="s">
        <v>897</v>
      </c>
      <c r="E286" s="2058"/>
      <c r="F286" s="2135">
        <f t="shared" si="6"/>
        <v>73</v>
      </c>
      <c r="G286" s="1865">
        <f t="shared" si="2"/>
        <v>73</v>
      </c>
      <c r="H286" s="2136">
        <f t="shared" si="3"/>
        <v>97</v>
      </c>
      <c r="I286" s="1602"/>
      <c r="J286" s="1657"/>
      <c r="K286" s="1599"/>
    </row>
    <row r="287" spans="1:11" s="1" customFormat="1" ht="24.95" hidden="1" customHeight="1" outlineLevel="1">
      <c r="A287" s="211"/>
      <c r="B287" s="84" t="s">
        <v>949</v>
      </c>
      <c r="C287" s="2133">
        <v>92</v>
      </c>
      <c r="D287" s="1609" t="s">
        <v>897</v>
      </c>
      <c r="E287" s="2058"/>
      <c r="F287" s="2135">
        <f t="shared" si="6"/>
        <v>28</v>
      </c>
      <c r="G287" s="1865">
        <f t="shared" si="2"/>
        <v>28</v>
      </c>
      <c r="H287" s="2136">
        <f t="shared" si="3"/>
        <v>36</v>
      </c>
      <c r="I287" s="1602"/>
      <c r="J287" s="1657"/>
      <c r="K287" s="1599"/>
    </row>
    <row r="288" spans="1:11" s="1" customFormat="1" ht="24.95" customHeight="1" collapsed="1">
      <c r="A288" s="211"/>
      <c r="B288" s="84" t="s">
        <v>950</v>
      </c>
      <c r="C288" s="2133">
        <f t="shared" ref="C288" si="27">SUM(C286:C287)</f>
        <v>335</v>
      </c>
      <c r="D288" s="1609" t="s">
        <v>897</v>
      </c>
      <c r="E288" s="2058"/>
      <c r="F288" s="2135">
        <f t="shared" ref="F288" si="28">SUM(F286:F287)</f>
        <v>101</v>
      </c>
      <c r="G288" s="1865">
        <f t="shared" si="2"/>
        <v>101</v>
      </c>
      <c r="H288" s="2136">
        <f t="shared" si="3"/>
        <v>133</v>
      </c>
      <c r="I288" s="1596"/>
      <c r="J288" s="1657"/>
      <c r="K288" s="1599"/>
    </row>
    <row r="289" spans="1:16" s="1" customFormat="1" ht="24.95" hidden="1" customHeight="1" outlineLevel="1">
      <c r="A289" s="211"/>
      <c r="B289" s="1856" t="s">
        <v>951</v>
      </c>
      <c r="C289" s="2133">
        <v>203</v>
      </c>
      <c r="D289" s="1609" t="s">
        <v>897</v>
      </c>
      <c r="E289" s="2058"/>
      <c r="F289" s="2135">
        <f t="shared" si="6"/>
        <v>61</v>
      </c>
      <c r="G289" s="1865">
        <f t="shared" si="2"/>
        <v>61</v>
      </c>
      <c r="H289" s="2136">
        <f t="shared" si="3"/>
        <v>81</v>
      </c>
      <c r="I289" s="1602"/>
      <c r="J289" s="1657"/>
      <c r="K289" s="1599"/>
    </row>
    <row r="290" spans="1:16" s="1" customFormat="1" ht="24.95" hidden="1" customHeight="1" outlineLevel="1">
      <c r="A290" s="211"/>
      <c r="B290" s="84" t="s">
        <v>952</v>
      </c>
      <c r="C290" s="2133">
        <v>135</v>
      </c>
      <c r="D290" s="1609" t="s">
        <v>897</v>
      </c>
      <c r="E290" s="2058"/>
      <c r="F290" s="2135">
        <f t="shared" si="6"/>
        <v>41</v>
      </c>
      <c r="G290" s="1865">
        <f t="shared" si="2"/>
        <v>41</v>
      </c>
      <c r="H290" s="2136">
        <f t="shared" si="3"/>
        <v>53</v>
      </c>
      <c r="I290" s="1602"/>
      <c r="J290" s="1657"/>
      <c r="K290" s="1599"/>
    </row>
    <row r="291" spans="1:16" s="1" customFormat="1" ht="24.95" customHeight="1" collapsed="1">
      <c r="A291" s="211"/>
      <c r="B291" s="106" t="s">
        <v>953</v>
      </c>
      <c r="C291" s="2133">
        <f t="shared" ref="C291" si="29">SUM(C289:C290)</f>
        <v>338</v>
      </c>
      <c r="D291" s="1609" t="s">
        <v>897</v>
      </c>
      <c r="E291" s="2058"/>
      <c r="F291" s="2135">
        <f t="shared" ref="F291" si="30">SUM(F289:F290)</f>
        <v>102</v>
      </c>
      <c r="G291" s="1865">
        <f t="shared" si="2"/>
        <v>102</v>
      </c>
      <c r="H291" s="2136">
        <f t="shared" si="3"/>
        <v>134</v>
      </c>
      <c r="I291" s="1596"/>
      <c r="J291" s="1657"/>
      <c r="K291" s="1599"/>
    </row>
    <row r="292" spans="1:16" ht="27.95" customHeight="1">
      <c r="A292" s="573"/>
      <c r="B292" s="241"/>
      <c r="C292" s="2131"/>
      <c r="D292" s="243"/>
      <c r="E292" s="450"/>
      <c r="F292" s="450"/>
      <c r="G292" s="381"/>
      <c r="H292" s="245"/>
      <c r="I292" s="245"/>
      <c r="J292" s="1656"/>
    </row>
    <row r="293" spans="1:16" ht="27.95" customHeight="1">
      <c r="A293" s="573"/>
      <c r="B293" s="241"/>
      <c r="C293" s="1083"/>
      <c r="D293" s="243"/>
      <c r="E293" s="450"/>
      <c r="F293" s="450"/>
      <c r="G293" s="381"/>
      <c r="H293" s="245"/>
      <c r="I293" s="245"/>
      <c r="J293" s="1656"/>
    </row>
    <row r="294" spans="1:16" ht="27.95" customHeight="1">
      <c r="A294" s="573"/>
      <c r="B294" s="241"/>
      <c r="C294" s="1083"/>
      <c r="D294" s="2551"/>
      <c r="E294" s="450"/>
      <c r="F294" s="450"/>
      <c r="G294" s="381"/>
      <c r="H294" s="245"/>
      <c r="I294" s="245"/>
      <c r="J294" s="1656"/>
    </row>
    <row r="295" spans="1:16" ht="27.95" customHeight="1">
      <c r="A295" s="2586"/>
      <c r="B295" s="2589"/>
      <c r="C295" s="2590"/>
      <c r="D295" s="2591"/>
      <c r="E295" s="2592"/>
      <c r="F295" s="494"/>
      <c r="G295" s="2593"/>
      <c r="H295" s="2594"/>
      <c r="I295" s="2594"/>
      <c r="J295" s="2254"/>
    </row>
    <row r="296" spans="1:16" ht="27.95" customHeight="1">
      <c r="A296" s="1095" t="s">
        <v>313</v>
      </c>
      <c r="B296" s="2912" t="s">
        <v>314</v>
      </c>
      <c r="C296" s="2913"/>
      <c r="D296" s="2914"/>
      <c r="E296" s="447" t="s">
        <v>20</v>
      </c>
      <c r="F296" s="447"/>
      <c r="G296" s="447"/>
      <c r="H296" s="2560"/>
      <c r="I296" s="2560"/>
      <c r="J296" s="2561" t="s">
        <v>979</v>
      </c>
      <c r="O296" s="12">
        <v>9</v>
      </c>
    </row>
    <row r="297" spans="1:16" ht="27.95" customHeight="1">
      <c r="A297" s="1082"/>
      <c r="B297" s="1132" t="s">
        <v>315</v>
      </c>
      <c r="C297" s="1132"/>
      <c r="D297" s="1132"/>
      <c r="E297" s="450" t="s">
        <v>44</v>
      </c>
      <c r="F297" s="378"/>
      <c r="G297" s="377"/>
      <c r="H297" s="1531"/>
      <c r="I297" s="1531"/>
      <c r="J297" s="1955"/>
    </row>
    <row r="298" spans="1:16" ht="27.95" customHeight="1">
      <c r="A298" s="582"/>
      <c r="B298" s="76" t="s">
        <v>51</v>
      </c>
      <c r="C298" s="77">
        <v>156</v>
      </c>
      <c r="D298" s="2542" t="s">
        <v>208</v>
      </c>
      <c r="E298" s="450" t="s">
        <v>123</v>
      </c>
      <c r="F298" s="1747"/>
      <c r="G298" s="1747"/>
      <c r="H298" s="1748">
        <v>1</v>
      </c>
      <c r="I298" s="1749"/>
      <c r="J298" s="1955"/>
    </row>
    <row r="299" spans="1:16" s="1753" customFormat="1" ht="26.25" hidden="1" outlineLevel="1">
      <c r="A299" s="133"/>
      <c r="B299" s="84" t="s">
        <v>898</v>
      </c>
      <c r="C299" s="1758">
        <v>5</v>
      </c>
      <c r="D299" s="181" t="s">
        <v>897</v>
      </c>
      <c r="E299" s="1746"/>
      <c r="F299" s="1747"/>
      <c r="G299" s="1747"/>
      <c r="H299" s="1748">
        <v>1</v>
      </c>
      <c r="I299" s="1749"/>
      <c r="J299" s="1750"/>
      <c r="K299" s="1751"/>
      <c r="L299" s="1751"/>
      <c r="M299" s="1752"/>
      <c r="N299" s="1751"/>
      <c r="O299" s="1751"/>
      <c r="P299" s="1751"/>
    </row>
    <row r="300" spans="1:16" s="1753" customFormat="1" ht="26.25" hidden="1" outlineLevel="1">
      <c r="A300" s="133"/>
      <c r="B300" s="84" t="s">
        <v>899</v>
      </c>
      <c r="C300" s="1758">
        <v>3</v>
      </c>
      <c r="D300" s="181" t="s">
        <v>897</v>
      </c>
      <c r="E300" s="1746"/>
      <c r="F300" s="1747"/>
      <c r="G300" s="1747"/>
      <c r="H300" s="1748">
        <v>1</v>
      </c>
      <c r="I300" s="1749"/>
      <c r="J300" s="1750"/>
      <c r="K300" s="1751"/>
      <c r="L300" s="1751"/>
      <c r="M300" s="1752"/>
      <c r="N300" s="1751"/>
      <c r="O300" s="1751"/>
      <c r="P300" s="1751"/>
    </row>
    <row r="301" spans="1:16" s="1753" customFormat="1" ht="26.25" hidden="1" outlineLevel="1">
      <c r="A301" s="133"/>
      <c r="B301" s="84" t="s">
        <v>900</v>
      </c>
      <c r="C301" s="1758">
        <v>3</v>
      </c>
      <c r="D301" s="181" t="s">
        <v>897</v>
      </c>
      <c r="E301" s="1746"/>
      <c r="F301" s="1747"/>
      <c r="G301" s="1747"/>
      <c r="H301" s="1748">
        <v>1</v>
      </c>
      <c r="I301" s="1749"/>
      <c r="J301" s="1750"/>
      <c r="K301" s="1751"/>
      <c r="L301" s="1751"/>
      <c r="M301" s="1752"/>
      <c r="N301" s="1751"/>
      <c r="O301" s="1751"/>
      <c r="P301" s="1751"/>
    </row>
    <row r="302" spans="1:16" s="1753" customFormat="1" ht="26.25" hidden="1" outlineLevel="1">
      <c r="A302" s="133"/>
      <c r="B302" s="84" t="s">
        <v>901</v>
      </c>
      <c r="C302" s="1758">
        <v>3</v>
      </c>
      <c r="D302" s="181" t="s">
        <v>897</v>
      </c>
      <c r="E302" s="1746"/>
      <c r="F302" s="1747"/>
      <c r="G302" s="1747"/>
      <c r="H302" s="1748">
        <v>1</v>
      </c>
      <c r="I302" s="1749"/>
      <c r="J302" s="1750"/>
      <c r="K302" s="1751"/>
      <c r="L302" s="1751"/>
      <c r="M302" s="1752"/>
      <c r="N302" s="1751"/>
      <c r="O302" s="1751"/>
      <c r="P302" s="1751"/>
    </row>
    <row r="303" spans="1:16" s="1753" customFormat="1" ht="26.25" collapsed="1">
      <c r="A303" s="133"/>
      <c r="B303" s="84" t="s">
        <v>902</v>
      </c>
      <c r="C303" s="1758">
        <f>SUM(C299:C302)</f>
        <v>14</v>
      </c>
      <c r="D303" s="181" t="s">
        <v>897</v>
      </c>
      <c r="E303" s="1746"/>
      <c r="F303" s="1747"/>
      <c r="G303" s="1747"/>
      <c r="H303" s="1748">
        <v>1</v>
      </c>
      <c r="I303" s="1749"/>
      <c r="J303" s="1750"/>
      <c r="K303" s="1751"/>
      <c r="L303" s="1751"/>
      <c r="M303" s="1752"/>
      <c r="N303" s="1751"/>
      <c r="O303" s="1751"/>
      <c r="P303" s="1751"/>
    </row>
    <row r="304" spans="1:16" s="1753" customFormat="1" ht="26.25" hidden="1" outlineLevel="1">
      <c r="A304" s="133"/>
      <c r="B304" s="84" t="s">
        <v>903</v>
      </c>
      <c r="C304" s="1758">
        <v>5</v>
      </c>
      <c r="D304" s="181" t="s">
        <v>897</v>
      </c>
      <c r="E304" s="1746"/>
      <c r="F304" s="1747"/>
      <c r="G304" s="1747"/>
      <c r="H304" s="1748">
        <v>1</v>
      </c>
      <c r="I304" s="1749"/>
      <c r="J304" s="1750"/>
      <c r="K304" s="1751"/>
      <c r="L304" s="1751"/>
      <c r="M304" s="1752"/>
      <c r="N304" s="1751"/>
      <c r="O304" s="1751"/>
      <c r="P304" s="1751"/>
    </row>
    <row r="305" spans="1:16" s="1753" customFormat="1" ht="26.25" hidden="1" outlineLevel="1">
      <c r="A305" s="133"/>
      <c r="B305" s="84" t="s">
        <v>904</v>
      </c>
      <c r="C305" s="1758">
        <v>3</v>
      </c>
      <c r="D305" s="181" t="s">
        <v>897</v>
      </c>
      <c r="E305" s="1746"/>
      <c r="F305" s="1747"/>
      <c r="G305" s="1747"/>
      <c r="H305" s="1748">
        <v>1</v>
      </c>
      <c r="I305" s="1749"/>
      <c r="J305" s="1750"/>
      <c r="K305" s="1751"/>
      <c r="L305" s="1751"/>
      <c r="M305" s="1752"/>
      <c r="N305" s="1751"/>
      <c r="O305" s="1751"/>
      <c r="P305" s="1751"/>
    </row>
    <row r="306" spans="1:16" s="1753" customFormat="1" ht="26.25" hidden="1" outlineLevel="1">
      <c r="A306" s="133"/>
      <c r="B306" s="84" t="s">
        <v>905</v>
      </c>
      <c r="C306" s="1758">
        <v>3</v>
      </c>
      <c r="D306" s="181" t="s">
        <v>897</v>
      </c>
      <c r="E306" s="1746"/>
      <c r="F306" s="1747"/>
      <c r="G306" s="1747"/>
      <c r="H306" s="1748">
        <v>1</v>
      </c>
      <c r="I306" s="1749"/>
      <c r="J306" s="1750"/>
      <c r="K306" s="1751"/>
      <c r="L306" s="1751"/>
      <c r="M306" s="1752"/>
      <c r="N306" s="1751"/>
      <c r="O306" s="1751"/>
      <c r="P306" s="1751"/>
    </row>
    <row r="307" spans="1:16" s="1753" customFormat="1" ht="26.25" collapsed="1">
      <c r="A307" s="133"/>
      <c r="B307" s="84" t="s">
        <v>906</v>
      </c>
      <c r="C307" s="1758">
        <f>SUM(C304:C306)</f>
        <v>11</v>
      </c>
      <c r="D307" s="181" t="s">
        <v>897</v>
      </c>
      <c r="E307" s="1746"/>
      <c r="F307" s="1747"/>
      <c r="G307" s="1747"/>
      <c r="H307" s="1748">
        <v>1</v>
      </c>
      <c r="I307" s="1749"/>
      <c r="J307" s="1750"/>
      <c r="K307" s="1751"/>
      <c r="L307" s="1751"/>
      <c r="M307" s="1752"/>
      <c r="N307" s="1751"/>
      <c r="O307" s="1751"/>
      <c r="P307" s="1751"/>
    </row>
    <row r="308" spans="1:16" s="1753" customFormat="1" ht="26.25" hidden="1" outlineLevel="1">
      <c r="A308" s="133"/>
      <c r="B308" s="84" t="s">
        <v>907</v>
      </c>
      <c r="C308" s="1758">
        <v>5</v>
      </c>
      <c r="D308" s="181" t="s">
        <v>897</v>
      </c>
      <c r="E308" s="1746"/>
      <c r="F308" s="1747"/>
      <c r="G308" s="1747"/>
      <c r="H308" s="1748">
        <v>1</v>
      </c>
      <c r="I308" s="1749"/>
      <c r="J308" s="1750"/>
      <c r="K308" s="1751"/>
      <c r="L308" s="1751"/>
      <c r="M308" s="1752"/>
      <c r="N308" s="1751"/>
      <c r="O308" s="1751"/>
      <c r="P308" s="1751"/>
    </row>
    <row r="309" spans="1:16" s="1753" customFormat="1" ht="26.25" hidden="1" outlineLevel="1">
      <c r="A309" s="133"/>
      <c r="B309" s="84" t="s">
        <v>908</v>
      </c>
      <c r="C309" s="1758">
        <v>3</v>
      </c>
      <c r="D309" s="181" t="s">
        <v>897</v>
      </c>
      <c r="E309" s="1746"/>
      <c r="F309" s="1747"/>
      <c r="G309" s="1747"/>
      <c r="H309" s="1748">
        <v>1</v>
      </c>
      <c r="I309" s="1749"/>
      <c r="J309" s="1750"/>
      <c r="K309" s="1751"/>
      <c r="L309" s="1751"/>
      <c r="M309" s="1752"/>
      <c r="N309" s="1751"/>
      <c r="O309" s="1751"/>
      <c r="P309" s="1751"/>
    </row>
    <row r="310" spans="1:16" s="1753" customFormat="1" ht="26.25" hidden="1" outlineLevel="1">
      <c r="A310" s="133"/>
      <c r="B310" s="84" t="s">
        <v>909</v>
      </c>
      <c r="C310" s="1758">
        <v>3</v>
      </c>
      <c r="D310" s="181" t="s">
        <v>897</v>
      </c>
      <c r="E310" s="1746"/>
      <c r="F310" s="1747"/>
      <c r="G310" s="1747"/>
      <c r="H310" s="1748">
        <v>1</v>
      </c>
      <c r="I310" s="1749"/>
      <c r="J310" s="1750"/>
      <c r="K310" s="1751"/>
      <c r="L310" s="1751"/>
      <c r="M310" s="1752"/>
      <c r="N310" s="1751"/>
      <c r="O310" s="1751"/>
      <c r="P310" s="1751"/>
    </row>
    <row r="311" spans="1:16" s="1753" customFormat="1" ht="26.25" collapsed="1">
      <c r="A311" s="133"/>
      <c r="B311" s="84" t="s">
        <v>910</v>
      </c>
      <c r="C311" s="1758">
        <f>SUM(C308:C310)</f>
        <v>11</v>
      </c>
      <c r="D311" s="181" t="s">
        <v>897</v>
      </c>
      <c r="E311" s="1746"/>
      <c r="F311" s="1747"/>
      <c r="G311" s="1747"/>
      <c r="H311" s="1748">
        <v>1</v>
      </c>
      <c r="I311" s="1749"/>
      <c r="J311" s="1750"/>
      <c r="K311" s="1751"/>
      <c r="L311" s="1751"/>
      <c r="M311" s="1752"/>
      <c r="N311" s="1751"/>
      <c r="O311" s="1751"/>
      <c r="P311" s="1751"/>
    </row>
    <row r="312" spans="1:16" s="1753" customFormat="1" ht="26.25" hidden="1" outlineLevel="1">
      <c r="A312" s="133"/>
      <c r="B312" s="84" t="s">
        <v>911</v>
      </c>
      <c r="C312" s="1758">
        <v>5</v>
      </c>
      <c r="D312" s="181" t="s">
        <v>897</v>
      </c>
      <c r="E312" s="1746"/>
      <c r="F312" s="1747"/>
      <c r="G312" s="1747"/>
      <c r="H312" s="1748">
        <v>1</v>
      </c>
      <c r="I312" s="1749"/>
      <c r="J312" s="1750"/>
      <c r="K312" s="1751"/>
      <c r="L312" s="1751"/>
      <c r="M312" s="1752"/>
      <c r="N312" s="1751"/>
      <c r="O312" s="1751"/>
      <c r="P312" s="1751"/>
    </row>
    <row r="313" spans="1:16" s="1753" customFormat="1" ht="26.25" hidden="1" outlineLevel="1">
      <c r="A313" s="133"/>
      <c r="B313" s="84" t="s">
        <v>912</v>
      </c>
      <c r="C313" s="1758">
        <v>3</v>
      </c>
      <c r="D313" s="181" t="s">
        <v>897</v>
      </c>
      <c r="E313" s="1746"/>
      <c r="F313" s="1747"/>
      <c r="G313" s="1747"/>
      <c r="H313" s="1748">
        <v>1</v>
      </c>
      <c r="I313" s="1749"/>
      <c r="J313" s="1750"/>
      <c r="K313" s="1751"/>
      <c r="L313" s="1751"/>
      <c r="M313" s="1752"/>
      <c r="N313" s="1751"/>
      <c r="O313" s="1751"/>
      <c r="P313" s="1751"/>
    </row>
    <row r="314" spans="1:16" s="1753" customFormat="1" ht="26.25" hidden="1" outlineLevel="1">
      <c r="A314" s="133"/>
      <c r="B314" s="84" t="s">
        <v>913</v>
      </c>
      <c r="C314" s="1758">
        <v>3</v>
      </c>
      <c r="D314" s="181" t="s">
        <v>897</v>
      </c>
      <c r="E314" s="1746"/>
      <c r="F314" s="1747"/>
      <c r="G314" s="1747"/>
      <c r="H314" s="1748">
        <v>1</v>
      </c>
      <c r="I314" s="1749"/>
      <c r="J314" s="1750"/>
      <c r="K314" s="1751"/>
      <c r="L314" s="1751"/>
      <c r="M314" s="1752"/>
      <c r="N314" s="1751"/>
      <c r="O314" s="1751"/>
      <c r="P314" s="1751"/>
    </row>
    <row r="315" spans="1:16" s="1753" customFormat="1" ht="26.25" hidden="1" outlineLevel="1">
      <c r="A315" s="133"/>
      <c r="B315" s="84" t="s">
        <v>914</v>
      </c>
      <c r="C315" s="1758">
        <v>3</v>
      </c>
      <c r="D315" s="181" t="s">
        <v>897</v>
      </c>
      <c r="E315" s="1746"/>
      <c r="F315" s="1747"/>
      <c r="G315" s="1747"/>
      <c r="H315" s="1748">
        <v>1</v>
      </c>
      <c r="I315" s="1749"/>
      <c r="J315" s="1750"/>
      <c r="K315" s="1751"/>
      <c r="L315" s="1751"/>
      <c r="M315" s="1752"/>
      <c r="N315" s="1751"/>
      <c r="O315" s="1751"/>
      <c r="P315" s="1751"/>
    </row>
    <row r="316" spans="1:16" s="1753" customFormat="1" ht="26.25" collapsed="1">
      <c r="A316" s="133"/>
      <c r="B316" s="84" t="s">
        <v>915</v>
      </c>
      <c r="C316" s="1758">
        <f>SUM(C312:C315)</f>
        <v>14</v>
      </c>
      <c r="D316" s="181" t="s">
        <v>897</v>
      </c>
      <c r="E316" s="1746"/>
      <c r="F316" s="1747"/>
      <c r="G316" s="1747"/>
      <c r="H316" s="1748">
        <v>1</v>
      </c>
      <c r="I316" s="1749"/>
      <c r="J316" s="1750"/>
      <c r="K316" s="1751"/>
      <c r="L316" s="1751"/>
      <c r="M316" s="1752"/>
      <c r="N316" s="1751"/>
      <c r="O316" s="1751"/>
      <c r="P316" s="1751"/>
    </row>
    <row r="317" spans="1:16" s="1753" customFormat="1" ht="26.25" hidden="1" outlineLevel="1">
      <c r="A317" s="133"/>
      <c r="B317" s="84" t="s">
        <v>916</v>
      </c>
      <c r="C317" s="1758">
        <v>5</v>
      </c>
      <c r="D317" s="181" t="s">
        <v>897</v>
      </c>
      <c r="E317" s="1746"/>
      <c r="F317" s="1747"/>
      <c r="G317" s="1747"/>
      <c r="H317" s="1748">
        <v>1</v>
      </c>
      <c r="I317" s="1749"/>
      <c r="J317" s="1750"/>
      <c r="K317" s="1751"/>
      <c r="L317" s="1751"/>
      <c r="M317" s="1752"/>
      <c r="N317" s="1751"/>
      <c r="O317" s="1751"/>
      <c r="P317" s="1751"/>
    </row>
    <row r="318" spans="1:16" s="1753" customFormat="1" ht="26.25" hidden="1" outlineLevel="1">
      <c r="A318" s="133"/>
      <c r="B318" s="84" t="s">
        <v>917</v>
      </c>
      <c r="C318" s="1758">
        <v>3</v>
      </c>
      <c r="D318" s="181" t="s">
        <v>897</v>
      </c>
      <c r="E318" s="1746"/>
      <c r="F318" s="1747"/>
      <c r="G318" s="1747"/>
      <c r="H318" s="1748">
        <v>1</v>
      </c>
      <c r="I318" s="1749"/>
      <c r="J318" s="1750"/>
      <c r="K318" s="1751"/>
      <c r="L318" s="1751"/>
      <c r="M318" s="1752"/>
      <c r="N318" s="1751"/>
      <c r="O318" s="1751"/>
      <c r="P318" s="1751"/>
    </row>
    <row r="319" spans="1:16" s="1753" customFormat="1" ht="26.25" collapsed="1">
      <c r="A319" s="133"/>
      <c r="B319" s="84" t="s">
        <v>918</v>
      </c>
      <c r="C319" s="1758">
        <f>SUM(C317:C318)</f>
        <v>8</v>
      </c>
      <c r="D319" s="181" t="s">
        <v>897</v>
      </c>
      <c r="E319" s="1746"/>
      <c r="F319" s="1747"/>
      <c r="G319" s="1747"/>
      <c r="H319" s="1748">
        <v>1</v>
      </c>
      <c r="I319" s="1749"/>
      <c r="J319" s="1750"/>
      <c r="K319" s="1751"/>
      <c r="L319" s="1751"/>
      <c r="M319" s="1752"/>
      <c r="N319" s="1751"/>
      <c r="O319" s="1751"/>
      <c r="P319" s="1751"/>
    </row>
    <row r="320" spans="1:16" s="1753" customFormat="1" ht="26.25" hidden="1" outlineLevel="1">
      <c r="A320" s="133"/>
      <c r="B320" s="84" t="s">
        <v>919</v>
      </c>
      <c r="C320" s="1758">
        <v>5</v>
      </c>
      <c r="D320" s="181" t="s">
        <v>897</v>
      </c>
      <c r="E320" s="1746"/>
      <c r="F320" s="1747"/>
      <c r="G320" s="1747"/>
      <c r="H320" s="1748">
        <v>1</v>
      </c>
      <c r="I320" s="1749"/>
      <c r="J320" s="1750"/>
      <c r="K320" s="1751"/>
      <c r="L320" s="1751"/>
      <c r="M320" s="1752"/>
      <c r="N320" s="1751"/>
      <c r="O320" s="1751"/>
      <c r="P320" s="1751"/>
    </row>
    <row r="321" spans="1:16" s="1753" customFormat="1" ht="26.25" hidden="1" outlineLevel="1">
      <c r="A321" s="133"/>
      <c r="B321" s="84" t="s">
        <v>920</v>
      </c>
      <c r="C321" s="1758">
        <v>3</v>
      </c>
      <c r="D321" s="181" t="s">
        <v>897</v>
      </c>
      <c r="E321" s="1746"/>
      <c r="F321" s="1747"/>
      <c r="G321" s="1747"/>
      <c r="H321" s="1748">
        <v>1</v>
      </c>
      <c r="I321" s="1749"/>
      <c r="J321" s="1750"/>
      <c r="K321" s="1751"/>
      <c r="L321" s="1751"/>
      <c r="M321" s="1752"/>
      <c r="N321" s="1751"/>
      <c r="O321" s="1751"/>
      <c r="P321" s="1751"/>
    </row>
    <row r="322" spans="1:16" s="1753" customFormat="1" ht="26.25" hidden="1" outlineLevel="1">
      <c r="A322" s="133"/>
      <c r="B322" s="84" t="s">
        <v>921</v>
      </c>
      <c r="C322" s="1758">
        <v>3</v>
      </c>
      <c r="D322" s="181" t="s">
        <v>897</v>
      </c>
      <c r="E322" s="1746"/>
      <c r="F322" s="1747"/>
      <c r="G322" s="1747"/>
      <c r="H322" s="1748">
        <v>1</v>
      </c>
      <c r="I322" s="1749"/>
      <c r="J322" s="1750"/>
      <c r="K322" s="1751"/>
      <c r="L322" s="1751"/>
      <c r="M322" s="1752"/>
      <c r="N322" s="1751"/>
      <c r="O322" s="1751"/>
      <c r="P322" s="1751"/>
    </row>
    <row r="323" spans="1:16" s="1753" customFormat="1" ht="26.25" hidden="1" outlineLevel="1">
      <c r="A323" s="166"/>
      <c r="B323" s="84" t="s">
        <v>922</v>
      </c>
      <c r="C323" s="1758">
        <v>3</v>
      </c>
      <c r="D323" s="181" t="s">
        <v>897</v>
      </c>
      <c r="E323" s="1746"/>
      <c r="F323" s="1747"/>
      <c r="G323" s="1747"/>
      <c r="H323" s="1748">
        <v>1</v>
      </c>
      <c r="I323" s="1749"/>
      <c r="J323" s="1750"/>
      <c r="K323" s="1751"/>
      <c r="L323" s="1751"/>
      <c r="M323" s="1752"/>
      <c r="N323" s="1751"/>
      <c r="O323" s="1751"/>
      <c r="P323" s="1751"/>
    </row>
    <row r="324" spans="1:16" s="1753" customFormat="1" ht="26.25" collapsed="1">
      <c r="A324" s="133"/>
      <c r="B324" s="84" t="s">
        <v>923</v>
      </c>
      <c r="C324" s="1758">
        <f>SUM(C320:C323)</f>
        <v>14</v>
      </c>
      <c r="D324" s="181" t="s">
        <v>897</v>
      </c>
      <c r="E324" s="1746"/>
      <c r="F324" s="1747"/>
      <c r="G324" s="1747"/>
      <c r="H324" s="1748">
        <v>1</v>
      </c>
      <c r="I324" s="1749"/>
      <c r="J324" s="1750"/>
      <c r="K324" s="1751"/>
      <c r="L324" s="1751"/>
      <c r="M324" s="1752"/>
      <c r="N324" s="1751"/>
      <c r="O324" s="1751"/>
      <c r="P324" s="1751"/>
    </row>
    <row r="325" spans="1:16" s="1753" customFormat="1" ht="26.25" hidden="1" outlineLevel="1">
      <c r="A325" s="133"/>
      <c r="B325" s="84" t="s">
        <v>924</v>
      </c>
      <c r="C325" s="1758">
        <v>5</v>
      </c>
      <c r="D325" s="181" t="s">
        <v>897</v>
      </c>
      <c r="E325" s="1746"/>
      <c r="F325" s="1747"/>
      <c r="G325" s="1747"/>
      <c r="H325" s="1748">
        <v>1</v>
      </c>
      <c r="I325" s="1749"/>
      <c r="J325" s="1750"/>
      <c r="K325" s="1751"/>
      <c r="L325" s="1751"/>
      <c r="M325" s="1752"/>
      <c r="N325" s="1751"/>
      <c r="O325" s="1751"/>
      <c r="P325" s="1751"/>
    </row>
    <row r="326" spans="1:16" s="1753" customFormat="1" ht="26.25" hidden="1" outlineLevel="1">
      <c r="A326" s="133"/>
      <c r="B326" s="84" t="s">
        <v>925</v>
      </c>
      <c r="C326" s="1758">
        <v>3</v>
      </c>
      <c r="D326" s="181" t="s">
        <v>897</v>
      </c>
      <c r="E326" s="1746"/>
      <c r="F326" s="1747"/>
      <c r="G326" s="1747"/>
      <c r="H326" s="1748">
        <v>1</v>
      </c>
      <c r="I326" s="1749"/>
      <c r="J326" s="1750"/>
      <c r="K326" s="1751"/>
      <c r="L326" s="1751"/>
      <c r="M326" s="1752"/>
      <c r="N326" s="1751"/>
      <c r="O326" s="1751"/>
      <c r="P326" s="1751"/>
    </row>
    <row r="327" spans="1:16" s="1753" customFormat="1" ht="26.25" hidden="1" outlineLevel="1">
      <c r="A327" s="133"/>
      <c r="B327" s="84" t="s">
        <v>926</v>
      </c>
      <c r="C327" s="1758">
        <v>3</v>
      </c>
      <c r="D327" s="181" t="s">
        <v>897</v>
      </c>
      <c r="E327" s="1746"/>
      <c r="F327" s="1747"/>
      <c r="G327" s="1747"/>
      <c r="H327" s="1748">
        <v>1</v>
      </c>
      <c r="I327" s="1749"/>
      <c r="J327" s="1750"/>
      <c r="K327" s="1751"/>
      <c r="L327" s="1751"/>
      <c r="M327" s="1752"/>
      <c r="N327" s="1751"/>
      <c r="O327" s="1751"/>
      <c r="P327" s="1751"/>
    </row>
    <row r="328" spans="1:16" s="1753" customFormat="1" ht="26.25" collapsed="1">
      <c r="A328" s="133"/>
      <c r="B328" s="84" t="s">
        <v>927</v>
      </c>
      <c r="C328" s="1758">
        <f>SUM(C325:C327)</f>
        <v>11</v>
      </c>
      <c r="D328" s="181" t="s">
        <v>897</v>
      </c>
      <c r="E328" s="1746"/>
      <c r="F328" s="1747"/>
      <c r="G328" s="1747"/>
      <c r="H328" s="1748">
        <v>1</v>
      </c>
      <c r="I328" s="1749"/>
      <c r="J328" s="1750"/>
      <c r="K328" s="1751"/>
      <c r="L328" s="1751"/>
      <c r="M328" s="1752"/>
      <c r="N328" s="1751"/>
      <c r="O328" s="1751"/>
      <c r="P328" s="1751"/>
    </row>
    <row r="329" spans="1:16" s="1753" customFormat="1" ht="26.25">
      <c r="A329" s="133"/>
      <c r="B329" s="84" t="s">
        <v>928</v>
      </c>
      <c r="C329" s="1758">
        <v>5</v>
      </c>
      <c r="D329" s="181" t="s">
        <v>897</v>
      </c>
      <c r="E329" s="1746"/>
      <c r="F329" s="1747"/>
      <c r="G329" s="1747"/>
      <c r="H329" s="1748">
        <v>1</v>
      </c>
      <c r="I329" s="1749"/>
      <c r="J329" s="1750"/>
      <c r="K329" s="1751"/>
      <c r="L329" s="1751"/>
      <c r="M329" s="1752"/>
      <c r="N329" s="1751"/>
      <c r="O329" s="1751"/>
      <c r="P329" s="1751"/>
    </row>
    <row r="330" spans="1:16" s="1753" customFormat="1" ht="26.25" hidden="1" outlineLevel="1">
      <c r="A330" s="133"/>
      <c r="B330" s="84" t="s">
        <v>929</v>
      </c>
      <c r="C330" s="1758">
        <v>5</v>
      </c>
      <c r="D330" s="181" t="s">
        <v>897</v>
      </c>
      <c r="E330" s="1746"/>
      <c r="F330" s="1747"/>
      <c r="G330" s="1747"/>
      <c r="H330" s="1748">
        <v>1</v>
      </c>
      <c r="I330" s="1749"/>
      <c r="J330" s="1750"/>
      <c r="K330" s="1751"/>
      <c r="L330" s="1751"/>
      <c r="M330" s="1752"/>
      <c r="N330" s="1751"/>
      <c r="O330" s="1751"/>
      <c r="P330" s="1751"/>
    </row>
    <row r="331" spans="1:16" s="1753" customFormat="1" ht="26.25" hidden="1" outlineLevel="1">
      <c r="A331" s="133"/>
      <c r="B331" s="84" t="s">
        <v>930</v>
      </c>
      <c r="C331" s="1758">
        <v>3</v>
      </c>
      <c r="D331" s="181" t="s">
        <v>897</v>
      </c>
      <c r="E331" s="1746"/>
      <c r="F331" s="1747"/>
      <c r="G331" s="1747"/>
      <c r="H331" s="1748">
        <v>1</v>
      </c>
      <c r="I331" s="1749"/>
      <c r="J331" s="1750"/>
      <c r="K331" s="1751"/>
      <c r="L331" s="1751"/>
      <c r="M331" s="1752"/>
      <c r="N331" s="1751"/>
      <c r="O331" s="1751"/>
      <c r="P331" s="1751"/>
    </row>
    <row r="332" spans="1:16" s="1753" customFormat="1" ht="26.25" collapsed="1">
      <c r="A332" s="133"/>
      <c r="B332" s="84" t="s">
        <v>931</v>
      </c>
      <c r="C332" s="1758">
        <f>SUM(C330:C331)</f>
        <v>8</v>
      </c>
      <c r="D332" s="181" t="s">
        <v>897</v>
      </c>
      <c r="E332" s="1746"/>
      <c r="F332" s="1747"/>
      <c r="G332" s="1747"/>
      <c r="H332" s="1748">
        <v>1</v>
      </c>
      <c r="I332" s="1749"/>
      <c r="J332" s="1750"/>
      <c r="K332" s="1751"/>
      <c r="L332" s="1751"/>
      <c r="M332" s="1752"/>
      <c r="N332" s="1751"/>
      <c r="O332" s="1751"/>
      <c r="P332" s="1751"/>
    </row>
    <row r="333" spans="1:16" s="1753" customFormat="1" ht="26.25" hidden="1" outlineLevel="1">
      <c r="A333" s="133"/>
      <c r="B333" s="84" t="s">
        <v>932</v>
      </c>
      <c r="C333" s="1758">
        <v>5</v>
      </c>
      <c r="D333" s="181" t="s">
        <v>897</v>
      </c>
      <c r="E333" s="1746"/>
      <c r="F333" s="1747"/>
      <c r="G333" s="1747"/>
      <c r="H333" s="1748">
        <v>1</v>
      </c>
      <c r="I333" s="1749"/>
      <c r="J333" s="1750"/>
      <c r="K333" s="1751"/>
      <c r="L333" s="1751"/>
      <c r="M333" s="1752"/>
      <c r="N333" s="1751"/>
      <c r="O333" s="1751"/>
      <c r="P333" s="1751"/>
    </row>
    <row r="334" spans="1:16" s="1753" customFormat="1" ht="26.25" hidden="1" outlineLevel="1">
      <c r="A334" s="133"/>
      <c r="B334" s="84" t="s">
        <v>933</v>
      </c>
      <c r="C334" s="1758">
        <v>3</v>
      </c>
      <c r="D334" s="181" t="s">
        <v>897</v>
      </c>
      <c r="E334" s="1746"/>
      <c r="F334" s="1747"/>
      <c r="G334" s="1747"/>
      <c r="H334" s="1748">
        <v>1</v>
      </c>
      <c r="I334" s="1749"/>
      <c r="J334" s="1750"/>
      <c r="K334" s="1751"/>
      <c r="L334" s="1751"/>
      <c r="M334" s="1752"/>
      <c r="N334" s="1751"/>
      <c r="O334" s="1751"/>
      <c r="P334" s="1751"/>
    </row>
    <row r="335" spans="1:16" s="1753" customFormat="1" ht="26.25" hidden="1" outlineLevel="1">
      <c r="A335" s="133"/>
      <c r="B335" s="84" t="s">
        <v>934</v>
      </c>
      <c r="C335" s="1758">
        <v>3</v>
      </c>
      <c r="D335" s="181" t="s">
        <v>897</v>
      </c>
      <c r="E335" s="1746"/>
      <c r="F335" s="1747"/>
      <c r="G335" s="1747"/>
      <c r="H335" s="1748">
        <v>1</v>
      </c>
      <c r="I335" s="1749"/>
      <c r="J335" s="1750"/>
      <c r="K335" s="1751"/>
      <c r="L335" s="1751"/>
      <c r="M335" s="1752"/>
      <c r="N335" s="1751"/>
      <c r="O335" s="1751"/>
      <c r="P335" s="1751"/>
    </row>
    <row r="336" spans="1:16" s="1753" customFormat="1" ht="26.25" collapsed="1">
      <c r="A336" s="133"/>
      <c r="B336" s="84" t="s">
        <v>935</v>
      </c>
      <c r="C336" s="1758">
        <f>SUM(C333:C335)</f>
        <v>11</v>
      </c>
      <c r="D336" s="181" t="s">
        <v>897</v>
      </c>
      <c r="E336" s="1746"/>
      <c r="F336" s="1747"/>
      <c r="G336" s="1747"/>
      <c r="H336" s="1748">
        <v>1</v>
      </c>
      <c r="I336" s="1749"/>
      <c r="J336" s="1750"/>
      <c r="K336" s="1751"/>
      <c r="L336" s="1751"/>
      <c r="M336" s="1752"/>
      <c r="N336" s="1751"/>
      <c r="O336" s="1751"/>
      <c r="P336" s="1751"/>
    </row>
    <row r="337" spans="1:16" s="1753" customFormat="1" ht="26.25" hidden="1" outlineLevel="1">
      <c r="A337" s="133"/>
      <c r="B337" s="84" t="s">
        <v>936</v>
      </c>
      <c r="C337" s="1758">
        <v>5</v>
      </c>
      <c r="D337" s="181" t="s">
        <v>897</v>
      </c>
      <c r="E337" s="1746"/>
      <c r="F337" s="1747"/>
      <c r="G337" s="1747"/>
      <c r="H337" s="1748">
        <v>1</v>
      </c>
      <c r="I337" s="1749"/>
      <c r="J337" s="1750"/>
      <c r="K337" s="1751"/>
      <c r="L337" s="1751"/>
      <c r="M337" s="1752"/>
      <c r="N337" s="1751"/>
      <c r="O337" s="1751"/>
      <c r="P337" s="1751"/>
    </row>
    <row r="338" spans="1:16" s="1753" customFormat="1" ht="26.25" hidden="1" outlineLevel="1">
      <c r="A338" s="133"/>
      <c r="B338" s="84" t="s">
        <v>937</v>
      </c>
      <c r="C338" s="1758">
        <v>3</v>
      </c>
      <c r="D338" s="181" t="s">
        <v>897</v>
      </c>
      <c r="E338" s="1746"/>
      <c r="F338" s="1747"/>
      <c r="G338" s="1747"/>
      <c r="H338" s="1748">
        <v>1</v>
      </c>
      <c r="I338" s="1749"/>
      <c r="J338" s="1750"/>
      <c r="K338" s="1751"/>
      <c r="L338" s="1751"/>
      <c r="M338" s="1752"/>
      <c r="N338" s="1751"/>
      <c r="O338" s="1751"/>
      <c r="P338" s="1751"/>
    </row>
    <row r="339" spans="1:16" s="1753" customFormat="1" ht="26.25" hidden="1" outlineLevel="1">
      <c r="A339" s="133"/>
      <c r="B339" s="84" t="s">
        <v>938</v>
      </c>
      <c r="C339" s="1758">
        <v>3</v>
      </c>
      <c r="D339" s="181" t="s">
        <v>897</v>
      </c>
      <c r="E339" s="1746"/>
      <c r="F339" s="1747"/>
      <c r="G339" s="1747"/>
      <c r="H339" s="1748">
        <v>1</v>
      </c>
      <c r="I339" s="1749"/>
      <c r="J339" s="1750"/>
      <c r="K339" s="1751"/>
      <c r="L339" s="1751"/>
      <c r="M339" s="1752"/>
      <c r="N339" s="1751"/>
      <c r="O339" s="1751"/>
      <c r="P339" s="1751"/>
    </row>
    <row r="340" spans="1:16" s="1753" customFormat="1" ht="26.25" collapsed="1">
      <c r="A340" s="133"/>
      <c r="B340" s="84" t="s">
        <v>939</v>
      </c>
      <c r="C340" s="1758">
        <f>SUM(C337:C339)</f>
        <v>11</v>
      </c>
      <c r="D340" s="181" t="s">
        <v>897</v>
      </c>
      <c r="E340" s="1746"/>
      <c r="F340" s="1747"/>
      <c r="G340" s="1747"/>
      <c r="H340" s="1748">
        <v>1</v>
      </c>
      <c r="I340" s="1749"/>
      <c r="J340" s="1750"/>
      <c r="K340" s="1751"/>
      <c r="L340" s="1751"/>
      <c r="M340" s="1752"/>
      <c r="N340" s="1751"/>
      <c r="O340" s="1751"/>
      <c r="P340" s="1751"/>
    </row>
    <row r="341" spans="1:16" s="1753" customFormat="1" ht="26.25" hidden="1" outlineLevel="1">
      <c r="A341" s="133"/>
      <c r="B341" s="84" t="s">
        <v>940</v>
      </c>
      <c r="C341" s="1758">
        <v>5</v>
      </c>
      <c r="D341" s="181" t="s">
        <v>897</v>
      </c>
      <c r="E341" s="1746"/>
      <c r="F341" s="1747"/>
      <c r="G341" s="1747"/>
      <c r="H341" s="1748">
        <v>1</v>
      </c>
      <c r="I341" s="1749"/>
      <c r="J341" s="1750"/>
      <c r="K341" s="1751"/>
      <c r="L341" s="1751"/>
      <c r="M341" s="1752"/>
      <c r="N341" s="1751"/>
      <c r="O341" s="1751"/>
      <c r="P341" s="1751"/>
    </row>
    <row r="342" spans="1:16" s="1753" customFormat="1" ht="26.25" hidden="1" outlineLevel="1">
      <c r="A342" s="133"/>
      <c r="B342" s="84" t="s">
        <v>941</v>
      </c>
      <c r="C342" s="1758">
        <v>3</v>
      </c>
      <c r="D342" s="181" t="s">
        <v>897</v>
      </c>
      <c r="E342" s="1746"/>
      <c r="F342" s="1747"/>
      <c r="G342" s="1747"/>
      <c r="H342" s="1748">
        <v>1</v>
      </c>
      <c r="I342" s="1749"/>
      <c r="J342" s="1750"/>
      <c r="K342" s="1751"/>
      <c r="L342" s="1751"/>
      <c r="M342" s="1752"/>
      <c r="N342" s="1751"/>
      <c r="O342" s="1751"/>
      <c r="P342" s="1751"/>
    </row>
    <row r="343" spans="1:16" s="1753" customFormat="1" ht="26.25" hidden="1" outlineLevel="1">
      <c r="A343" s="133"/>
      <c r="B343" s="84" t="s">
        <v>942</v>
      </c>
      <c r="C343" s="1758">
        <v>3</v>
      </c>
      <c r="D343" s="181" t="s">
        <v>897</v>
      </c>
      <c r="E343" s="1746"/>
      <c r="F343" s="1747"/>
      <c r="G343" s="1747"/>
      <c r="H343" s="1748">
        <v>1</v>
      </c>
      <c r="I343" s="1749"/>
      <c r="J343" s="1750"/>
      <c r="K343" s="1751"/>
      <c r="L343" s="1751"/>
      <c r="M343" s="1752"/>
      <c r="N343" s="1751"/>
      <c r="O343" s="1751"/>
      <c r="P343" s="1751"/>
    </row>
    <row r="344" spans="1:16" s="1753" customFormat="1" ht="26.25" hidden="1" outlineLevel="1">
      <c r="A344" s="133"/>
      <c r="B344" s="84" t="s">
        <v>943</v>
      </c>
      <c r="C344" s="1758">
        <v>3</v>
      </c>
      <c r="D344" s="181" t="s">
        <v>897</v>
      </c>
      <c r="E344" s="1746"/>
      <c r="F344" s="1747"/>
      <c r="G344" s="1747"/>
      <c r="H344" s="1748">
        <v>1</v>
      </c>
      <c r="I344" s="1749"/>
      <c r="J344" s="1750"/>
      <c r="K344" s="1751"/>
      <c r="L344" s="1751"/>
      <c r="M344" s="1752"/>
      <c r="N344" s="1751"/>
      <c r="O344" s="1751"/>
      <c r="P344" s="1751"/>
    </row>
    <row r="345" spans="1:16" s="1753" customFormat="1" ht="26.25" collapsed="1">
      <c r="A345" s="133"/>
      <c r="B345" s="84" t="s">
        <v>944</v>
      </c>
      <c r="C345" s="1758">
        <f>SUM(C341:C344)</f>
        <v>14</v>
      </c>
      <c r="D345" s="181" t="s">
        <v>897</v>
      </c>
      <c r="E345" s="1746"/>
      <c r="F345" s="1747"/>
      <c r="G345" s="1747"/>
      <c r="H345" s="1748">
        <v>1</v>
      </c>
      <c r="I345" s="1749"/>
      <c r="J345" s="1750"/>
      <c r="K345" s="1751"/>
      <c r="L345" s="1751"/>
      <c r="M345" s="1752"/>
      <c r="N345" s="1751"/>
      <c r="O345" s="1751"/>
      <c r="P345" s="1751"/>
    </row>
    <row r="346" spans="1:16" s="1753" customFormat="1" ht="26.25" hidden="1" outlineLevel="1">
      <c r="A346" s="133"/>
      <c r="B346" s="84" t="s">
        <v>945</v>
      </c>
      <c r="C346" s="1758">
        <v>5</v>
      </c>
      <c r="D346" s="181" t="s">
        <v>897</v>
      </c>
      <c r="E346" s="1746"/>
      <c r="F346" s="1747"/>
      <c r="G346" s="1747"/>
      <c r="H346" s="1748">
        <v>1</v>
      </c>
      <c r="I346" s="1749"/>
      <c r="J346" s="1750"/>
      <c r="K346" s="1751"/>
      <c r="L346" s="1751"/>
      <c r="M346" s="1752"/>
      <c r="N346" s="1751"/>
      <c r="O346" s="1751"/>
      <c r="P346" s="1751"/>
    </row>
    <row r="347" spans="1:16" s="1753" customFormat="1" ht="26.25" hidden="1" outlineLevel="1">
      <c r="A347" s="133"/>
      <c r="B347" s="84" t="s">
        <v>946</v>
      </c>
      <c r="C347" s="1758">
        <v>3</v>
      </c>
      <c r="D347" s="181" t="s">
        <v>897</v>
      </c>
      <c r="E347" s="1746"/>
      <c r="F347" s="1747"/>
      <c r="G347" s="1747"/>
      <c r="H347" s="1748">
        <v>1</v>
      </c>
      <c r="I347" s="1749"/>
      <c r="J347" s="1750"/>
      <c r="K347" s="1751"/>
      <c r="L347" s="1751"/>
      <c r="M347" s="1752"/>
      <c r="N347" s="1751"/>
      <c r="O347" s="1751"/>
      <c r="P347" s="1751"/>
    </row>
    <row r="348" spans="1:16" s="1753" customFormat="1" ht="26.25" collapsed="1">
      <c r="A348" s="133"/>
      <c r="B348" s="84" t="s">
        <v>947</v>
      </c>
      <c r="C348" s="1758">
        <f>SUM(C346:C347)</f>
        <v>8</v>
      </c>
      <c r="D348" s="181" t="s">
        <v>897</v>
      </c>
      <c r="E348" s="1746"/>
      <c r="F348" s="1747"/>
      <c r="G348" s="1747"/>
      <c r="H348" s="1748">
        <v>1</v>
      </c>
      <c r="I348" s="1749"/>
      <c r="J348" s="1750"/>
      <c r="K348" s="1751"/>
      <c r="L348" s="1751"/>
      <c r="M348" s="1752"/>
      <c r="N348" s="1751"/>
      <c r="O348" s="1751"/>
      <c r="P348" s="1751"/>
    </row>
    <row r="349" spans="1:16" s="1753" customFormat="1" ht="26.25" hidden="1" outlineLevel="1">
      <c r="A349" s="133"/>
      <c r="B349" s="84" t="s">
        <v>948</v>
      </c>
      <c r="C349" s="1758">
        <v>5</v>
      </c>
      <c r="D349" s="181" t="s">
        <v>897</v>
      </c>
      <c r="E349" s="1746"/>
      <c r="F349" s="1747"/>
      <c r="G349" s="1747"/>
      <c r="H349" s="1748">
        <v>1</v>
      </c>
      <c r="I349" s="1749"/>
      <c r="J349" s="1750"/>
      <c r="K349" s="1751"/>
      <c r="L349" s="1751"/>
      <c r="M349" s="1752"/>
      <c r="N349" s="1751"/>
      <c r="O349" s="1751"/>
      <c r="P349" s="1751"/>
    </row>
    <row r="350" spans="1:16" s="1753" customFormat="1" ht="26.25" hidden="1" outlineLevel="1">
      <c r="A350" s="133"/>
      <c r="B350" s="84" t="s">
        <v>949</v>
      </c>
      <c r="C350" s="1758">
        <v>3</v>
      </c>
      <c r="D350" s="181" t="s">
        <v>897</v>
      </c>
      <c r="E350" s="1746"/>
      <c r="F350" s="1747"/>
      <c r="G350" s="1747"/>
      <c r="H350" s="1748">
        <v>1</v>
      </c>
      <c r="I350" s="1749"/>
      <c r="J350" s="1750"/>
      <c r="K350" s="1751"/>
      <c r="L350" s="1751"/>
      <c r="M350" s="1752"/>
      <c r="N350" s="1751"/>
      <c r="O350" s="1751"/>
      <c r="P350" s="1751"/>
    </row>
    <row r="351" spans="1:16" s="1753" customFormat="1" ht="26.25" collapsed="1">
      <c r="A351" s="1754"/>
      <c r="B351" s="84" t="s">
        <v>950</v>
      </c>
      <c r="C351" s="1758">
        <f>SUM(C349:C350)</f>
        <v>8</v>
      </c>
      <c r="D351" s="181" t="s">
        <v>897</v>
      </c>
      <c r="E351" s="1746"/>
      <c r="F351" s="1747"/>
      <c r="G351" s="1747"/>
      <c r="H351" s="1748">
        <v>1</v>
      </c>
      <c r="I351" s="1749"/>
      <c r="J351" s="1750"/>
      <c r="K351" s="1751"/>
      <c r="L351" s="1751"/>
      <c r="M351" s="1752"/>
      <c r="N351" s="1751"/>
      <c r="O351" s="1751"/>
      <c r="P351" s="1751"/>
    </row>
    <row r="352" spans="1:16" s="1753" customFormat="1" ht="26.25" hidden="1" outlineLevel="1">
      <c r="A352" s="133"/>
      <c r="B352" s="84" t="s">
        <v>957</v>
      </c>
      <c r="C352" s="1758">
        <v>5</v>
      </c>
      <c r="D352" s="181" t="s">
        <v>897</v>
      </c>
      <c r="E352" s="1746"/>
      <c r="F352" s="1747"/>
      <c r="G352" s="1747"/>
      <c r="H352" s="1748">
        <v>1</v>
      </c>
      <c r="I352" s="1749"/>
      <c r="J352" s="1750"/>
      <c r="K352" s="1751"/>
      <c r="L352" s="1751"/>
      <c r="M352" s="1752"/>
      <c r="N352" s="1751"/>
      <c r="O352" s="1751"/>
      <c r="P352" s="1751"/>
    </row>
    <row r="353" spans="1:16" s="1753" customFormat="1" ht="26.25" hidden="1" outlineLevel="1">
      <c r="A353" s="133"/>
      <c r="B353" s="84" t="s">
        <v>952</v>
      </c>
      <c r="C353" s="1758">
        <v>3</v>
      </c>
      <c r="D353" s="181" t="s">
        <v>897</v>
      </c>
      <c r="E353" s="1746"/>
      <c r="F353" s="1747"/>
      <c r="G353" s="1747"/>
      <c r="H353" s="1748">
        <v>1</v>
      </c>
      <c r="I353" s="1749"/>
      <c r="J353" s="1750"/>
      <c r="K353" s="1751"/>
      <c r="L353" s="1751"/>
      <c r="M353" s="1752"/>
      <c r="N353" s="1751"/>
      <c r="O353" s="1751"/>
      <c r="P353" s="1751"/>
    </row>
    <row r="354" spans="1:16" s="1753" customFormat="1" ht="26.25" collapsed="1">
      <c r="A354" s="112"/>
      <c r="B354" s="101" t="s">
        <v>953</v>
      </c>
      <c r="C354" s="1758">
        <f>SUM(C352:C353)</f>
        <v>8</v>
      </c>
      <c r="D354" s="181" t="s">
        <v>897</v>
      </c>
      <c r="E354" s="1755"/>
      <c r="F354" s="1747"/>
      <c r="G354" s="1747"/>
      <c r="H354" s="1748">
        <v>1</v>
      </c>
      <c r="I354" s="1749"/>
      <c r="J354" s="1750"/>
      <c r="K354" s="1756"/>
      <c r="L354" s="1757"/>
      <c r="O354" s="1757"/>
    </row>
    <row r="355" spans="1:16" ht="27.95" customHeight="1">
      <c r="A355" s="582"/>
      <c r="B355" s="76" t="s">
        <v>1000</v>
      </c>
      <c r="C355" s="77"/>
      <c r="D355" s="243"/>
      <c r="E355" s="291"/>
      <c r="F355" s="291"/>
      <c r="G355" s="450"/>
      <c r="H355" s="245"/>
      <c r="I355" s="245"/>
      <c r="J355" s="1656"/>
    </row>
    <row r="356" spans="1:16" ht="27.95" customHeight="1">
      <c r="A356" s="582"/>
      <c r="B356" s="76"/>
      <c r="C356" s="77"/>
      <c r="D356" s="243"/>
      <c r="E356" s="450"/>
      <c r="F356" s="450"/>
      <c r="G356" s="450"/>
      <c r="H356" s="245"/>
      <c r="I356" s="245"/>
      <c r="J356" s="1656"/>
    </row>
    <row r="357" spans="1:16" ht="27.95" customHeight="1">
      <c r="A357" s="1351"/>
      <c r="B357" s="1271"/>
      <c r="C357" s="1352"/>
      <c r="D357" s="1353"/>
      <c r="E357" s="494"/>
      <c r="F357" s="494"/>
      <c r="G357" s="494"/>
      <c r="H357" s="514"/>
      <c r="I357" s="514"/>
      <c r="J357" s="1658"/>
    </row>
    <row r="358" spans="1:16" ht="26.1" customHeight="1">
      <c r="A358" s="1095" t="s">
        <v>569</v>
      </c>
      <c r="B358" s="1354" t="s">
        <v>570</v>
      </c>
      <c r="C358" s="1355"/>
      <c r="D358" s="1356"/>
      <c r="E358" s="384" t="s">
        <v>20</v>
      </c>
      <c r="F358" s="1357"/>
      <c r="G358" s="384"/>
      <c r="H358" s="515"/>
      <c r="I358" s="515"/>
      <c r="J358" s="1704" t="s">
        <v>220</v>
      </c>
      <c r="O358" s="12">
        <v>10</v>
      </c>
    </row>
    <row r="359" spans="1:16" ht="26.1" customHeight="1">
      <c r="A359" s="1084"/>
      <c r="B359" s="1574" t="s">
        <v>571</v>
      </c>
      <c r="C359" s="1575"/>
      <c r="D359" s="1576"/>
      <c r="E359" s="291" t="s">
        <v>44</v>
      </c>
      <c r="F359" s="571"/>
      <c r="G359" s="377"/>
      <c r="H359" s="245"/>
      <c r="I359" s="245"/>
      <c r="J359" s="1656"/>
    </row>
    <row r="360" spans="1:16" ht="26.1" customHeight="1">
      <c r="A360" s="1084"/>
      <c r="B360" s="1574" t="s">
        <v>572</v>
      </c>
      <c r="C360" s="1575"/>
      <c r="D360" s="1576"/>
      <c r="E360" s="450" t="s">
        <v>123</v>
      </c>
      <c r="F360" s="291"/>
      <c r="G360" s="291"/>
      <c r="H360" s="245"/>
      <c r="I360" s="245"/>
      <c r="J360" s="1656"/>
    </row>
    <row r="361" spans="1:16" ht="26.1" customHeight="1">
      <c r="A361" s="1084"/>
      <c r="B361" s="2900" t="s">
        <v>573</v>
      </c>
      <c r="C361" s="2901"/>
      <c r="D361" s="2902"/>
      <c r="E361" s="450"/>
      <c r="F361" s="450"/>
      <c r="G361" s="450"/>
      <c r="H361" s="245"/>
      <c r="I361" s="245"/>
      <c r="J361" s="1656"/>
    </row>
    <row r="362" spans="1:16" ht="26.1" customHeight="1">
      <c r="A362" s="1084"/>
      <c r="B362" s="2900" t="s">
        <v>574</v>
      </c>
      <c r="C362" s="2901"/>
      <c r="D362" s="2902"/>
      <c r="E362" s="450"/>
      <c r="F362" s="450"/>
      <c r="G362" s="450"/>
      <c r="H362" s="245"/>
      <c r="I362" s="245"/>
      <c r="J362" s="1656"/>
    </row>
    <row r="363" spans="1:16" ht="26.1" customHeight="1">
      <c r="A363" s="582"/>
      <c r="B363" s="76" t="s">
        <v>51</v>
      </c>
      <c r="C363" s="77">
        <v>5</v>
      </c>
      <c r="D363" s="78" t="s">
        <v>505</v>
      </c>
      <c r="E363" s="392"/>
      <c r="F363" s="392"/>
      <c r="G363" s="392"/>
      <c r="H363" s="245"/>
      <c r="I363" s="1748">
        <v>1</v>
      </c>
      <c r="J363" s="1656"/>
    </row>
    <row r="364" spans="1:16" ht="26.1" customHeight="1">
      <c r="A364" s="582"/>
      <c r="B364" s="76" t="s">
        <v>906</v>
      </c>
      <c r="C364" s="77"/>
      <c r="D364" s="78"/>
      <c r="E364" s="392"/>
      <c r="F364" s="392"/>
      <c r="G364" s="392"/>
      <c r="H364" s="245"/>
      <c r="I364" s="1748">
        <v>1</v>
      </c>
      <c r="J364" s="1656"/>
    </row>
    <row r="365" spans="1:16" ht="26.1" customHeight="1">
      <c r="A365" s="582"/>
      <c r="B365" s="76" t="s">
        <v>910</v>
      </c>
      <c r="C365" s="85"/>
      <c r="D365" s="78"/>
      <c r="E365" s="392"/>
      <c r="F365" s="392"/>
      <c r="G365" s="392"/>
      <c r="H365" s="245"/>
      <c r="I365" s="1748">
        <v>1</v>
      </c>
      <c r="J365" s="1656"/>
    </row>
    <row r="366" spans="1:16" ht="26.1" customHeight="1">
      <c r="A366" s="582"/>
      <c r="B366" s="76" t="s">
        <v>915</v>
      </c>
      <c r="C366" s="77"/>
      <c r="D366" s="78"/>
      <c r="E366" s="392"/>
      <c r="F366" s="392"/>
      <c r="G366" s="392"/>
      <c r="H366" s="245"/>
      <c r="I366" s="1748">
        <v>1</v>
      </c>
      <c r="J366" s="1656"/>
    </row>
    <row r="367" spans="1:16" ht="26.1" customHeight="1">
      <c r="A367" s="582"/>
      <c r="B367" s="76" t="s">
        <v>950</v>
      </c>
      <c r="C367" s="77"/>
      <c r="D367" s="78"/>
      <c r="E367" s="392"/>
      <c r="F367" s="392"/>
      <c r="G367" s="392"/>
      <c r="H367" s="245"/>
      <c r="I367" s="1748">
        <v>1</v>
      </c>
      <c r="J367" s="1656"/>
    </row>
    <row r="368" spans="1:16" ht="26.1" customHeight="1">
      <c r="A368" s="1085"/>
      <c r="B368" s="76" t="s">
        <v>953</v>
      </c>
      <c r="C368" s="77"/>
      <c r="D368" s="78"/>
      <c r="E368" s="392"/>
      <c r="F368" s="392"/>
      <c r="G368" s="392"/>
      <c r="H368" s="245"/>
      <c r="I368" s="1748">
        <v>1</v>
      </c>
      <c r="J368" s="1656"/>
    </row>
    <row r="369" spans="1:15" ht="26.1" customHeight="1">
      <c r="A369" s="174"/>
      <c r="B369" s="583"/>
      <c r="C369" s="584"/>
      <c r="D369" s="585"/>
      <c r="E369" s="291"/>
      <c r="F369" s="291"/>
      <c r="G369" s="291"/>
      <c r="H369" s="245"/>
      <c r="I369" s="245"/>
      <c r="J369" s="1656"/>
    </row>
    <row r="370" spans="1:15" ht="26.1" customHeight="1">
      <c r="A370" s="570"/>
      <c r="B370" s="1128" t="s">
        <v>316</v>
      </c>
      <c r="C370" s="1129"/>
      <c r="D370" s="1130"/>
      <c r="E370" s="450" t="s">
        <v>20</v>
      </c>
      <c r="F370" s="450"/>
      <c r="G370" s="450"/>
      <c r="H370" s="1531"/>
      <c r="I370" s="1531"/>
      <c r="J370" s="1954" t="s">
        <v>979</v>
      </c>
      <c r="O370" s="12">
        <v>11</v>
      </c>
    </row>
    <row r="371" spans="1:15" ht="26.1" customHeight="1">
      <c r="A371" s="174"/>
      <c r="B371" s="1128" t="s">
        <v>317</v>
      </c>
      <c r="C371" s="1129"/>
      <c r="D371" s="1130"/>
      <c r="E371" s="450" t="s">
        <v>44</v>
      </c>
      <c r="F371" s="378"/>
      <c r="G371" s="377"/>
      <c r="H371" s="1531"/>
      <c r="I371" s="1531"/>
      <c r="J371" s="1955"/>
    </row>
    <row r="372" spans="1:15" ht="26.1" customHeight="1">
      <c r="A372" s="174"/>
      <c r="B372" s="1128" t="s">
        <v>318</v>
      </c>
      <c r="C372" s="1129"/>
      <c r="D372" s="1130"/>
      <c r="E372" s="450" t="s">
        <v>123</v>
      </c>
      <c r="F372" s="378"/>
      <c r="G372" s="377"/>
      <c r="H372" s="1531"/>
      <c r="I372" s="1531"/>
      <c r="J372" s="1955"/>
    </row>
    <row r="373" spans="1:15" ht="26.1" customHeight="1">
      <c r="A373" s="582"/>
      <c r="B373" s="76" t="s">
        <v>1212</v>
      </c>
      <c r="C373" s="871">
        <v>15</v>
      </c>
      <c r="D373" s="78" t="s">
        <v>319</v>
      </c>
      <c r="E373" s="291"/>
      <c r="F373" s="1747"/>
      <c r="G373" s="1747"/>
      <c r="H373" s="1748">
        <v>1</v>
      </c>
      <c r="I373" s="1749"/>
      <c r="J373" s="1656"/>
    </row>
    <row r="374" spans="1:15" ht="26.1" customHeight="1">
      <c r="A374" s="582"/>
      <c r="B374" s="76" t="s">
        <v>906</v>
      </c>
      <c r="C374" s="871"/>
      <c r="D374" s="78"/>
      <c r="E374" s="291"/>
      <c r="F374" s="1747"/>
      <c r="G374" s="1747"/>
      <c r="H374" s="1748">
        <v>1</v>
      </c>
      <c r="I374" s="1749"/>
      <c r="J374" s="1656"/>
    </row>
    <row r="375" spans="1:15" ht="26.1" customHeight="1">
      <c r="A375" s="582"/>
      <c r="B375" s="76" t="s">
        <v>950</v>
      </c>
      <c r="C375" s="871"/>
      <c r="D375" s="78"/>
      <c r="E375" s="291"/>
      <c r="F375" s="1747"/>
      <c r="G375" s="1747"/>
      <c r="H375" s="1748">
        <v>1</v>
      </c>
      <c r="I375" s="1749"/>
      <c r="J375" s="1656"/>
    </row>
    <row r="376" spans="1:15" ht="26.1" customHeight="1">
      <c r="A376" s="582"/>
      <c r="B376" s="76" t="s">
        <v>928</v>
      </c>
      <c r="C376" s="871"/>
      <c r="D376" s="78"/>
      <c r="E376" s="291"/>
      <c r="F376" s="1747"/>
      <c r="G376" s="1747"/>
      <c r="H376" s="1748">
        <v>1</v>
      </c>
      <c r="I376" s="1749"/>
      <c r="J376" s="1656"/>
    </row>
    <row r="377" spans="1:15" ht="26.1" customHeight="1">
      <c r="A377" s="586"/>
      <c r="B377" s="76" t="s">
        <v>927</v>
      </c>
      <c r="C377" s="871"/>
      <c r="D377" s="78"/>
      <c r="E377" s="291"/>
      <c r="F377" s="1747"/>
      <c r="G377" s="1747"/>
      <c r="H377" s="1748">
        <v>1</v>
      </c>
      <c r="I377" s="1749"/>
      <c r="J377" s="1656"/>
    </row>
    <row r="378" spans="1:15" ht="26.1" customHeight="1">
      <c r="A378" s="586"/>
      <c r="B378" s="76" t="s">
        <v>935</v>
      </c>
      <c r="C378" s="871"/>
      <c r="D378" s="78"/>
      <c r="E378" s="291"/>
      <c r="F378" s="1747"/>
      <c r="G378" s="1747"/>
      <c r="H378" s="1748">
        <v>1</v>
      </c>
      <c r="I378" s="1749"/>
      <c r="J378" s="1656"/>
    </row>
    <row r="379" spans="1:15" ht="26.1" customHeight="1">
      <c r="A379" s="582"/>
      <c r="B379" s="76" t="s">
        <v>999</v>
      </c>
      <c r="C379" s="871"/>
      <c r="D379" s="78"/>
      <c r="E379" s="291"/>
      <c r="F379" s="1747"/>
      <c r="G379" s="1747"/>
      <c r="H379" s="1748">
        <v>1</v>
      </c>
      <c r="I379" s="1749"/>
      <c r="J379" s="1656"/>
    </row>
    <row r="380" spans="1:15" ht="26.1" customHeight="1">
      <c r="A380" s="582"/>
      <c r="B380" s="76" t="s">
        <v>1204</v>
      </c>
      <c r="C380" s="77"/>
      <c r="D380" s="78"/>
      <c r="E380" s="291"/>
      <c r="F380" s="1747"/>
      <c r="G380" s="1747"/>
      <c r="H380" s="1748">
        <v>1</v>
      </c>
      <c r="I380" s="1749"/>
      <c r="J380" s="1656"/>
    </row>
    <row r="381" spans="1:15" ht="26.1" customHeight="1">
      <c r="A381" s="582"/>
      <c r="B381" s="76" t="s">
        <v>1205</v>
      </c>
      <c r="C381" s="871"/>
      <c r="D381" s="78"/>
      <c r="E381" s="291"/>
      <c r="F381" s="1747"/>
      <c r="G381" s="1747"/>
      <c r="H381" s="1748">
        <v>1</v>
      </c>
      <c r="I381" s="1749"/>
      <c r="J381" s="1656"/>
    </row>
    <row r="382" spans="1:15" ht="26.1" customHeight="1">
      <c r="A382" s="582"/>
      <c r="B382" s="76" t="s">
        <v>1206</v>
      </c>
      <c r="C382" s="871"/>
      <c r="D382" s="78"/>
      <c r="E382" s="291"/>
      <c r="F382" s="1747"/>
      <c r="G382" s="1747"/>
      <c r="H382" s="1748">
        <v>1</v>
      </c>
      <c r="I382" s="1749"/>
      <c r="J382" s="1656"/>
    </row>
    <row r="383" spans="1:15" ht="26.1" customHeight="1">
      <c r="A383" s="586"/>
      <c r="B383" s="76" t="s">
        <v>1207</v>
      </c>
      <c r="C383" s="871"/>
      <c r="D383" s="78"/>
      <c r="E383" s="291"/>
      <c r="F383" s="1747"/>
      <c r="G383" s="1747"/>
      <c r="H383" s="1748">
        <v>1</v>
      </c>
      <c r="I383" s="1749"/>
      <c r="J383" s="1656"/>
    </row>
    <row r="384" spans="1:15" ht="26.1" customHeight="1">
      <c r="A384" s="586"/>
      <c r="B384" s="76" t="s">
        <v>1321</v>
      </c>
      <c r="C384" s="871"/>
      <c r="D384" s="78"/>
      <c r="E384" s="291"/>
      <c r="F384" s="1747"/>
      <c r="G384" s="1747"/>
      <c r="H384" s="1748">
        <v>1</v>
      </c>
      <c r="I384" s="1749"/>
      <c r="J384" s="1656"/>
    </row>
    <row r="385" spans="1:15" ht="26.1" customHeight="1">
      <c r="A385" s="582"/>
      <c r="B385" s="76" t="s">
        <v>1208</v>
      </c>
      <c r="C385" s="871"/>
      <c r="D385" s="78"/>
      <c r="E385" s="291"/>
      <c r="F385" s="1747"/>
      <c r="G385" s="1747"/>
      <c r="H385" s="1748">
        <v>1</v>
      </c>
      <c r="I385" s="1749"/>
      <c r="J385" s="1656"/>
    </row>
    <row r="386" spans="1:15" ht="26.1" customHeight="1">
      <c r="A386" s="582"/>
      <c r="B386" s="76" t="s">
        <v>1209</v>
      </c>
      <c r="C386" s="77"/>
      <c r="D386" s="78"/>
      <c r="E386" s="291"/>
      <c r="F386" s="1747"/>
      <c r="G386" s="1747"/>
      <c r="H386" s="1748">
        <v>1</v>
      </c>
      <c r="I386" s="1749"/>
      <c r="J386" s="1656"/>
    </row>
    <row r="387" spans="1:15" ht="26.1" customHeight="1">
      <c r="A387" s="582"/>
      <c r="B387" s="76" t="s">
        <v>1283</v>
      </c>
      <c r="C387" s="77"/>
      <c r="D387" s="78"/>
      <c r="E387" s="291"/>
      <c r="F387" s="1747"/>
      <c r="G387" s="1747"/>
      <c r="H387" s="1748">
        <v>1</v>
      </c>
      <c r="I387" s="1749"/>
      <c r="J387" s="1656"/>
    </row>
    <row r="388" spans="1:15" ht="26.1" customHeight="1">
      <c r="A388" s="582"/>
      <c r="B388" s="76" t="s">
        <v>1211</v>
      </c>
      <c r="C388" s="77"/>
      <c r="D388" s="78"/>
      <c r="E388" s="291"/>
      <c r="F388" s="1747"/>
      <c r="G388" s="1747"/>
      <c r="H388" s="1748">
        <v>1</v>
      </c>
      <c r="I388" s="1749"/>
      <c r="J388" s="1656"/>
    </row>
    <row r="389" spans="1:15" ht="26.1" customHeight="1">
      <c r="A389" s="582"/>
      <c r="B389" s="76"/>
      <c r="C389" s="77"/>
      <c r="D389" s="78"/>
      <c r="E389" s="291"/>
      <c r="F389" s="291"/>
      <c r="G389" s="450"/>
      <c r="H389" s="245"/>
      <c r="I389" s="245"/>
      <c r="J389" s="1656"/>
    </row>
    <row r="390" spans="1:15" ht="26.1" customHeight="1">
      <c r="A390" s="587"/>
      <c r="B390" s="1128" t="s">
        <v>320</v>
      </c>
      <c r="C390" s="1129"/>
      <c r="D390" s="1130"/>
      <c r="E390" s="450" t="s">
        <v>20</v>
      </c>
      <c r="F390" s="450"/>
      <c r="G390" s="450"/>
      <c r="H390" s="1531"/>
      <c r="I390" s="1531"/>
      <c r="J390" s="1954" t="s">
        <v>980</v>
      </c>
      <c r="O390" s="12">
        <v>12</v>
      </c>
    </row>
    <row r="391" spans="1:15" ht="26.1" customHeight="1">
      <c r="A391" s="587"/>
      <c r="B391" s="1128" t="s">
        <v>321</v>
      </c>
      <c r="C391" s="1129"/>
      <c r="D391" s="1130"/>
      <c r="E391" s="450" t="s">
        <v>44</v>
      </c>
      <c r="F391" s="378"/>
      <c r="G391" s="377"/>
      <c r="H391" s="1531"/>
      <c r="I391" s="1531"/>
      <c r="J391" s="1955"/>
    </row>
    <row r="392" spans="1:15" ht="26.1" customHeight="1">
      <c r="A392" s="588"/>
      <c r="B392" s="71" t="s">
        <v>51</v>
      </c>
      <c r="C392" s="82">
        <v>1</v>
      </c>
      <c r="D392" s="83" t="s">
        <v>127</v>
      </c>
      <c r="E392" s="450" t="s">
        <v>123</v>
      </c>
      <c r="F392" s="1610"/>
      <c r="G392" s="1610"/>
      <c r="H392" s="1610"/>
      <c r="I392" s="1610">
        <v>1</v>
      </c>
      <c r="J392" s="1955"/>
    </row>
    <row r="393" spans="1:15" ht="26.1" customHeight="1">
      <c r="A393" s="2582"/>
      <c r="B393" s="110"/>
      <c r="C393" s="542"/>
      <c r="D393" s="132"/>
      <c r="E393" s="314"/>
      <c r="F393" s="494"/>
      <c r="G393" s="494"/>
      <c r="H393" s="514"/>
      <c r="I393" s="514"/>
      <c r="J393" s="1658"/>
    </row>
    <row r="394" spans="1:15" ht="26.1" customHeight="1">
      <c r="A394" s="1095" t="s">
        <v>569</v>
      </c>
      <c r="B394" s="2903" t="s">
        <v>322</v>
      </c>
      <c r="C394" s="2904"/>
      <c r="D394" s="2905"/>
      <c r="E394" s="447" t="s">
        <v>20</v>
      </c>
      <c r="F394" s="447"/>
      <c r="G394" s="447"/>
      <c r="H394" s="2560"/>
      <c r="I394" s="2560"/>
      <c r="J394" s="2561" t="s">
        <v>987</v>
      </c>
      <c r="O394" s="12">
        <v>13</v>
      </c>
    </row>
    <row r="395" spans="1:15" ht="26.1" customHeight="1">
      <c r="A395" s="1086"/>
      <c r="B395" s="1087" t="s">
        <v>323</v>
      </c>
      <c r="C395" s="1070"/>
      <c r="D395" s="1088"/>
      <c r="E395" s="450" t="s">
        <v>44</v>
      </c>
      <c r="F395" s="378"/>
      <c r="G395" s="377"/>
      <c r="H395" s="1531"/>
      <c r="I395" s="1531"/>
      <c r="J395" s="1955"/>
    </row>
    <row r="396" spans="1:15" ht="26.1" customHeight="1">
      <c r="A396" s="581"/>
      <c r="B396" s="76" t="s">
        <v>51</v>
      </c>
      <c r="C396" s="77">
        <v>7</v>
      </c>
      <c r="D396" s="78" t="s">
        <v>293</v>
      </c>
      <c r="E396" s="450" t="s">
        <v>123</v>
      </c>
      <c r="F396" s="1680">
        <v>1</v>
      </c>
      <c r="G396" s="187"/>
      <c r="H396" s="1962"/>
      <c r="I396" s="1962"/>
      <c r="J396" s="1955"/>
    </row>
    <row r="397" spans="1:15" ht="26.1" customHeight="1">
      <c r="A397" s="176"/>
      <c r="B397" s="1963" t="s">
        <v>1080</v>
      </c>
      <c r="C397" s="77"/>
      <c r="D397" s="78"/>
      <c r="E397" s="291"/>
      <c r="F397" s="450"/>
      <c r="G397" s="450"/>
      <c r="H397" s="245"/>
      <c r="I397" s="245"/>
      <c r="J397" s="1656"/>
    </row>
    <row r="398" spans="1:15" ht="26.1" customHeight="1">
      <c r="A398" s="167"/>
      <c r="B398" s="76" t="s">
        <v>1081</v>
      </c>
      <c r="C398" s="77"/>
      <c r="D398" s="78"/>
      <c r="E398" s="291"/>
      <c r="F398" s="291"/>
      <c r="G398" s="450"/>
      <c r="H398" s="245"/>
      <c r="I398" s="245"/>
      <c r="J398" s="1656"/>
    </row>
    <row r="399" spans="1:15" ht="26.1" customHeight="1">
      <c r="A399" s="167"/>
      <c r="B399" s="76" t="s">
        <v>1082</v>
      </c>
      <c r="C399" s="77"/>
      <c r="D399" s="78"/>
      <c r="E399" s="291"/>
      <c r="F399" s="291"/>
      <c r="G399" s="450"/>
      <c r="H399" s="245"/>
      <c r="I399" s="245"/>
      <c r="J399" s="1656"/>
    </row>
    <row r="400" spans="1:15" ht="26.1" customHeight="1">
      <c r="A400" s="167"/>
      <c r="B400" s="76" t="s">
        <v>1083</v>
      </c>
      <c r="C400" s="77"/>
      <c r="D400" s="78"/>
      <c r="E400" s="291"/>
      <c r="F400" s="291"/>
      <c r="G400" s="450"/>
      <c r="H400" s="245"/>
      <c r="I400" s="245"/>
      <c r="J400" s="1656"/>
    </row>
    <row r="401" spans="1:15" ht="26.1" customHeight="1">
      <c r="A401" s="152"/>
      <c r="B401" s="76"/>
      <c r="C401" s="77"/>
      <c r="D401" s="78"/>
      <c r="E401" s="291"/>
      <c r="F401" s="450"/>
      <c r="G401" s="450"/>
      <c r="H401" s="245"/>
      <c r="I401" s="245"/>
      <c r="J401" s="1656"/>
    </row>
    <row r="402" spans="1:15" ht="26.1" customHeight="1">
      <c r="A402" s="582"/>
      <c r="B402" s="1089" t="s">
        <v>324</v>
      </c>
      <c r="C402" s="1090"/>
      <c r="D402" s="1091"/>
      <c r="E402" s="450" t="s">
        <v>20</v>
      </c>
      <c r="F402" s="450"/>
      <c r="G402" s="450"/>
      <c r="H402" s="1531"/>
      <c r="I402" s="1531"/>
      <c r="J402" s="2595" t="s">
        <v>996</v>
      </c>
      <c r="O402" s="12">
        <v>14</v>
      </c>
    </row>
    <row r="403" spans="1:15" ht="26.1" customHeight="1">
      <c r="A403" s="582"/>
      <c r="B403" s="1573" t="s">
        <v>325</v>
      </c>
      <c r="C403" s="1070"/>
      <c r="D403" s="1088"/>
      <c r="E403" s="450" t="s">
        <v>44</v>
      </c>
      <c r="F403" s="378"/>
      <c r="G403" s="377"/>
      <c r="H403" s="1531"/>
      <c r="I403" s="1531"/>
      <c r="J403" s="1955"/>
    </row>
    <row r="404" spans="1:15" ht="26.1" customHeight="1">
      <c r="A404" s="176"/>
      <c r="B404" s="76" t="s">
        <v>1132</v>
      </c>
      <c r="C404" s="77">
        <v>1</v>
      </c>
      <c r="D404" s="78" t="s">
        <v>293</v>
      </c>
      <c r="E404" s="450" t="s">
        <v>123</v>
      </c>
      <c r="F404" s="1983"/>
      <c r="G404" s="1983"/>
      <c r="H404" s="1983"/>
      <c r="I404" s="1983">
        <v>1</v>
      </c>
      <c r="J404" s="1955"/>
    </row>
    <row r="405" spans="1:15" ht="26.1" customHeight="1">
      <c r="A405" s="176"/>
      <c r="B405" s="76" t="s">
        <v>1108</v>
      </c>
      <c r="C405" s="242"/>
      <c r="D405" s="78"/>
      <c r="E405" s="291"/>
      <c r="F405" s="1994"/>
      <c r="G405" s="1994"/>
      <c r="H405" s="245"/>
      <c r="I405" s="245"/>
      <c r="J405" s="1656"/>
    </row>
    <row r="406" spans="1:15" ht="26.1" customHeight="1">
      <c r="A406" s="167"/>
      <c r="B406" s="1089" t="s">
        <v>1109</v>
      </c>
      <c r="C406" s="242"/>
      <c r="D406" s="78"/>
      <c r="E406" s="291"/>
      <c r="F406" s="1994"/>
      <c r="G406" s="1994"/>
      <c r="H406" s="245"/>
      <c r="I406" s="245"/>
      <c r="J406" s="1656"/>
    </row>
    <row r="407" spans="1:15" ht="26.1" customHeight="1">
      <c r="A407" s="152"/>
      <c r="B407" s="76" t="s">
        <v>1110</v>
      </c>
      <c r="C407" s="242"/>
      <c r="D407" s="78"/>
      <c r="E407" s="291"/>
      <c r="F407" s="1983"/>
      <c r="G407" s="1983"/>
      <c r="H407" s="1983"/>
      <c r="I407" s="1983">
        <v>1</v>
      </c>
      <c r="J407" s="1656"/>
    </row>
    <row r="408" spans="1:15" ht="26.1" customHeight="1">
      <c r="A408" s="152"/>
      <c r="B408" s="1089" t="s">
        <v>1111</v>
      </c>
      <c r="C408" s="242"/>
      <c r="D408" s="78"/>
      <c r="E408" s="291"/>
      <c r="F408" s="1994"/>
      <c r="G408" s="1892"/>
      <c r="H408" s="245"/>
      <c r="I408" s="245"/>
      <c r="J408" s="1656"/>
    </row>
    <row r="409" spans="1:15" ht="26.1" customHeight="1">
      <c r="A409" s="152"/>
      <c r="B409" s="76" t="s">
        <v>1112</v>
      </c>
      <c r="C409" s="242"/>
      <c r="D409" s="78"/>
      <c r="E409" s="291"/>
      <c r="F409" s="1983"/>
      <c r="G409" s="1983"/>
      <c r="H409" s="1983"/>
      <c r="I409" s="1983">
        <v>1</v>
      </c>
      <c r="J409" s="1656"/>
    </row>
    <row r="410" spans="1:15" ht="26.1" customHeight="1">
      <c r="A410" s="152"/>
      <c r="B410" s="76" t="s">
        <v>1113</v>
      </c>
      <c r="C410" s="242"/>
      <c r="D410" s="78"/>
      <c r="E410" s="291"/>
      <c r="F410" s="1983"/>
      <c r="G410" s="1983"/>
      <c r="H410" s="1983"/>
      <c r="I410" s="1983">
        <v>1</v>
      </c>
      <c r="J410" s="1656"/>
    </row>
    <row r="411" spans="1:15" ht="26.1" customHeight="1">
      <c r="A411" s="152"/>
      <c r="B411" s="76" t="s">
        <v>1114</v>
      </c>
      <c r="C411" s="242"/>
      <c r="D411" s="78"/>
      <c r="E411" s="291"/>
      <c r="F411" s="1983"/>
      <c r="G411" s="1983"/>
      <c r="H411" s="1983"/>
      <c r="I411" s="1983">
        <v>1</v>
      </c>
      <c r="J411" s="1656"/>
    </row>
    <row r="412" spans="1:15" ht="26.1" customHeight="1">
      <c r="A412" s="152"/>
      <c r="B412" s="76" t="s">
        <v>1115</v>
      </c>
      <c r="C412" s="242"/>
      <c r="D412" s="78"/>
      <c r="E412" s="291"/>
      <c r="F412" s="1983"/>
      <c r="G412" s="1983"/>
      <c r="H412" s="1983"/>
      <c r="I412" s="1983">
        <v>1</v>
      </c>
      <c r="J412" s="1656"/>
    </row>
    <row r="413" spans="1:15" ht="26.1" customHeight="1">
      <c r="A413" s="152"/>
      <c r="B413" s="76" t="s">
        <v>1116</v>
      </c>
      <c r="C413" s="242"/>
      <c r="D413" s="78"/>
      <c r="E413" s="291"/>
      <c r="F413" s="1983"/>
      <c r="G413" s="1983"/>
      <c r="H413" s="1983"/>
      <c r="I413" s="1983">
        <v>1</v>
      </c>
      <c r="J413" s="1656"/>
    </row>
    <row r="414" spans="1:15" ht="26.1" customHeight="1">
      <c r="A414" s="152"/>
      <c r="B414" s="76" t="s">
        <v>1117</v>
      </c>
      <c r="C414" s="242"/>
      <c r="D414" s="78"/>
      <c r="E414" s="291"/>
      <c r="F414" s="1983"/>
      <c r="G414" s="1983"/>
      <c r="H414" s="1983"/>
      <c r="I414" s="1983">
        <v>1</v>
      </c>
      <c r="J414" s="1656"/>
    </row>
    <row r="415" spans="1:15" ht="26.1" customHeight="1">
      <c r="A415" s="152"/>
      <c r="B415" s="76" t="s">
        <v>1118</v>
      </c>
      <c r="C415" s="242"/>
      <c r="D415" s="78"/>
      <c r="E415" s="291"/>
      <c r="F415" s="1983"/>
      <c r="G415" s="1983"/>
      <c r="H415" s="1983"/>
      <c r="I415" s="1983">
        <v>1</v>
      </c>
      <c r="J415" s="1656"/>
    </row>
    <row r="416" spans="1:15" ht="26.1" customHeight="1">
      <c r="A416" s="152"/>
      <c r="B416" s="76" t="s">
        <v>1119</v>
      </c>
      <c r="C416" s="242"/>
      <c r="D416" s="78"/>
      <c r="E416" s="291"/>
      <c r="F416" s="1983"/>
      <c r="G416" s="1983"/>
      <c r="H416" s="1983"/>
      <c r="I416" s="1983">
        <v>1</v>
      </c>
      <c r="J416" s="1655"/>
    </row>
    <row r="417" spans="1:10" ht="26.1" customHeight="1">
      <c r="A417" s="152"/>
      <c r="B417" s="76" t="s">
        <v>1120</v>
      </c>
      <c r="C417" s="242"/>
      <c r="D417" s="78"/>
      <c r="E417" s="291"/>
      <c r="F417" s="1983"/>
      <c r="G417" s="1983"/>
      <c r="H417" s="1983"/>
      <c r="I417" s="1983">
        <v>1</v>
      </c>
      <c r="J417" s="1655"/>
    </row>
    <row r="418" spans="1:10" ht="26.1" customHeight="1">
      <c r="A418" s="152"/>
      <c r="B418" s="76" t="s">
        <v>1121</v>
      </c>
      <c r="C418" s="242"/>
      <c r="D418" s="78"/>
      <c r="E418" s="291"/>
      <c r="F418" s="1983"/>
      <c r="G418" s="1983"/>
      <c r="H418" s="1983"/>
      <c r="I418" s="1983">
        <v>1</v>
      </c>
      <c r="J418" s="1655"/>
    </row>
    <row r="419" spans="1:10" ht="26.1" customHeight="1">
      <c r="A419" s="152"/>
      <c r="B419" s="76" t="s">
        <v>1122</v>
      </c>
      <c r="C419" s="242"/>
      <c r="D419" s="78"/>
      <c r="E419" s="291"/>
      <c r="F419" s="1983"/>
      <c r="G419" s="1983"/>
      <c r="H419" s="1983"/>
      <c r="I419" s="1983">
        <v>1</v>
      </c>
      <c r="J419" s="1655"/>
    </row>
    <row r="420" spans="1:10" ht="26.1" customHeight="1">
      <c r="A420" s="152"/>
      <c r="B420" s="76" t="s">
        <v>1123</v>
      </c>
      <c r="C420" s="242"/>
      <c r="D420" s="78"/>
      <c r="E420" s="291"/>
      <c r="F420" s="1983"/>
      <c r="G420" s="1983"/>
      <c r="H420" s="1983"/>
      <c r="I420" s="1983">
        <v>1</v>
      </c>
      <c r="J420" s="1655"/>
    </row>
    <row r="421" spans="1:10" ht="26.1" customHeight="1">
      <c r="A421" s="152"/>
      <c r="B421" s="76" t="s">
        <v>1124</v>
      </c>
      <c r="C421" s="242"/>
      <c r="D421" s="78"/>
      <c r="E421" s="291"/>
      <c r="F421" s="1983"/>
      <c r="G421" s="1983"/>
      <c r="H421" s="1983"/>
      <c r="I421" s="1983">
        <v>1</v>
      </c>
      <c r="J421" s="1655"/>
    </row>
    <row r="422" spans="1:10" ht="26.1" customHeight="1">
      <c r="A422" s="152"/>
      <c r="B422" s="76" t="s">
        <v>1125</v>
      </c>
      <c r="C422" s="242"/>
      <c r="D422" s="78"/>
      <c r="E422" s="291"/>
      <c r="F422" s="1983"/>
      <c r="G422" s="1983"/>
      <c r="H422" s="1983"/>
      <c r="I422" s="1983">
        <v>1</v>
      </c>
      <c r="J422" s="1655"/>
    </row>
    <row r="423" spans="1:10" ht="26.1" customHeight="1">
      <c r="A423" s="152"/>
      <c r="B423" s="76" t="s">
        <v>1126</v>
      </c>
      <c r="C423" s="242"/>
      <c r="D423" s="78"/>
      <c r="E423" s="291"/>
      <c r="F423" s="1983"/>
      <c r="G423" s="1983"/>
      <c r="H423" s="1983"/>
      <c r="I423" s="1983">
        <v>1</v>
      </c>
      <c r="J423" s="1655"/>
    </row>
    <row r="424" spans="1:10" ht="26.1" customHeight="1">
      <c r="A424" s="152"/>
      <c r="B424" s="76" t="s">
        <v>1127</v>
      </c>
      <c r="C424" s="242"/>
      <c r="D424" s="78"/>
      <c r="E424" s="291"/>
      <c r="F424" s="1983"/>
      <c r="G424" s="1983"/>
      <c r="H424" s="1983"/>
      <c r="I424" s="1983">
        <v>1</v>
      </c>
      <c r="J424" s="1655"/>
    </row>
    <row r="425" spans="1:10" ht="26.1" customHeight="1">
      <c r="A425" s="152"/>
      <c r="B425" s="76" t="s">
        <v>1128</v>
      </c>
      <c r="C425" s="242"/>
      <c r="D425" s="78"/>
      <c r="E425" s="291"/>
      <c r="F425" s="1983"/>
      <c r="G425" s="1983"/>
      <c r="H425" s="1983"/>
      <c r="I425" s="1983">
        <v>1</v>
      </c>
      <c r="J425" s="1655"/>
    </row>
    <row r="426" spans="1:10" ht="26.1" customHeight="1">
      <c r="A426" s="152"/>
      <c r="B426" s="76" t="s">
        <v>1129</v>
      </c>
      <c r="C426" s="242"/>
      <c r="D426" s="78"/>
      <c r="E426" s="291"/>
      <c r="F426" s="1983"/>
      <c r="G426" s="1983"/>
      <c r="H426" s="1983"/>
      <c r="I426" s="1983">
        <v>1</v>
      </c>
      <c r="J426" s="1655"/>
    </row>
    <row r="427" spans="1:10" ht="26.1" customHeight="1">
      <c r="A427" s="152"/>
      <c r="B427" s="76" t="s">
        <v>1130</v>
      </c>
      <c r="C427" s="242"/>
      <c r="D427" s="78"/>
      <c r="E427" s="291"/>
      <c r="F427" s="1983"/>
      <c r="G427" s="1983"/>
      <c r="H427" s="1983"/>
      <c r="I427" s="1983">
        <v>1</v>
      </c>
      <c r="J427" s="1655"/>
    </row>
    <row r="428" spans="1:10" ht="26.1" customHeight="1">
      <c r="A428" s="152"/>
      <c r="B428" s="239" t="s">
        <v>1131</v>
      </c>
      <c r="C428" s="2541"/>
      <c r="D428" s="78"/>
      <c r="E428" s="291"/>
      <c r="F428" s="291"/>
      <c r="G428" s="450"/>
      <c r="H428" s="195"/>
      <c r="I428" s="195"/>
      <c r="J428" s="1655"/>
    </row>
    <row r="429" spans="1:10" ht="26.1" customHeight="1">
      <c r="A429" s="1358"/>
      <c r="B429" s="1271"/>
      <c r="C429" s="1359"/>
      <c r="D429" s="1327"/>
      <c r="E429" s="314"/>
      <c r="F429" s="314"/>
      <c r="G429" s="494"/>
      <c r="H429" s="198"/>
      <c r="I429" s="198"/>
      <c r="J429" s="1730"/>
    </row>
    <row r="430" spans="1:10" s="35" customFormat="1" ht="27.95" customHeight="1">
      <c r="A430" s="35">
        <v>3</v>
      </c>
      <c r="J430" s="1956">
        <v>14</v>
      </c>
    </row>
  </sheetData>
  <autoFilter ref="A1:P430">
    <filterColumn colId="1" showButton="0"/>
    <filterColumn colId="2" showButton="0"/>
  </autoFilter>
  <mergeCells count="23">
    <mergeCell ref="B362:D362"/>
    <mergeCell ref="B394:D394"/>
    <mergeCell ref="B10:D10"/>
    <mergeCell ref="H10:J10"/>
    <mergeCell ref="B160:D160"/>
    <mergeCell ref="B167:D167"/>
    <mergeCell ref="B361:D361"/>
    <mergeCell ref="B296:D296"/>
    <mergeCell ref="B12:D12"/>
    <mergeCell ref="B13:D13"/>
    <mergeCell ref="B11:D11"/>
    <mergeCell ref="F11:I11"/>
    <mergeCell ref="F12:I12"/>
    <mergeCell ref="E4:G4"/>
    <mergeCell ref="H4:J4"/>
    <mergeCell ref="E8:G8"/>
    <mergeCell ref="B1:D1"/>
    <mergeCell ref="B2:D2"/>
    <mergeCell ref="H3:J3"/>
    <mergeCell ref="H5:J5"/>
    <mergeCell ref="H6:J6"/>
    <mergeCell ref="H7:J7"/>
    <mergeCell ref="H8:J8"/>
  </mergeCells>
  <printOptions horizontalCentered="1"/>
  <pageMargins left="0.59055118110236227" right="0.55118110236220474" top="0.31496062992125984" bottom="0.19685039370078741" header="0.31496062992125984" footer="0.15748031496062992"/>
  <pageSetup paperSize="9" scale="59" orientation="landscape" r:id="rId1"/>
  <rowBreaks count="8" manualBreakCount="8">
    <brk id="72" max="9" man="1"/>
    <brk id="145" max="9" man="1"/>
    <brk id="166" max="9" man="1"/>
    <brk id="232" max="9" man="1"/>
    <brk id="295" max="9" man="1"/>
    <brk id="357" max="9" man="1"/>
    <brk id="393" max="9" man="1"/>
    <brk id="429" max="16383" man="1"/>
  </rowBreaks>
  <ignoredErrors>
    <ignoredError sqref="C332 C240 C269" formulaRange="1"/>
    <ignoredError sqref="F240 F244 F248 F253 F256 F269 F265 F261 F273 F277 F282 F285 F288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O29"/>
  <sheetViews>
    <sheetView view="pageBreakPreview" zoomScale="70" zoomScaleNormal="70" zoomScaleSheetLayoutView="70" workbookViewId="0">
      <selection activeCell="L24" sqref="L24"/>
    </sheetView>
  </sheetViews>
  <sheetFormatPr defaultColWidth="9" defaultRowHeight="27.95" customHeight="1"/>
  <cols>
    <col min="1" max="1" width="55.5703125" style="12" customWidth="1"/>
    <col min="2" max="2" width="16.5703125" style="12" customWidth="1"/>
    <col min="3" max="3" width="13.5703125" style="12" customWidth="1"/>
    <col min="4" max="4" width="43.7109375" style="12" customWidth="1"/>
    <col min="5" max="5" width="12.42578125" style="12" customWidth="1"/>
    <col min="6" max="7" width="11.85546875" style="12" customWidth="1"/>
    <col min="8" max="8" width="11.85546875" style="51" customWidth="1"/>
    <col min="9" max="9" width="11.85546875" style="12" customWidth="1"/>
    <col min="10" max="10" width="11" style="12" customWidth="1"/>
    <col min="11" max="11" width="9" style="12"/>
    <col min="12" max="12" width="13.42578125" style="12" customWidth="1"/>
    <col min="13" max="13" width="12" style="12" customWidth="1"/>
    <col min="14" max="14" width="9" style="12"/>
    <col min="15" max="15" width="9" style="12" customWidth="1"/>
    <col min="16" max="16384" width="9" style="12"/>
  </cols>
  <sheetData>
    <row r="1" spans="1:10" ht="27.95" customHeight="1">
      <c r="A1" s="763" t="s">
        <v>664</v>
      </c>
      <c r="B1" s="543"/>
      <c r="C1" s="543" t="s">
        <v>235</v>
      </c>
      <c r="D1" s="543"/>
      <c r="E1" s="436"/>
      <c r="F1" s="437"/>
      <c r="G1" s="436"/>
      <c r="H1" s="438"/>
      <c r="I1" s="436"/>
      <c r="J1" s="436"/>
    </row>
    <row r="2" spans="1:10" ht="27.95" customHeight="1">
      <c r="A2" s="764" t="s">
        <v>17</v>
      </c>
      <c r="B2" s="543"/>
      <c r="C2" s="543" t="s">
        <v>236</v>
      </c>
      <c r="D2" s="543"/>
      <c r="E2" s="436"/>
      <c r="F2" s="436"/>
      <c r="G2" s="436"/>
      <c r="H2" s="438"/>
      <c r="I2" s="436"/>
      <c r="J2" s="436"/>
    </row>
    <row r="3" spans="1:10" ht="27.95" customHeight="1">
      <c r="A3" s="204" t="s">
        <v>1</v>
      </c>
      <c r="B3" s="266"/>
      <c r="C3" s="266" t="s">
        <v>80</v>
      </c>
      <c r="D3" s="589"/>
      <c r="E3" s="266" t="s">
        <v>2</v>
      </c>
      <c r="F3" s="266"/>
      <c r="G3" s="266"/>
      <c r="H3" s="2708" t="s">
        <v>3</v>
      </c>
      <c r="I3" s="2708"/>
      <c r="J3" s="2708"/>
    </row>
    <row r="4" spans="1:10" ht="27.95" customHeight="1">
      <c r="A4" s="266" t="s">
        <v>4</v>
      </c>
      <c r="B4" s="443"/>
      <c r="C4" s="443" t="s">
        <v>279</v>
      </c>
      <c r="D4" s="266"/>
      <c r="E4" s="2703" t="s">
        <v>604</v>
      </c>
      <c r="F4" s="2704"/>
      <c r="G4" s="2704"/>
      <c r="H4" s="2705" t="s">
        <v>352</v>
      </c>
      <c r="I4" s="2705"/>
      <c r="J4" s="2705"/>
    </row>
    <row r="5" spans="1:10" ht="27.95" customHeight="1">
      <c r="A5" s="443" t="s">
        <v>609</v>
      </c>
      <c r="B5" s="443"/>
      <c r="C5" s="443"/>
      <c r="D5" s="266"/>
      <c r="E5" s="608" t="s">
        <v>741</v>
      </c>
      <c r="F5" s="608"/>
      <c r="G5" s="608"/>
      <c r="H5" s="1550"/>
      <c r="I5" s="1550"/>
      <c r="J5" s="1550"/>
    </row>
    <row r="6" spans="1:10" ht="27.95" customHeight="1">
      <c r="A6" s="443"/>
      <c r="B6" s="443"/>
      <c r="C6" s="443"/>
      <c r="D6" s="266"/>
      <c r="E6" s="2703" t="s">
        <v>351</v>
      </c>
      <c r="F6" s="2704"/>
      <c r="G6" s="2704"/>
      <c r="H6" s="2705" t="s">
        <v>352</v>
      </c>
      <c r="I6" s="2705"/>
      <c r="J6" s="2705"/>
    </row>
    <row r="7" spans="1:10" ht="27.95" customHeight="1">
      <c r="A7" s="443"/>
      <c r="B7" s="443"/>
      <c r="C7" s="443"/>
      <c r="D7" s="266"/>
      <c r="E7" s="608" t="s">
        <v>353</v>
      </c>
      <c r="F7" s="608"/>
      <c r="G7" s="608"/>
      <c r="H7" s="1550"/>
      <c r="I7" s="1550"/>
      <c r="J7" s="1550"/>
    </row>
    <row r="8" spans="1:10" ht="27.95" customHeight="1">
      <c r="A8" s="443"/>
      <c r="B8" s="443"/>
      <c r="C8" s="443"/>
      <c r="D8" s="266"/>
      <c r="E8" s="2703" t="s">
        <v>605</v>
      </c>
      <c r="F8" s="2703"/>
      <c r="G8" s="2703"/>
      <c r="H8" s="2705" t="s">
        <v>352</v>
      </c>
      <c r="I8" s="2705"/>
      <c r="J8" s="2705"/>
    </row>
    <row r="9" spans="1:10" ht="27.95" customHeight="1">
      <c r="A9" s="443"/>
      <c r="B9" s="443"/>
      <c r="C9" s="443"/>
      <c r="D9" s="266"/>
      <c r="E9" s="608" t="s">
        <v>742</v>
      </c>
      <c r="F9" s="608"/>
      <c r="G9" s="608"/>
      <c r="H9" s="1550"/>
      <c r="I9" s="1550"/>
      <c r="J9" s="1550"/>
    </row>
    <row r="10" spans="1:10" ht="27.95" customHeight="1">
      <c r="A10" s="70"/>
      <c r="B10" s="266"/>
      <c r="C10" s="266" t="s">
        <v>85</v>
      </c>
      <c r="D10" s="266"/>
      <c r="E10" s="266" t="s">
        <v>7</v>
      </c>
      <c r="F10" s="266"/>
      <c r="G10" s="266"/>
      <c r="H10" s="2708" t="s">
        <v>8</v>
      </c>
      <c r="I10" s="2708"/>
      <c r="J10" s="2708"/>
    </row>
    <row r="11" spans="1:10" ht="27.95" customHeight="1">
      <c r="A11" s="70"/>
      <c r="B11" s="443"/>
      <c r="C11" s="443" t="s">
        <v>279</v>
      </c>
      <c r="D11" s="266"/>
      <c r="E11" s="2703"/>
      <c r="F11" s="2704"/>
      <c r="G11" s="2704"/>
      <c r="H11" s="2705"/>
      <c r="I11" s="2705"/>
      <c r="J11" s="2705"/>
    </row>
    <row r="12" spans="1:10" ht="27.95" customHeight="1">
      <c r="A12" s="443"/>
      <c r="B12" s="443"/>
      <c r="C12" s="266"/>
      <c r="D12" s="266"/>
      <c r="E12" s="545" t="s">
        <v>225</v>
      </c>
      <c r="F12" s="266"/>
      <c r="G12" s="266"/>
      <c r="H12" s="1550" t="s">
        <v>225</v>
      </c>
      <c r="I12" s="1550"/>
      <c r="J12" s="1550"/>
    </row>
    <row r="13" spans="1:10" ht="27.95" customHeight="1">
      <c r="A13" s="443"/>
      <c r="B13" s="443"/>
      <c r="C13" s="266"/>
      <c r="D13" s="266"/>
      <c r="E13" s="2703"/>
      <c r="F13" s="2704"/>
      <c r="G13" s="2704"/>
      <c r="H13" s="2705"/>
      <c r="I13" s="2705"/>
      <c r="J13" s="2705"/>
    </row>
    <row r="14" spans="1:10" ht="27.95" customHeight="1">
      <c r="A14" s="70"/>
      <c r="B14" s="443"/>
      <c r="C14" s="266"/>
      <c r="D14" s="266"/>
      <c r="E14" s="2703"/>
      <c r="F14" s="2704"/>
      <c r="G14" s="2704"/>
      <c r="H14" s="2705"/>
      <c r="I14" s="2705"/>
      <c r="J14" s="2705"/>
    </row>
    <row r="15" spans="1:10" ht="27.95" customHeight="1">
      <c r="A15" s="546"/>
      <c r="B15" s="525"/>
      <c r="C15" s="444"/>
      <c r="D15" s="444"/>
      <c r="E15" s="1554"/>
      <c r="F15" s="1554"/>
      <c r="G15" s="1554"/>
      <c r="H15" s="1549"/>
      <c r="I15" s="1549"/>
      <c r="J15" s="1549"/>
    </row>
    <row r="16" spans="1:10" s="1" customFormat="1" ht="27.95" customHeight="1">
      <c r="A16" s="526" t="s">
        <v>11</v>
      </c>
      <c r="B16" s="2652" t="s">
        <v>12</v>
      </c>
      <c r="C16" s="2653"/>
      <c r="D16" s="2654"/>
      <c r="E16" s="1541">
        <v>10</v>
      </c>
      <c r="F16" s="2661">
        <v>11</v>
      </c>
      <c r="G16" s="2662"/>
      <c r="H16" s="2662"/>
      <c r="I16" s="2662"/>
      <c r="J16" s="1683">
        <v>12</v>
      </c>
    </row>
    <row r="17" spans="1:15" s="1" customFormat="1" ht="27.95" customHeight="1">
      <c r="A17" s="528" t="s">
        <v>13</v>
      </c>
      <c r="B17" s="2678" t="s">
        <v>337</v>
      </c>
      <c r="C17" s="2678"/>
      <c r="D17" s="2678"/>
      <c r="E17" s="1539" t="s">
        <v>19</v>
      </c>
      <c r="F17" s="2663" t="s">
        <v>894</v>
      </c>
      <c r="G17" s="2664"/>
      <c r="H17" s="2664"/>
      <c r="I17" s="2664"/>
      <c r="J17" s="1661" t="s">
        <v>20</v>
      </c>
    </row>
    <row r="18" spans="1:15" s="1" customFormat="1" ht="27.95" customHeight="1">
      <c r="A18" s="529"/>
      <c r="B18" s="2684" t="s">
        <v>15</v>
      </c>
      <c r="C18" s="2684"/>
      <c r="D18" s="2684"/>
      <c r="E18" s="1540"/>
      <c r="F18" s="1612">
        <v>1</v>
      </c>
      <c r="G18" s="1612">
        <v>2</v>
      </c>
      <c r="H18" s="57">
        <v>3</v>
      </c>
      <c r="I18" s="1613">
        <v>4</v>
      </c>
      <c r="J18" s="1662" t="s">
        <v>21</v>
      </c>
    </row>
    <row r="19" spans="1:15" ht="27.95" customHeight="1">
      <c r="A19" s="894" t="s">
        <v>603</v>
      </c>
      <c r="B19" s="1547" t="s">
        <v>608</v>
      </c>
      <c r="C19" s="1092"/>
      <c r="D19" s="1093"/>
      <c r="E19" s="307" t="s">
        <v>20</v>
      </c>
      <c r="F19" s="309"/>
      <c r="G19" s="309"/>
      <c r="H19" s="46"/>
      <c r="I19" s="18"/>
      <c r="J19" s="1671" t="s">
        <v>980</v>
      </c>
      <c r="O19" s="12">
        <v>1</v>
      </c>
    </row>
    <row r="20" spans="1:15" ht="27.95" customHeight="1">
      <c r="A20" s="889"/>
      <c r="B20" s="1548" t="s">
        <v>606</v>
      </c>
      <c r="C20" s="903"/>
      <c r="D20" s="904"/>
      <c r="E20" s="290" t="s">
        <v>44</v>
      </c>
      <c r="F20" s="291"/>
      <c r="G20" s="450"/>
      <c r="H20" s="46"/>
      <c r="I20" s="18"/>
      <c r="J20" s="18"/>
    </row>
    <row r="21" spans="1:15" ht="27.95" customHeight="1">
      <c r="A21" s="892"/>
      <c r="B21" s="1094" t="s">
        <v>607</v>
      </c>
      <c r="C21" s="903"/>
      <c r="D21" s="904"/>
      <c r="E21" s="290" t="s">
        <v>123</v>
      </c>
      <c r="F21" s="291"/>
      <c r="G21" s="450"/>
      <c r="H21" s="610"/>
      <c r="I21" s="195"/>
      <c r="J21" s="195"/>
    </row>
    <row r="22" spans="1:15" ht="27.95" customHeight="1">
      <c r="A22" s="611"/>
      <c r="B22" s="612" t="s">
        <v>341</v>
      </c>
      <c r="C22" s="1545" t="s">
        <v>354</v>
      </c>
      <c r="D22" s="602"/>
      <c r="E22" s="18"/>
      <c r="F22" s="1610"/>
      <c r="G22" s="1610"/>
      <c r="H22" s="1796">
        <v>1</v>
      </c>
      <c r="I22" s="1796"/>
      <c r="J22" s="195"/>
    </row>
    <row r="23" spans="1:15" ht="27.95" customHeight="1">
      <c r="A23" s="605"/>
      <c r="B23" s="612"/>
      <c r="D23" s="1546"/>
      <c r="E23" s="602"/>
      <c r="F23" s="18"/>
      <c r="G23" s="18"/>
      <c r="H23" s="195"/>
      <c r="I23" s="195"/>
      <c r="J23" s="195"/>
    </row>
    <row r="24" spans="1:15" ht="27.95" customHeight="1">
      <c r="A24" s="606"/>
      <c r="B24" s="612"/>
      <c r="C24" s="602"/>
      <c r="D24" s="602"/>
      <c r="E24" s="18"/>
      <c r="F24" s="18"/>
      <c r="G24" s="18"/>
      <c r="H24" s="195"/>
      <c r="I24" s="195"/>
      <c r="J24" s="195"/>
    </row>
    <row r="25" spans="1:15" ht="27.95" customHeight="1">
      <c r="A25" s="605"/>
      <c r="B25" s="612"/>
      <c r="C25" s="602"/>
      <c r="D25" s="602"/>
      <c r="E25" s="18"/>
      <c r="F25" s="18"/>
      <c r="G25" s="18"/>
      <c r="H25" s="195"/>
      <c r="I25" s="195"/>
      <c r="J25" s="195"/>
    </row>
    <row r="26" spans="1:15" ht="27.95" customHeight="1">
      <c r="A26" s="605"/>
      <c r="B26" s="2679"/>
      <c r="C26" s="2680"/>
      <c r="D26" s="2681"/>
      <c r="E26" s="18"/>
      <c r="F26" s="18"/>
      <c r="G26" s="18"/>
      <c r="H26" s="613"/>
      <c r="I26" s="18"/>
      <c r="J26" s="18"/>
    </row>
    <row r="27" spans="1:15" ht="27.95" customHeight="1">
      <c r="A27" s="605"/>
      <c r="B27" s="1542"/>
      <c r="C27" s="1543"/>
      <c r="D27" s="1544"/>
      <c r="E27" s="609"/>
      <c r="F27" s="18"/>
      <c r="G27" s="18"/>
      <c r="H27" s="613"/>
      <c r="I27" s="18"/>
      <c r="J27" s="18"/>
    </row>
    <row r="28" spans="1:15" ht="27.95" customHeight="1">
      <c r="A28" s="1360"/>
      <c r="B28" s="1361"/>
      <c r="C28" s="1362"/>
      <c r="D28" s="1363"/>
      <c r="E28" s="607"/>
      <c r="F28" s="19"/>
      <c r="G28" s="19"/>
      <c r="H28" s="1364"/>
      <c r="I28" s="19"/>
      <c r="J28" s="19"/>
    </row>
    <row r="29" spans="1:15" s="35" customFormat="1" ht="27.95" customHeight="1">
      <c r="A29" s="35">
        <v>1</v>
      </c>
      <c r="I29" s="35">
        <v>1</v>
      </c>
      <c r="J29" s="35">
        <v>1</v>
      </c>
    </row>
  </sheetData>
  <mergeCells count="20">
    <mergeCell ref="B26:D26"/>
    <mergeCell ref="E13:G13"/>
    <mergeCell ref="H14:J14"/>
    <mergeCell ref="H13:J13"/>
    <mergeCell ref="E14:G14"/>
    <mergeCell ref="B16:D16"/>
    <mergeCell ref="B17:D17"/>
    <mergeCell ref="B18:D18"/>
    <mergeCell ref="F16:I16"/>
    <mergeCell ref="F17:I17"/>
    <mergeCell ref="H3:J3"/>
    <mergeCell ref="H4:J4"/>
    <mergeCell ref="H11:J11"/>
    <mergeCell ref="E4:G4"/>
    <mergeCell ref="H10:J10"/>
    <mergeCell ref="E11:G11"/>
    <mergeCell ref="E6:G6"/>
    <mergeCell ref="H6:J6"/>
    <mergeCell ref="E8:G8"/>
    <mergeCell ref="H8:J8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O57"/>
  <sheetViews>
    <sheetView view="pageBreakPreview" zoomScale="70" zoomScaleNormal="70" zoomScaleSheetLayoutView="70" workbookViewId="0">
      <selection activeCell="C35" sqref="C35"/>
    </sheetView>
  </sheetViews>
  <sheetFormatPr defaultColWidth="9" defaultRowHeight="27.95" customHeight="1"/>
  <cols>
    <col min="1" max="1" width="55.5703125" style="12" customWidth="1"/>
    <col min="2" max="2" width="16.5703125" style="12" customWidth="1"/>
    <col min="3" max="3" width="13.5703125" style="12" customWidth="1"/>
    <col min="4" max="4" width="39.42578125" style="12" customWidth="1"/>
    <col min="5" max="5" width="11.28515625" style="12" customWidth="1"/>
    <col min="6" max="7" width="13.42578125" style="12" customWidth="1"/>
    <col min="8" max="8" width="13.42578125" style="50" customWidth="1"/>
    <col min="9" max="9" width="13.42578125" style="12" customWidth="1"/>
    <col min="10" max="10" width="12.140625" style="12" customWidth="1"/>
    <col min="11" max="13" width="9" style="12"/>
    <col min="14" max="14" width="12.42578125" style="12" customWidth="1"/>
    <col min="15" max="16384" width="9" style="12"/>
  </cols>
  <sheetData>
    <row r="1" spans="1:15" ht="27.95" customHeight="1">
      <c r="A1" s="763" t="s">
        <v>664</v>
      </c>
      <c r="B1" s="543"/>
      <c r="C1" s="543" t="s">
        <v>235</v>
      </c>
      <c r="D1" s="543"/>
      <c r="E1" s="436"/>
      <c r="F1" s="437"/>
      <c r="G1" s="436"/>
      <c r="H1" s="438"/>
      <c r="I1" s="436"/>
      <c r="J1" s="436"/>
      <c r="K1" s="439"/>
    </row>
    <row r="2" spans="1:15" ht="27.95" customHeight="1">
      <c r="A2" s="764" t="s">
        <v>17</v>
      </c>
      <c r="B2" s="543"/>
      <c r="C2" s="543" t="s">
        <v>236</v>
      </c>
      <c r="D2" s="543"/>
      <c r="E2" s="436"/>
      <c r="F2" s="436"/>
      <c r="G2" s="436"/>
      <c r="H2" s="438"/>
      <c r="I2" s="436"/>
      <c r="J2" s="436"/>
      <c r="K2" s="439"/>
    </row>
    <row r="3" spans="1:15" ht="27.95" customHeight="1">
      <c r="A3" s="204" t="s">
        <v>1</v>
      </c>
      <c r="B3" s="266"/>
      <c r="C3" s="266" t="s">
        <v>80</v>
      </c>
      <c r="D3" s="589"/>
      <c r="E3" s="266" t="s">
        <v>2</v>
      </c>
      <c r="F3" s="266"/>
      <c r="G3" s="266"/>
      <c r="H3" s="2708" t="s">
        <v>3</v>
      </c>
      <c r="I3" s="2708"/>
      <c r="J3" s="2708"/>
      <c r="K3" s="439"/>
    </row>
    <row r="4" spans="1:15" ht="27.95" customHeight="1">
      <c r="A4" s="266" t="s">
        <v>4</v>
      </c>
      <c r="B4" s="443"/>
      <c r="C4" s="443" t="s">
        <v>279</v>
      </c>
      <c r="D4" s="266"/>
      <c r="E4" s="2921" t="s">
        <v>132</v>
      </c>
      <c r="F4" s="2921"/>
      <c r="G4" s="2921"/>
      <c r="H4" s="2705"/>
      <c r="I4" s="2705"/>
      <c r="J4" s="2705"/>
      <c r="K4" s="439"/>
    </row>
    <row r="5" spans="1:15" ht="27.95" customHeight="1">
      <c r="A5" s="443" t="s">
        <v>609</v>
      </c>
      <c r="B5" s="443"/>
      <c r="C5" s="443"/>
      <c r="D5" s="266"/>
      <c r="E5" s="2706"/>
      <c r="F5" s="2706"/>
      <c r="G5" s="2706"/>
      <c r="H5" s="2634"/>
      <c r="I5" s="2634"/>
      <c r="J5" s="2634"/>
      <c r="K5" s="439"/>
    </row>
    <row r="6" spans="1:15" ht="27.95" customHeight="1">
      <c r="A6" s="443"/>
      <c r="B6" s="443"/>
      <c r="C6" s="443"/>
      <c r="D6" s="266"/>
      <c r="E6" s="2636"/>
      <c r="F6" s="2636"/>
      <c r="G6" s="2636"/>
      <c r="H6" s="2853"/>
      <c r="I6" s="2853"/>
      <c r="J6" s="2853"/>
      <c r="K6" s="439"/>
    </row>
    <row r="7" spans="1:15" ht="27.95" customHeight="1">
      <c r="A7" s="70"/>
      <c r="B7" s="266"/>
      <c r="C7" s="266" t="s">
        <v>85</v>
      </c>
      <c r="D7" s="266"/>
      <c r="E7" s="266" t="s">
        <v>7</v>
      </c>
      <c r="F7" s="266"/>
      <c r="G7" s="266"/>
      <c r="H7" s="2708" t="s">
        <v>8</v>
      </c>
      <c r="I7" s="2708"/>
      <c r="J7" s="2708"/>
      <c r="K7" s="439"/>
    </row>
    <row r="8" spans="1:15" ht="27.95" customHeight="1">
      <c r="A8" s="70"/>
      <c r="B8" s="443"/>
      <c r="C8" s="443" t="s">
        <v>279</v>
      </c>
      <c r="D8" s="266"/>
      <c r="E8" s="2921" t="s">
        <v>225</v>
      </c>
      <c r="F8" s="2921"/>
      <c r="G8" s="2921"/>
      <c r="H8" s="2705"/>
      <c r="I8" s="2705"/>
      <c r="J8" s="2705"/>
      <c r="K8" s="439"/>
    </row>
    <row r="9" spans="1:15" ht="27.95" customHeight="1">
      <c r="A9" s="525"/>
      <c r="B9" s="525"/>
      <c r="C9" s="444"/>
      <c r="D9" s="444"/>
      <c r="E9" s="2922"/>
      <c r="F9" s="2922"/>
      <c r="G9" s="2922"/>
      <c r="H9" s="2633"/>
      <c r="I9" s="2633"/>
      <c r="J9" s="2633"/>
      <c r="K9" s="439"/>
    </row>
    <row r="10" spans="1:15" ht="27.95" customHeight="1">
      <c r="A10" s="9" t="s">
        <v>11</v>
      </c>
      <c r="B10" s="2652" t="s">
        <v>12</v>
      </c>
      <c r="C10" s="2653"/>
      <c r="D10" s="2654"/>
      <c r="E10" s="61">
        <v>10</v>
      </c>
      <c r="F10" s="2661">
        <v>11</v>
      </c>
      <c r="G10" s="2662"/>
      <c r="H10" s="2662"/>
      <c r="I10" s="2662"/>
      <c r="J10" s="1683">
        <v>12</v>
      </c>
      <c r="K10" s="439"/>
    </row>
    <row r="11" spans="1:15" ht="27.95" customHeight="1">
      <c r="A11" s="10" t="s">
        <v>13</v>
      </c>
      <c r="B11" s="2678" t="s">
        <v>14</v>
      </c>
      <c r="C11" s="2678"/>
      <c r="D11" s="2678"/>
      <c r="E11" s="62" t="s">
        <v>19</v>
      </c>
      <c r="F11" s="2663" t="s">
        <v>894</v>
      </c>
      <c r="G11" s="2664"/>
      <c r="H11" s="2664"/>
      <c r="I11" s="2664"/>
      <c r="J11" s="1661" t="s">
        <v>20</v>
      </c>
      <c r="K11" s="439"/>
    </row>
    <row r="12" spans="1:15" ht="27.95" customHeight="1">
      <c r="A12" s="11"/>
      <c r="B12" s="2684" t="s">
        <v>15</v>
      </c>
      <c r="C12" s="2684"/>
      <c r="D12" s="2684"/>
      <c r="E12" s="64"/>
      <c r="F12" s="1612">
        <v>1</v>
      </c>
      <c r="G12" s="1612">
        <v>2</v>
      </c>
      <c r="H12" s="57">
        <v>3</v>
      </c>
      <c r="I12" s="1613">
        <v>4</v>
      </c>
      <c r="J12" s="1662" t="s">
        <v>21</v>
      </c>
      <c r="K12" s="440"/>
    </row>
    <row r="13" spans="1:15" s="1" customFormat="1" ht="27.95" customHeight="1">
      <c r="A13" s="1095" t="s">
        <v>1417</v>
      </c>
      <c r="B13" s="1082" t="s">
        <v>1418</v>
      </c>
      <c r="C13" s="1096"/>
      <c r="D13" s="2637"/>
      <c r="E13" s="590" t="s">
        <v>20</v>
      </c>
      <c r="F13" s="392"/>
      <c r="G13" s="590"/>
      <c r="H13" s="8"/>
      <c r="I13" s="8"/>
      <c r="J13" s="1708" t="s">
        <v>979</v>
      </c>
      <c r="K13" s="439"/>
      <c r="O13" s="1">
        <v>1</v>
      </c>
    </row>
    <row r="14" spans="1:15" s="1" customFormat="1" ht="27.95" customHeight="1">
      <c r="A14" s="113" t="s">
        <v>326</v>
      </c>
      <c r="B14" s="2638" t="s">
        <v>141</v>
      </c>
      <c r="C14" s="2639" t="s">
        <v>1419</v>
      </c>
      <c r="D14" s="74"/>
      <c r="E14" s="590" t="s">
        <v>44</v>
      </c>
      <c r="F14" s="1680">
        <v>1</v>
      </c>
      <c r="G14" s="187"/>
      <c r="H14" s="245"/>
      <c r="I14" s="245"/>
      <c r="J14" s="245"/>
      <c r="K14" s="439"/>
    </row>
    <row r="15" spans="1:15" s="1" customFormat="1" ht="27.95" customHeight="1">
      <c r="A15" s="2640"/>
      <c r="B15" s="2638"/>
      <c r="C15" s="73"/>
      <c r="D15" s="74"/>
      <c r="E15" s="590" t="s">
        <v>123</v>
      </c>
      <c r="F15" s="392"/>
      <c r="G15" s="591"/>
      <c r="H15" s="245"/>
      <c r="I15" s="245"/>
      <c r="J15" s="245"/>
      <c r="K15" s="439"/>
    </row>
    <row r="16" spans="1:15" ht="27.95" customHeight="1">
      <c r="A16" s="2640"/>
      <c r="B16" s="2638"/>
      <c r="C16" s="79"/>
      <c r="D16" s="74"/>
      <c r="E16" s="187"/>
      <c r="F16" s="592"/>
      <c r="G16" s="592"/>
      <c r="H16" s="245"/>
      <c r="I16" s="245"/>
      <c r="J16" s="245"/>
      <c r="K16" s="439"/>
    </row>
    <row r="17" spans="1:15" ht="27.95" customHeight="1">
      <c r="A17" s="2640"/>
      <c r="B17" s="2638"/>
      <c r="C17" s="80"/>
      <c r="D17" s="74"/>
      <c r="E17" s="189"/>
      <c r="F17" s="189"/>
      <c r="G17" s="189"/>
      <c r="H17" s="245"/>
      <c r="I17" s="245"/>
      <c r="J17" s="245"/>
      <c r="K17" s="439"/>
    </row>
    <row r="18" spans="1:15" ht="27.95" customHeight="1">
      <c r="A18" s="2640"/>
      <c r="B18" s="2638"/>
      <c r="C18" s="80"/>
      <c r="D18" s="74"/>
      <c r="E18" s="189"/>
      <c r="F18" s="189"/>
      <c r="G18" s="189"/>
      <c r="H18" s="245"/>
      <c r="I18" s="245"/>
      <c r="J18" s="245"/>
      <c r="K18" s="439"/>
    </row>
    <row r="19" spans="1:15" ht="27.95" customHeight="1">
      <c r="A19" s="2640"/>
      <c r="B19" s="2638"/>
      <c r="C19" s="80"/>
      <c r="D19" s="74"/>
      <c r="E19" s="189"/>
      <c r="F19" s="189"/>
      <c r="G19" s="189"/>
      <c r="H19" s="245"/>
      <c r="I19" s="245"/>
      <c r="J19" s="245"/>
      <c r="K19" s="439"/>
    </row>
    <row r="20" spans="1:15" ht="27.95" customHeight="1">
      <c r="A20" s="2640"/>
      <c r="B20" s="2641" t="s">
        <v>1420</v>
      </c>
      <c r="C20" s="2642"/>
      <c r="D20" s="2637"/>
      <c r="E20" s="590" t="s">
        <v>20</v>
      </c>
      <c r="F20" s="392"/>
      <c r="G20" s="590"/>
      <c r="H20" s="1458"/>
      <c r="I20" s="1458"/>
      <c r="J20" s="1708" t="s">
        <v>979</v>
      </c>
      <c r="K20" s="440"/>
      <c r="O20" s="12">
        <v>2</v>
      </c>
    </row>
    <row r="21" spans="1:15" ht="27.95" customHeight="1">
      <c r="A21" s="113"/>
      <c r="B21" s="2641" t="s">
        <v>1421</v>
      </c>
      <c r="C21" s="1096"/>
      <c r="D21" s="2637"/>
      <c r="E21" s="590" t="s">
        <v>44</v>
      </c>
      <c r="F21" s="392"/>
      <c r="G21" s="187"/>
      <c r="H21" s="1458"/>
      <c r="I21" s="1458"/>
      <c r="J21" s="1495"/>
      <c r="K21" s="440"/>
    </row>
    <row r="22" spans="1:15" ht="27.95" customHeight="1">
      <c r="A22" s="2640"/>
      <c r="B22" s="72" t="s">
        <v>1422</v>
      </c>
      <c r="C22" s="73"/>
      <c r="D22" s="74"/>
      <c r="E22" s="590" t="s">
        <v>123</v>
      </c>
      <c r="F22" s="1680">
        <v>1</v>
      </c>
      <c r="G22" s="1680">
        <v>1</v>
      </c>
      <c r="H22" s="1680">
        <v>1</v>
      </c>
      <c r="I22" s="1680">
        <v>1</v>
      </c>
      <c r="J22" s="245"/>
      <c r="K22" s="439"/>
    </row>
    <row r="23" spans="1:15" ht="27.95" customHeight="1">
      <c r="A23" s="2640"/>
      <c r="B23" s="171"/>
      <c r="C23" s="79"/>
      <c r="D23" s="74"/>
      <c r="E23" s="187"/>
      <c r="F23" s="592"/>
      <c r="G23" s="592"/>
      <c r="H23" s="245"/>
      <c r="I23" s="245"/>
      <c r="J23" s="245"/>
      <c r="K23" s="439"/>
    </row>
    <row r="24" spans="1:15" ht="27.95" customHeight="1">
      <c r="A24" s="2640"/>
      <c r="B24" s="171"/>
      <c r="C24" s="80"/>
      <c r="D24" s="74"/>
      <c r="E24" s="189"/>
      <c r="F24" s="189"/>
      <c r="G24" s="189"/>
      <c r="H24" s="245"/>
      <c r="I24" s="245"/>
      <c r="J24" s="245"/>
      <c r="K24" s="439"/>
    </row>
    <row r="25" spans="1:15" ht="27.95" customHeight="1">
      <c r="A25" s="2640"/>
      <c r="B25" s="2638"/>
      <c r="C25" s="80"/>
      <c r="D25" s="74"/>
      <c r="E25" s="189"/>
      <c r="F25" s="189"/>
      <c r="G25" s="189"/>
      <c r="H25" s="1457"/>
      <c r="I25" s="1510"/>
      <c r="J25" s="1495"/>
      <c r="K25" s="439"/>
    </row>
    <row r="26" spans="1:15" ht="27.95" customHeight="1">
      <c r="A26" s="2640"/>
      <c r="B26" s="2638"/>
      <c r="C26" s="80"/>
      <c r="D26" s="74"/>
      <c r="E26" s="189"/>
      <c r="F26" s="189"/>
      <c r="G26" s="189"/>
      <c r="H26" s="1457"/>
      <c r="I26" s="1510"/>
      <c r="J26" s="1495"/>
      <c r="K26" s="439"/>
    </row>
    <row r="27" spans="1:15" ht="27.95" customHeight="1">
      <c r="A27" s="2640"/>
      <c r="B27" s="2638"/>
      <c r="C27" s="80"/>
      <c r="D27" s="74"/>
      <c r="E27" s="189"/>
      <c r="F27" s="189"/>
      <c r="G27" s="189"/>
      <c r="H27" s="1457"/>
      <c r="I27" s="1510"/>
      <c r="J27" s="1495"/>
      <c r="K27" s="439"/>
    </row>
    <row r="28" spans="1:15" ht="27.95" customHeight="1">
      <c r="A28" s="2643"/>
      <c r="B28" s="2644"/>
      <c r="C28" s="116"/>
      <c r="D28" s="169"/>
      <c r="E28" s="1177"/>
      <c r="F28" s="1177"/>
      <c r="G28" s="1177"/>
      <c r="H28" s="1459"/>
      <c r="I28" s="1525"/>
      <c r="J28" s="2645"/>
      <c r="K28" s="439"/>
    </row>
    <row r="29" spans="1:15" ht="27.95" customHeight="1">
      <c r="A29" s="1095" t="s">
        <v>610</v>
      </c>
      <c r="B29" s="1095" t="s">
        <v>1423</v>
      </c>
      <c r="C29" s="2646"/>
      <c r="D29" s="2647"/>
      <c r="E29" s="590" t="s">
        <v>20</v>
      </c>
      <c r="F29" s="392"/>
      <c r="G29" s="590"/>
      <c r="H29" s="1458"/>
      <c r="I29" s="1458"/>
      <c r="J29" s="1708" t="s">
        <v>979</v>
      </c>
      <c r="K29" s="439"/>
      <c r="O29" s="12">
        <v>3</v>
      </c>
    </row>
    <row r="30" spans="1:15" ht="27.95" customHeight="1">
      <c r="A30" s="701" t="s">
        <v>326</v>
      </c>
      <c r="B30" s="2635" t="s">
        <v>1424</v>
      </c>
      <c r="C30" s="1096"/>
      <c r="D30" s="2648"/>
      <c r="E30" s="590" t="s">
        <v>44</v>
      </c>
      <c r="F30" s="392"/>
      <c r="G30" s="187"/>
      <c r="H30" s="1458"/>
      <c r="I30" s="1458"/>
      <c r="J30" s="1495"/>
      <c r="K30" s="439"/>
    </row>
    <row r="31" spans="1:15" ht="27.95" customHeight="1">
      <c r="A31" s="170"/>
      <c r="B31" s="171" t="s">
        <v>111</v>
      </c>
      <c r="C31" s="2639" t="s">
        <v>1425</v>
      </c>
      <c r="D31" s="74"/>
      <c r="E31" s="590" t="s">
        <v>123</v>
      </c>
      <c r="F31" s="1680">
        <v>1</v>
      </c>
      <c r="G31" s="1680"/>
      <c r="H31" s="1680"/>
      <c r="I31" s="1680"/>
      <c r="J31" s="245"/>
      <c r="K31" s="439"/>
    </row>
    <row r="32" spans="1:15" ht="27.95" customHeight="1">
      <c r="A32" s="170"/>
      <c r="B32" s="171" t="s">
        <v>1426</v>
      </c>
      <c r="C32" s="79"/>
      <c r="D32" s="74"/>
      <c r="E32" s="187"/>
      <c r="F32" s="592"/>
      <c r="G32" s="592"/>
      <c r="H32" s="245"/>
      <c r="I32" s="245"/>
      <c r="J32" s="245"/>
      <c r="K32" s="439"/>
    </row>
    <row r="33" spans="1:15" ht="27.95" customHeight="1">
      <c r="A33" s="2640"/>
      <c r="B33" s="171" t="s">
        <v>1427</v>
      </c>
      <c r="C33" s="80"/>
      <c r="D33" s="74"/>
      <c r="E33" s="189"/>
      <c r="F33" s="189"/>
      <c r="G33" s="189"/>
      <c r="H33" s="245"/>
      <c r="I33" s="245"/>
      <c r="J33" s="245"/>
      <c r="K33" s="439"/>
    </row>
    <row r="34" spans="1:15" ht="27.95" customHeight="1">
      <c r="A34" s="172"/>
      <c r="B34" s="171"/>
      <c r="C34" s="73"/>
      <c r="D34" s="74"/>
      <c r="E34" s="590"/>
      <c r="F34" s="392"/>
      <c r="G34" s="392"/>
      <c r="H34" s="245"/>
      <c r="I34" s="245"/>
      <c r="J34" s="245"/>
      <c r="K34" s="439"/>
    </row>
    <row r="35" spans="1:15" ht="27.95" customHeight="1">
      <c r="A35" s="166"/>
      <c r="B35" s="171"/>
      <c r="C35" s="73"/>
      <c r="D35" s="74"/>
      <c r="E35" s="590"/>
      <c r="F35" s="392"/>
      <c r="G35" s="392"/>
      <c r="H35" s="1457"/>
      <c r="I35" s="1510"/>
      <c r="J35" s="1495"/>
      <c r="K35" s="439"/>
    </row>
    <row r="36" spans="1:15" ht="27.95" customHeight="1">
      <c r="A36" s="113"/>
      <c r="B36" s="1082" t="s">
        <v>1428</v>
      </c>
      <c r="C36" s="1096"/>
      <c r="D36" s="2648"/>
      <c r="E36" s="590" t="s">
        <v>20</v>
      </c>
      <c r="F36" s="392"/>
      <c r="G36" s="590"/>
      <c r="H36" s="1458"/>
      <c r="I36" s="1458"/>
      <c r="J36" s="1708" t="s">
        <v>979</v>
      </c>
      <c r="K36" s="439"/>
      <c r="O36" s="12">
        <v>4</v>
      </c>
    </row>
    <row r="37" spans="1:15" ht="27.95" customHeight="1">
      <c r="A37" s="170"/>
      <c r="B37" s="1082" t="s">
        <v>1429</v>
      </c>
      <c r="C37" s="1096"/>
      <c r="D37" s="2648"/>
      <c r="E37" s="590" t="s">
        <v>44</v>
      </c>
      <c r="F37" s="392"/>
      <c r="G37" s="187"/>
      <c r="H37" s="1458"/>
      <c r="I37" s="1458"/>
      <c r="J37" s="1495"/>
      <c r="K37" s="439"/>
    </row>
    <row r="38" spans="1:15" ht="27.95" customHeight="1">
      <c r="A38" s="170"/>
      <c r="B38" s="2635" t="s">
        <v>1430</v>
      </c>
      <c r="C38" s="1096"/>
      <c r="D38" s="2648"/>
      <c r="E38" s="590" t="s">
        <v>123</v>
      </c>
      <c r="F38" s="1680">
        <v>1</v>
      </c>
      <c r="G38" s="1680">
        <v>1</v>
      </c>
      <c r="H38" s="1680">
        <v>1</v>
      </c>
      <c r="I38" s="1680">
        <v>1</v>
      </c>
      <c r="J38" s="245"/>
      <c r="K38" s="439"/>
    </row>
    <row r="39" spans="1:15" ht="27.95" customHeight="1">
      <c r="A39" s="170"/>
      <c r="B39" s="72" t="s">
        <v>1431</v>
      </c>
      <c r="C39" s="79"/>
      <c r="D39" s="74"/>
      <c r="E39" s="187"/>
      <c r="F39" s="592"/>
      <c r="G39" s="592"/>
      <c r="H39" s="245"/>
      <c r="I39" s="245"/>
      <c r="J39" s="245"/>
      <c r="K39" s="439"/>
    </row>
    <row r="40" spans="1:15" ht="27.95" customHeight="1">
      <c r="A40" s="170"/>
      <c r="B40" s="171" t="s">
        <v>1432</v>
      </c>
      <c r="C40" s="2649"/>
      <c r="D40" s="74"/>
      <c r="E40" s="2650"/>
      <c r="F40" s="2650"/>
      <c r="G40" s="2650"/>
      <c r="H40" s="245"/>
      <c r="I40" s="245"/>
      <c r="J40" s="245"/>
      <c r="K40" s="439"/>
    </row>
    <row r="41" spans="1:15" ht="27.95" customHeight="1">
      <c r="A41" s="172"/>
      <c r="B41" s="171"/>
      <c r="C41" s="73"/>
      <c r="D41" s="74"/>
      <c r="E41" s="392"/>
      <c r="F41" s="392"/>
      <c r="G41" s="392"/>
      <c r="H41" s="245"/>
      <c r="I41" s="245"/>
      <c r="J41" s="245"/>
      <c r="K41" s="439"/>
    </row>
    <row r="42" spans="1:15" ht="27.95" customHeight="1">
      <c r="A42" s="172"/>
      <c r="B42" s="171"/>
      <c r="C42" s="73"/>
      <c r="D42" s="74"/>
      <c r="E42" s="392"/>
      <c r="F42" s="392"/>
      <c r="G42" s="392"/>
      <c r="H42" s="245"/>
      <c r="I42" s="245"/>
      <c r="J42" s="245"/>
      <c r="K42" s="439"/>
    </row>
    <row r="43" spans="1:15" ht="27.95" customHeight="1">
      <c r="A43" s="170"/>
      <c r="B43" s="171"/>
      <c r="C43" s="73"/>
      <c r="D43" s="74"/>
      <c r="E43" s="392"/>
      <c r="F43" s="392"/>
      <c r="G43" s="392"/>
      <c r="H43" s="245"/>
      <c r="I43" s="245"/>
      <c r="J43" s="245"/>
      <c r="K43" s="439"/>
    </row>
    <row r="44" spans="1:15" ht="27.95" customHeight="1">
      <c r="A44" s="170"/>
      <c r="B44" s="171"/>
      <c r="C44" s="73"/>
      <c r="D44" s="74"/>
      <c r="E44" s="392"/>
      <c r="F44" s="392"/>
      <c r="G44" s="392"/>
      <c r="H44" s="1510"/>
      <c r="I44" s="1510"/>
      <c r="J44" s="1495"/>
      <c r="K44" s="439"/>
    </row>
    <row r="45" spans="1:15" ht="27.95" customHeight="1">
      <c r="A45" s="113"/>
      <c r="B45" s="1082" t="s">
        <v>611</v>
      </c>
      <c r="C45" s="1096"/>
      <c r="D45" s="1097"/>
      <c r="E45" s="590" t="s">
        <v>20</v>
      </c>
      <c r="F45" s="392"/>
      <c r="G45" s="590"/>
      <c r="H45" s="1458"/>
      <c r="I45" s="1458"/>
      <c r="J45" s="1708" t="s">
        <v>979</v>
      </c>
      <c r="K45" s="439"/>
      <c r="L45" s="12" t="s">
        <v>1416</v>
      </c>
      <c r="O45" s="12">
        <v>5</v>
      </c>
    </row>
    <row r="46" spans="1:15" ht="27.95" customHeight="1">
      <c r="A46" s="170"/>
      <c r="B46" s="1082" t="s">
        <v>327</v>
      </c>
      <c r="C46" s="1096"/>
      <c r="D46" s="1098"/>
      <c r="E46" s="590" t="s">
        <v>44</v>
      </c>
      <c r="F46" s="392"/>
      <c r="G46" s="187"/>
      <c r="H46" s="1458"/>
      <c r="I46" s="1458"/>
      <c r="J46" s="1495"/>
      <c r="K46" s="439"/>
    </row>
    <row r="47" spans="1:15" ht="27.95" customHeight="1">
      <c r="A47" s="170"/>
      <c r="B47" s="1082" t="s">
        <v>328</v>
      </c>
      <c r="C47" s="1096"/>
      <c r="D47" s="1099"/>
      <c r="E47" s="590" t="s">
        <v>123</v>
      </c>
      <c r="F47" s="1680">
        <v>1</v>
      </c>
      <c r="G47" s="1680">
        <v>1</v>
      </c>
      <c r="H47" s="1680">
        <v>1</v>
      </c>
      <c r="I47" s="1680">
        <v>1</v>
      </c>
      <c r="J47" s="245"/>
      <c r="K47" s="439"/>
    </row>
    <row r="48" spans="1:15" ht="27.95" customHeight="1">
      <c r="A48" s="170"/>
      <c r="B48" s="1082" t="s">
        <v>329</v>
      </c>
      <c r="C48" s="1100"/>
      <c r="D48" s="1099"/>
      <c r="E48" s="594"/>
      <c r="F48" s="592"/>
      <c r="G48" s="592"/>
      <c r="H48" s="1532"/>
      <c r="I48" s="1532"/>
      <c r="J48" s="1495"/>
      <c r="K48" s="439"/>
    </row>
    <row r="49" spans="1:11" ht="27.95" customHeight="1">
      <c r="A49" s="172"/>
      <c r="B49" s="2918" t="s">
        <v>330</v>
      </c>
      <c r="C49" s="2919"/>
      <c r="D49" s="2920"/>
      <c r="E49" s="392"/>
      <c r="F49" s="392"/>
      <c r="G49" s="392"/>
      <c r="H49" s="1458"/>
      <c r="I49" s="1510"/>
      <c r="J49" s="1495"/>
      <c r="K49" s="439"/>
    </row>
    <row r="50" spans="1:11" ht="27.95" customHeight="1">
      <c r="A50" s="173"/>
      <c r="B50" s="72" t="s">
        <v>331</v>
      </c>
      <c r="C50" s="73"/>
      <c r="D50" s="74"/>
      <c r="E50" s="392"/>
      <c r="F50" s="392"/>
      <c r="G50" s="392"/>
      <c r="H50" s="245"/>
      <c r="I50" s="245"/>
      <c r="J50" s="245"/>
      <c r="K50" s="439"/>
    </row>
    <row r="51" spans="1:11" ht="27.95" customHeight="1">
      <c r="A51" s="170"/>
      <c r="B51" s="171"/>
      <c r="C51" s="73"/>
      <c r="D51" s="74"/>
      <c r="E51" s="392"/>
      <c r="F51" s="392"/>
      <c r="G51" s="591"/>
      <c r="H51" s="245"/>
      <c r="I51" s="245"/>
      <c r="J51" s="245"/>
      <c r="K51" s="439"/>
    </row>
    <row r="52" spans="1:11" ht="27.95" customHeight="1">
      <c r="A52" s="170"/>
      <c r="B52" s="171"/>
      <c r="C52" s="73"/>
      <c r="D52" s="75"/>
      <c r="E52" s="392"/>
      <c r="F52" s="392"/>
      <c r="G52" s="392"/>
      <c r="H52" s="245"/>
      <c r="I52" s="245"/>
      <c r="J52" s="245"/>
      <c r="K52" s="439"/>
    </row>
    <row r="53" spans="1:11" ht="27.95" customHeight="1">
      <c r="A53" s="595"/>
      <c r="B53" s="596"/>
      <c r="C53" s="140"/>
      <c r="D53" s="597"/>
      <c r="E53" s="468"/>
      <c r="F53" s="468"/>
      <c r="G53" s="468"/>
      <c r="H53" s="509"/>
      <c r="I53" s="509"/>
      <c r="J53" s="509"/>
      <c r="K53" s="439"/>
    </row>
    <row r="54" spans="1:11" ht="27.95" customHeight="1">
      <c r="A54" s="595"/>
      <c r="B54" s="596"/>
      <c r="C54" s="140"/>
      <c r="D54" s="597"/>
      <c r="E54" s="468"/>
      <c r="F54" s="468"/>
      <c r="G54" s="468"/>
      <c r="H54" s="509"/>
      <c r="I54" s="509"/>
      <c r="J54" s="509"/>
      <c r="K54" s="439"/>
    </row>
    <row r="55" spans="1:11" ht="27.95" customHeight="1">
      <c r="A55" s="595"/>
      <c r="B55" s="596"/>
      <c r="C55" s="140"/>
      <c r="D55" s="597"/>
      <c r="E55" s="468"/>
      <c r="F55" s="468"/>
      <c r="G55" s="468"/>
      <c r="H55" s="509"/>
      <c r="I55" s="509"/>
      <c r="J55" s="509"/>
      <c r="K55" s="439"/>
    </row>
    <row r="56" spans="1:11" ht="27.95" customHeight="1">
      <c r="A56" s="159"/>
      <c r="B56" s="598"/>
      <c r="C56" s="141"/>
      <c r="D56" s="599"/>
      <c r="E56" s="433"/>
      <c r="F56" s="433"/>
      <c r="G56" s="433"/>
      <c r="H56" s="198"/>
      <c r="I56" s="198"/>
      <c r="J56" s="198"/>
      <c r="K56" s="439"/>
    </row>
    <row r="57" spans="1:11" s="35" customFormat="1" ht="27.95" customHeight="1">
      <c r="A57" s="35">
        <v>2</v>
      </c>
      <c r="I57" s="35">
        <v>2</v>
      </c>
      <c r="J57" s="35">
        <v>5</v>
      </c>
    </row>
  </sheetData>
  <mergeCells count="15">
    <mergeCell ref="H7:J7"/>
    <mergeCell ref="H3:J3"/>
    <mergeCell ref="E4:G4"/>
    <mergeCell ref="H4:J4"/>
    <mergeCell ref="E5:G5"/>
    <mergeCell ref="H6:J6"/>
    <mergeCell ref="B12:D12"/>
    <mergeCell ref="B49:D49"/>
    <mergeCell ref="E8:G8"/>
    <mergeCell ref="H8:J8"/>
    <mergeCell ref="E9:G9"/>
    <mergeCell ref="B10:D10"/>
    <mergeCell ref="F10:I10"/>
    <mergeCell ref="B11:D11"/>
    <mergeCell ref="F11:I11"/>
  </mergeCells>
  <pageMargins left="0.59055118110236227" right="0.15748031496062992" top="0.59055118110236227" bottom="0.59055118110236227" header="0.31496062992125984" footer="0.15748031496062992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O30"/>
  <sheetViews>
    <sheetView view="pageBreakPreview" topLeftCell="A4" zoomScale="70" zoomScaleNormal="70" zoomScaleSheetLayoutView="70" workbookViewId="0">
      <selection activeCell="S33" sqref="S33"/>
    </sheetView>
  </sheetViews>
  <sheetFormatPr defaultColWidth="9" defaultRowHeight="27.95" customHeight="1"/>
  <cols>
    <col min="1" max="1" width="55.5703125" style="12" customWidth="1"/>
    <col min="2" max="2" width="16.5703125" style="12" customWidth="1"/>
    <col min="3" max="3" width="13.5703125" style="12" customWidth="1"/>
    <col min="4" max="4" width="43.7109375" style="12" customWidth="1"/>
    <col min="5" max="6" width="14.5703125" style="12" customWidth="1"/>
    <col min="7" max="7" width="14.28515625" style="12" customWidth="1"/>
    <col min="8" max="8" width="13.5703125" style="50" customWidth="1"/>
    <col min="9" max="10" width="13.5703125" style="12" customWidth="1"/>
    <col min="11" max="16384" width="9" style="12"/>
  </cols>
  <sheetData>
    <row r="1" spans="1:11" ht="27.95" customHeight="1">
      <c r="A1" s="763" t="s">
        <v>664</v>
      </c>
      <c r="B1" s="543"/>
      <c r="C1" s="543" t="s">
        <v>235</v>
      </c>
      <c r="D1" s="543"/>
      <c r="E1" s="436"/>
      <c r="F1" s="437"/>
      <c r="G1" s="436"/>
      <c r="H1" s="438"/>
      <c r="I1" s="436"/>
      <c r="J1" s="436"/>
      <c r="K1" s="439"/>
    </row>
    <row r="2" spans="1:11" ht="27.95" customHeight="1">
      <c r="A2" s="764" t="s">
        <v>17</v>
      </c>
      <c r="B2" s="543"/>
      <c r="C2" s="543" t="s">
        <v>236</v>
      </c>
      <c r="D2" s="543"/>
      <c r="E2" s="436"/>
      <c r="F2" s="436"/>
      <c r="G2" s="436"/>
      <c r="H2" s="438"/>
      <c r="I2" s="436"/>
      <c r="J2" s="436"/>
      <c r="K2" s="439"/>
    </row>
    <row r="3" spans="1:11" ht="27.95" customHeight="1">
      <c r="A3" s="204" t="s">
        <v>1</v>
      </c>
      <c r="B3" s="266"/>
      <c r="C3" s="266" t="s">
        <v>80</v>
      </c>
      <c r="D3" s="589"/>
      <c r="E3" s="266" t="s">
        <v>2</v>
      </c>
      <c r="F3" s="266"/>
      <c r="G3" s="266"/>
      <c r="H3" s="2708" t="s">
        <v>3</v>
      </c>
      <c r="I3" s="2708"/>
      <c r="J3" s="2708"/>
      <c r="K3" s="439"/>
    </row>
    <row r="4" spans="1:11" ht="27.95" customHeight="1">
      <c r="A4" s="266" t="s">
        <v>4</v>
      </c>
      <c r="B4" s="443"/>
      <c r="C4" s="2923" t="s">
        <v>332</v>
      </c>
      <c r="D4" s="2923"/>
      <c r="E4" s="2924" t="s">
        <v>631</v>
      </c>
      <c r="F4" s="2924"/>
      <c r="G4" s="2924"/>
      <c r="H4" s="2924" t="s">
        <v>662</v>
      </c>
      <c r="I4" s="2924"/>
      <c r="J4" s="2924"/>
      <c r="K4" s="439"/>
    </row>
    <row r="5" spans="1:11" ht="27.95" customHeight="1">
      <c r="A5" s="443" t="s">
        <v>609</v>
      </c>
      <c r="B5" s="443"/>
      <c r="C5" s="443"/>
      <c r="D5" s="266"/>
      <c r="E5" s="2706" t="s">
        <v>743</v>
      </c>
      <c r="F5" s="2706"/>
      <c r="G5" s="2706"/>
      <c r="H5" s="2597"/>
      <c r="I5" s="2597"/>
      <c r="J5" s="2597"/>
      <c r="K5" s="439"/>
    </row>
    <row r="6" spans="1:11" ht="27.95" customHeight="1">
      <c r="A6" s="443"/>
      <c r="B6" s="443"/>
      <c r="C6" s="443"/>
      <c r="D6" s="266"/>
      <c r="E6" s="559" t="s">
        <v>632</v>
      </c>
      <c r="F6" s="559"/>
      <c r="G6" s="559"/>
      <c r="H6" s="2853"/>
      <c r="I6" s="2853"/>
      <c r="J6" s="2853"/>
      <c r="K6" s="439"/>
    </row>
    <row r="7" spans="1:11" ht="27.95" customHeight="1">
      <c r="A7" s="70"/>
      <c r="B7" s="266"/>
      <c r="C7" s="266" t="s">
        <v>85</v>
      </c>
      <c r="D7" s="266"/>
      <c r="E7" s="266" t="s">
        <v>7</v>
      </c>
      <c r="F7" s="266"/>
      <c r="G7" s="266"/>
      <c r="H7" s="2708" t="s">
        <v>8</v>
      </c>
      <c r="I7" s="2708"/>
      <c r="J7" s="2708"/>
      <c r="K7" s="439"/>
    </row>
    <row r="8" spans="1:11" ht="27.95" customHeight="1">
      <c r="A8" s="70"/>
      <c r="B8" s="443"/>
      <c r="C8" s="2923" t="s">
        <v>332</v>
      </c>
      <c r="D8" s="2923"/>
      <c r="E8" s="2924" t="s">
        <v>631</v>
      </c>
      <c r="F8" s="2924"/>
      <c r="G8" s="2924"/>
      <c r="H8" s="2924" t="s">
        <v>745</v>
      </c>
      <c r="I8" s="2924"/>
      <c r="J8" s="2924"/>
      <c r="K8" s="439"/>
    </row>
    <row r="9" spans="1:11" ht="27.95" customHeight="1">
      <c r="A9" s="70"/>
      <c r="B9" s="443"/>
      <c r="C9" s="2599"/>
      <c r="D9" s="2599"/>
      <c r="E9" s="2706" t="s">
        <v>890</v>
      </c>
      <c r="F9" s="2706"/>
      <c r="G9" s="2706"/>
      <c r="H9" s="2598"/>
      <c r="I9" s="2598"/>
      <c r="J9" s="2598"/>
      <c r="K9" s="439"/>
    </row>
    <row r="10" spans="1:11" ht="27.95" customHeight="1">
      <c r="A10" s="70"/>
      <c r="B10" s="443"/>
      <c r="C10" s="2599"/>
      <c r="D10" s="2599"/>
      <c r="E10" s="2898" t="s">
        <v>891</v>
      </c>
      <c r="F10" s="2899"/>
      <c r="G10" s="2899"/>
      <c r="H10" s="2598"/>
      <c r="I10" s="2598"/>
      <c r="J10" s="2598"/>
      <c r="K10" s="439"/>
    </row>
    <row r="11" spans="1:11" ht="27.95" customHeight="1">
      <c r="A11" s="70"/>
      <c r="B11" s="443"/>
      <c r="C11" s="2599"/>
      <c r="D11" s="2599"/>
      <c r="E11" s="2600" t="s">
        <v>633</v>
      </c>
      <c r="F11" s="2600"/>
      <c r="G11" s="2600"/>
      <c r="H11" s="2600" t="s">
        <v>663</v>
      </c>
      <c r="I11" s="2598"/>
      <c r="J11" s="2598"/>
      <c r="K11" s="439"/>
    </row>
    <row r="12" spans="1:11" ht="27.95" customHeight="1">
      <c r="A12" s="70"/>
      <c r="B12" s="443"/>
      <c r="C12" s="2599"/>
      <c r="D12" s="2599"/>
      <c r="E12" s="2898" t="s">
        <v>892</v>
      </c>
      <c r="F12" s="2899"/>
      <c r="G12" s="2899"/>
      <c r="H12" s="2598"/>
      <c r="I12" s="2598"/>
      <c r="J12" s="2598"/>
      <c r="K12" s="439"/>
    </row>
    <row r="13" spans="1:11" ht="27.95" customHeight="1">
      <c r="A13" s="70"/>
      <c r="B13" s="443"/>
      <c r="C13" s="2599"/>
      <c r="D13" s="2599"/>
      <c r="E13" s="2600" t="s">
        <v>634</v>
      </c>
      <c r="F13" s="2600"/>
      <c r="G13" s="2600"/>
      <c r="H13" s="2924" t="s">
        <v>744</v>
      </c>
      <c r="I13" s="2924"/>
      <c r="J13" s="2924"/>
      <c r="K13" s="439"/>
    </row>
    <row r="14" spans="1:11" ht="27.95" customHeight="1">
      <c r="A14" s="70"/>
      <c r="B14" s="443"/>
      <c r="C14" s="2599"/>
      <c r="D14" s="2599"/>
      <c r="E14" s="2600" t="s">
        <v>635</v>
      </c>
      <c r="F14" s="2600"/>
      <c r="G14" s="2600"/>
      <c r="H14" s="2598"/>
      <c r="I14" s="2598"/>
      <c r="J14" s="2598"/>
      <c r="K14" s="439"/>
    </row>
    <row r="15" spans="1:11" ht="27.95" customHeight="1">
      <c r="A15" s="525"/>
      <c r="B15" s="525"/>
      <c r="C15" s="444"/>
      <c r="D15" s="444"/>
      <c r="E15" s="2922"/>
      <c r="F15" s="2922"/>
      <c r="G15" s="2922"/>
      <c r="H15" s="2596"/>
      <c r="I15" s="2596"/>
      <c r="J15" s="2596"/>
      <c r="K15" s="439"/>
    </row>
    <row r="16" spans="1:11" ht="27.95" customHeight="1">
      <c r="A16" s="9" t="s">
        <v>11</v>
      </c>
      <c r="B16" s="2652" t="s">
        <v>12</v>
      </c>
      <c r="C16" s="2653"/>
      <c r="D16" s="2654"/>
      <c r="E16" s="61">
        <v>10</v>
      </c>
      <c r="F16" s="2661">
        <v>11</v>
      </c>
      <c r="G16" s="2662"/>
      <c r="H16" s="2662"/>
      <c r="I16" s="2662"/>
      <c r="J16" s="1683">
        <v>12</v>
      </c>
      <c r="K16" s="439"/>
    </row>
    <row r="17" spans="1:15" ht="27.95" customHeight="1">
      <c r="A17" s="10" t="s">
        <v>13</v>
      </c>
      <c r="B17" s="2678" t="s">
        <v>14</v>
      </c>
      <c r="C17" s="2678"/>
      <c r="D17" s="2678"/>
      <c r="E17" s="62" t="s">
        <v>19</v>
      </c>
      <c r="F17" s="2663" t="s">
        <v>894</v>
      </c>
      <c r="G17" s="2664"/>
      <c r="H17" s="2664"/>
      <c r="I17" s="2664"/>
      <c r="J17" s="1661" t="s">
        <v>20</v>
      </c>
      <c r="K17" s="439"/>
    </row>
    <row r="18" spans="1:15" ht="27.95" customHeight="1">
      <c r="A18" s="11"/>
      <c r="B18" s="2684" t="s">
        <v>15</v>
      </c>
      <c r="C18" s="2684"/>
      <c r="D18" s="2684"/>
      <c r="E18" s="64"/>
      <c r="F18" s="1612">
        <v>1</v>
      </c>
      <c r="G18" s="1612">
        <v>2</v>
      </c>
      <c r="H18" s="57">
        <v>3</v>
      </c>
      <c r="I18" s="1613">
        <v>4</v>
      </c>
      <c r="J18" s="1662" t="s">
        <v>21</v>
      </c>
      <c r="K18" s="440"/>
    </row>
    <row r="19" spans="1:15" s="1" customFormat="1" ht="27.95" customHeight="1">
      <c r="A19" s="886" t="s">
        <v>612</v>
      </c>
      <c r="B19" s="2895" t="s">
        <v>613</v>
      </c>
      <c r="C19" s="2896"/>
      <c r="D19" s="2897"/>
      <c r="E19" s="593" t="s">
        <v>20</v>
      </c>
      <c r="F19" s="521"/>
      <c r="G19" s="593"/>
      <c r="H19" s="17"/>
      <c r="I19" s="17"/>
      <c r="J19" s="1717" t="s">
        <v>220</v>
      </c>
      <c r="K19" s="439"/>
      <c r="O19" s="1">
        <v>1</v>
      </c>
    </row>
    <row r="20" spans="1:15" s="1" customFormat="1" ht="27.95" customHeight="1">
      <c r="A20" s="889"/>
      <c r="B20" s="2688" t="s">
        <v>333</v>
      </c>
      <c r="C20" s="2689"/>
      <c r="D20" s="2690"/>
      <c r="E20" s="590" t="s">
        <v>44</v>
      </c>
      <c r="F20" s="392"/>
      <c r="G20" s="187"/>
      <c r="H20" s="8"/>
      <c r="I20" s="8"/>
      <c r="J20" s="13"/>
      <c r="K20" s="439"/>
    </row>
    <row r="21" spans="1:15" s="1" customFormat="1" ht="27.95" customHeight="1">
      <c r="A21" s="889"/>
      <c r="B21" s="1566" t="s">
        <v>739</v>
      </c>
      <c r="C21" s="1567"/>
      <c r="D21" s="1568"/>
      <c r="E21" s="590" t="s">
        <v>123</v>
      </c>
      <c r="F21" s="392"/>
      <c r="G21" s="591"/>
      <c r="H21" s="195"/>
      <c r="I21" s="195"/>
      <c r="J21" s="195"/>
      <c r="K21" s="439"/>
    </row>
    <row r="22" spans="1:15" ht="27.95" customHeight="1">
      <c r="A22" s="168"/>
      <c r="B22" s="72" t="s">
        <v>334</v>
      </c>
      <c r="C22" s="79"/>
      <c r="D22" s="74"/>
      <c r="E22" s="187"/>
      <c r="F22" s="1610"/>
      <c r="G22" s="1610"/>
      <c r="H22" s="1610"/>
      <c r="I22" s="1796">
        <v>1</v>
      </c>
      <c r="J22" s="245"/>
      <c r="K22" s="439"/>
    </row>
    <row r="23" spans="1:15" ht="27.95" customHeight="1">
      <c r="A23" s="168"/>
      <c r="B23" s="171"/>
      <c r="C23" s="81"/>
      <c r="D23" s="74"/>
      <c r="E23" s="189"/>
      <c r="F23" s="189"/>
      <c r="G23" s="189"/>
      <c r="H23" s="245"/>
      <c r="I23" s="245"/>
      <c r="J23" s="245"/>
      <c r="K23" s="439"/>
    </row>
    <row r="24" spans="1:15" ht="27.95" customHeight="1">
      <c r="A24" s="168"/>
      <c r="B24" s="171"/>
      <c r="C24" s="73"/>
      <c r="D24" s="74"/>
      <c r="E24" s="189"/>
      <c r="F24" s="189"/>
      <c r="G24" s="189"/>
      <c r="H24" s="245"/>
      <c r="I24" s="245"/>
      <c r="J24" s="245"/>
      <c r="K24" s="439"/>
    </row>
    <row r="25" spans="1:15" ht="27.95" customHeight="1">
      <c r="A25" s="172"/>
      <c r="B25" s="171"/>
      <c r="C25" s="73"/>
      <c r="D25" s="74"/>
      <c r="E25" s="392"/>
      <c r="F25" s="392"/>
      <c r="G25" s="392"/>
      <c r="H25" s="245"/>
      <c r="I25" s="245"/>
      <c r="J25" s="245"/>
      <c r="K25" s="439"/>
    </row>
    <row r="26" spans="1:15" ht="27.95" customHeight="1">
      <c r="A26" s="170"/>
      <c r="B26" s="171"/>
      <c r="C26" s="73"/>
      <c r="D26" s="74"/>
      <c r="E26" s="392"/>
      <c r="F26" s="392"/>
      <c r="G26" s="392"/>
      <c r="H26" s="1458"/>
      <c r="I26" s="1510"/>
      <c r="J26" s="1495"/>
      <c r="K26" s="439"/>
    </row>
    <row r="27" spans="1:15" ht="27.95" customHeight="1">
      <c r="A27" s="595"/>
      <c r="B27" s="596"/>
      <c r="C27" s="140"/>
      <c r="D27" s="1528"/>
      <c r="E27" s="468"/>
      <c r="F27" s="468"/>
      <c r="G27" s="468"/>
      <c r="H27" s="1533"/>
      <c r="I27" s="1534"/>
      <c r="J27" s="1535"/>
      <c r="K27" s="439"/>
    </row>
    <row r="28" spans="1:15" ht="27.95" customHeight="1">
      <c r="A28" s="595"/>
      <c r="B28" s="596"/>
      <c r="C28" s="140"/>
      <c r="D28" s="1528"/>
      <c r="E28" s="468"/>
      <c r="F28" s="468"/>
      <c r="G28" s="468"/>
      <c r="H28" s="1529"/>
      <c r="I28" s="520"/>
      <c r="J28" s="15"/>
      <c r="K28" s="439"/>
    </row>
    <row r="29" spans="1:15" ht="27.95" customHeight="1">
      <c r="A29" s="159"/>
      <c r="B29" s="598"/>
      <c r="C29" s="141"/>
      <c r="D29" s="169"/>
      <c r="E29" s="433"/>
      <c r="F29" s="433"/>
      <c r="G29" s="433"/>
      <c r="H29" s="1552"/>
      <c r="I29" s="1553"/>
      <c r="J29" s="14"/>
      <c r="K29" s="439"/>
    </row>
    <row r="30" spans="1:15" s="35" customFormat="1" ht="27.95" customHeight="1">
      <c r="A30" s="35">
        <v>1</v>
      </c>
      <c r="J30" s="35">
        <v>1</v>
      </c>
    </row>
  </sheetData>
  <mergeCells count="22">
    <mergeCell ref="B20:D20"/>
    <mergeCell ref="B18:D18"/>
    <mergeCell ref="H3:J3"/>
    <mergeCell ref="E4:G4"/>
    <mergeCell ref="H4:J4"/>
    <mergeCell ref="E5:G5"/>
    <mergeCell ref="C4:D4"/>
    <mergeCell ref="H6:J6"/>
    <mergeCell ref="H7:J7"/>
    <mergeCell ref="E8:G8"/>
    <mergeCell ref="H8:J8"/>
    <mergeCell ref="E15:G15"/>
    <mergeCell ref="E9:G9"/>
    <mergeCell ref="H13:J13"/>
    <mergeCell ref="E12:G12"/>
    <mergeCell ref="B19:D19"/>
    <mergeCell ref="C8:D8"/>
    <mergeCell ref="B16:D16"/>
    <mergeCell ref="B17:D17"/>
    <mergeCell ref="E10:G10"/>
    <mergeCell ref="F16:I16"/>
    <mergeCell ref="F17:I17"/>
  </mergeCells>
  <pageMargins left="0.59055118110236227" right="0.15748031496062992" top="0.59055118110236227" bottom="0.59055118110236227" header="0.31496062992125984" footer="0.15748031496062992"/>
  <pageSetup paperSize="9" scale="6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6" sqref="H6"/>
    </sheetView>
  </sheetViews>
  <sheetFormatPr defaultColWidth="9" defaultRowHeight="25.5"/>
  <cols>
    <col min="1" max="1" width="15.42578125" style="1956" bestFit="1" customWidth="1"/>
    <col min="2" max="2" width="31.140625" style="23" bestFit="1" customWidth="1"/>
    <col min="3" max="3" width="10.85546875" style="1956" bestFit="1" customWidth="1"/>
    <col min="4" max="4" width="14.140625" style="1956" bestFit="1" customWidth="1"/>
    <col min="5" max="16384" width="9" style="23"/>
  </cols>
  <sheetData>
    <row r="1" spans="1:4">
      <c r="A1" s="2604" t="s">
        <v>1402</v>
      </c>
      <c r="B1" s="2605"/>
      <c r="C1" s="2604" t="s">
        <v>1400</v>
      </c>
      <c r="D1" s="2604" t="s">
        <v>1401</v>
      </c>
    </row>
    <row r="2" spans="1:4">
      <c r="A2" s="2925" t="s">
        <v>1382</v>
      </c>
      <c r="B2" s="2609" t="s">
        <v>1382</v>
      </c>
      <c r="C2" s="2610">
        <f>Goal!A488</f>
        <v>5</v>
      </c>
      <c r="D2" s="2610">
        <f>Goal!J488</f>
        <v>13</v>
      </c>
    </row>
    <row r="3" spans="1:4">
      <c r="A3" s="2925"/>
      <c r="B3" s="2609" t="s">
        <v>1383</v>
      </c>
      <c r="C3" s="2610">
        <f>'Goal (CSR)'!A84</f>
        <v>2</v>
      </c>
      <c r="D3" s="2610">
        <f>'Goal (CSR)'!J84</f>
        <v>8</v>
      </c>
    </row>
    <row r="4" spans="1:4">
      <c r="A4" s="2611" t="s">
        <v>1384</v>
      </c>
      <c r="B4" s="2612" t="s">
        <v>1384</v>
      </c>
      <c r="C4" s="2611">
        <f>Customer!A505</f>
        <v>8</v>
      </c>
      <c r="D4" s="2611">
        <f>Customer!J505</f>
        <v>35</v>
      </c>
    </row>
    <row r="5" spans="1:4">
      <c r="A5" s="2927" t="s">
        <v>1403</v>
      </c>
      <c r="B5" s="2613" t="s">
        <v>1385</v>
      </c>
      <c r="C5" s="2614">
        <f>'I1 OM1(SAIFISAIDI)'!A962</f>
        <v>2</v>
      </c>
      <c r="D5" s="2614">
        <f>'I1 OM1(SAIFISAIDI)'!J962</f>
        <v>40</v>
      </c>
    </row>
    <row r="6" spans="1:4">
      <c r="A6" s="2927"/>
      <c r="B6" s="2613" t="s">
        <v>1386</v>
      </c>
      <c r="C6" s="2614">
        <f>'I2 OM1 (LOSS)'!A1503</f>
        <v>6</v>
      </c>
      <c r="D6" s="2614">
        <f>'I2 OM1 (LOSS)'!J1503</f>
        <v>34</v>
      </c>
    </row>
    <row r="7" spans="1:4">
      <c r="A7" s="2927"/>
      <c r="B7" s="2613" t="s">
        <v>1387</v>
      </c>
      <c r="C7" s="2614">
        <f>'I3 OM1(GIS)'!A147</f>
        <v>1</v>
      </c>
      <c r="D7" s="2614">
        <f>'I3 OM1(GIS)'!J147</f>
        <v>3</v>
      </c>
    </row>
    <row r="8" spans="1:4">
      <c r="A8" s="2927"/>
      <c r="B8" s="2613" t="s">
        <v>1388</v>
      </c>
      <c r="C8" s="2614">
        <f>'I4 OM1(งานขยายเขต)'!A144</f>
        <v>3</v>
      </c>
      <c r="D8" s="2614">
        <f>'I4 OM1(งานขยายเขต)'!J144</f>
        <v>4</v>
      </c>
    </row>
    <row r="9" spans="1:4">
      <c r="A9" s="2927"/>
      <c r="B9" s="2613" t="s">
        <v>1389</v>
      </c>
      <c r="C9" s="2614">
        <f>'I5 OM2(DB)'!A36</f>
        <v>1</v>
      </c>
      <c r="D9" s="2614">
        <f>'I5 OM2(DB)'!J36</f>
        <v>1</v>
      </c>
    </row>
    <row r="10" spans="1:4">
      <c r="A10" s="2927"/>
      <c r="B10" s="2613" t="s">
        <v>1390</v>
      </c>
      <c r="C10" s="2614">
        <f>'I6 OM2 (SLA)'!A62</f>
        <v>2</v>
      </c>
      <c r="D10" s="2614">
        <f>'I6 OM2 (SLA)'!J62</f>
        <v>4</v>
      </c>
    </row>
    <row r="11" spans="1:4">
      <c r="A11" s="2927"/>
      <c r="B11" s="2613" t="s">
        <v>1391</v>
      </c>
      <c r="C11" s="2614">
        <f>'I7 OM2(ปิดงานก่อสร้าง)'!A206</f>
        <v>1</v>
      </c>
      <c r="D11" s="2614">
        <f>'I7 OM2(ปิดงานก่อสร้าง)'!J206</f>
        <v>3</v>
      </c>
    </row>
    <row r="12" spans="1:4">
      <c r="A12" s="2927"/>
      <c r="B12" s="2613" t="s">
        <v>1392</v>
      </c>
      <c r="C12" s="2614">
        <f>'I8 IP 1-2(นวัตกรรม)'!A86</f>
        <v>1</v>
      </c>
      <c r="D12" s="2614">
        <f>'I8 IP 1-2(นวัตกรรม)'!J86</f>
        <v>8</v>
      </c>
    </row>
    <row r="13" spans="1:4">
      <c r="A13" s="2927"/>
      <c r="B13" s="2613" t="s">
        <v>1393</v>
      </c>
      <c r="C13" s="2614">
        <f>'I9 RS1 (พลังงาน)'!A26</f>
        <v>1</v>
      </c>
      <c r="D13" s="2614">
        <f>'I9 RS1 (พลังงาน)'!J26</f>
        <v>1</v>
      </c>
    </row>
    <row r="14" spans="1:4">
      <c r="A14" s="2926" t="s">
        <v>1404</v>
      </c>
      <c r="B14" s="2615" t="s">
        <v>1394</v>
      </c>
      <c r="C14" s="2616">
        <f>'L1 HR1'!A56</f>
        <v>2</v>
      </c>
      <c r="D14" s="2616">
        <f>'L1 HR1'!J56</f>
        <v>7</v>
      </c>
    </row>
    <row r="15" spans="1:4">
      <c r="A15" s="2926"/>
      <c r="B15" s="2615" t="s">
        <v>1395</v>
      </c>
      <c r="C15" s="2616">
        <f>'L2 HR2'!A47</f>
        <v>3</v>
      </c>
      <c r="D15" s="2616">
        <f>'L2 HR2'!J47</f>
        <v>6</v>
      </c>
    </row>
    <row r="16" spans="1:4">
      <c r="A16" s="2926"/>
      <c r="B16" s="2615" t="s">
        <v>1396</v>
      </c>
      <c r="C16" s="2616">
        <f>'L3 OC1 (ความปลอดภัย,นโยบาย)'!A430</f>
        <v>3</v>
      </c>
      <c r="D16" s="2616">
        <f>'L3 OC1 (ความปลอดภัย,นโยบาย)'!J430</f>
        <v>14</v>
      </c>
    </row>
    <row r="17" spans="1:4">
      <c r="A17" s="2926"/>
      <c r="B17" s="2615" t="s">
        <v>1397</v>
      </c>
      <c r="C17" s="2616">
        <f>'L4 OC1(ISO 26000)'!A29</f>
        <v>1</v>
      </c>
      <c r="D17" s="2616">
        <f>'L4 OC1(ISO 26000)'!J29</f>
        <v>1</v>
      </c>
    </row>
    <row r="18" spans="1:4">
      <c r="A18" s="2926"/>
      <c r="B18" s="2615" t="s">
        <v>1398</v>
      </c>
      <c r="C18" s="2616" t="e">
        <f>#REF!</f>
        <v>#REF!</v>
      </c>
      <c r="D18" s="2616" t="e">
        <f>#REF!</f>
        <v>#REF!</v>
      </c>
    </row>
    <row r="19" spans="1:4">
      <c r="A19" s="2926"/>
      <c r="B19" s="2615" t="s">
        <v>1399</v>
      </c>
      <c r="C19" s="2616">
        <f>'L6 OC2(SEPA 1-6)'!A30</f>
        <v>1</v>
      </c>
      <c r="D19" s="2616">
        <f>'L6 OC2(SEPA 1-6)'!J30</f>
        <v>1</v>
      </c>
    </row>
    <row r="20" spans="1:4">
      <c r="C20" s="2606" t="e">
        <f t="shared" ref="C20:D20" si="0">SUM(C2:C19)</f>
        <v>#REF!</v>
      </c>
      <c r="D20" s="2606" t="e">
        <f t="shared" si="0"/>
        <v>#REF!</v>
      </c>
    </row>
  </sheetData>
  <mergeCells count="3">
    <mergeCell ref="A2:A3"/>
    <mergeCell ref="A14:A19"/>
    <mergeCell ref="A5:A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35"/>
  <sheetViews>
    <sheetView view="pageBreakPreview" zoomScale="70" zoomScaleNormal="70" zoomScaleSheetLayoutView="70" workbookViewId="0">
      <selection activeCell="Q7" sqref="Q7"/>
    </sheetView>
  </sheetViews>
  <sheetFormatPr defaultColWidth="9" defaultRowHeight="27.95" customHeight="1"/>
  <cols>
    <col min="1" max="1" width="55.42578125" style="1" customWidth="1"/>
    <col min="2" max="2" width="26.140625" style="1" customWidth="1"/>
    <col min="3" max="3" width="12.7109375" style="1" customWidth="1"/>
    <col min="4" max="4" width="32.5703125" style="1" customWidth="1"/>
    <col min="5" max="5" width="14.140625" style="1" customWidth="1"/>
    <col min="6" max="6" width="15.7109375" style="1" customWidth="1"/>
    <col min="7" max="7" width="15.5703125" style="1" customWidth="1"/>
    <col min="8" max="8" width="13.5703125" style="48" customWidth="1"/>
    <col min="9" max="9" width="13.5703125" style="1" customWidth="1"/>
    <col min="10" max="10" width="12.28515625" style="1588" customWidth="1"/>
    <col min="11" max="11" width="11.140625" style="1" customWidth="1"/>
    <col min="12" max="12" width="9" style="213"/>
    <col min="13" max="16384" width="9" style="1"/>
  </cols>
  <sheetData>
    <row r="1" spans="1:15" ht="27.95" customHeight="1">
      <c r="A1" s="763" t="s">
        <v>664</v>
      </c>
      <c r="B1" s="543"/>
      <c r="C1" s="764" t="s">
        <v>16</v>
      </c>
      <c r="D1" s="764"/>
      <c r="E1" s="436"/>
      <c r="F1" s="437"/>
      <c r="G1" s="436"/>
      <c r="H1" s="438"/>
      <c r="I1" s="436"/>
      <c r="J1" s="1668"/>
    </row>
    <row r="2" spans="1:15" ht="27.95" customHeight="1">
      <c r="A2" s="764" t="s">
        <v>17</v>
      </c>
      <c r="B2" s="543"/>
      <c r="C2" s="764" t="s">
        <v>0</v>
      </c>
      <c r="D2" s="764"/>
      <c r="E2" s="436"/>
      <c r="F2" s="436"/>
      <c r="G2" s="436"/>
      <c r="H2" s="438"/>
      <c r="I2" s="436"/>
      <c r="J2" s="1668"/>
    </row>
    <row r="3" spans="1:15" ht="27.95" customHeight="1">
      <c r="A3" s="204" t="s">
        <v>1</v>
      </c>
      <c r="B3" s="266"/>
      <c r="C3" s="266" t="s">
        <v>80</v>
      </c>
      <c r="D3" s="589"/>
      <c r="E3" s="266" t="s">
        <v>2</v>
      </c>
      <c r="F3" s="266"/>
      <c r="G3" s="266"/>
      <c r="H3" s="2708" t="s">
        <v>3</v>
      </c>
      <c r="I3" s="2708"/>
      <c r="J3" s="2708"/>
    </row>
    <row r="4" spans="1:15" ht="27.95" customHeight="1">
      <c r="A4" s="266" t="s">
        <v>4</v>
      </c>
      <c r="B4" s="443"/>
      <c r="C4" s="443" t="s">
        <v>335</v>
      </c>
      <c r="D4" s="266"/>
      <c r="E4" s="2703" t="s">
        <v>335</v>
      </c>
      <c r="F4" s="2704"/>
      <c r="G4" s="2704"/>
      <c r="H4" s="2705" t="s">
        <v>335</v>
      </c>
      <c r="I4" s="2705"/>
      <c r="J4" s="2705"/>
    </row>
    <row r="5" spans="1:15" ht="27.95" customHeight="1">
      <c r="A5" s="443" t="s">
        <v>336</v>
      </c>
      <c r="B5" s="443"/>
      <c r="C5" s="443"/>
      <c r="D5" s="266"/>
      <c r="E5" s="2706"/>
      <c r="F5" s="2706"/>
      <c r="G5" s="2706"/>
      <c r="H5" s="442"/>
      <c r="I5" s="442"/>
      <c r="J5" s="1669"/>
    </row>
    <row r="6" spans="1:15" ht="27.95" customHeight="1">
      <c r="A6" s="70"/>
      <c r="B6" s="266"/>
      <c r="C6" s="266" t="s">
        <v>85</v>
      </c>
      <c r="D6" s="266"/>
      <c r="E6" s="266" t="s">
        <v>7</v>
      </c>
      <c r="F6" s="266"/>
      <c r="G6" s="266"/>
      <c r="H6" s="2708" t="s">
        <v>8</v>
      </c>
      <c r="I6" s="2708"/>
      <c r="J6" s="2708"/>
    </row>
    <row r="7" spans="1:15" ht="27.95" customHeight="1">
      <c r="A7" s="70"/>
      <c r="B7" s="443"/>
      <c r="C7" s="443" t="s">
        <v>335</v>
      </c>
      <c r="D7" s="266"/>
      <c r="E7" s="2703" t="s">
        <v>335</v>
      </c>
      <c r="F7" s="2704"/>
      <c r="G7" s="2704"/>
      <c r="H7" s="2705" t="s">
        <v>335</v>
      </c>
      <c r="I7" s="2705"/>
      <c r="J7" s="2705"/>
    </row>
    <row r="8" spans="1:15" ht="27.95" customHeight="1">
      <c r="A8" s="443"/>
      <c r="B8" s="443"/>
      <c r="C8" s="266"/>
      <c r="D8" s="266"/>
      <c r="E8" s="2706"/>
      <c r="F8" s="2706"/>
      <c r="G8" s="2706"/>
      <c r="H8" s="442"/>
      <c r="I8" s="442"/>
      <c r="J8" s="1669"/>
    </row>
    <row r="9" spans="1:15" ht="27.95" customHeight="1">
      <c r="A9" s="546"/>
      <c r="B9" s="525"/>
      <c r="C9" s="444"/>
      <c r="D9" s="444"/>
      <c r="E9" s="445"/>
      <c r="F9" s="444"/>
      <c r="G9" s="444"/>
      <c r="H9" s="2707"/>
      <c r="I9" s="2707"/>
      <c r="J9" s="2707"/>
    </row>
    <row r="10" spans="1:15" ht="27.95" customHeight="1">
      <c r="A10" s="526" t="s">
        <v>11</v>
      </c>
      <c r="B10" s="2652" t="s">
        <v>12</v>
      </c>
      <c r="C10" s="2653"/>
      <c r="D10" s="2654"/>
      <c r="E10" s="1377">
        <v>10</v>
      </c>
      <c r="F10" s="2661">
        <v>11</v>
      </c>
      <c r="G10" s="2662"/>
      <c r="H10" s="2662"/>
      <c r="I10" s="2662"/>
      <c r="J10" s="1667">
        <v>12</v>
      </c>
    </row>
    <row r="11" spans="1:15" ht="27.95" customHeight="1">
      <c r="A11" s="528" t="s">
        <v>13</v>
      </c>
      <c r="B11" s="2678" t="s">
        <v>337</v>
      </c>
      <c r="C11" s="2678"/>
      <c r="D11" s="2678"/>
      <c r="E11" s="1366" t="s">
        <v>19</v>
      </c>
      <c r="F11" s="2663" t="s">
        <v>894</v>
      </c>
      <c r="G11" s="2664"/>
      <c r="H11" s="2664"/>
      <c r="I11" s="2664"/>
      <c r="J11" s="1661" t="s">
        <v>20</v>
      </c>
    </row>
    <row r="12" spans="1:15" ht="27.95" customHeight="1">
      <c r="A12" s="529"/>
      <c r="B12" s="2684" t="s">
        <v>15</v>
      </c>
      <c r="C12" s="2684"/>
      <c r="D12" s="2684"/>
      <c r="E12" s="1367"/>
      <c r="F12" s="1612">
        <v>1</v>
      </c>
      <c r="G12" s="1612">
        <v>2</v>
      </c>
      <c r="H12" s="57">
        <v>3</v>
      </c>
      <c r="I12" s="1613">
        <v>4</v>
      </c>
      <c r="J12" s="1662" t="s">
        <v>21</v>
      </c>
    </row>
    <row r="13" spans="1:15" ht="27.95" customHeight="1">
      <c r="A13" s="886" t="s">
        <v>579</v>
      </c>
      <c r="B13" s="2685" t="s">
        <v>580</v>
      </c>
      <c r="C13" s="2686"/>
      <c r="D13" s="2687"/>
      <c r="E13" s="604" t="s">
        <v>20</v>
      </c>
      <c r="F13" s="384"/>
      <c r="G13" s="384"/>
      <c r="H13" s="887"/>
      <c r="I13" s="888"/>
      <c r="J13" s="1670" t="s">
        <v>980</v>
      </c>
      <c r="K13" s="36"/>
      <c r="L13" s="214"/>
      <c r="O13" s="1">
        <v>1</v>
      </c>
    </row>
    <row r="14" spans="1:15" ht="27.95" customHeight="1">
      <c r="A14" s="889"/>
      <c r="B14" s="2688" t="s">
        <v>339</v>
      </c>
      <c r="C14" s="2689"/>
      <c r="D14" s="2690"/>
      <c r="E14" s="290" t="s">
        <v>44</v>
      </c>
      <c r="F14" s="291"/>
      <c r="G14" s="450"/>
      <c r="H14" s="890"/>
      <c r="I14" s="891"/>
      <c r="J14" s="1671"/>
      <c r="K14" s="36"/>
      <c r="L14" s="214"/>
    </row>
    <row r="15" spans="1:15" ht="27.95" customHeight="1">
      <c r="A15" s="889"/>
      <c r="B15" s="1372" t="s">
        <v>340</v>
      </c>
      <c r="C15" s="1373"/>
      <c r="D15" s="1374"/>
      <c r="E15" s="290" t="s">
        <v>123</v>
      </c>
      <c r="F15" s="291"/>
      <c r="G15" s="450"/>
      <c r="H15" s="1465"/>
      <c r="I15" s="1466"/>
      <c r="J15" s="1672"/>
      <c r="K15" s="36"/>
      <c r="L15" s="214"/>
    </row>
    <row r="16" spans="1:15" s="213" customFormat="1" ht="27.95" customHeight="1">
      <c r="A16" s="892"/>
      <c r="B16" s="612" t="s">
        <v>341</v>
      </c>
      <c r="C16" s="1375" t="s">
        <v>1062</v>
      </c>
      <c r="D16" s="1376"/>
      <c r="E16" s="20"/>
      <c r="F16" s="1796">
        <v>1</v>
      </c>
      <c r="G16" s="1796">
        <v>1</v>
      </c>
      <c r="H16" s="1796">
        <v>1</v>
      </c>
      <c r="I16" s="1796">
        <v>1</v>
      </c>
      <c r="J16" s="1673"/>
      <c r="K16" s="215"/>
      <c r="L16" s="214"/>
    </row>
    <row r="17" spans="1:15" s="213" customFormat="1" ht="27.95" customHeight="1">
      <c r="A17" s="893"/>
      <c r="B17" s="612"/>
      <c r="C17" s="2682"/>
      <c r="D17" s="2683"/>
      <c r="E17" s="20"/>
      <c r="F17" s="601"/>
      <c r="G17" s="601"/>
      <c r="H17" s="1412"/>
      <c r="I17" s="1412"/>
      <c r="J17" s="1673"/>
      <c r="K17" s="215"/>
      <c r="L17" s="214"/>
    </row>
    <row r="18" spans="1:15" s="213" customFormat="1" ht="27.95" customHeight="1">
      <c r="A18" s="889"/>
      <c r="B18" s="612"/>
      <c r="C18" s="2682"/>
      <c r="D18" s="2683"/>
      <c r="E18" s="20"/>
      <c r="F18" s="601"/>
      <c r="G18" s="601"/>
      <c r="H18" s="1412"/>
      <c r="I18" s="1412"/>
      <c r="J18" s="1673"/>
      <c r="K18" s="215"/>
      <c r="L18" s="214"/>
    </row>
    <row r="19" spans="1:15" s="213" customFormat="1" ht="27.95" customHeight="1">
      <c r="A19" s="889"/>
      <c r="B19" s="2679"/>
      <c r="C19" s="2680"/>
      <c r="D19" s="2681"/>
      <c r="E19" s="601"/>
      <c r="F19" s="601"/>
      <c r="G19" s="601"/>
      <c r="H19" s="1412"/>
      <c r="I19" s="1412"/>
      <c r="J19" s="1673"/>
      <c r="K19" s="215"/>
      <c r="L19" s="214"/>
    </row>
    <row r="20" spans="1:15" s="213" customFormat="1" ht="27.95" customHeight="1">
      <c r="A20" s="889"/>
      <c r="B20" s="2679"/>
      <c r="C20" s="2680"/>
      <c r="D20" s="2681"/>
      <c r="E20" s="1066"/>
      <c r="F20" s="601"/>
      <c r="G20" s="601"/>
      <c r="H20" s="1412"/>
      <c r="I20" s="1412"/>
      <c r="J20" s="1673"/>
      <c r="K20" s="215"/>
      <c r="L20" s="214"/>
    </row>
    <row r="21" spans="1:15" s="213" customFormat="1" ht="27.95" customHeight="1">
      <c r="A21" s="2307"/>
      <c r="B21" s="2697"/>
      <c r="C21" s="2698"/>
      <c r="D21" s="2699"/>
      <c r="E21" s="312"/>
      <c r="F21" s="314"/>
      <c r="G21" s="314"/>
      <c r="H21" s="2308"/>
      <c r="I21" s="2309"/>
      <c r="J21" s="1679"/>
      <c r="K21" s="215"/>
      <c r="L21" s="214"/>
    </row>
    <row r="22" spans="1:15" s="213" customFormat="1" ht="27.95" customHeight="1">
      <c r="A22" s="1194" t="s">
        <v>581</v>
      </c>
      <c r="B22" s="2700" t="s">
        <v>582</v>
      </c>
      <c r="C22" s="2701"/>
      <c r="D22" s="2702"/>
      <c r="E22" s="384" t="s">
        <v>20</v>
      </c>
      <c r="F22" s="616"/>
      <c r="G22" s="616"/>
      <c r="H22" s="2310"/>
      <c r="I22" s="2311"/>
      <c r="J22" s="1670" t="s">
        <v>994</v>
      </c>
      <c r="K22" s="215"/>
      <c r="L22" s="214" t="s">
        <v>1361</v>
      </c>
      <c r="O22" s="213">
        <v>2</v>
      </c>
    </row>
    <row r="23" spans="1:15" s="213" customFormat="1" ht="27.95" customHeight="1">
      <c r="A23" s="1371" t="s">
        <v>342</v>
      </c>
      <c r="B23" s="2694" t="s">
        <v>343</v>
      </c>
      <c r="C23" s="2695"/>
      <c r="D23" s="2696"/>
      <c r="E23" s="290" t="s">
        <v>44</v>
      </c>
      <c r="F23" s="619"/>
      <c r="G23" s="411"/>
      <c r="H23" s="1470"/>
      <c r="I23" s="1471"/>
      <c r="J23" s="1674"/>
      <c r="K23" s="215"/>
      <c r="L23" s="214"/>
    </row>
    <row r="24" spans="1:15" s="213" customFormat="1" ht="27.95" customHeight="1">
      <c r="A24" s="896" t="s">
        <v>326</v>
      </c>
      <c r="B24" s="612" t="s">
        <v>1063</v>
      </c>
      <c r="C24" s="1943">
        <v>45</v>
      </c>
      <c r="D24" s="1944" t="s">
        <v>208</v>
      </c>
      <c r="E24" s="290" t="s">
        <v>123</v>
      </c>
      <c r="F24" s="1610"/>
      <c r="G24" s="1610"/>
      <c r="H24" s="1796"/>
      <c r="I24" s="1796">
        <v>1</v>
      </c>
      <c r="J24" s="1673"/>
      <c r="K24" s="215"/>
      <c r="L24" s="214"/>
    </row>
    <row r="25" spans="1:15" s="1894" customFormat="1" ht="27.95" customHeight="1">
      <c r="A25" s="1891"/>
      <c r="B25" s="84" t="s">
        <v>902</v>
      </c>
      <c r="C25" s="1785">
        <v>3</v>
      </c>
      <c r="D25" s="181" t="s">
        <v>897</v>
      </c>
      <c r="E25" s="1892"/>
      <c r="F25" s="1610"/>
      <c r="G25" s="1610"/>
      <c r="H25" s="1796"/>
      <c r="I25" s="1796">
        <v>1</v>
      </c>
      <c r="J25" s="1893"/>
      <c r="L25" s="2236"/>
    </row>
    <row r="26" spans="1:15" s="1894" customFormat="1" ht="27.95" customHeight="1">
      <c r="A26" s="1891"/>
      <c r="B26" s="84" t="s">
        <v>906</v>
      </c>
      <c r="C26" s="1785">
        <v>3</v>
      </c>
      <c r="D26" s="181" t="s">
        <v>897</v>
      </c>
      <c r="E26" s="1892"/>
      <c r="F26" s="1610"/>
      <c r="G26" s="1610"/>
      <c r="H26" s="1796"/>
      <c r="I26" s="1796">
        <v>1</v>
      </c>
      <c r="J26" s="1893"/>
      <c r="L26" s="2236"/>
    </row>
    <row r="27" spans="1:15" s="1894" customFormat="1" ht="27.95" customHeight="1">
      <c r="A27" s="1891"/>
      <c r="B27" s="84" t="s">
        <v>910</v>
      </c>
      <c r="C27" s="1785">
        <v>3</v>
      </c>
      <c r="D27" s="181" t="s">
        <v>897</v>
      </c>
      <c r="E27" s="1892"/>
      <c r="F27" s="1610"/>
      <c r="G27" s="1610"/>
      <c r="H27" s="1796"/>
      <c r="I27" s="1796">
        <v>1</v>
      </c>
      <c r="J27" s="1893"/>
      <c r="L27" s="2236"/>
    </row>
    <row r="28" spans="1:15" s="1894" customFormat="1" ht="27.95" customHeight="1">
      <c r="A28" s="1891"/>
      <c r="B28" s="84" t="s">
        <v>915</v>
      </c>
      <c r="C28" s="1785">
        <v>3</v>
      </c>
      <c r="D28" s="181" t="s">
        <v>897</v>
      </c>
      <c r="E28" s="1892"/>
      <c r="F28" s="1610"/>
      <c r="G28" s="1610"/>
      <c r="H28" s="1796"/>
      <c r="I28" s="1796">
        <v>1</v>
      </c>
      <c r="J28" s="1895"/>
      <c r="L28" s="2236"/>
    </row>
    <row r="29" spans="1:15" s="1894" customFormat="1" ht="27.95" customHeight="1">
      <c r="A29" s="1891"/>
      <c r="B29" s="84" t="s">
        <v>918</v>
      </c>
      <c r="C29" s="1785">
        <v>3</v>
      </c>
      <c r="D29" s="181" t="s">
        <v>897</v>
      </c>
      <c r="E29" s="1892"/>
      <c r="F29" s="1610"/>
      <c r="G29" s="1610"/>
      <c r="H29" s="1796"/>
      <c r="I29" s="1796">
        <v>1</v>
      </c>
      <c r="J29" s="1895"/>
      <c r="L29" s="2236"/>
    </row>
    <row r="30" spans="1:15" s="1894" customFormat="1" ht="27.95" customHeight="1">
      <c r="A30" s="1891"/>
      <c r="B30" s="84" t="s">
        <v>923</v>
      </c>
      <c r="C30" s="1785">
        <v>3</v>
      </c>
      <c r="D30" s="181" t="s">
        <v>897</v>
      </c>
      <c r="E30" s="1892"/>
      <c r="F30" s="1610"/>
      <c r="G30" s="1610"/>
      <c r="H30" s="1796"/>
      <c r="I30" s="1796">
        <v>1</v>
      </c>
      <c r="J30" s="1895"/>
      <c r="L30" s="2236"/>
    </row>
    <row r="31" spans="1:15" s="1894" customFormat="1" ht="27.95" customHeight="1">
      <c r="A31" s="1891"/>
      <c r="B31" s="84" t="s">
        <v>927</v>
      </c>
      <c r="C31" s="1785">
        <v>3</v>
      </c>
      <c r="D31" s="181" t="s">
        <v>897</v>
      </c>
      <c r="E31" s="1892"/>
      <c r="F31" s="1610"/>
      <c r="G31" s="1610"/>
      <c r="H31" s="1796"/>
      <c r="I31" s="1796">
        <v>1</v>
      </c>
      <c r="J31" s="1895"/>
      <c r="L31" s="2236"/>
    </row>
    <row r="32" spans="1:15" s="1894" customFormat="1" ht="27.95" customHeight="1">
      <c r="A32" s="1891"/>
      <c r="B32" s="84" t="s">
        <v>928</v>
      </c>
      <c r="C32" s="1785">
        <v>3</v>
      </c>
      <c r="D32" s="181" t="s">
        <v>897</v>
      </c>
      <c r="E32" s="1892"/>
      <c r="F32" s="1610"/>
      <c r="G32" s="1610"/>
      <c r="H32" s="1796"/>
      <c r="I32" s="1796">
        <v>1</v>
      </c>
      <c r="J32" s="1895"/>
      <c r="L32" s="2236"/>
    </row>
    <row r="33" spans="1:12" s="1894" customFormat="1" ht="27.95" customHeight="1">
      <c r="A33" s="1891"/>
      <c r="B33" s="84" t="s">
        <v>931</v>
      </c>
      <c r="C33" s="1785">
        <v>3</v>
      </c>
      <c r="D33" s="181" t="s">
        <v>897</v>
      </c>
      <c r="E33" s="1892"/>
      <c r="F33" s="1610"/>
      <c r="G33" s="1610"/>
      <c r="H33" s="1796"/>
      <c r="I33" s="1796">
        <v>1</v>
      </c>
      <c r="J33" s="1895"/>
      <c r="L33" s="2236"/>
    </row>
    <row r="34" spans="1:12" s="1894" customFormat="1" ht="27.95" customHeight="1">
      <c r="A34" s="1891"/>
      <c r="B34" s="84" t="s">
        <v>935</v>
      </c>
      <c r="C34" s="1785">
        <v>3</v>
      </c>
      <c r="D34" s="181" t="s">
        <v>897</v>
      </c>
      <c r="E34" s="1892"/>
      <c r="F34" s="1610"/>
      <c r="G34" s="1610"/>
      <c r="H34" s="1796"/>
      <c r="I34" s="1796">
        <v>1</v>
      </c>
      <c r="J34" s="1895"/>
      <c r="L34" s="2236"/>
    </row>
    <row r="35" spans="1:12" s="1894" customFormat="1" ht="27.95" customHeight="1">
      <c r="A35" s="1891"/>
      <c r="B35" s="84" t="s">
        <v>939</v>
      </c>
      <c r="C35" s="1785">
        <v>3</v>
      </c>
      <c r="D35" s="181" t="s">
        <v>897</v>
      </c>
      <c r="E35" s="1892"/>
      <c r="F35" s="1610"/>
      <c r="G35" s="1610"/>
      <c r="H35" s="1796"/>
      <c r="I35" s="1796">
        <v>1</v>
      </c>
      <c r="J35" s="1895"/>
      <c r="L35" s="2236"/>
    </row>
    <row r="36" spans="1:12" s="1894" customFormat="1" ht="27.95" customHeight="1">
      <c r="A36" s="1891"/>
      <c r="B36" s="84" t="s">
        <v>944</v>
      </c>
      <c r="C36" s="1785">
        <v>3</v>
      </c>
      <c r="D36" s="181" t="s">
        <v>897</v>
      </c>
      <c r="E36" s="1892"/>
      <c r="F36" s="1610"/>
      <c r="G36" s="1610"/>
      <c r="H36" s="1796"/>
      <c r="I36" s="1796">
        <v>1</v>
      </c>
      <c r="J36" s="1895"/>
      <c r="L36" s="2236"/>
    </row>
    <row r="37" spans="1:12" s="1894" customFormat="1" ht="27.95" customHeight="1">
      <c r="A37" s="1891"/>
      <c r="B37" s="84" t="s">
        <v>947</v>
      </c>
      <c r="C37" s="1785">
        <v>3</v>
      </c>
      <c r="D37" s="181" t="s">
        <v>897</v>
      </c>
      <c r="E37" s="1892"/>
      <c r="F37" s="1610"/>
      <c r="G37" s="1610"/>
      <c r="H37" s="1796"/>
      <c r="I37" s="1796">
        <v>1</v>
      </c>
      <c r="J37" s="1895"/>
      <c r="L37" s="2236"/>
    </row>
    <row r="38" spans="1:12" s="1894" customFormat="1" ht="27.95" customHeight="1">
      <c r="A38" s="1891"/>
      <c r="B38" s="84" t="s">
        <v>950</v>
      </c>
      <c r="C38" s="1785">
        <v>3</v>
      </c>
      <c r="D38" s="181" t="s">
        <v>897</v>
      </c>
      <c r="E38" s="1892"/>
      <c r="F38" s="1610"/>
      <c r="G38" s="1610"/>
      <c r="H38" s="1796"/>
      <c r="I38" s="1796">
        <v>1</v>
      </c>
      <c r="J38" s="1895"/>
      <c r="L38" s="2236"/>
    </row>
    <row r="39" spans="1:12" s="1894" customFormat="1" ht="27.95" customHeight="1">
      <c r="A39" s="1896"/>
      <c r="B39" s="1860" t="s">
        <v>953</v>
      </c>
      <c r="C39" s="1785">
        <v>3</v>
      </c>
      <c r="D39" s="181" t="s">
        <v>897</v>
      </c>
      <c r="E39" s="1897"/>
      <c r="F39" s="1610"/>
      <c r="G39" s="1610"/>
      <c r="H39" s="1796"/>
      <c r="I39" s="1796">
        <v>1</v>
      </c>
      <c r="J39" s="1898"/>
      <c r="L39" s="2236"/>
    </row>
    <row r="40" spans="1:12" s="213" customFormat="1" ht="27.95" customHeight="1">
      <c r="A40" s="897"/>
      <c r="B40" s="2211" t="s">
        <v>1360</v>
      </c>
      <c r="C40" s="2212"/>
      <c r="D40" s="2213"/>
      <c r="E40" s="872"/>
      <c r="F40" s="21"/>
      <c r="G40" s="21"/>
      <c r="H40" s="1412"/>
      <c r="I40" s="1412"/>
      <c r="J40" s="1673"/>
      <c r="K40" s="215"/>
      <c r="L40" s="214"/>
    </row>
    <row r="41" spans="1:12" s="213" customFormat="1" ht="27.95" customHeight="1">
      <c r="A41" s="898"/>
      <c r="B41" s="2218" t="s">
        <v>1354</v>
      </c>
      <c r="C41" s="2682"/>
      <c r="D41" s="2683"/>
      <c r="E41" s="872"/>
      <c r="F41" s="21"/>
      <c r="G41" s="21"/>
      <c r="H41" s="1412"/>
      <c r="I41" s="1412"/>
      <c r="J41" s="1673"/>
      <c r="K41" s="215"/>
      <c r="L41" s="214"/>
    </row>
    <row r="42" spans="1:12" s="213" customFormat="1" ht="27.95" customHeight="1">
      <c r="A42" s="897"/>
      <c r="B42" s="2691" t="s">
        <v>1355</v>
      </c>
      <c r="C42" s="2692"/>
      <c r="D42" s="2693"/>
      <c r="E42" s="21"/>
      <c r="F42" s="21"/>
      <c r="G42" s="21"/>
      <c r="H42" s="1412"/>
      <c r="I42" s="1412"/>
      <c r="J42" s="1673"/>
      <c r="K42" s="215"/>
      <c r="L42" s="214"/>
    </row>
    <row r="43" spans="1:12" s="213" customFormat="1" ht="27.95" customHeight="1">
      <c r="A43" s="897"/>
      <c r="B43" s="2691" t="s">
        <v>1356</v>
      </c>
      <c r="C43" s="2692"/>
      <c r="D43" s="2693"/>
      <c r="E43" s="1065"/>
      <c r="F43" s="873"/>
      <c r="G43" s="873"/>
      <c r="H43" s="1412"/>
      <c r="I43" s="1412"/>
      <c r="J43" s="1673"/>
      <c r="K43" s="215"/>
      <c r="L43" s="214"/>
    </row>
    <row r="44" spans="1:12" s="213" customFormat="1" ht="27.95" customHeight="1">
      <c r="A44" s="897"/>
      <c r="B44" s="1368" t="s">
        <v>1357</v>
      </c>
      <c r="C44" s="1369"/>
      <c r="D44" s="1370"/>
      <c r="E44" s="1065"/>
      <c r="F44" s="873"/>
      <c r="G44" s="873"/>
      <c r="H44" s="1412"/>
      <c r="I44" s="1412"/>
      <c r="J44" s="1673"/>
      <c r="K44" s="215"/>
      <c r="L44" s="214"/>
    </row>
    <row r="45" spans="1:12" s="213" customFormat="1" ht="27.95" customHeight="1">
      <c r="A45" s="2214"/>
      <c r="B45" s="2215" t="s">
        <v>1358</v>
      </c>
      <c r="C45" s="2216"/>
      <c r="D45" s="2217"/>
      <c r="E45" s="21"/>
      <c r="F45" s="21"/>
      <c r="G45" s="21"/>
      <c r="H45" s="1473"/>
      <c r="I45" s="1473"/>
      <c r="J45" s="1675"/>
      <c r="K45" s="215"/>
      <c r="L45" s="214"/>
    </row>
    <row r="46" spans="1:12" s="213" customFormat="1" ht="27.95" customHeight="1">
      <c r="A46" s="2214"/>
      <c r="B46" s="2218" t="s">
        <v>235</v>
      </c>
      <c r="C46" s="2216"/>
      <c r="D46" s="2217"/>
      <c r="E46" s="21"/>
      <c r="F46" s="21"/>
      <c r="G46" s="21"/>
      <c r="H46" s="1473"/>
      <c r="I46" s="1473"/>
      <c r="J46" s="1675"/>
      <c r="K46" s="215"/>
      <c r="L46" s="214"/>
    </row>
    <row r="47" spans="1:12" s="213" customFormat="1" ht="27.95" customHeight="1">
      <c r="A47" s="2214"/>
      <c r="B47" s="2215" t="s">
        <v>1359</v>
      </c>
      <c r="C47" s="2216"/>
      <c r="D47" s="2217"/>
      <c r="E47" s="21"/>
      <c r="F47" s="21"/>
      <c r="G47" s="21"/>
      <c r="H47" s="1473"/>
      <c r="I47" s="1473"/>
      <c r="J47" s="1675"/>
      <c r="K47" s="215"/>
      <c r="L47" s="214"/>
    </row>
    <row r="48" spans="1:12" s="213" customFormat="1" ht="27.95" customHeight="1">
      <c r="A48" s="2214"/>
      <c r="B48" s="2215"/>
      <c r="C48" s="2216"/>
      <c r="D48" s="2217"/>
      <c r="E48" s="2291"/>
      <c r="F48" s="2291"/>
      <c r="G48" s="2291"/>
      <c r="H48" s="1473"/>
      <c r="I48" s="1473"/>
      <c r="J48" s="1675"/>
      <c r="K48" s="215"/>
      <c r="L48" s="214"/>
    </row>
    <row r="49" spans="1:15" s="213" customFormat="1" ht="27.95" customHeight="1">
      <c r="A49" s="895"/>
      <c r="B49" s="2694" t="s">
        <v>583</v>
      </c>
      <c r="C49" s="2695"/>
      <c r="D49" s="2696"/>
      <c r="E49" s="290" t="s">
        <v>20</v>
      </c>
      <c r="F49" s="619"/>
      <c r="G49" s="619"/>
      <c r="H49" s="1468"/>
      <c r="I49" s="1469"/>
      <c r="J49" s="1671" t="s">
        <v>980</v>
      </c>
      <c r="K49" s="215"/>
      <c r="L49" s="214" t="s">
        <v>1361</v>
      </c>
      <c r="O49" s="213">
        <v>3</v>
      </c>
    </row>
    <row r="50" spans="1:15" s="213" customFormat="1" ht="27.95" customHeight="1">
      <c r="A50" s="2290"/>
      <c r="B50" s="2694" t="s">
        <v>345</v>
      </c>
      <c r="C50" s="2695"/>
      <c r="D50" s="2696"/>
      <c r="E50" s="290" t="s">
        <v>44</v>
      </c>
      <c r="F50" s="619"/>
      <c r="G50" s="411"/>
      <c r="H50" s="1470"/>
      <c r="I50" s="1471"/>
      <c r="J50" s="1674"/>
      <c r="K50" s="215"/>
      <c r="L50" s="214"/>
    </row>
    <row r="51" spans="1:15" s="213" customFormat="1" ht="27.95" customHeight="1">
      <c r="A51" s="896"/>
      <c r="B51" s="874" t="s">
        <v>341</v>
      </c>
      <c r="C51" s="875" t="s">
        <v>346</v>
      </c>
      <c r="D51" s="876"/>
      <c r="E51" s="290" t="s">
        <v>123</v>
      </c>
      <c r="F51" s="1610"/>
      <c r="G51" s="1610"/>
      <c r="H51" s="1796"/>
      <c r="I51" s="1796">
        <v>1</v>
      </c>
      <c r="J51" s="1673"/>
      <c r="K51" s="215"/>
      <c r="L51" s="214"/>
    </row>
    <row r="52" spans="1:15" ht="27.95" customHeight="1">
      <c r="A52" s="2312"/>
      <c r="B52" s="2313"/>
      <c r="C52" s="2314"/>
      <c r="D52" s="2315"/>
      <c r="E52" s="2316"/>
      <c r="F52" s="2317"/>
      <c r="G52" s="2317"/>
      <c r="H52" s="2318"/>
      <c r="I52" s="2318"/>
      <c r="J52" s="2319"/>
      <c r="K52" s="36"/>
      <c r="L52" s="214"/>
    </row>
    <row r="53" spans="1:15" ht="27.95" customHeight="1">
      <c r="A53" s="1194" t="s">
        <v>581</v>
      </c>
      <c r="B53" s="2293" t="s">
        <v>584</v>
      </c>
      <c r="C53" s="2294"/>
      <c r="D53" s="2295"/>
      <c r="E53" s="604" t="s">
        <v>20</v>
      </c>
      <c r="F53" s="616"/>
      <c r="G53" s="616"/>
      <c r="H53" s="2296"/>
      <c r="I53" s="2296"/>
      <c r="J53" s="1670" t="s">
        <v>980</v>
      </c>
      <c r="K53" s="36"/>
      <c r="L53" s="214"/>
      <c r="O53" s="1">
        <v>4</v>
      </c>
    </row>
    <row r="54" spans="1:15" ht="27.95" customHeight="1">
      <c r="A54" s="2290" t="s">
        <v>344</v>
      </c>
      <c r="B54" s="1108" t="s">
        <v>347</v>
      </c>
      <c r="C54" s="2288" t="s">
        <v>768</v>
      </c>
      <c r="D54" s="877"/>
      <c r="E54" s="290" t="s">
        <v>44</v>
      </c>
      <c r="F54" s="1610"/>
      <c r="G54" s="1610"/>
      <c r="H54" s="1796"/>
      <c r="I54" s="1796">
        <v>1</v>
      </c>
      <c r="J54" s="1673"/>
      <c r="K54" s="197"/>
      <c r="L54" s="214"/>
    </row>
    <row r="55" spans="1:15" ht="27.95" customHeight="1">
      <c r="A55" s="906" t="s">
        <v>575</v>
      </c>
      <c r="B55" s="1108"/>
      <c r="C55" s="2288"/>
      <c r="D55" s="2289"/>
      <c r="E55" s="290" t="s">
        <v>123</v>
      </c>
      <c r="F55" s="619"/>
      <c r="G55" s="411"/>
      <c r="H55" s="1412"/>
      <c r="I55" s="1412"/>
      <c r="J55" s="1673"/>
      <c r="K55" s="36"/>
      <c r="L55" s="214"/>
    </row>
    <row r="56" spans="1:15" ht="27.95" customHeight="1">
      <c r="A56" s="907"/>
      <c r="B56" s="1108"/>
      <c r="C56" s="878"/>
      <c r="D56" s="879"/>
      <c r="E56" s="21"/>
      <c r="F56" s="873"/>
      <c r="G56" s="873"/>
      <c r="H56" s="1412"/>
      <c r="I56" s="1412"/>
      <c r="J56" s="1673"/>
      <c r="K56" s="36"/>
      <c r="L56" s="214"/>
    </row>
    <row r="57" spans="1:15" ht="27.95" customHeight="1">
      <c r="A57" s="906"/>
      <c r="B57" s="1134"/>
      <c r="C57" s="1135"/>
      <c r="D57" s="1136"/>
      <c r="E57" s="872"/>
      <c r="F57" s="21"/>
      <c r="G57" s="21"/>
      <c r="H57" s="1412"/>
      <c r="I57" s="1412"/>
      <c r="J57" s="1673"/>
      <c r="K57" s="36"/>
      <c r="L57" s="214"/>
    </row>
    <row r="58" spans="1:15" ht="27.95" customHeight="1">
      <c r="A58" s="907"/>
      <c r="B58" s="899"/>
      <c r="C58" s="900"/>
      <c r="D58" s="901"/>
      <c r="E58" s="2292"/>
      <c r="F58" s="21"/>
      <c r="G58" s="21"/>
      <c r="H58" s="1412"/>
      <c r="I58" s="1412"/>
      <c r="J58" s="1675"/>
      <c r="K58" s="36"/>
      <c r="L58" s="214"/>
    </row>
    <row r="59" spans="1:15" ht="27.95" customHeight="1">
      <c r="A59" s="906" t="s">
        <v>575</v>
      </c>
      <c r="B59" s="908" t="s">
        <v>585</v>
      </c>
      <c r="C59" s="900"/>
      <c r="D59" s="901"/>
      <c r="E59" s="291" t="s">
        <v>20</v>
      </c>
      <c r="F59" s="644"/>
      <c r="G59" s="644"/>
      <c r="H59" s="1412"/>
      <c r="I59" s="1412"/>
      <c r="J59" s="1671" t="s">
        <v>980</v>
      </c>
      <c r="K59" s="36"/>
      <c r="L59" s="214"/>
      <c r="O59" s="1">
        <v>5</v>
      </c>
    </row>
    <row r="60" spans="1:15" ht="27.95" customHeight="1">
      <c r="A60" s="907"/>
      <c r="B60" s="260" t="s">
        <v>347</v>
      </c>
      <c r="C60" s="1819" t="s">
        <v>348</v>
      </c>
      <c r="D60" s="877"/>
      <c r="E60" s="290" t="s">
        <v>44</v>
      </c>
      <c r="F60" s="1610"/>
      <c r="G60" s="1610"/>
      <c r="H60" s="1796"/>
      <c r="I60" s="1796">
        <v>1</v>
      </c>
      <c r="J60" s="1673"/>
      <c r="K60" s="36"/>
      <c r="L60" s="214"/>
    </row>
    <row r="61" spans="1:15" ht="27.95" customHeight="1">
      <c r="A61" s="1137"/>
      <c r="B61" s="260"/>
      <c r="C61" s="1138"/>
      <c r="D61" s="1139"/>
      <c r="E61" s="290" t="s">
        <v>123</v>
      </c>
      <c r="F61" s="619"/>
      <c r="G61" s="411"/>
      <c r="H61" s="1412"/>
      <c r="I61" s="1412"/>
      <c r="J61" s="1673"/>
      <c r="K61" s="36"/>
      <c r="L61" s="214"/>
    </row>
    <row r="62" spans="1:15" ht="27.95" customHeight="1">
      <c r="A62" s="908"/>
      <c r="B62" s="1134"/>
      <c r="C62" s="1135"/>
      <c r="D62" s="1136"/>
      <c r="E62" s="882"/>
      <c r="F62" s="880"/>
      <c r="G62" s="880"/>
      <c r="H62" s="1412"/>
      <c r="I62" s="1412"/>
      <c r="J62" s="1673"/>
      <c r="K62" s="36"/>
      <c r="L62" s="214"/>
    </row>
    <row r="63" spans="1:15" ht="27.95" customHeight="1">
      <c r="A63" s="908"/>
      <c r="B63" s="909"/>
      <c r="C63" s="905"/>
      <c r="D63" s="901"/>
      <c r="E63" s="2297"/>
      <c r="F63" s="880"/>
      <c r="G63" s="880"/>
      <c r="H63" s="1472"/>
      <c r="I63" s="1472"/>
      <c r="J63" s="1675"/>
      <c r="K63" s="36"/>
      <c r="L63" s="214"/>
    </row>
    <row r="64" spans="1:15" ht="27.95" customHeight="1">
      <c r="A64" s="906" t="s">
        <v>575</v>
      </c>
      <c r="B64" s="910" t="s">
        <v>586</v>
      </c>
      <c r="C64" s="900"/>
      <c r="D64" s="901"/>
      <c r="E64" s="291" t="s">
        <v>20</v>
      </c>
      <c r="F64" s="644"/>
      <c r="G64" s="644"/>
      <c r="H64" s="1474"/>
      <c r="I64" s="1474"/>
      <c r="J64" s="1671" t="s">
        <v>980</v>
      </c>
      <c r="K64" s="36"/>
      <c r="L64" s="214"/>
      <c r="O64" s="1">
        <v>6</v>
      </c>
    </row>
    <row r="65" spans="1:15" ht="27.95" customHeight="1">
      <c r="A65" s="907"/>
      <c r="B65" s="260" t="s">
        <v>347</v>
      </c>
      <c r="C65" s="2676" t="s">
        <v>348</v>
      </c>
      <c r="D65" s="2677"/>
      <c r="E65" s="290" t="s">
        <v>44</v>
      </c>
      <c r="F65" s="1610"/>
      <c r="G65" s="1610"/>
      <c r="H65" s="1796"/>
      <c r="I65" s="1796">
        <v>1</v>
      </c>
      <c r="J65" s="1673"/>
      <c r="K65" s="36"/>
      <c r="L65" s="214"/>
    </row>
    <row r="66" spans="1:15" ht="27.95" customHeight="1">
      <c r="A66" s="896"/>
      <c r="B66" s="260"/>
      <c r="C66" s="2676"/>
      <c r="D66" s="2677"/>
      <c r="E66" s="290" t="s">
        <v>123</v>
      </c>
      <c r="F66" s="619"/>
      <c r="G66" s="411"/>
      <c r="H66" s="1412"/>
      <c r="I66" s="1412"/>
      <c r="J66" s="1673"/>
      <c r="K66" s="36"/>
      <c r="L66" s="214"/>
    </row>
    <row r="67" spans="1:15" ht="27.95" customHeight="1">
      <c r="A67" s="895"/>
      <c r="B67" s="260"/>
      <c r="C67" s="878"/>
      <c r="D67" s="879"/>
      <c r="E67" s="883"/>
      <c r="F67" s="883"/>
      <c r="G67" s="883"/>
      <c r="H67" s="1412"/>
      <c r="I67" s="1412"/>
      <c r="J67" s="1673"/>
      <c r="K67" s="36"/>
      <c r="L67" s="214"/>
    </row>
    <row r="68" spans="1:15" ht="27.95" customHeight="1">
      <c r="A68" s="1188"/>
      <c r="B68" s="1189"/>
      <c r="C68" s="1190"/>
      <c r="D68" s="1191"/>
      <c r="E68" s="1192"/>
      <c r="F68" s="1193"/>
      <c r="G68" s="1193"/>
      <c r="H68" s="1473"/>
      <c r="I68" s="1473"/>
      <c r="J68" s="1675"/>
      <c r="K68" s="36"/>
      <c r="L68" s="214"/>
    </row>
    <row r="69" spans="1:15" ht="27.95" customHeight="1">
      <c r="A69" s="1188"/>
      <c r="B69" s="1189"/>
      <c r="C69" s="1190"/>
      <c r="D69" s="1191"/>
      <c r="E69" s="1192"/>
      <c r="F69" s="1193"/>
      <c r="G69" s="1193"/>
      <c r="H69" s="1473"/>
      <c r="I69" s="1473"/>
      <c r="J69" s="1675"/>
      <c r="K69" s="36"/>
      <c r="L69" s="214"/>
    </row>
    <row r="70" spans="1:15" ht="27.95" customHeight="1">
      <c r="A70" s="906" t="s">
        <v>575</v>
      </c>
      <c r="B70" s="2305" t="s">
        <v>587</v>
      </c>
      <c r="C70" s="2285"/>
      <c r="D70" s="2286"/>
      <c r="E70" s="290" t="s">
        <v>20</v>
      </c>
      <c r="F70" s="619"/>
      <c r="G70" s="619"/>
      <c r="H70" s="1475"/>
      <c r="I70" s="1467"/>
      <c r="J70" s="1671" t="s">
        <v>980</v>
      </c>
      <c r="K70" s="36"/>
      <c r="L70" s="214" t="s">
        <v>1361</v>
      </c>
      <c r="O70" s="1">
        <v>7</v>
      </c>
    </row>
    <row r="71" spans="1:15" ht="27.95" customHeight="1">
      <c r="A71" s="1406"/>
      <c r="B71" s="260" t="s">
        <v>347</v>
      </c>
      <c r="C71" s="884" t="s">
        <v>349</v>
      </c>
      <c r="D71" s="879" t="s">
        <v>350</v>
      </c>
      <c r="E71" s="290" t="s">
        <v>44</v>
      </c>
      <c r="F71" s="1610"/>
      <c r="G71" s="1610"/>
      <c r="H71" s="1796"/>
      <c r="I71" s="1796">
        <v>1</v>
      </c>
      <c r="J71" s="1673"/>
      <c r="K71" s="36"/>
      <c r="L71" s="214"/>
    </row>
    <row r="72" spans="1:15" ht="27.95" customHeight="1">
      <c r="A72" s="896"/>
      <c r="B72" s="260"/>
      <c r="C72" s="884"/>
      <c r="D72" s="879"/>
      <c r="E72" s="290" t="s">
        <v>123</v>
      </c>
      <c r="F72" s="619"/>
      <c r="G72" s="411"/>
      <c r="H72" s="1412"/>
      <c r="I72" s="1412"/>
      <c r="J72" s="1673"/>
      <c r="K72" s="36"/>
      <c r="L72" s="214"/>
    </row>
    <row r="73" spans="1:15" ht="27.95" customHeight="1">
      <c r="A73" s="906"/>
      <c r="B73" s="260"/>
      <c r="C73" s="884"/>
      <c r="D73" s="879"/>
      <c r="E73" s="350"/>
      <c r="F73" s="350"/>
      <c r="G73" s="350"/>
      <c r="H73" s="1412"/>
      <c r="I73" s="1412"/>
      <c r="J73" s="1673"/>
      <c r="K73" s="36"/>
      <c r="L73" s="214"/>
    </row>
    <row r="74" spans="1:15" ht="27.95" customHeight="1">
      <c r="A74" s="895"/>
      <c r="B74" s="260"/>
      <c r="C74" s="884"/>
      <c r="D74" s="879"/>
      <c r="E74" s="350"/>
      <c r="F74" s="350"/>
      <c r="G74" s="350"/>
      <c r="H74" s="1412"/>
      <c r="I74" s="1412"/>
      <c r="J74" s="1673"/>
      <c r="K74" s="36"/>
      <c r="L74" s="214"/>
    </row>
    <row r="75" spans="1:15" ht="27.95" customHeight="1">
      <c r="A75" s="889"/>
      <c r="B75" s="1405"/>
      <c r="C75" s="1403"/>
      <c r="D75" s="1404"/>
      <c r="E75" s="350"/>
      <c r="F75" s="350"/>
      <c r="G75" s="350"/>
      <c r="H75" s="1475"/>
      <c r="I75" s="1467"/>
      <c r="J75" s="1672"/>
      <c r="K75" s="36"/>
      <c r="L75" s="214"/>
    </row>
    <row r="76" spans="1:15" ht="27.95" customHeight="1">
      <c r="A76" s="889"/>
      <c r="B76" s="913"/>
      <c r="C76" s="911"/>
      <c r="D76" s="912"/>
      <c r="E76" s="2306"/>
      <c r="F76" s="350"/>
      <c r="G76" s="350"/>
      <c r="H76" s="1475"/>
      <c r="I76" s="1467"/>
      <c r="J76" s="1734"/>
      <c r="K76" s="36"/>
      <c r="L76" s="214"/>
    </row>
    <row r="77" spans="1:15" ht="27.95" customHeight="1">
      <c r="A77" s="906" t="s">
        <v>575</v>
      </c>
      <c r="B77" s="805" t="s">
        <v>588</v>
      </c>
      <c r="C77" s="1407"/>
      <c r="D77" s="1408"/>
      <c r="E77" s="291" t="s">
        <v>20</v>
      </c>
      <c r="F77" s="644"/>
      <c r="G77" s="644"/>
      <c r="H77" s="1412"/>
      <c r="I77" s="1412"/>
      <c r="J77" s="1671" t="s">
        <v>980</v>
      </c>
      <c r="K77" s="36"/>
      <c r="L77" s="214" t="s">
        <v>1361</v>
      </c>
      <c r="O77" s="1">
        <v>8</v>
      </c>
    </row>
    <row r="78" spans="1:15" ht="27.95" customHeight="1">
      <c r="A78" s="906"/>
      <c r="B78" s="260" t="s">
        <v>347</v>
      </c>
      <c r="C78" s="884" t="s">
        <v>349</v>
      </c>
      <c r="D78" s="879" t="s">
        <v>350</v>
      </c>
      <c r="E78" s="290" t="s">
        <v>44</v>
      </c>
      <c r="F78" s="1610"/>
      <c r="G78" s="1610"/>
      <c r="H78" s="1796"/>
      <c r="I78" s="1796">
        <v>1</v>
      </c>
      <c r="J78" s="1673"/>
      <c r="K78" s="36"/>
      <c r="L78" s="214"/>
    </row>
    <row r="79" spans="1:15" ht="27.95" customHeight="1">
      <c r="A79" s="741"/>
      <c r="B79" s="260"/>
      <c r="C79" s="884"/>
      <c r="D79" s="879"/>
      <c r="E79" s="290" t="s">
        <v>123</v>
      </c>
      <c r="F79" s="619"/>
      <c r="G79" s="411"/>
      <c r="H79" s="1412"/>
      <c r="I79" s="1412"/>
      <c r="J79" s="1673"/>
      <c r="K79" s="36"/>
      <c r="L79" s="214"/>
    </row>
    <row r="80" spans="1:15" ht="27.95" customHeight="1">
      <c r="A80" s="892"/>
      <c r="B80" s="260"/>
      <c r="C80" s="884"/>
      <c r="D80" s="879"/>
      <c r="E80" s="21"/>
      <c r="F80" s="21"/>
      <c r="G80" s="21"/>
      <c r="H80" s="1412"/>
      <c r="I80" s="1412"/>
      <c r="J80" s="1673"/>
      <c r="K80" s="36"/>
      <c r="L80" s="214"/>
    </row>
    <row r="81" spans="1:12" ht="27.95" customHeight="1">
      <c r="A81" s="893"/>
      <c r="B81" s="260"/>
      <c r="C81" s="884"/>
      <c r="D81" s="879"/>
      <c r="E81" s="21"/>
      <c r="F81" s="21"/>
      <c r="G81" s="21"/>
      <c r="H81" s="1412"/>
      <c r="I81" s="1412"/>
      <c r="J81" s="1673"/>
      <c r="K81" s="36"/>
      <c r="L81" s="214"/>
    </row>
    <row r="82" spans="1:12" ht="27.95" customHeight="1">
      <c r="A82" s="741"/>
      <c r="B82" s="2287"/>
      <c r="C82" s="2283"/>
      <c r="D82" s="2284"/>
      <c r="E82" s="885"/>
      <c r="F82" s="21"/>
      <c r="G82" s="21"/>
      <c r="H82" s="1412"/>
      <c r="I82" s="1412"/>
      <c r="J82" s="1673"/>
      <c r="K82" s="36"/>
      <c r="L82" s="214"/>
    </row>
    <row r="83" spans="1:12" ht="27.95" customHeight="1">
      <c r="A83" s="2298"/>
      <c r="B83" s="2299"/>
      <c r="C83" s="2300"/>
      <c r="D83" s="2301"/>
      <c r="E83" s="2302"/>
      <c r="F83" s="2302"/>
      <c r="G83" s="2302"/>
      <c r="H83" s="2303"/>
      <c r="I83" s="2304"/>
      <c r="J83" s="1679"/>
      <c r="K83" s="36"/>
      <c r="L83" s="214"/>
    </row>
    <row r="84" spans="1:12" ht="27.95" customHeight="1">
      <c r="A84" s="1">
        <v>2</v>
      </c>
      <c r="I84" s="1">
        <v>2</v>
      </c>
      <c r="J84" s="1588">
        <v>8</v>
      </c>
      <c r="K84" s="36"/>
      <c r="L84" s="214"/>
    </row>
    <row r="85" spans="1:12" ht="27.95" customHeight="1">
      <c r="I85" s="1">
        <v>7</v>
      </c>
      <c r="J85" s="1588">
        <v>21</v>
      </c>
      <c r="K85" s="36"/>
      <c r="L85" s="214"/>
    </row>
    <row r="86" spans="1:12" ht="27.95" customHeight="1">
      <c r="K86" s="36"/>
      <c r="L86" s="214"/>
    </row>
    <row r="87" spans="1:12" ht="27.95" customHeight="1">
      <c r="K87" s="36"/>
      <c r="L87" s="214"/>
    </row>
    <row r="88" spans="1:12" ht="27.95" customHeight="1">
      <c r="K88" s="36"/>
      <c r="L88" s="214"/>
    </row>
    <row r="89" spans="1:12" ht="27.95" customHeight="1">
      <c r="K89" s="36"/>
      <c r="L89" s="214"/>
    </row>
    <row r="90" spans="1:12" ht="27.95" customHeight="1">
      <c r="K90" s="36"/>
      <c r="L90" s="214"/>
    </row>
    <row r="91" spans="1:12" ht="27.95" customHeight="1">
      <c r="K91" s="36"/>
      <c r="L91" s="214"/>
    </row>
    <row r="92" spans="1:12" ht="27.95" customHeight="1">
      <c r="K92" s="36"/>
      <c r="L92" s="214"/>
    </row>
    <row r="93" spans="1:12" ht="27.95" customHeight="1">
      <c r="K93" s="36"/>
      <c r="L93" s="214"/>
    </row>
    <row r="94" spans="1:12" ht="27.95" customHeight="1">
      <c r="K94" s="36"/>
      <c r="L94" s="214"/>
    </row>
    <row r="95" spans="1:12" ht="27.95" customHeight="1">
      <c r="K95" s="36"/>
      <c r="L95" s="214"/>
    </row>
    <row r="96" spans="1:12" ht="27.95" customHeight="1">
      <c r="K96" s="36"/>
      <c r="L96" s="214"/>
    </row>
    <row r="97" spans="11:12" ht="27.95" customHeight="1">
      <c r="K97" s="36"/>
      <c r="L97" s="214"/>
    </row>
    <row r="98" spans="11:12" ht="27.95" customHeight="1">
      <c r="K98" s="36"/>
      <c r="L98" s="214"/>
    </row>
    <row r="99" spans="11:12" ht="27.95" customHeight="1">
      <c r="K99" s="36"/>
      <c r="L99" s="214"/>
    </row>
    <row r="100" spans="11:12" ht="27.95" customHeight="1">
      <c r="K100" s="36"/>
      <c r="L100" s="214"/>
    </row>
    <row r="101" spans="11:12" ht="27.95" customHeight="1">
      <c r="K101" s="36"/>
      <c r="L101" s="214"/>
    </row>
    <row r="102" spans="11:12" ht="27.95" customHeight="1">
      <c r="K102" s="36"/>
      <c r="L102" s="214"/>
    </row>
    <row r="103" spans="11:12" ht="27.95" customHeight="1">
      <c r="K103" s="36"/>
      <c r="L103" s="214"/>
    </row>
    <row r="104" spans="11:12" ht="27.95" customHeight="1">
      <c r="K104" s="36"/>
      <c r="L104" s="214"/>
    </row>
    <row r="105" spans="11:12" ht="27.95" customHeight="1">
      <c r="K105" s="36"/>
      <c r="L105" s="214"/>
    </row>
    <row r="106" spans="11:12" ht="27.95" customHeight="1">
      <c r="K106" s="36"/>
      <c r="L106" s="214"/>
    </row>
    <row r="107" spans="11:12" ht="27.95" customHeight="1">
      <c r="K107" s="36"/>
      <c r="L107" s="214"/>
    </row>
    <row r="108" spans="11:12" ht="27.95" customHeight="1">
      <c r="K108" s="36"/>
      <c r="L108" s="214"/>
    </row>
    <row r="109" spans="11:12" ht="27.95" customHeight="1">
      <c r="K109" s="36"/>
      <c r="L109" s="214"/>
    </row>
    <row r="110" spans="11:12" ht="27.95" customHeight="1">
      <c r="K110" s="36"/>
      <c r="L110" s="214"/>
    </row>
    <row r="111" spans="11:12" ht="27.95" customHeight="1">
      <c r="K111" s="36"/>
      <c r="L111" s="214"/>
    </row>
    <row r="112" spans="11:12" ht="27.95" customHeight="1">
      <c r="K112" s="36"/>
      <c r="L112" s="214"/>
    </row>
    <row r="113" spans="11:12" ht="27.95" customHeight="1">
      <c r="K113" s="36"/>
      <c r="L113" s="214"/>
    </row>
    <row r="114" spans="11:12" ht="27.95" customHeight="1">
      <c r="K114" s="36"/>
      <c r="L114" s="214"/>
    </row>
    <row r="115" spans="11:12" ht="27.95" customHeight="1">
      <c r="K115" s="36"/>
      <c r="L115" s="214"/>
    </row>
    <row r="116" spans="11:12" ht="27.95" customHeight="1">
      <c r="K116" s="36"/>
      <c r="L116" s="214"/>
    </row>
    <row r="117" spans="11:12" ht="27.95" customHeight="1">
      <c r="K117" s="36"/>
      <c r="L117" s="214"/>
    </row>
    <row r="118" spans="11:12" ht="27.95" customHeight="1">
      <c r="K118" s="36"/>
      <c r="L118" s="214"/>
    </row>
    <row r="119" spans="11:12" ht="27.95" customHeight="1">
      <c r="K119" s="36"/>
      <c r="L119" s="214"/>
    </row>
    <row r="120" spans="11:12" ht="27.95" customHeight="1">
      <c r="K120" s="36"/>
      <c r="L120" s="214"/>
    </row>
    <row r="121" spans="11:12" ht="27.95" customHeight="1">
      <c r="K121" s="36"/>
      <c r="L121" s="214"/>
    </row>
    <row r="122" spans="11:12" ht="27.95" customHeight="1">
      <c r="K122" s="36"/>
      <c r="L122" s="214"/>
    </row>
    <row r="123" spans="11:12" ht="27.95" customHeight="1">
      <c r="K123" s="36"/>
      <c r="L123" s="214"/>
    </row>
    <row r="124" spans="11:12" ht="27.95" customHeight="1">
      <c r="K124" s="36"/>
      <c r="L124" s="214"/>
    </row>
    <row r="125" spans="11:12" ht="27.95" customHeight="1">
      <c r="K125" s="36"/>
      <c r="L125" s="214"/>
    </row>
    <row r="126" spans="11:12" ht="27.95" customHeight="1">
      <c r="K126" s="36"/>
      <c r="L126" s="214"/>
    </row>
    <row r="135" spans="7:8" ht="27.95" customHeight="1">
      <c r="G135" s="36"/>
      <c r="H135" s="1"/>
    </row>
  </sheetData>
  <mergeCells count="30">
    <mergeCell ref="E7:G7"/>
    <mergeCell ref="H7:J7"/>
    <mergeCell ref="E8:G8"/>
    <mergeCell ref="H9:J9"/>
    <mergeCell ref="H3:J3"/>
    <mergeCell ref="E4:G4"/>
    <mergeCell ref="H4:J4"/>
    <mergeCell ref="E5:G5"/>
    <mergeCell ref="H6:J6"/>
    <mergeCell ref="B22:D22"/>
    <mergeCell ref="B23:D23"/>
    <mergeCell ref="C41:D41"/>
    <mergeCell ref="F10:I10"/>
    <mergeCell ref="F11:I11"/>
    <mergeCell ref="C66:D66"/>
    <mergeCell ref="C65:D65"/>
    <mergeCell ref="B10:D10"/>
    <mergeCell ref="B11:D11"/>
    <mergeCell ref="B19:D19"/>
    <mergeCell ref="C17:D17"/>
    <mergeCell ref="C18:D18"/>
    <mergeCell ref="B12:D12"/>
    <mergeCell ref="B13:D13"/>
    <mergeCell ref="B14:D14"/>
    <mergeCell ref="B20:D20"/>
    <mergeCell ref="B43:D43"/>
    <mergeCell ref="B49:D49"/>
    <mergeCell ref="B50:D50"/>
    <mergeCell ref="B42:D42"/>
    <mergeCell ref="B21:D21"/>
  </mergeCells>
  <printOptions horizontalCentered="1"/>
  <pageMargins left="0.23622047244094491" right="0.15748031496062992" top="0.70866141732283472" bottom="0.39370078740157483" header="0.39370078740157483" footer="0.39370078740157483"/>
  <pageSetup paperSize="9" scale="59" orientation="landscape" r:id="rId1"/>
  <rowBreaks count="1" manualBreakCount="1">
    <brk id="2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05"/>
  <sheetViews>
    <sheetView view="pageBreakPreview" zoomScale="70" zoomScaleNormal="70" zoomScaleSheetLayoutView="70" workbookViewId="0">
      <selection activeCell="M25" sqref="M25"/>
    </sheetView>
  </sheetViews>
  <sheetFormatPr defaultColWidth="9" defaultRowHeight="27.95" customHeight="1" outlineLevelRow="1"/>
  <cols>
    <col min="1" max="1" width="64.7109375" style="12" customWidth="1"/>
    <col min="2" max="2" width="25.42578125" style="12" customWidth="1"/>
    <col min="3" max="3" width="14.42578125" style="12" customWidth="1"/>
    <col min="4" max="4" width="43.28515625" style="12" customWidth="1"/>
    <col min="5" max="7" width="14.5703125" style="12" customWidth="1"/>
    <col min="8" max="8" width="14.5703125" style="50" customWidth="1"/>
    <col min="9" max="9" width="14.5703125" style="12" customWidth="1"/>
    <col min="10" max="10" width="15.42578125" style="1956" customWidth="1"/>
    <col min="11" max="11" width="13.5703125" style="12" customWidth="1"/>
    <col min="12" max="12" width="9" style="2242"/>
    <col min="13" max="16384" width="9" style="12"/>
  </cols>
  <sheetData>
    <row r="1" spans="1:15" ht="27.95" customHeight="1">
      <c r="A1" s="763" t="s">
        <v>664</v>
      </c>
      <c r="B1" s="263"/>
      <c r="C1" s="765" t="s">
        <v>92</v>
      </c>
      <c r="D1" s="766"/>
      <c r="E1" s="264"/>
      <c r="F1" s="264"/>
      <c r="G1" s="264"/>
      <c r="H1" s="264"/>
      <c r="I1" s="264"/>
      <c r="J1" s="2243"/>
      <c r="K1" s="264"/>
      <c r="L1" s="2238"/>
      <c r="M1" s="264"/>
      <c r="N1" s="264"/>
      <c r="O1" s="264"/>
    </row>
    <row r="2" spans="1:15" ht="27.95" customHeight="1">
      <c r="A2" s="764" t="s">
        <v>17</v>
      </c>
      <c r="B2" s="263"/>
      <c r="C2" s="765" t="s">
        <v>93</v>
      </c>
      <c r="D2" s="767"/>
      <c r="E2" s="264"/>
      <c r="F2" s="264"/>
      <c r="G2" s="264"/>
      <c r="H2" s="264"/>
      <c r="I2" s="264"/>
      <c r="J2" s="2243"/>
      <c r="K2" s="264"/>
      <c r="L2" s="2238"/>
      <c r="M2" s="264"/>
      <c r="N2" s="264"/>
      <c r="O2" s="264"/>
    </row>
    <row r="3" spans="1:15" ht="27.95" customHeight="1">
      <c r="A3" s="204" t="s">
        <v>1</v>
      </c>
      <c r="B3" s="265"/>
      <c r="C3" s="265" t="s">
        <v>80</v>
      </c>
      <c r="D3" s="265"/>
      <c r="E3" s="265" t="s">
        <v>2</v>
      </c>
      <c r="F3" s="265"/>
      <c r="G3" s="265"/>
      <c r="H3" s="265"/>
      <c r="I3" s="265" t="s">
        <v>3</v>
      </c>
      <c r="J3" s="2244"/>
      <c r="K3" s="264"/>
      <c r="L3" s="2238"/>
      <c r="M3" s="264"/>
      <c r="N3" s="264"/>
      <c r="O3" s="264"/>
    </row>
    <row r="4" spans="1:15" ht="27.95" customHeight="1">
      <c r="A4" s="266" t="s">
        <v>4</v>
      </c>
      <c r="B4" s="267"/>
      <c r="C4" s="268" t="s">
        <v>94</v>
      </c>
      <c r="D4" s="269"/>
      <c r="E4" s="268" t="s">
        <v>95</v>
      </c>
      <c r="F4" s="269"/>
      <c r="G4" s="269"/>
      <c r="H4" s="270"/>
      <c r="I4" s="270" t="s">
        <v>642</v>
      </c>
      <c r="J4" s="2244"/>
      <c r="K4" s="264"/>
      <c r="L4" s="2238"/>
      <c r="M4" s="264"/>
      <c r="N4" s="264"/>
      <c r="O4" s="264"/>
    </row>
    <row r="5" spans="1:15" ht="27.95" customHeight="1">
      <c r="A5" s="271" t="s">
        <v>637</v>
      </c>
      <c r="B5" s="267"/>
      <c r="C5" s="268" t="s">
        <v>96</v>
      </c>
      <c r="D5" s="269"/>
      <c r="E5" s="268" t="s">
        <v>97</v>
      </c>
      <c r="F5" s="269"/>
      <c r="G5" s="269"/>
      <c r="H5" s="270"/>
      <c r="I5" s="270" t="s">
        <v>643</v>
      </c>
      <c r="J5" s="2244"/>
      <c r="K5" s="264"/>
      <c r="L5" s="2238"/>
      <c r="M5" s="264"/>
      <c r="N5" s="264"/>
      <c r="O5" s="264"/>
    </row>
    <row r="6" spans="1:15" ht="27.95" customHeight="1">
      <c r="A6" s="269" t="s">
        <v>636</v>
      </c>
      <c r="B6" s="267"/>
      <c r="C6" s="268" t="s">
        <v>98</v>
      </c>
      <c r="D6" s="269"/>
      <c r="E6" s="268" t="s">
        <v>99</v>
      </c>
      <c r="F6" s="269"/>
      <c r="G6" s="269"/>
      <c r="H6" s="270"/>
      <c r="I6" s="270" t="s">
        <v>644</v>
      </c>
      <c r="J6" s="2244"/>
      <c r="K6" s="264"/>
      <c r="L6" s="2238"/>
      <c r="M6" s="264"/>
      <c r="N6" s="264"/>
      <c r="O6" s="264"/>
    </row>
    <row r="7" spans="1:15" ht="27.95" customHeight="1">
      <c r="A7" s="266"/>
      <c r="B7" s="267"/>
      <c r="C7" s="267"/>
      <c r="D7" s="269"/>
      <c r="E7" s="268" t="s">
        <v>100</v>
      </c>
      <c r="F7" s="269"/>
      <c r="G7" s="269"/>
      <c r="H7" s="270"/>
      <c r="I7" s="270" t="s">
        <v>645</v>
      </c>
      <c r="J7" s="2244"/>
      <c r="K7" s="264"/>
      <c r="L7" s="2238"/>
      <c r="M7" s="264"/>
      <c r="N7" s="264"/>
      <c r="O7" s="264"/>
    </row>
    <row r="8" spans="1:15" ht="27.95" customHeight="1">
      <c r="A8" s="266"/>
      <c r="B8" s="267"/>
      <c r="C8" s="267"/>
      <c r="D8" s="269"/>
      <c r="E8" s="268" t="s">
        <v>101</v>
      </c>
      <c r="F8" s="269"/>
      <c r="G8" s="269"/>
      <c r="H8" s="270"/>
      <c r="I8" s="270" t="s">
        <v>646</v>
      </c>
      <c r="J8" s="2244"/>
      <c r="K8" s="264"/>
      <c r="L8" s="2238"/>
      <c r="M8" s="264"/>
      <c r="N8" s="264"/>
      <c r="O8" s="264"/>
    </row>
    <row r="9" spans="1:15" ht="27.95" customHeight="1">
      <c r="A9" s="266"/>
      <c r="B9" s="267"/>
      <c r="C9" s="267"/>
      <c r="D9" s="269"/>
      <c r="E9" s="268" t="s">
        <v>102</v>
      </c>
      <c r="F9" s="269"/>
      <c r="G9" s="269"/>
      <c r="H9" s="270"/>
      <c r="I9" s="270" t="s">
        <v>647</v>
      </c>
      <c r="J9" s="2244"/>
      <c r="K9" s="264"/>
      <c r="L9" s="2238"/>
      <c r="M9" s="264"/>
      <c r="N9" s="264"/>
      <c r="O9" s="264"/>
    </row>
    <row r="10" spans="1:15" ht="27.95" customHeight="1">
      <c r="A10" s="266"/>
      <c r="B10" s="267"/>
      <c r="C10" s="267"/>
      <c r="D10" s="269"/>
      <c r="E10" s="268" t="s">
        <v>103</v>
      </c>
      <c r="F10" s="269"/>
      <c r="G10" s="269"/>
      <c r="H10" s="270"/>
      <c r="I10" s="270" t="s">
        <v>269</v>
      </c>
      <c r="J10" s="2244"/>
      <c r="K10" s="264"/>
      <c r="L10" s="2238"/>
      <c r="M10" s="264"/>
      <c r="N10" s="264"/>
      <c r="O10" s="264"/>
    </row>
    <row r="11" spans="1:15" ht="27.95" customHeight="1">
      <c r="A11" s="266"/>
      <c r="B11" s="267"/>
      <c r="C11" s="267"/>
      <c r="D11" s="269"/>
      <c r="E11" s="268" t="s">
        <v>104</v>
      </c>
      <c r="F11" s="269"/>
      <c r="G11" s="269"/>
      <c r="H11" s="270"/>
      <c r="I11" s="270"/>
      <c r="J11" s="2244"/>
      <c r="K11" s="264"/>
      <c r="L11" s="2238"/>
      <c r="M11" s="264"/>
      <c r="N11" s="264"/>
      <c r="O11" s="264"/>
    </row>
    <row r="12" spans="1:15" ht="27.95" customHeight="1">
      <c r="A12" s="266"/>
      <c r="B12" s="267"/>
      <c r="C12" s="267"/>
      <c r="D12" s="269"/>
      <c r="E12" s="268"/>
      <c r="F12" s="269"/>
      <c r="G12" s="269"/>
      <c r="H12" s="270"/>
      <c r="I12" s="270"/>
      <c r="J12" s="2244"/>
      <c r="K12" s="264"/>
      <c r="L12" s="2238"/>
      <c r="M12" s="264"/>
      <c r="N12" s="264"/>
      <c r="O12" s="264"/>
    </row>
    <row r="13" spans="1:15" ht="27.95" customHeight="1">
      <c r="A13" s="70"/>
      <c r="B13" s="265"/>
      <c r="C13" s="265" t="s">
        <v>85</v>
      </c>
      <c r="D13" s="265"/>
      <c r="E13" s="265" t="s">
        <v>7</v>
      </c>
      <c r="F13" s="265"/>
      <c r="G13" s="265"/>
      <c r="H13" s="265"/>
      <c r="I13" s="265" t="s">
        <v>8</v>
      </c>
      <c r="J13" s="2244"/>
      <c r="K13" s="264"/>
      <c r="L13" s="2238"/>
      <c r="M13" s="264"/>
      <c r="N13" s="264"/>
      <c r="O13" s="264"/>
    </row>
    <row r="14" spans="1:15" ht="27.95" customHeight="1">
      <c r="A14" s="70"/>
      <c r="B14" s="265"/>
      <c r="C14" s="268" t="s">
        <v>94</v>
      </c>
      <c r="D14" s="269"/>
      <c r="E14" s="268" t="s">
        <v>776</v>
      </c>
      <c r="F14" s="269"/>
      <c r="G14" s="269"/>
      <c r="H14" s="270"/>
      <c r="I14" s="270" t="s">
        <v>648</v>
      </c>
      <c r="J14" s="2244"/>
      <c r="K14" s="264"/>
      <c r="L14" s="2238"/>
      <c r="M14" s="264"/>
      <c r="N14" s="264"/>
      <c r="O14" s="264"/>
    </row>
    <row r="15" spans="1:15" ht="27.95" customHeight="1">
      <c r="A15" s="70"/>
      <c r="B15" s="265"/>
      <c r="C15" s="268" t="s">
        <v>96</v>
      </c>
      <c r="D15" s="269"/>
      <c r="E15" s="268" t="s">
        <v>777</v>
      </c>
      <c r="F15" s="269"/>
      <c r="G15" s="269"/>
      <c r="H15" s="270"/>
      <c r="I15" s="270"/>
      <c r="J15" s="2244"/>
      <c r="K15" s="264"/>
      <c r="L15" s="2238"/>
      <c r="M15" s="264"/>
      <c r="N15" s="264"/>
      <c r="O15" s="264"/>
    </row>
    <row r="16" spans="1:15" s="1" customFormat="1" ht="27.95" customHeight="1">
      <c r="A16" s="70"/>
      <c r="B16" s="267"/>
      <c r="C16" s="268" t="s">
        <v>98</v>
      </c>
      <c r="D16" s="269"/>
      <c r="E16" s="268" t="s">
        <v>97</v>
      </c>
      <c r="F16" s="269"/>
      <c r="G16" s="269"/>
      <c r="H16" s="270"/>
      <c r="I16" s="270" t="s">
        <v>649</v>
      </c>
      <c r="J16" s="2244"/>
      <c r="K16" s="264"/>
      <c r="L16" s="2238"/>
      <c r="M16" s="264"/>
      <c r="N16" s="264"/>
      <c r="O16" s="264"/>
    </row>
    <row r="17" spans="1:15" s="1" customFormat="1" ht="27.95" customHeight="1">
      <c r="A17" s="70"/>
      <c r="B17" s="267"/>
      <c r="C17" s="267"/>
      <c r="D17" s="269"/>
      <c r="E17" s="268" t="s">
        <v>99</v>
      </c>
      <c r="F17" s="269"/>
      <c r="G17" s="269"/>
      <c r="H17" s="270"/>
      <c r="I17" s="270" t="s">
        <v>649</v>
      </c>
      <c r="J17" s="2244"/>
      <c r="K17" s="264"/>
      <c r="L17" s="2238"/>
      <c r="M17" s="264"/>
      <c r="N17" s="264"/>
      <c r="O17" s="264"/>
    </row>
    <row r="18" spans="1:15" s="1" customFormat="1" ht="27.95" customHeight="1">
      <c r="A18" s="70"/>
      <c r="B18" s="267"/>
      <c r="C18" s="267"/>
      <c r="D18" s="269"/>
      <c r="E18" s="268" t="s">
        <v>100</v>
      </c>
      <c r="F18" s="269"/>
      <c r="G18" s="269"/>
      <c r="H18" s="270"/>
      <c r="I18" s="270" t="s">
        <v>649</v>
      </c>
      <c r="J18" s="2244"/>
      <c r="K18" s="264"/>
      <c r="L18" s="2238"/>
      <c r="M18" s="264"/>
      <c r="N18" s="264"/>
      <c r="O18" s="264"/>
    </row>
    <row r="19" spans="1:15" ht="27.95" customHeight="1">
      <c r="A19" s="70"/>
      <c r="B19" s="267"/>
      <c r="C19" s="267"/>
      <c r="D19" s="269"/>
      <c r="E19" s="268" t="s">
        <v>101</v>
      </c>
      <c r="F19" s="269"/>
      <c r="G19" s="269"/>
      <c r="H19" s="270"/>
      <c r="I19" s="270" t="s">
        <v>650</v>
      </c>
      <c r="J19" s="2244"/>
      <c r="K19" s="264"/>
      <c r="L19" s="2238"/>
      <c r="M19" s="264"/>
      <c r="N19" s="264"/>
      <c r="O19" s="264"/>
    </row>
    <row r="20" spans="1:15" ht="27.95" customHeight="1">
      <c r="A20" s="70"/>
      <c r="B20" s="267"/>
      <c r="C20" s="267"/>
      <c r="D20" s="269"/>
      <c r="E20" s="268" t="s">
        <v>385</v>
      </c>
      <c r="F20" s="269"/>
      <c r="G20" s="269"/>
      <c r="H20" s="270"/>
      <c r="I20" s="270" t="s">
        <v>651</v>
      </c>
      <c r="J20" s="2244"/>
      <c r="K20" s="264"/>
      <c r="L20" s="2238"/>
      <c r="M20" s="264"/>
      <c r="N20" s="264"/>
      <c r="O20" s="264"/>
    </row>
    <row r="21" spans="1:15" ht="27.95" customHeight="1">
      <c r="A21" s="70"/>
      <c r="B21" s="272"/>
      <c r="C21" s="268"/>
      <c r="D21" s="269"/>
      <c r="E21" s="268" t="s">
        <v>103</v>
      </c>
      <c r="F21" s="269"/>
      <c r="G21" s="269"/>
      <c r="H21" s="270"/>
      <c r="I21" s="270" t="s">
        <v>652</v>
      </c>
      <c r="J21" s="2244"/>
      <c r="K21" s="264"/>
      <c r="L21" s="2238"/>
      <c r="M21" s="264"/>
      <c r="N21" s="264"/>
      <c r="O21" s="264"/>
    </row>
    <row r="22" spans="1:15" ht="27.95" customHeight="1">
      <c r="A22" s="70"/>
      <c r="B22" s="265"/>
      <c r="C22" s="268"/>
      <c r="D22" s="265"/>
      <c r="E22" s="268" t="s">
        <v>384</v>
      </c>
      <c r="F22" s="269"/>
      <c r="G22" s="269"/>
      <c r="H22" s="270"/>
      <c r="I22" s="270"/>
      <c r="J22" s="2244"/>
      <c r="K22" s="264"/>
      <c r="L22" s="2238"/>
      <c r="M22" s="264"/>
      <c r="N22" s="264"/>
      <c r="O22" s="264"/>
    </row>
    <row r="23" spans="1:15" ht="27.95" customHeight="1">
      <c r="A23" s="273" t="s">
        <v>11</v>
      </c>
      <c r="B23" s="2721" t="s">
        <v>12</v>
      </c>
      <c r="C23" s="2722"/>
      <c r="D23" s="2723"/>
      <c r="E23" s="273">
        <v>10</v>
      </c>
      <c r="F23" s="2661">
        <v>11</v>
      </c>
      <c r="G23" s="2662"/>
      <c r="H23" s="2662"/>
      <c r="I23" s="2662"/>
      <c r="J23" s="2245">
        <v>12</v>
      </c>
      <c r="K23" s="274"/>
      <c r="L23" s="2239"/>
      <c r="M23" s="274"/>
      <c r="N23" s="274"/>
      <c r="O23" s="274"/>
    </row>
    <row r="24" spans="1:15" ht="27.95" customHeight="1">
      <c r="A24" s="275" t="s">
        <v>13</v>
      </c>
      <c r="B24" s="2715" t="s">
        <v>14</v>
      </c>
      <c r="C24" s="2716"/>
      <c r="D24" s="2717"/>
      <c r="E24" s="275" t="s">
        <v>19</v>
      </c>
      <c r="F24" s="2663" t="s">
        <v>894</v>
      </c>
      <c r="G24" s="2664"/>
      <c r="H24" s="2664"/>
      <c r="I24" s="2664"/>
      <c r="J24" s="2246" t="s">
        <v>20</v>
      </c>
      <c r="K24" s="274"/>
      <c r="L24" s="2239"/>
      <c r="M24" s="274"/>
      <c r="N24" s="274"/>
      <c r="O24" s="274"/>
    </row>
    <row r="25" spans="1:15" ht="27.95" customHeight="1">
      <c r="A25" s="276"/>
      <c r="B25" s="2718" t="s">
        <v>15</v>
      </c>
      <c r="C25" s="2719"/>
      <c r="D25" s="2720"/>
      <c r="E25" s="277"/>
      <c r="F25" s="1612">
        <v>1</v>
      </c>
      <c r="G25" s="1612">
        <v>2</v>
      </c>
      <c r="H25" s="57">
        <v>3</v>
      </c>
      <c r="I25" s="1613">
        <v>4</v>
      </c>
      <c r="J25" s="2247" t="s">
        <v>21</v>
      </c>
      <c r="K25" s="274"/>
      <c r="L25" s="2239"/>
      <c r="M25" s="274"/>
      <c r="N25" s="274"/>
      <c r="O25" s="274"/>
    </row>
    <row r="26" spans="1:15" ht="27.95" customHeight="1">
      <c r="A26" s="697" t="s">
        <v>105</v>
      </c>
      <c r="B26" s="698" t="s">
        <v>1406</v>
      </c>
      <c r="C26" s="699"/>
      <c r="D26" s="700"/>
      <c r="E26" s="286"/>
      <c r="F26" s="286"/>
      <c r="G26" s="286"/>
      <c r="H26" s="287"/>
      <c r="I26" s="288"/>
      <c r="J26" s="2248"/>
      <c r="K26" s="280"/>
      <c r="L26" s="315"/>
      <c r="M26" s="280"/>
      <c r="N26" s="280"/>
      <c r="O26" s="280"/>
    </row>
    <row r="27" spans="1:15" ht="27.95" customHeight="1">
      <c r="A27" s="701" t="s">
        <v>106</v>
      </c>
      <c r="B27" s="694" t="s">
        <v>386</v>
      </c>
      <c r="C27" s="695"/>
      <c r="D27" s="690"/>
      <c r="E27" s="190"/>
      <c r="F27" s="190"/>
      <c r="G27" s="190"/>
      <c r="H27" s="66"/>
      <c r="I27" s="283"/>
      <c r="J27" s="2249"/>
      <c r="K27" s="280"/>
      <c r="L27" s="315"/>
      <c r="M27" s="280"/>
      <c r="N27" s="280"/>
      <c r="O27" s="280"/>
    </row>
    <row r="28" spans="1:15" ht="27.95" customHeight="1">
      <c r="A28" s="697"/>
      <c r="B28" s="694" t="s">
        <v>387</v>
      </c>
      <c r="C28" s="695"/>
      <c r="D28" s="690"/>
      <c r="E28" s="190" t="s">
        <v>20</v>
      </c>
      <c r="F28" s="1680"/>
      <c r="G28" s="190"/>
      <c r="H28" s="195"/>
      <c r="I28" s="195"/>
      <c r="J28" s="1655" t="s">
        <v>979</v>
      </c>
      <c r="K28" s="280"/>
      <c r="L28" s="315"/>
      <c r="M28" s="280"/>
      <c r="N28" s="280"/>
      <c r="O28" s="280">
        <v>1</v>
      </c>
    </row>
    <row r="29" spans="1:15" ht="27.95" customHeight="1">
      <c r="A29" s="701"/>
      <c r="B29" s="694" t="s">
        <v>388</v>
      </c>
      <c r="C29" s="695"/>
      <c r="D29" s="690"/>
      <c r="E29" s="190" t="s">
        <v>44</v>
      </c>
      <c r="F29" s="190"/>
      <c r="G29" s="190"/>
      <c r="H29" s="195"/>
      <c r="I29" s="195"/>
      <c r="J29" s="1655"/>
      <c r="K29" s="280"/>
      <c r="L29" s="315"/>
      <c r="M29" s="280"/>
      <c r="N29" s="280"/>
      <c r="O29" s="280"/>
    </row>
    <row r="30" spans="1:15" ht="27.95" customHeight="1">
      <c r="A30" s="702"/>
      <c r="B30" s="694" t="s">
        <v>389</v>
      </c>
      <c r="C30" s="703"/>
      <c r="D30" s="704"/>
      <c r="E30" s="190" t="s">
        <v>123</v>
      </c>
      <c r="F30" s="190"/>
      <c r="G30" s="190"/>
      <c r="H30" s="195"/>
      <c r="I30" s="195"/>
      <c r="J30" s="1655"/>
      <c r="K30" s="280"/>
      <c r="L30" s="315"/>
      <c r="M30" s="280"/>
      <c r="N30" s="280"/>
      <c r="O30" s="280"/>
    </row>
    <row r="31" spans="1:15" ht="27.95" customHeight="1">
      <c r="A31" s="121"/>
      <c r="B31" s="299" t="s">
        <v>589</v>
      </c>
      <c r="C31" s="281"/>
      <c r="D31" s="282"/>
      <c r="E31" s="190"/>
      <c r="F31" s="2005">
        <v>1</v>
      </c>
      <c r="G31" s="190"/>
      <c r="H31" s="245"/>
      <c r="I31" s="245"/>
      <c r="J31" s="1656"/>
      <c r="K31" s="280"/>
      <c r="L31" s="315"/>
      <c r="M31" s="280"/>
      <c r="N31" s="280"/>
      <c r="O31" s="280"/>
    </row>
    <row r="32" spans="1:15" ht="27.95" customHeight="1">
      <c r="A32" s="1196"/>
      <c r="B32" s="1197" t="s">
        <v>590</v>
      </c>
      <c r="C32" s="1198"/>
      <c r="D32" s="292"/>
      <c r="E32" s="293"/>
      <c r="F32" s="293"/>
      <c r="G32" s="293"/>
      <c r="H32" s="1415"/>
      <c r="I32" s="514"/>
      <c r="J32" s="1658"/>
      <c r="K32" s="280"/>
      <c r="L32" s="315"/>
      <c r="M32" s="280"/>
      <c r="N32" s="280"/>
      <c r="O32" s="280"/>
    </row>
    <row r="33" spans="1:15" ht="27.95" customHeight="1">
      <c r="A33" s="863" t="s">
        <v>107</v>
      </c>
      <c r="B33" s="1199" t="s">
        <v>390</v>
      </c>
      <c r="C33" s="728"/>
      <c r="D33" s="729"/>
      <c r="E33" s="185" t="s">
        <v>20</v>
      </c>
      <c r="F33" s="1681"/>
      <c r="G33" s="185"/>
      <c r="H33" s="1416"/>
      <c r="I33" s="1417"/>
      <c r="J33" s="2250" t="s">
        <v>979</v>
      </c>
      <c r="K33" s="280"/>
      <c r="L33" s="315"/>
      <c r="M33" s="280"/>
      <c r="N33" s="280"/>
      <c r="O33" s="280">
        <v>2</v>
      </c>
    </row>
    <row r="34" spans="1:15" ht="27.95" customHeight="1">
      <c r="A34" s="706" t="s">
        <v>108</v>
      </c>
      <c r="B34" s="694" t="s">
        <v>391</v>
      </c>
      <c r="C34" s="695"/>
      <c r="D34" s="690"/>
      <c r="E34" s="190" t="s">
        <v>44</v>
      </c>
      <c r="F34" s="190"/>
      <c r="G34" s="190"/>
      <c r="H34" s="1418"/>
      <c r="I34" s="1419"/>
      <c r="J34" s="2251"/>
      <c r="K34" s="280"/>
      <c r="L34" s="315"/>
      <c r="M34" s="280"/>
      <c r="N34" s="280"/>
      <c r="O34" s="280"/>
    </row>
    <row r="35" spans="1:15" ht="27.95" customHeight="1">
      <c r="A35" s="706"/>
      <c r="B35" s="694" t="s">
        <v>109</v>
      </c>
      <c r="C35" s="695"/>
      <c r="D35" s="690"/>
      <c r="E35" s="190" t="s">
        <v>123</v>
      </c>
      <c r="F35" s="190"/>
      <c r="G35" s="190"/>
      <c r="H35" s="1418"/>
      <c r="I35" s="1419"/>
      <c r="J35" s="2251"/>
      <c r="K35" s="280"/>
      <c r="L35" s="315"/>
      <c r="M35" s="280"/>
      <c r="N35" s="280"/>
      <c r="O35" s="280"/>
    </row>
    <row r="36" spans="1:15" ht="27.95" customHeight="1">
      <c r="A36" s="701"/>
      <c r="B36" s="694" t="s">
        <v>110</v>
      </c>
      <c r="C36" s="695"/>
      <c r="D36" s="690"/>
      <c r="E36" s="190"/>
      <c r="F36" s="190"/>
      <c r="G36" s="190"/>
      <c r="H36" s="245"/>
      <c r="I36" s="245"/>
      <c r="J36" s="1656"/>
      <c r="K36" s="280"/>
      <c r="L36" s="315"/>
      <c r="M36" s="280"/>
      <c r="N36" s="280"/>
      <c r="O36" s="280"/>
    </row>
    <row r="37" spans="1:15" ht="27.95" customHeight="1">
      <c r="A37" s="113"/>
      <c r="B37" s="1149" t="s">
        <v>111</v>
      </c>
      <c r="C37" s="281"/>
      <c r="D37" s="282"/>
      <c r="E37" s="190"/>
      <c r="F37" s="2709" t="s">
        <v>1146</v>
      </c>
      <c r="G37" s="2710"/>
      <c r="H37" s="2710"/>
      <c r="I37" s="2711"/>
      <c r="J37" s="1656"/>
      <c r="K37" s="280"/>
      <c r="L37" s="315"/>
      <c r="M37" s="280"/>
      <c r="N37" s="280"/>
      <c r="O37" s="280"/>
    </row>
    <row r="38" spans="1:15" ht="27.95" customHeight="1">
      <c r="A38" s="113"/>
      <c r="B38" s="1149" t="s">
        <v>1064</v>
      </c>
      <c r="C38" s="281"/>
      <c r="D38" s="282"/>
      <c r="E38" s="190"/>
      <c r="F38" s="2712" t="s">
        <v>1147</v>
      </c>
      <c r="G38" s="2713"/>
      <c r="H38" s="2713"/>
      <c r="I38" s="2714"/>
      <c r="J38" s="1656"/>
      <c r="K38" s="280"/>
      <c r="L38" s="315"/>
      <c r="M38" s="280"/>
      <c r="N38" s="280"/>
      <c r="O38" s="280"/>
    </row>
    <row r="39" spans="1:15" ht="27.95" customHeight="1">
      <c r="A39" s="113"/>
      <c r="B39" s="1149"/>
      <c r="C39" s="281"/>
      <c r="D39" s="282"/>
      <c r="E39" s="190"/>
      <c r="F39" s="190"/>
      <c r="G39" s="190"/>
      <c r="H39" s="245"/>
      <c r="I39" s="245"/>
      <c r="J39" s="1656"/>
      <c r="K39" s="280"/>
      <c r="L39" s="315"/>
      <c r="M39" s="280"/>
      <c r="N39" s="280"/>
      <c r="O39" s="280"/>
    </row>
    <row r="40" spans="1:15" ht="27.95" customHeight="1">
      <c r="A40" s="113"/>
      <c r="B40" s="239"/>
      <c r="C40" s="281"/>
      <c r="D40" s="282"/>
      <c r="E40" s="190"/>
      <c r="F40" s="190"/>
      <c r="G40" s="190"/>
      <c r="H40" s="245"/>
      <c r="I40" s="245"/>
      <c r="J40" s="1656"/>
      <c r="K40" s="280"/>
      <c r="L40" s="315"/>
      <c r="M40" s="280"/>
      <c r="N40" s="280"/>
      <c r="O40" s="280"/>
    </row>
    <row r="41" spans="1:15" ht="27.95" customHeight="1">
      <c r="A41" s="113"/>
      <c r="B41" s="239"/>
      <c r="C41" s="281"/>
      <c r="D41" s="282"/>
      <c r="E41" s="190"/>
      <c r="F41" s="190"/>
      <c r="G41" s="190"/>
      <c r="H41" s="245"/>
      <c r="I41" s="245"/>
      <c r="J41" s="1656"/>
      <c r="K41" s="280"/>
      <c r="L41" s="315"/>
      <c r="M41" s="280"/>
      <c r="N41" s="280"/>
      <c r="O41" s="280"/>
    </row>
    <row r="42" spans="1:15" ht="27.95" customHeight="1">
      <c r="A42" s="166"/>
      <c r="B42" s="694" t="s">
        <v>392</v>
      </c>
      <c r="C42" s="695"/>
      <c r="D42" s="690"/>
      <c r="E42" s="190"/>
      <c r="F42" s="190"/>
      <c r="G42" s="190"/>
      <c r="H42" s="245"/>
      <c r="I42" s="245"/>
      <c r="J42" s="1656"/>
      <c r="K42" s="280"/>
      <c r="L42" s="315"/>
      <c r="M42" s="280"/>
      <c r="N42" s="280"/>
      <c r="O42" s="280"/>
    </row>
    <row r="43" spans="1:15" ht="27.95" customHeight="1">
      <c r="A43" s="166"/>
      <c r="B43" s="694" t="s">
        <v>393</v>
      </c>
      <c r="C43" s="695"/>
      <c r="D43" s="690"/>
      <c r="E43" s="190"/>
      <c r="F43" s="190"/>
      <c r="G43" s="190"/>
      <c r="H43" s="245"/>
      <c r="I43" s="245"/>
      <c r="J43" s="1656"/>
      <c r="K43" s="280"/>
      <c r="L43" s="315"/>
      <c r="M43" s="280"/>
      <c r="N43" s="280"/>
      <c r="O43" s="280"/>
    </row>
    <row r="44" spans="1:15" ht="27.95" customHeight="1">
      <c r="A44" s="166"/>
      <c r="B44" s="694" t="s">
        <v>394</v>
      </c>
      <c r="C44" s="695"/>
      <c r="D44" s="690"/>
      <c r="E44" s="190"/>
      <c r="F44" s="190"/>
      <c r="G44" s="190"/>
      <c r="H44" s="245"/>
      <c r="I44" s="245"/>
      <c r="J44" s="1656"/>
      <c r="K44" s="280"/>
      <c r="L44" s="315"/>
      <c r="M44" s="280"/>
      <c r="N44" s="280"/>
      <c r="O44" s="280"/>
    </row>
    <row r="45" spans="1:15" ht="27.95" customHeight="1">
      <c r="A45" s="166"/>
      <c r="B45" s="694" t="s">
        <v>395</v>
      </c>
      <c r="C45" s="695"/>
      <c r="D45" s="690"/>
      <c r="E45" s="190"/>
      <c r="F45" s="190"/>
      <c r="G45" s="190"/>
      <c r="H45" s="245"/>
      <c r="I45" s="245"/>
      <c r="J45" s="1656"/>
      <c r="K45" s="280"/>
      <c r="L45" s="315"/>
      <c r="M45" s="280"/>
      <c r="N45" s="280"/>
      <c r="O45" s="280"/>
    </row>
    <row r="46" spans="1:15" ht="27.95" customHeight="1">
      <c r="A46" s="1640"/>
      <c r="B46" s="694" t="s">
        <v>112</v>
      </c>
      <c r="C46" s="695"/>
      <c r="D46" s="690"/>
      <c r="E46" s="190" t="s">
        <v>20</v>
      </c>
      <c r="F46" s="190"/>
      <c r="G46" s="190"/>
      <c r="H46" s="245"/>
      <c r="I46" s="245"/>
      <c r="J46" s="1656" t="s">
        <v>979</v>
      </c>
      <c r="K46" s="280"/>
      <c r="L46" s="315"/>
      <c r="M46" s="280"/>
      <c r="N46" s="280"/>
      <c r="O46" s="280">
        <v>3</v>
      </c>
    </row>
    <row r="47" spans="1:15" ht="27.95" customHeight="1">
      <c r="A47" s="294"/>
      <c r="B47" s="707" t="s">
        <v>113</v>
      </c>
      <c r="C47" s="695"/>
      <c r="D47" s="690"/>
      <c r="E47" s="190" t="s">
        <v>44</v>
      </c>
      <c r="F47" s="190"/>
      <c r="G47" s="190"/>
      <c r="H47" s="245"/>
      <c r="I47" s="245"/>
      <c r="J47" s="1656"/>
      <c r="K47" s="280"/>
      <c r="L47" s="315"/>
      <c r="M47" s="280"/>
      <c r="N47" s="280"/>
      <c r="O47" s="280"/>
    </row>
    <row r="48" spans="1:15" ht="27.95" customHeight="1">
      <c r="A48" s="294"/>
      <c r="B48" s="694" t="s">
        <v>114</v>
      </c>
      <c r="C48" s="695"/>
      <c r="D48" s="690"/>
      <c r="E48" s="190" t="s">
        <v>123</v>
      </c>
      <c r="F48" s="190"/>
      <c r="G48" s="190"/>
      <c r="H48" s="245"/>
      <c r="I48" s="245"/>
      <c r="J48" s="1656"/>
      <c r="K48" s="280"/>
      <c r="L48" s="315"/>
      <c r="M48" s="280"/>
      <c r="N48" s="280"/>
      <c r="O48" s="280"/>
    </row>
    <row r="49" spans="1:15" ht="27.95" customHeight="1">
      <c r="A49" s="294"/>
      <c r="B49" s="1965" t="s">
        <v>1148</v>
      </c>
      <c r="C49" s="281"/>
      <c r="D49" s="282"/>
      <c r="E49" s="190"/>
      <c r="F49" s="2005">
        <v>1</v>
      </c>
      <c r="G49" s="2005">
        <v>1</v>
      </c>
      <c r="H49" s="2005">
        <v>1</v>
      </c>
      <c r="I49" s="2005">
        <v>1</v>
      </c>
      <c r="J49" s="1656"/>
      <c r="K49" s="280"/>
      <c r="L49" s="315"/>
      <c r="M49" s="280"/>
      <c r="N49" s="280"/>
      <c r="O49" s="280"/>
    </row>
    <row r="50" spans="1:15" ht="27.95" customHeight="1">
      <c r="A50" s="294"/>
      <c r="B50" s="1965" t="s">
        <v>1149</v>
      </c>
      <c r="C50" s="281"/>
      <c r="D50" s="282"/>
      <c r="E50" s="190"/>
      <c r="F50" s="190"/>
      <c r="G50" s="190"/>
      <c r="H50" s="245"/>
      <c r="I50" s="245"/>
      <c r="J50" s="1656"/>
      <c r="K50" s="280"/>
      <c r="L50" s="315"/>
      <c r="M50" s="280"/>
      <c r="N50" s="280"/>
      <c r="O50" s="280"/>
    </row>
    <row r="51" spans="1:15" ht="27.95" customHeight="1">
      <c r="A51" s="294"/>
      <c r="B51" s="1149"/>
      <c r="C51" s="295"/>
      <c r="D51" s="282"/>
      <c r="E51" s="188"/>
      <c r="F51" s="190"/>
      <c r="G51" s="190"/>
      <c r="H51" s="245"/>
      <c r="I51" s="245"/>
      <c r="J51" s="1656"/>
      <c r="K51" s="280"/>
      <c r="L51" s="315"/>
      <c r="M51" s="280"/>
      <c r="N51" s="280"/>
      <c r="O51" s="280"/>
    </row>
    <row r="52" spans="1:15" ht="27.95" customHeight="1">
      <c r="A52" s="294"/>
      <c r="B52" s="239"/>
      <c r="C52" s="295"/>
      <c r="D52" s="282"/>
      <c r="E52" s="188"/>
      <c r="F52" s="190"/>
      <c r="G52" s="190"/>
      <c r="H52" s="245"/>
      <c r="I52" s="245"/>
      <c r="J52" s="1656"/>
      <c r="K52" s="280"/>
      <c r="L52" s="315"/>
      <c r="M52" s="280"/>
      <c r="N52" s="280"/>
      <c r="O52" s="280"/>
    </row>
    <row r="53" spans="1:15" ht="27.95" customHeight="1">
      <c r="A53" s="294"/>
      <c r="B53" s="239"/>
      <c r="C53" s="295"/>
      <c r="D53" s="282"/>
      <c r="E53" s="188"/>
      <c r="F53" s="190"/>
      <c r="G53" s="190"/>
      <c r="H53" s="245"/>
      <c r="I53" s="245"/>
      <c r="J53" s="1656"/>
      <c r="K53" s="280"/>
      <c r="L53" s="315"/>
      <c r="M53" s="280"/>
      <c r="N53" s="280"/>
      <c r="O53" s="280"/>
    </row>
    <row r="54" spans="1:15" ht="27.95" customHeight="1">
      <c r="A54" s="294"/>
      <c r="B54" s="239"/>
      <c r="C54" s="295"/>
      <c r="D54" s="282"/>
      <c r="E54" s="188"/>
      <c r="F54" s="190"/>
      <c r="G54" s="190"/>
      <c r="H54" s="245"/>
      <c r="I54" s="245"/>
      <c r="J54" s="1656"/>
      <c r="K54" s="280"/>
      <c r="L54" s="315"/>
      <c r="M54" s="280"/>
      <c r="N54" s="280"/>
      <c r="O54" s="280"/>
    </row>
    <row r="55" spans="1:15" ht="27.95" customHeight="1">
      <c r="A55" s="294"/>
      <c r="B55" s="239"/>
      <c r="C55" s="295"/>
      <c r="D55" s="282"/>
      <c r="E55" s="188"/>
      <c r="F55" s="190"/>
      <c r="G55" s="190"/>
      <c r="H55" s="245"/>
      <c r="I55" s="245"/>
      <c r="J55" s="1656"/>
      <c r="K55" s="280"/>
      <c r="L55" s="315"/>
      <c r="M55" s="280"/>
      <c r="N55" s="280"/>
      <c r="O55" s="280"/>
    </row>
    <row r="56" spans="1:15" ht="27.95" customHeight="1">
      <c r="A56" s="1640"/>
      <c r="B56" s="694" t="s">
        <v>1407</v>
      </c>
      <c r="C56" s="695"/>
      <c r="D56" s="690"/>
      <c r="E56" s="190" t="s">
        <v>20</v>
      </c>
      <c r="F56" s="190"/>
      <c r="G56" s="190"/>
      <c r="H56" s="245"/>
      <c r="I56" s="245"/>
      <c r="J56" s="1656" t="s">
        <v>979</v>
      </c>
      <c r="K56" s="280"/>
      <c r="L56" s="315"/>
      <c r="M56" s="280"/>
      <c r="N56" s="280"/>
      <c r="O56" s="280">
        <v>4</v>
      </c>
    </row>
    <row r="57" spans="1:15" ht="27.95" customHeight="1">
      <c r="A57" s="706"/>
      <c r="B57" s="707" t="s">
        <v>464</v>
      </c>
      <c r="C57" s="695"/>
      <c r="D57" s="690"/>
      <c r="E57" s="190" t="s">
        <v>44</v>
      </c>
      <c r="F57" s="190"/>
      <c r="G57" s="190"/>
      <c r="H57" s="1420"/>
      <c r="I57" s="245"/>
      <c r="J57" s="1656"/>
      <c r="K57" s="280"/>
      <c r="L57" s="315"/>
      <c r="M57" s="280"/>
      <c r="N57" s="280"/>
      <c r="O57" s="280"/>
    </row>
    <row r="58" spans="1:15" ht="27.95" customHeight="1">
      <c r="A58" s="709"/>
      <c r="B58" s="694" t="s">
        <v>115</v>
      </c>
      <c r="C58" s="695"/>
      <c r="D58" s="690"/>
      <c r="E58" s="190" t="s">
        <v>123</v>
      </c>
      <c r="F58" s="190"/>
      <c r="G58" s="190"/>
      <c r="H58" s="1420"/>
      <c r="I58" s="245"/>
      <c r="J58" s="1656"/>
      <c r="K58" s="280"/>
      <c r="L58" s="315"/>
      <c r="M58" s="280"/>
      <c r="N58" s="280"/>
      <c r="O58" s="280"/>
    </row>
    <row r="59" spans="1:15" ht="27.95" customHeight="1">
      <c r="A59" s="709"/>
      <c r="B59" s="707" t="s">
        <v>116</v>
      </c>
      <c r="C59" s="695"/>
      <c r="D59" s="690"/>
      <c r="E59" s="190"/>
      <c r="F59" s="190"/>
      <c r="G59" s="190"/>
      <c r="H59" s="1420"/>
      <c r="I59" s="245"/>
      <c r="J59" s="1656"/>
      <c r="K59" s="280"/>
      <c r="L59" s="315"/>
      <c r="M59" s="280"/>
      <c r="N59" s="280"/>
      <c r="O59" s="280"/>
    </row>
    <row r="60" spans="1:15" ht="27.95" customHeight="1">
      <c r="A60" s="294"/>
      <c r="B60" s="1965" t="s">
        <v>1148</v>
      </c>
      <c r="C60" s="281"/>
      <c r="D60" s="282"/>
      <c r="E60" s="190"/>
      <c r="F60" s="2005">
        <v>1</v>
      </c>
      <c r="G60" s="2005">
        <v>1</v>
      </c>
      <c r="H60" s="2005">
        <v>1</v>
      </c>
      <c r="I60" s="2005">
        <v>1</v>
      </c>
      <c r="J60" s="1656"/>
      <c r="K60" s="280"/>
      <c r="L60" s="315"/>
      <c r="M60" s="280"/>
      <c r="N60" s="280"/>
      <c r="O60" s="280"/>
    </row>
    <row r="61" spans="1:15" ht="27.95" customHeight="1">
      <c r="A61" s="294"/>
      <c r="B61" s="1965" t="s">
        <v>1149</v>
      </c>
      <c r="C61" s="281"/>
      <c r="D61" s="282"/>
      <c r="E61" s="190"/>
      <c r="F61" s="190"/>
      <c r="G61" s="190"/>
      <c r="H61" s="245"/>
      <c r="I61" s="245"/>
      <c r="J61" s="1656"/>
      <c r="K61" s="280"/>
      <c r="L61" s="315"/>
      <c r="M61" s="280"/>
      <c r="N61" s="280"/>
      <c r="O61" s="280"/>
    </row>
    <row r="62" spans="1:15" ht="27.95" customHeight="1">
      <c r="A62" s="294"/>
      <c r="B62" s="1149"/>
      <c r="C62" s="296"/>
      <c r="D62" s="297"/>
      <c r="E62" s="298"/>
      <c r="F62" s="298"/>
      <c r="G62" s="298"/>
      <c r="H62" s="245"/>
      <c r="I62" s="245"/>
      <c r="J62" s="1656"/>
      <c r="K62" s="280"/>
      <c r="L62" s="315"/>
      <c r="M62" s="280"/>
      <c r="N62" s="280"/>
      <c r="O62" s="280"/>
    </row>
    <row r="63" spans="1:15" ht="27.95" customHeight="1">
      <c r="A63" s="294"/>
      <c r="B63" s="239"/>
      <c r="C63" s="296"/>
      <c r="D63" s="297"/>
      <c r="E63" s="298"/>
      <c r="F63" s="298"/>
      <c r="G63" s="298"/>
      <c r="H63" s="245"/>
      <c r="I63" s="245"/>
      <c r="J63" s="1656"/>
      <c r="K63" s="280"/>
      <c r="L63" s="315"/>
      <c r="M63" s="280"/>
      <c r="N63" s="280"/>
      <c r="O63" s="280"/>
    </row>
    <row r="64" spans="1:15" ht="27.95" customHeight="1">
      <c r="A64" s="1200"/>
      <c r="B64" s="1201"/>
      <c r="C64" s="1202"/>
      <c r="D64" s="1203"/>
      <c r="E64" s="1204"/>
      <c r="F64" s="1204"/>
      <c r="G64" s="1204"/>
      <c r="H64" s="1415"/>
      <c r="I64" s="514"/>
      <c r="J64" s="1658"/>
      <c r="K64" s="280"/>
      <c r="L64" s="315"/>
      <c r="M64" s="280"/>
      <c r="N64" s="280"/>
      <c r="O64" s="280"/>
    </row>
    <row r="65" spans="1:15" ht="27.95" customHeight="1">
      <c r="A65" s="863" t="s">
        <v>118</v>
      </c>
      <c r="B65" s="1199" t="s">
        <v>396</v>
      </c>
      <c r="C65" s="728"/>
      <c r="D65" s="729"/>
      <c r="E65" s="185" t="s">
        <v>20</v>
      </c>
      <c r="F65" s="185"/>
      <c r="G65" s="185"/>
      <c r="H65" s="1421"/>
      <c r="I65" s="1417"/>
      <c r="J65" s="1704" t="s">
        <v>979</v>
      </c>
      <c r="K65" s="280"/>
      <c r="L65" s="315"/>
      <c r="M65" s="280"/>
      <c r="N65" s="280"/>
      <c r="O65" s="280">
        <v>5</v>
      </c>
    </row>
    <row r="66" spans="1:15" ht="27.95" customHeight="1">
      <c r="A66" s="706" t="s">
        <v>108</v>
      </c>
      <c r="B66" s="694" t="s">
        <v>746</v>
      </c>
      <c r="C66" s="695"/>
      <c r="D66" s="690"/>
      <c r="E66" s="190" t="s">
        <v>44</v>
      </c>
      <c r="F66" s="190"/>
      <c r="G66" s="190"/>
      <c r="H66" s="1422"/>
      <c r="I66" s="1419"/>
      <c r="J66" s="2251"/>
      <c r="K66" s="280"/>
      <c r="L66" s="315"/>
      <c r="M66" s="280"/>
      <c r="N66" s="280"/>
      <c r="O66" s="280"/>
    </row>
    <row r="67" spans="1:15" ht="27.95" customHeight="1">
      <c r="A67" s="294"/>
      <c r="B67" s="694" t="s">
        <v>397</v>
      </c>
      <c r="C67" s="695"/>
      <c r="D67" s="690"/>
      <c r="E67" s="190" t="s">
        <v>123</v>
      </c>
      <c r="F67" s="190"/>
      <c r="G67" s="190"/>
      <c r="H67" s="1422"/>
      <c r="I67" s="1419"/>
      <c r="J67" s="2251"/>
      <c r="K67" s="280"/>
      <c r="L67" s="315"/>
      <c r="M67" s="280"/>
      <c r="N67" s="280"/>
      <c r="O67" s="280"/>
    </row>
    <row r="68" spans="1:15" ht="27.95" customHeight="1">
      <c r="A68" s="294"/>
      <c r="B68" s="2029" t="s">
        <v>46</v>
      </c>
      <c r="C68" s="2033">
        <v>1</v>
      </c>
      <c r="D68" s="2031" t="s">
        <v>117</v>
      </c>
      <c r="E68" s="190"/>
      <c r="F68" s="2005">
        <v>1</v>
      </c>
      <c r="G68" s="2005">
        <v>1</v>
      </c>
      <c r="H68" s="2005">
        <v>1</v>
      </c>
      <c r="I68" s="2005">
        <v>1</v>
      </c>
      <c r="J68" s="1656"/>
      <c r="K68" s="280"/>
      <c r="L68" s="315"/>
      <c r="M68" s="280"/>
      <c r="N68" s="280"/>
      <c r="O68" s="280"/>
    </row>
    <row r="69" spans="1:15" ht="27.95" customHeight="1">
      <c r="A69" s="294"/>
      <c r="B69" s="2029" t="s">
        <v>1149</v>
      </c>
      <c r="C69" s="2030"/>
      <c r="D69" s="2032"/>
      <c r="E69" s="190"/>
      <c r="F69" s="190"/>
      <c r="G69" s="190"/>
      <c r="H69" s="245"/>
      <c r="I69" s="245"/>
      <c r="J69" s="1656"/>
      <c r="K69" s="280"/>
      <c r="L69" s="315"/>
      <c r="M69" s="280"/>
      <c r="N69" s="280"/>
      <c r="O69" s="280"/>
    </row>
    <row r="70" spans="1:15" ht="27.95" customHeight="1">
      <c r="A70" s="294"/>
      <c r="B70" s="299"/>
      <c r="C70" s="300"/>
      <c r="D70" s="297"/>
      <c r="E70" s="298"/>
      <c r="F70" s="298"/>
      <c r="G70" s="298"/>
      <c r="H70" s="245"/>
      <c r="I70" s="245"/>
      <c r="J70" s="1656"/>
      <c r="K70" s="280"/>
      <c r="L70" s="315"/>
      <c r="M70" s="280"/>
      <c r="N70" s="280"/>
      <c r="O70" s="280"/>
    </row>
    <row r="71" spans="1:15" ht="27.95" customHeight="1">
      <c r="A71" s="294"/>
      <c r="B71" s="299"/>
      <c r="C71" s="296"/>
      <c r="D71" s="297"/>
      <c r="E71" s="298"/>
      <c r="F71" s="298"/>
      <c r="G71" s="298"/>
      <c r="H71" s="245"/>
      <c r="I71" s="245"/>
      <c r="J71" s="1656"/>
      <c r="K71" s="301"/>
      <c r="L71" s="2240"/>
      <c r="M71" s="301"/>
      <c r="N71" s="301"/>
      <c r="O71" s="301"/>
    </row>
    <row r="72" spans="1:15" ht="27.95" customHeight="1">
      <c r="A72" s="294"/>
      <c r="B72" s="299"/>
      <c r="C72" s="296"/>
      <c r="D72" s="297"/>
      <c r="E72" s="298"/>
      <c r="F72" s="298"/>
      <c r="G72" s="298"/>
      <c r="H72" s="1420"/>
      <c r="I72" s="245"/>
      <c r="J72" s="1656"/>
      <c r="K72" s="303"/>
      <c r="L72" s="1737"/>
      <c r="M72" s="303"/>
      <c r="N72" s="303"/>
      <c r="O72" s="303"/>
    </row>
    <row r="73" spans="1:15" ht="27.95" customHeight="1">
      <c r="A73" s="322"/>
      <c r="B73" s="694" t="s">
        <v>1408</v>
      </c>
      <c r="C73" s="695"/>
      <c r="D73" s="690"/>
      <c r="E73" s="190" t="s">
        <v>45</v>
      </c>
      <c r="F73" s="190"/>
      <c r="G73" s="1680"/>
      <c r="H73" s="1422"/>
      <c r="I73" s="1419"/>
      <c r="J73" s="2251" t="s">
        <v>1362</v>
      </c>
      <c r="K73" s="280"/>
      <c r="L73" s="315"/>
      <c r="M73" s="280"/>
      <c r="N73" s="280"/>
      <c r="O73" s="280">
        <v>6</v>
      </c>
    </row>
    <row r="74" spans="1:15" ht="27.95" customHeight="1">
      <c r="A74" s="322"/>
      <c r="B74" s="694" t="s">
        <v>591</v>
      </c>
      <c r="C74" s="695"/>
      <c r="D74" s="690"/>
      <c r="E74" s="190"/>
      <c r="F74" s="190"/>
      <c r="G74" s="190"/>
      <c r="H74" s="1422"/>
      <c r="I74" s="1419"/>
      <c r="J74" s="2251"/>
      <c r="K74" s="280"/>
      <c r="L74" s="315"/>
      <c r="M74" s="280"/>
      <c r="N74" s="280"/>
      <c r="O74" s="280"/>
    </row>
    <row r="75" spans="1:15" ht="27.95" customHeight="1">
      <c r="A75" s="121"/>
      <c r="B75" s="299" t="s">
        <v>398</v>
      </c>
      <c r="C75" s="281"/>
      <c r="D75" s="282"/>
      <c r="E75" s="190"/>
      <c r="F75" s="190"/>
      <c r="G75" s="1680"/>
      <c r="H75" s="245"/>
      <c r="I75" s="245"/>
      <c r="J75" s="1656"/>
      <c r="K75" s="280"/>
      <c r="L75" s="315"/>
      <c r="M75" s="280"/>
      <c r="N75" s="280"/>
      <c r="O75" s="280"/>
    </row>
    <row r="76" spans="1:15" ht="27.95" customHeight="1">
      <c r="A76" s="121"/>
      <c r="B76" s="299" t="s">
        <v>399</v>
      </c>
      <c r="C76" s="281"/>
      <c r="D76" s="282"/>
      <c r="E76" s="190"/>
      <c r="F76" s="190"/>
      <c r="G76" s="190"/>
      <c r="H76" s="1422"/>
      <c r="I76" s="1419"/>
      <c r="J76" s="2251"/>
      <c r="K76" s="280"/>
      <c r="L76" s="315"/>
      <c r="M76" s="280"/>
      <c r="N76" s="280"/>
      <c r="O76" s="280"/>
    </row>
    <row r="77" spans="1:15" ht="27.95" customHeight="1">
      <c r="A77" s="121"/>
      <c r="B77" s="299"/>
      <c r="C77" s="281"/>
      <c r="D77" s="282"/>
      <c r="E77" s="190"/>
      <c r="F77" s="190"/>
      <c r="G77" s="190"/>
      <c r="H77" s="1422"/>
      <c r="I77" s="1419"/>
      <c r="J77" s="2251"/>
      <c r="K77" s="280"/>
      <c r="L77" s="315"/>
      <c r="M77" s="280"/>
      <c r="N77" s="280"/>
      <c r="O77" s="280"/>
    </row>
    <row r="78" spans="1:15" ht="27.95" customHeight="1">
      <c r="A78" s="294"/>
      <c r="B78" s="694" t="s">
        <v>465</v>
      </c>
      <c r="C78" s="710"/>
      <c r="D78" s="711"/>
      <c r="E78" s="298"/>
      <c r="F78" s="298"/>
      <c r="G78" s="298"/>
      <c r="H78" s="1422"/>
      <c r="I78" s="1419"/>
      <c r="J78" s="2251"/>
      <c r="K78" s="280"/>
      <c r="L78" s="315"/>
      <c r="M78" s="280"/>
      <c r="N78" s="280"/>
      <c r="O78" s="280"/>
    </row>
    <row r="79" spans="1:15" ht="27.95" customHeight="1">
      <c r="A79" s="166"/>
      <c r="B79" s="694" t="s">
        <v>1409</v>
      </c>
      <c r="C79" s="695"/>
      <c r="D79" s="690"/>
      <c r="E79" s="190" t="s">
        <v>20</v>
      </c>
      <c r="F79" s="190"/>
      <c r="G79" s="190"/>
      <c r="H79" s="1423"/>
      <c r="I79" s="1419"/>
      <c r="J79" s="2251" t="s">
        <v>979</v>
      </c>
      <c r="K79" s="280"/>
      <c r="L79" s="315"/>
      <c r="M79" s="280"/>
      <c r="N79" s="280"/>
      <c r="O79" s="280">
        <v>7</v>
      </c>
    </row>
    <row r="80" spans="1:15" ht="27.95" customHeight="1">
      <c r="A80" s="166"/>
      <c r="B80" s="694" t="s">
        <v>400</v>
      </c>
      <c r="C80" s="695"/>
      <c r="D80" s="690"/>
      <c r="E80" s="190" t="s">
        <v>44</v>
      </c>
      <c r="F80" s="190"/>
      <c r="G80" s="190"/>
      <c r="H80" s="1423"/>
      <c r="I80" s="1419"/>
      <c r="J80" s="2251"/>
      <c r="K80" s="280"/>
      <c r="L80" s="315"/>
      <c r="M80" s="280"/>
      <c r="N80" s="280"/>
      <c r="O80" s="280"/>
    </row>
    <row r="81" spans="1:15" ht="27.95" customHeight="1">
      <c r="A81" s="166"/>
      <c r="B81" s="299" t="s">
        <v>1150</v>
      </c>
      <c r="C81" s="281"/>
      <c r="D81" s="282"/>
      <c r="E81" s="190" t="s">
        <v>123</v>
      </c>
      <c r="F81" s="2005">
        <v>1</v>
      </c>
      <c r="G81" s="2005">
        <v>1</v>
      </c>
      <c r="H81" s="2005">
        <v>1</v>
      </c>
      <c r="I81" s="2005">
        <v>1</v>
      </c>
      <c r="J81" s="1656"/>
      <c r="K81" s="280"/>
      <c r="L81" s="315"/>
      <c r="M81" s="280"/>
      <c r="N81" s="280"/>
      <c r="O81" s="280"/>
    </row>
    <row r="82" spans="1:15" ht="27.95" customHeight="1">
      <c r="A82" s="166"/>
      <c r="B82" s="299"/>
      <c r="C82" s="281"/>
      <c r="D82" s="282"/>
      <c r="E82" s="190"/>
      <c r="F82" s="190"/>
      <c r="G82" s="190"/>
      <c r="H82" s="245"/>
      <c r="I82" s="245"/>
      <c r="J82" s="1656"/>
      <c r="K82" s="280"/>
      <c r="L82" s="315"/>
      <c r="M82" s="280"/>
      <c r="N82" s="280"/>
      <c r="O82" s="280"/>
    </row>
    <row r="83" spans="1:15" ht="27.95" customHeight="1">
      <c r="A83" s="166"/>
      <c r="B83" s="299"/>
      <c r="C83" s="281"/>
      <c r="D83" s="282"/>
      <c r="E83" s="190"/>
      <c r="F83" s="190"/>
      <c r="G83" s="190"/>
      <c r="H83" s="245"/>
      <c r="I83" s="245"/>
      <c r="J83" s="1656"/>
      <c r="K83" s="280"/>
      <c r="L83" s="315"/>
      <c r="M83" s="280"/>
      <c r="N83" s="280"/>
      <c r="O83" s="280"/>
    </row>
    <row r="84" spans="1:15" ht="27.95" customHeight="1">
      <c r="A84" s="166"/>
      <c r="B84" s="299"/>
      <c r="C84" s="281"/>
      <c r="D84" s="282"/>
      <c r="E84" s="190"/>
      <c r="F84" s="190"/>
      <c r="G84" s="190"/>
      <c r="H84" s="245"/>
      <c r="I84" s="245"/>
      <c r="J84" s="1656"/>
      <c r="K84" s="280"/>
      <c r="L84" s="315"/>
      <c r="M84" s="280"/>
      <c r="N84" s="280"/>
      <c r="O84" s="280"/>
    </row>
    <row r="85" spans="1:15" ht="27.95" customHeight="1">
      <c r="A85" s="705"/>
      <c r="B85" s="694" t="s">
        <v>466</v>
      </c>
      <c r="C85" s="703"/>
      <c r="D85" s="704"/>
      <c r="E85" s="291"/>
      <c r="F85" s="291"/>
      <c r="G85" s="291"/>
      <c r="H85" s="1423"/>
      <c r="I85" s="1419"/>
      <c r="J85" s="2251"/>
      <c r="K85" s="280"/>
      <c r="L85" s="315"/>
      <c r="M85" s="280"/>
      <c r="N85" s="280"/>
      <c r="O85" s="280"/>
    </row>
    <row r="86" spans="1:15" ht="27.95" customHeight="1">
      <c r="A86" s="706"/>
      <c r="B86" s="694" t="s">
        <v>467</v>
      </c>
      <c r="C86" s="695"/>
      <c r="D86" s="690"/>
      <c r="E86" s="190" t="s">
        <v>20</v>
      </c>
      <c r="F86" s="190"/>
      <c r="G86" s="190"/>
      <c r="H86" s="1423"/>
      <c r="I86" s="1419"/>
      <c r="J86" s="2251" t="s">
        <v>979</v>
      </c>
      <c r="K86" s="280"/>
      <c r="L86" s="315"/>
      <c r="M86" s="280"/>
      <c r="N86" s="280"/>
      <c r="O86" s="280">
        <v>8</v>
      </c>
    </row>
    <row r="87" spans="1:15" ht="27.95" customHeight="1">
      <c r="A87" s="712"/>
      <c r="B87" s="694" t="s">
        <v>401</v>
      </c>
      <c r="C87" s="695"/>
      <c r="D87" s="690"/>
      <c r="E87" s="190" t="s">
        <v>44</v>
      </c>
      <c r="F87" s="190"/>
      <c r="G87" s="190"/>
      <c r="H87" s="1423"/>
      <c r="I87" s="1419"/>
      <c r="J87" s="2251"/>
      <c r="K87" s="280"/>
      <c r="L87" s="315"/>
      <c r="M87" s="280"/>
      <c r="N87" s="280"/>
      <c r="O87" s="280"/>
    </row>
    <row r="88" spans="1:15" ht="27.95" customHeight="1">
      <c r="A88" s="712"/>
      <c r="B88" s="694" t="s">
        <v>402</v>
      </c>
      <c r="C88" s="695"/>
      <c r="D88" s="690"/>
      <c r="E88" s="190" t="s">
        <v>123</v>
      </c>
      <c r="F88" s="190"/>
      <c r="G88" s="190"/>
      <c r="H88" s="1423"/>
      <c r="I88" s="1419"/>
      <c r="J88" s="2251"/>
      <c r="K88" s="280"/>
      <c r="L88" s="315"/>
      <c r="M88" s="280"/>
      <c r="N88" s="280"/>
      <c r="O88" s="280"/>
    </row>
    <row r="89" spans="1:15" ht="27.95" customHeight="1">
      <c r="A89" s="166"/>
      <c r="B89" s="299" t="s">
        <v>1151</v>
      </c>
      <c r="C89" s="2034"/>
      <c r="D89" s="2028"/>
      <c r="E89" s="303"/>
      <c r="F89" s="2005">
        <v>1</v>
      </c>
      <c r="G89" s="2005">
        <v>1</v>
      </c>
      <c r="H89" s="2005">
        <v>1</v>
      </c>
      <c r="I89" s="2005">
        <v>1</v>
      </c>
      <c r="J89" s="1656"/>
      <c r="K89" s="280"/>
      <c r="L89" s="315"/>
      <c r="M89" s="280"/>
      <c r="N89" s="280"/>
      <c r="O89" s="280"/>
    </row>
    <row r="90" spans="1:15" ht="27.95" customHeight="1">
      <c r="A90" s="166"/>
      <c r="B90" s="299" t="s">
        <v>1152</v>
      </c>
      <c r="C90" s="2034"/>
      <c r="D90" s="2028"/>
      <c r="E90" s="190"/>
      <c r="F90" s="190"/>
      <c r="G90" s="190"/>
      <c r="H90" s="245"/>
      <c r="I90" s="245"/>
      <c r="J90" s="1656"/>
      <c r="K90" s="280"/>
      <c r="L90" s="315"/>
      <c r="M90" s="280"/>
      <c r="N90" s="280"/>
      <c r="O90" s="280"/>
    </row>
    <row r="91" spans="1:15" ht="27.95" customHeight="1">
      <c r="A91" s="166"/>
      <c r="B91" s="299" t="s">
        <v>1153</v>
      </c>
      <c r="C91" s="2035"/>
      <c r="D91" s="2036"/>
      <c r="E91" s="291"/>
      <c r="F91" s="291"/>
      <c r="G91" s="291"/>
      <c r="H91" s="245"/>
      <c r="I91" s="245"/>
      <c r="J91" s="1656"/>
      <c r="K91" s="280"/>
      <c r="L91" s="315"/>
      <c r="M91" s="280"/>
      <c r="N91" s="280"/>
      <c r="O91" s="280"/>
    </row>
    <row r="92" spans="1:15" ht="27.95" customHeight="1">
      <c r="A92" s="166"/>
      <c r="B92" s="299"/>
      <c r="C92" s="289"/>
      <c r="D92" s="290"/>
      <c r="E92" s="291"/>
      <c r="F92" s="291"/>
      <c r="G92" s="291"/>
      <c r="H92" s="245"/>
      <c r="I92" s="245"/>
      <c r="J92" s="1656"/>
      <c r="K92" s="280"/>
      <c r="L92" s="315"/>
      <c r="M92" s="280"/>
      <c r="N92" s="280"/>
      <c r="O92" s="280"/>
    </row>
    <row r="93" spans="1:15" ht="27.95" customHeight="1">
      <c r="A93" s="166"/>
      <c r="B93" s="299"/>
      <c r="C93" s="289"/>
      <c r="D93" s="290"/>
      <c r="E93" s="291"/>
      <c r="F93" s="291"/>
      <c r="G93" s="291"/>
      <c r="H93" s="1420"/>
      <c r="I93" s="245"/>
      <c r="J93" s="1656"/>
      <c r="K93" s="280"/>
      <c r="L93" s="315"/>
      <c r="M93" s="280"/>
      <c r="N93" s="280"/>
      <c r="O93" s="280"/>
    </row>
    <row r="94" spans="1:15" ht="27.95" customHeight="1">
      <c r="A94" s="166"/>
      <c r="B94" s="299"/>
      <c r="C94" s="289"/>
      <c r="D94" s="290"/>
      <c r="E94" s="291"/>
      <c r="F94" s="291"/>
      <c r="G94" s="291"/>
      <c r="H94" s="1420"/>
      <c r="I94" s="245"/>
      <c r="J94" s="1656"/>
      <c r="K94" s="280"/>
      <c r="L94" s="315"/>
      <c r="M94" s="280"/>
      <c r="N94" s="280"/>
      <c r="O94" s="280"/>
    </row>
    <row r="95" spans="1:15" ht="27.95" customHeight="1">
      <c r="A95" s="166"/>
      <c r="B95" s="299"/>
      <c r="C95" s="289"/>
      <c r="D95" s="290"/>
      <c r="E95" s="291"/>
      <c r="F95" s="291"/>
      <c r="G95" s="291"/>
      <c r="H95" s="1420"/>
      <c r="I95" s="245"/>
      <c r="J95" s="1656"/>
      <c r="K95" s="280"/>
      <c r="L95" s="315"/>
      <c r="M95" s="280"/>
      <c r="N95" s="280"/>
      <c r="O95" s="280"/>
    </row>
    <row r="96" spans="1:15" ht="27.95" customHeight="1">
      <c r="A96" s="1205"/>
      <c r="B96" s="1197"/>
      <c r="C96" s="352"/>
      <c r="D96" s="312"/>
      <c r="E96" s="314"/>
      <c r="F96" s="314"/>
      <c r="G96" s="314"/>
      <c r="H96" s="1415"/>
      <c r="I96" s="514"/>
      <c r="J96" s="1658"/>
      <c r="K96" s="280"/>
      <c r="L96" s="315"/>
      <c r="M96" s="280"/>
      <c r="N96" s="280"/>
      <c r="O96" s="280"/>
    </row>
    <row r="97" spans="1:15" ht="27.95" customHeight="1">
      <c r="A97" s="863" t="s">
        <v>118</v>
      </c>
      <c r="B97" s="1199" t="s">
        <v>120</v>
      </c>
      <c r="C97" s="1206"/>
      <c r="D97" s="1207"/>
      <c r="E97" s="1208"/>
      <c r="F97" s="384"/>
      <c r="G97" s="1208"/>
      <c r="H97" s="1424"/>
      <c r="I97" s="1417"/>
      <c r="J97" s="2250"/>
      <c r="K97" s="280"/>
      <c r="L97" s="315"/>
      <c r="M97" s="280"/>
      <c r="N97" s="280"/>
      <c r="O97" s="280"/>
    </row>
    <row r="98" spans="1:15" ht="27.95" customHeight="1">
      <c r="A98" s="706" t="s">
        <v>108</v>
      </c>
      <c r="B98" s="694" t="s">
        <v>1410</v>
      </c>
      <c r="C98" s="695"/>
      <c r="D98" s="690"/>
      <c r="E98" s="190" t="s">
        <v>20</v>
      </c>
      <c r="F98" s="190"/>
      <c r="G98" s="190"/>
      <c r="H98" s="1423"/>
      <c r="I98" s="1419"/>
      <c r="J98" s="2251" t="s">
        <v>979</v>
      </c>
      <c r="K98" s="280" t="s">
        <v>960</v>
      </c>
      <c r="L98" s="315"/>
      <c r="M98" s="280"/>
      <c r="N98" s="280"/>
      <c r="O98" s="280">
        <v>9</v>
      </c>
    </row>
    <row r="99" spans="1:15" ht="27.95" customHeight="1">
      <c r="A99" s="166"/>
      <c r="B99" s="694" t="s">
        <v>403</v>
      </c>
      <c r="C99" s="695"/>
      <c r="D99" s="690"/>
      <c r="E99" s="190" t="s">
        <v>44</v>
      </c>
      <c r="F99" s="190"/>
      <c r="G99" s="190"/>
      <c r="H99" s="1423"/>
      <c r="I99" s="1419"/>
      <c r="J99" s="2251"/>
      <c r="K99" s="280"/>
      <c r="L99" s="315"/>
      <c r="M99" s="280"/>
      <c r="N99" s="280"/>
      <c r="O99" s="280"/>
    </row>
    <row r="100" spans="1:15" ht="27.95" customHeight="1">
      <c r="A100" s="166"/>
      <c r="B100" s="694" t="s">
        <v>959</v>
      </c>
      <c r="C100" s="695"/>
      <c r="D100" s="690"/>
      <c r="E100" s="190" t="s">
        <v>123</v>
      </c>
      <c r="F100" s="190"/>
      <c r="G100" s="190"/>
      <c r="H100" s="1423"/>
      <c r="I100" s="1419"/>
      <c r="J100" s="2251"/>
      <c r="K100" s="280"/>
      <c r="L100" s="315"/>
      <c r="M100" s="280"/>
      <c r="N100" s="280"/>
      <c r="O100" s="280"/>
    </row>
    <row r="101" spans="1:15" ht="27.95" customHeight="1">
      <c r="A101" s="166"/>
      <c r="B101" s="299" t="s">
        <v>68</v>
      </c>
      <c r="C101" s="281"/>
      <c r="D101" s="282"/>
      <c r="E101" s="190"/>
      <c r="F101" s="2005">
        <v>1</v>
      </c>
      <c r="G101" s="2005">
        <v>1</v>
      </c>
      <c r="H101" s="2005">
        <v>1</v>
      </c>
      <c r="I101" s="2005">
        <v>1</v>
      </c>
      <c r="J101" s="1656"/>
      <c r="K101" s="280"/>
      <c r="L101" s="315"/>
      <c r="M101" s="280"/>
      <c r="N101" s="280"/>
      <c r="O101" s="280"/>
    </row>
    <row r="102" spans="1:15" ht="27.95" customHeight="1">
      <c r="A102" s="166"/>
      <c r="B102" s="299" t="s">
        <v>1154</v>
      </c>
      <c r="C102" s="281"/>
      <c r="D102" s="282"/>
      <c r="E102" s="190"/>
      <c r="F102" s="190"/>
      <c r="G102" s="190"/>
      <c r="H102" s="245"/>
      <c r="I102" s="245"/>
      <c r="J102" s="1656"/>
      <c r="K102" s="280"/>
      <c r="L102" s="315"/>
      <c r="M102" s="280"/>
      <c r="N102" s="280"/>
      <c r="O102" s="280"/>
    </row>
    <row r="103" spans="1:15" ht="27.95" customHeight="1">
      <c r="A103" s="166"/>
      <c r="B103" s="299" t="s">
        <v>1155</v>
      </c>
      <c r="C103" s="281"/>
      <c r="D103" s="282"/>
      <c r="E103" s="190"/>
      <c r="F103" s="190"/>
      <c r="G103" s="190"/>
      <c r="H103" s="245"/>
      <c r="I103" s="245"/>
      <c r="J103" s="1656"/>
      <c r="K103" s="280"/>
      <c r="L103" s="315"/>
      <c r="M103" s="280"/>
      <c r="N103" s="280"/>
      <c r="O103" s="280"/>
    </row>
    <row r="104" spans="1:15" ht="27.95" customHeight="1">
      <c r="A104" s="166"/>
      <c r="B104" s="299"/>
      <c r="C104" s="304"/>
      <c r="D104" s="290"/>
      <c r="E104" s="305"/>
      <c r="F104" s="291"/>
      <c r="G104" s="305"/>
      <c r="H104" s="245"/>
      <c r="I104" s="245"/>
      <c r="J104" s="1656"/>
      <c r="K104" s="280"/>
      <c r="L104" s="315"/>
      <c r="M104" s="280"/>
      <c r="N104" s="280"/>
      <c r="O104" s="280"/>
    </row>
    <row r="105" spans="1:15" ht="27.95" customHeight="1">
      <c r="A105" s="667"/>
      <c r="B105" s="668"/>
      <c r="C105" s="306"/>
      <c r="D105" s="307"/>
      <c r="E105" s="308"/>
      <c r="F105" s="309"/>
      <c r="G105" s="308"/>
      <c r="H105" s="1425"/>
      <c r="I105" s="1426"/>
      <c r="J105" s="1659"/>
      <c r="K105" s="280"/>
      <c r="L105" s="315"/>
      <c r="M105" s="280"/>
      <c r="N105" s="280"/>
      <c r="O105" s="280"/>
    </row>
    <row r="106" spans="1:15" ht="27.95" customHeight="1">
      <c r="A106" s="302"/>
      <c r="B106" s="669" t="s">
        <v>404</v>
      </c>
      <c r="C106" s="714"/>
      <c r="D106" s="715"/>
      <c r="E106" s="308"/>
      <c r="F106" s="309"/>
      <c r="G106" s="308"/>
      <c r="H106" s="1427"/>
      <c r="I106" s="1428"/>
      <c r="J106" s="2252"/>
      <c r="K106" s="280"/>
      <c r="L106" s="315"/>
      <c r="M106" s="280"/>
      <c r="N106" s="280"/>
      <c r="O106" s="280"/>
    </row>
    <row r="107" spans="1:15" ht="27.95" customHeight="1">
      <c r="A107" s="121"/>
      <c r="B107" s="694" t="s">
        <v>405</v>
      </c>
      <c r="C107" s="713"/>
      <c r="D107" s="704"/>
      <c r="E107" s="305"/>
      <c r="F107" s="291"/>
      <c r="G107" s="305"/>
      <c r="H107" s="1423"/>
      <c r="I107" s="1419"/>
      <c r="J107" s="2251"/>
      <c r="K107" s="280"/>
      <c r="L107" s="315"/>
      <c r="M107" s="280"/>
      <c r="N107" s="280"/>
      <c r="O107" s="280"/>
    </row>
    <row r="108" spans="1:15" ht="27.95" customHeight="1">
      <c r="A108" s="166"/>
      <c r="B108" s="694" t="s">
        <v>406</v>
      </c>
      <c r="C108" s="695"/>
      <c r="D108" s="716"/>
      <c r="E108" s="190" t="s">
        <v>20</v>
      </c>
      <c r="F108" s="310"/>
      <c r="G108" s="1680"/>
      <c r="H108" s="1423"/>
      <c r="I108" s="1419"/>
      <c r="J108" s="2251" t="s">
        <v>979</v>
      </c>
      <c r="K108" s="280" t="s">
        <v>963</v>
      </c>
      <c r="L108" s="315"/>
      <c r="M108" s="280"/>
      <c r="N108" s="280"/>
      <c r="O108" s="280">
        <v>10</v>
      </c>
    </row>
    <row r="109" spans="1:15" ht="27.95" customHeight="1">
      <c r="A109" s="166"/>
      <c r="B109" s="694" t="s">
        <v>407</v>
      </c>
      <c r="C109" s="695"/>
      <c r="D109" s="716"/>
      <c r="E109" s="190" t="s">
        <v>44</v>
      </c>
      <c r="F109" s="310"/>
      <c r="G109" s="190"/>
      <c r="H109" s="1423"/>
      <c r="I109" s="1419"/>
      <c r="J109" s="2251"/>
      <c r="K109" s="280"/>
      <c r="L109" s="315"/>
      <c r="M109" s="280"/>
      <c r="N109" s="280"/>
      <c r="O109" s="280"/>
    </row>
    <row r="110" spans="1:15" ht="27.95" customHeight="1">
      <c r="A110" s="166"/>
      <c r="B110" s="299" t="s">
        <v>68</v>
      </c>
      <c r="C110" s="281"/>
      <c r="D110" s="282"/>
      <c r="E110" s="190" t="s">
        <v>123</v>
      </c>
      <c r="F110" s="2005">
        <v>1</v>
      </c>
      <c r="G110" s="2018" t="s">
        <v>216</v>
      </c>
      <c r="H110" s="2018" t="s">
        <v>216</v>
      </c>
      <c r="I110" s="2018" t="s">
        <v>216</v>
      </c>
      <c r="J110" s="1656"/>
      <c r="K110" s="280"/>
      <c r="L110" s="315"/>
      <c r="M110" s="280"/>
      <c r="N110" s="280"/>
      <c r="O110" s="280"/>
    </row>
    <row r="111" spans="1:15" ht="27.95" customHeight="1">
      <c r="A111" s="166"/>
      <c r="B111" s="299" t="s">
        <v>1066</v>
      </c>
      <c r="C111" s="281"/>
      <c r="D111" s="282"/>
      <c r="E111" s="190" t="s">
        <v>121</v>
      </c>
      <c r="F111" s="190"/>
      <c r="G111" s="190"/>
      <c r="H111" s="245"/>
      <c r="I111" s="245"/>
      <c r="J111" s="1656"/>
      <c r="K111" s="280"/>
      <c r="L111" s="315"/>
      <c r="M111" s="280"/>
      <c r="N111" s="280"/>
      <c r="O111" s="280"/>
    </row>
    <row r="112" spans="1:15" ht="27.95" customHeight="1">
      <c r="A112" s="166"/>
      <c r="B112" s="299"/>
      <c r="C112" s="304"/>
      <c r="D112" s="290"/>
      <c r="E112" s="305"/>
      <c r="F112" s="291"/>
      <c r="G112" s="305"/>
      <c r="H112" s="245"/>
      <c r="I112" s="245"/>
      <c r="J112" s="1656"/>
      <c r="K112" s="280"/>
      <c r="L112" s="315"/>
      <c r="M112" s="280"/>
      <c r="N112" s="280"/>
      <c r="O112" s="280"/>
    </row>
    <row r="113" spans="1:15" ht="27.95" customHeight="1">
      <c r="A113" s="166"/>
      <c r="B113" s="299"/>
      <c r="C113" s="304"/>
      <c r="D113" s="290"/>
      <c r="E113" s="305"/>
      <c r="F113" s="291"/>
      <c r="G113" s="305"/>
      <c r="H113" s="245"/>
      <c r="I113" s="245"/>
      <c r="J113" s="1656"/>
      <c r="K113" s="280"/>
      <c r="L113" s="315"/>
      <c r="M113" s="280"/>
      <c r="N113" s="280"/>
      <c r="O113" s="280"/>
    </row>
    <row r="114" spans="1:15" ht="27.95" customHeight="1">
      <c r="A114" s="166"/>
      <c r="B114" s="299"/>
      <c r="C114" s="304"/>
      <c r="D114" s="290"/>
      <c r="E114" s="305"/>
      <c r="F114" s="291"/>
      <c r="G114" s="305"/>
      <c r="H114" s="1420"/>
      <c r="I114" s="245"/>
      <c r="J114" s="1656"/>
      <c r="K114" s="280"/>
      <c r="L114" s="315"/>
      <c r="M114" s="280"/>
      <c r="N114" s="280"/>
      <c r="O114" s="280"/>
    </row>
    <row r="115" spans="1:15" ht="27.95" customHeight="1">
      <c r="A115" s="708"/>
      <c r="B115" s="669" t="s">
        <v>408</v>
      </c>
      <c r="C115" s="670"/>
      <c r="D115" s="671"/>
      <c r="E115" s="190" t="s">
        <v>20</v>
      </c>
      <c r="F115" s="673"/>
      <c r="G115" s="672"/>
      <c r="H115" s="1429"/>
      <c r="I115" s="1680"/>
      <c r="J115" s="2251" t="s">
        <v>979</v>
      </c>
      <c r="K115" s="315"/>
      <c r="L115" s="315" t="s">
        <v>1361</v>
      </c>
      <c r="M115" s="315"/>
      <c r="N115" s="315"/>
      <c r="O115" s="315">
        <v>11</v>
      </c>
    </row>
    <row r="116" spans="1:15" ht="27.95" customHeight="1">
      <c r="A116" s="708"/>
      <c r="B116" s="669" t="s">
        <v>409</v>
      </c>
      <c r="C116" s="670"/>
      <c r="D116" s="671"/>
      <c r="E116" s="190" t="s">
        <v>44</v>
      </c>
      <c r="F116" s="674"/>
      <c r="G116" s="674"/>
      <c r="H116" s="1429"/>
      <c r="I116" s="1680"/>
      <c r="J116" s="2252"/>
      <c r="K116" s="315"/>
      <c r="L116" s="315"/>
      <c r="M116" s="315"/>
      <c r="N116" s="315"/>
      <c r="O116" s="315"/>
    </row>
    <row r="117" spans="1:15" ht="27.95" customHeight="1">
      <c r="A117" s="121"/>
      <c r="B117" s="374" t="s">
        <v>1156</v>
      </c>
      <c r="C117" s="676"/>
      <c r="D117" s="677"/>
      <c r="E117" s="190" t="s">
        <v>123</v>
      </c>
      <c r="F117" s="2005">
        <v>1</v>
      </c>
      <c r="G117" s="2005">
        <v>1</v>
      </c>
      <c r="H117" s="2005">
        <v>1</v>
      </c>
      <c r="I117" s="2005">
        <v>1</v>
      </c>
      <c r="J117" s="1656"/>
      <c r="K117" s="315"/>
      <c r="L117" s="315"/>
      <c r="M117" s="315"/>
      <c r="N117" s="315"/>
      <c r="O117" s="315"/>
    </row>
    <row r="118" spans="1:15" ht="27.95" customHeight="1">
      <c r="A118" s="318"/>
      <c r="B118" s="374" t="s">
        <v>1157</v>
      </c>
      <c r="C118" s="676"/>
      <c r="D118" s="677"/>
      <c r="E118" s="675"/>
      <c r="F118" s="496"/>
      <c r="G118" s="675"/>
      <c r="H118" s="1412"/>
      <c r="I118" s="1412"/>
      <c r="J118" s="1656"/>
      <c r="K118" s="315"/>
      <c r="L118" s="315"/>
      <c r="M118" s="315"/>
      <c r="N118" s="315"/>
      <c r="O118" s="315"/>
    </row>
    <row r="119" spans="1:15" ht="27.95" customHeight="1">
      <c r="A119" s="318"/>
      <c r="B119" s="374"/>
      <c r="C119" s="678"/>
      <c r="D119" s="679"/>
      <c r="E119" s="675"/>
      <c r="F119" s="496"/>
      <c r="G119" s="675"/>
      <c r="H119" s="1412"/>
      <c r="I119" s="1412"/>
      <c r="J119" s="1656"/>
      <c r="K119" s="315"/>
      <c r="L119" s="315"/>
      <c r="M119" s="315"/>
      <c r="N119" s="315"/>
      <c r="O119" s="315"/>
    </row>
    <row r="120" spans="1:15" ht="27.95" customHeight="1">
      <c r="A120" s="318"/>
      <c r="B120" s="374"/>
      <c r="C120" s="678"/>
      <c r="D120" s="679"/>
      <c r="E120" s="675"/>
      <c r="F120" s="496"/>
      <c r="G120" s="320"/>
      <c r="H120" s="245"/>
      <c r="I120" s="245"/>
      <c r="J120" s="1656"/>
      <c r="K120" s="315"/>
      <c r="L120" s="315"/>
      <c r="M120" s="315"/>
      <c r="N120" s="315"/>
      <c r="O120" s="315"/>
    </row>
    <row r="121" spans="1:15" ht="27.95" customHeight="1">
      <c r="A121" s="318"/>
      <c r="B121" s="680"/>
      <c r="C121" s="681"/>
      <c r="D121" s="682"/>
      <c r="E121" s="683"/>
      <c r="F121" s="684"/>
      <c r="G121" s="685"/>
      <c r="H121" s="1430"/>
      <c r="I121" s="1431"/>
      <c r="J121" s="1659"/>
      <c r="K121" s="315"/>
      <c r="L121" s="315"/>
      <c r="M121" s="315"/>
      <c r="N121" s="315"/>
      <c r="O121" s="315"/>
    </row>
    <row r="122" spans="1:15" ht="27.95" customHeight="1">
      <c r="A122" s="318"/>
      <c r="B122" s="680"/>
      <c r="C122" s="681"/>
      <c r="D122" s="682"/>
      <c r="E122" s="683"/>
      <c r="F122" s="684"/>
      <c r="G122" s="685"/>
      <c r="H122" s="1430"/>
      <c r="I122" s="1431"/>
      <c r="J122" s="1659"/>
      <c r="K122" s="315"/>
      <c r="L122" s="315"/>
      <c r="M122" s="315"/>
      <c r="N122" s="315"/>
      <c r="O122" s="315"/>
    </row>
    <row r="123" spans="1:15" ht="27.95" customHeight="1">
      <c r="A123" s="318"/>
      <c r="B123" s="680"/>
      <c r="C123" s="681"/>
      <c r="D123" s="682"/>
      <c r="E123" s="683"/>
      <c r="F123" s="684"/>
      <c r="G123" s="685"/>
      <c r="H123" s="1430"/>
      <c r="I123" s="1431"/>
      <c r="J123" s="1659"/>
      <c r="K123" s="315"/>
      <c r="L123" s="315"/>
      <c r="M123" s="315"/>
      <c r="N123" s="315"/>
      <c r="O123" s="315"/>
    </row>
    <row r="124" spans="1:15" ht="27.95" customHeight="1">
      <c r="A124" s="318"/>
      <c r="B124" s="680"/>
      <c r="C124" s="681"/>
      <c r="D124" s="682"/>
      <c r="E124" s="683"/>
      <c r="F124" s="684"/>
      <c r="G124" s="685"/>
      <c r="H124" s="1430"/>
      <c r="I124" s="1431"/>
      <c r="J124" s="1659"/>
      <c r="K124" s="315"/>
      <c r="L124" s="315"/>
      <c r="M124" s="315"/>
      <c r="N124" s="315"/>
      <c r="O124" s="315"/>
    </row>
    <row r="125" spans="1:15" ht="27.95" customHeight="1">
      <c r="A125" s="318"/>
      <c r="B125" s="680"/>
      <c r="C125" s="681"/>
      <c r="D125" s="682"/>
      <c r="E125" s="683"/>
      <c r="F125" s="684"/>
      <c r="G125" s="685"/>
      <c r="H125" s="1430"/>
      <c r="I125" s="1431"/>
      <c r="J125" s="1659"/>
      <c r="K125" s="315"/>
      <c r="L125" s="315"/>
      <c r="M125" s="315"/>
      <c r="N125" s="315"/>
      <c r="O125" s="315"/>
    </row>
    <row r="126" spans="1:15" ht="27.95" customHeight="1">
      <c r="A126" s="318"/>
      <c r="B126" s="680"/>
      <c r="C126" s="681"/>
      <c r="D126" s="682"/>
      <c r="E126" s="683"/>
      <c r="F126" s="684"/>
      <c r="G126" s="685"/>
      <c r="H126" s="1430"/>
      <c r="I126" s="1431"/>
      <c r="J126" s="1659"/>
      <c r="K126" s="315"/>
      <c r="L126" s="315"/>
      <c r="M126" s="315"/>
      <c r="N126" s="315"/>
      <c r="O126" s="315"/>
    </row>
    <row r="127" spans="1:15" ht="27.95" customHeight="1">
      <c r="A127" s="318"/>
      <c r="B127" s="680"/>
      <c r="C127" s="681"/>
      <c r="D127" s="682"/>
      <c r="E127" s="683"/>
      <c r="F127" s="684"/>
      <c r="G127" s="685"/>
      <c r="H127" s="1430"/>
      <c r="I127" s="1431"/>
      <c r="J127" s="1659"/>
      <c r="K127" s="315"/>
      <c r="L127" s="315"/>
      <c r="M127" s="315"/>
      <c r="N127" s="315"/>
      <c r="O127" s="315"/>
    </row>
    <row r="128" spans="1:15" ht="27.95" customHeight="1">
      <c r="A128" s="1209"/>
      <c r="B128" s="1210"/>
      <c r="C128" s="1211"/>
      <c r="D128" s="1212"/>
      <c r="E128" s="1213"/>
      <c r="F128" s="1214"/>
      <c r="G128" s="1215"/>
      <c r="H128" s="1432"/>
      <c r="I128" s="1433"/>
      <c r="J128" s="1660"/>
      <c r="K128" s="315"/>
      <c r="L128" s="315"/>
      <c r="M128" s="315"/>
      <c r="N128" s="315"/>
      <c r="O128" s="315"/>
    </row>
    <row r="129" spans="1:15" ht="27.95" customHeight="1">
      <c r="A129" s="863" t="s">
        <v>118</v>
      </c>
      <c r="B129" s="1199" t="s">
        <v>410</v>
      </c>
      <c r="C129" s="1206"/>
      <c r="D129" s="1207"/>
      <c r="E129" s="1208"/>
      <c r="F129" s="384"/>
      <c r="G129" s="1208"/>
      <c r="H129" s="1424"/>
      <c r="I129" s="1417"/>
      <c r="J129" s="2250"/>
      <c r="K129" s="280"/>
      <c r="L129" s="315"/>
      <c r="M129" s="280"/>
      <c r="N129" s="280"/>
      <c r="O129" s="280"/>
    </row>
    <row r="130" spans="1:15" ht="27.95" customHeight="1">
      <c r="A130" s="706" t="s">
        <v>108</v>
      </c>
      <c r="B130" s="669" t="s">
        <v>411</v>
      </c>
      <c r="C130" s="714"/>
      <c r="D130" s="715"/>
      <c r="E130" s="308"/>
      <c r="F130" s="309"/>
      <c r="G130" s="308"/>
      <c r="H130" s="1427"/>
      <c r="I130" s="1428"/>
      <c r="J130" s="2252"/>
      <c r="K130" s="280"/>
      <c r="L130" s="315"/>
      <c r="M130" s="280"/>
      <c r="N130" s="280"/>
      <c r="O130" s="280"/>
    </row>
    <row r="131" spans="1:15" ht="27.95" customHeight="1">
      <c r="A131" s="322"/>
      <c r="B131" s="694" t="s">
        <v>412</v>
      </c>
      <c r="C131" s="695"/>
      <c r="D131" s="716"/>
      <c r="E131" s="190" t="s">
        <v>20</v>
      </c>
      <c r="F131" s="310"/>
      <c r="G131" s="190"/>
      <c r="H131" s="1692"/>
      <c r="I131" s="1419"/>
      <c r="J131" s="2251" t="s">
        <v>979</v>
      </c>
      <c r="K131" s="280"/>
      <c r="L131" s="315"/>
      <c r="M131" s="280"/>
      <c r="N131" s="280"/>
      <c r="O131" s="280">
        <v>12</v>
      </c>
    </row>
    <row r="132" spans="1:15" ht="27.95" customHeight="1">
      <c r="A132" s="322"/>
      <c r="B132" s="694" t="s">
        <v>413</v>
      </c>
      <c r="C132" s="695"/>
      <c r="D132" s="690"/>
      <c r="E132" s="190" t="s">
        <v>44</v>
      </c>
      <c r="F132" s="190"/>
      <c r="G132" s="190"/>
      <c r="H132" s="1423"/>
      <c r="I132" s="1419"/>
      <c r="J132" s="2251"/>
      <c r="K132" s="280"/>
      <c r="L132" s="315"/>
      <c r="M132" s="280"/>
      <c r="N132" s="280"/>
      <c r="O132" s="280"/>
    </row>
    <row r="133" spans="1:15" ht="27.95" customHeight="1">
      <c r="A133" s="121"/>
      <c r="B133" s="299" t="s">
        <v>122</v>
      </c>
      <c r="C133" s="281"/>
      <c r="D133" s="282"/>
      <c r="E133" s="190" t="s">
        <v>123</v>
      </c>
      <c r="F133" s="190"/>
      <c r="G133" s="190"/>
      <c r="H133" s="1693">
        <v>1</v>
      </c>
      <c r="I133" s="245"/>
      <c r="J133" s="1656"/>
      <c r="K133" s="280"/>
      <c r="L133" s="315"/>
      <c r="M133" s="280"/>
      <c r="N133" s="280"/>
      <c r="O133" s="280"/>
    </row>
    <row r="134" spans="1:15" ht="27.95" customHeight="1">
      <c r="A134" s="166"/>
      <c r="B134" s="299" t="s">
        <v>1067</v>
      </c>
      <c r="C134" s="281"/>
      <c r="D134" s="282"/>
      <c r="E134" s="190"/>
      <c r="F134" s="190"/>
      <c r="G134" s="190"/>
      <c r="H134" s="245"/>
      <c r="I134" s="245"/>
      <c r="J134" s="1656"/>
      <c r="K134" s="280"/>
      <c r="L134" s="315"/>
      <c r="M134" s="280"/>
      <c r="N134" s="280"/>
      <c r="O134" s="280"/>
    </row>
    <row r="135" spans="1:15" ht="27.95" customHeight="1">
      <c r="A135" s="166"/>
      <c r="B135" s="299"/>
      <c r="C135" s="304"/>
      <c r="D135" s="290"/>
      <c r="E135" s="305"/>
      <c r="F135" s="291"/>
      <c r="G135" s="305"/>
      <c r="H135" s="245"/>
      <c r="I135" s="245"/>
      <c r="J135" s="1656"/>
      <c r="K135" s="280"/>
      <c r="L135" s="315"/>
      <c r="M135" s="280"/>
      <c r="N135" s="280"/>
      <c r="O135" s="280"/>
    </row>
    <row r="136" spans="1:15" ht="27.95" customHeight="1">
      <c r="A136" s="166"/>
      <c r="B136" s="299"/>
      <c r="C136" s="304"/>
      <c r="D136" s="290"/>
      <c r="E136" s="305"/>
      <c r="F136" s="291"/>
      <c r="G136" s="305"/>
      <c r="H136" s="245"/>
      <c r="I136" s="245"/>
      <c r="J136" s="1656"/>
      <c r="K136" s="280"/>
      <c r="L136" s="315"/>
      <c r="M136" s="280"/>
      <c r="N136" s="280"/>
      <c r="O136" s="280"/>
    </row>
    <row r="137" spans="1:15" ht="27.95" customHeight="1">
      <c r="A137" s="166"/>
      <c r="B137" s="299"/>
      <c r="C137" s="304"/>
      <c r="D137" s="290"/>
      <c r="E137" s="305"/>
      <c r="F137" s="291"/>
      <c r="G137" s="305"/>
      <c r="H137" s="1420"/>
      <c r="I137" s="245"/>
      <c r="J137" s="1656"/>
      <c r="K137" s="280"/>
      <c r="L137" s="315"/>
      <c r="M137" s="280"/>
      <c r="N137" s="280"/>
      <c r="O137" s="280"/>
    </row>
    <row r="138" spans="1:15" ht="27.95" customHeight="1">
      <c r="A138" s="166"/>
      <c r="B138" s="694" t="s">
        <v>414</v>
      </c>
      <c r="C138" s="695"/>
      <c r="D138" s="716"/>
      <c r="E138" s="190" t="s">
        <v>20</v>
      </c>
      <c r="F138" s="310"/>
      <c r="G138" s="190"/>
      <c r="H138" s="1423"/>
      <c r="I138" s="1419"/>
      <c r="J138" s="2251" t="s">
        <v>979</v>
      </c>
      <c r="K138" s="280"/>
      <c r="L138" s="315"/>
      <c r="M138" s="280"/>
      <c r="N138" s="280"/>
      <c r="O138" s="280">
        <v>13</v>
      </c>
    </row>
    <row r="139" spans="1:15" ht="27.95" customHeight="1">
      <c r="A139" s="166"/>
      <c r="B139" s="694" t="s">
        <v>415</v>
      </c>
      <c r="C139" s="695"/>
      <c r="D139" s="716"/>
      <c r="E139" s="190" t="s">
        <v>44</v>
      </c>
      <c r="F139" s="310"/>
      <c r="G139" s="190"/>
      <c r="H139" s="1423"/>
      <c r="I139" s="1419"/>
      <c r="J139" s="2251"/>
      <c r="K139" s="280"/>
      <c r="L139" s="315"/>
      <c r="M139" s="280"/>
      <c r="N139" s="280"/>
      <c r="O139" s="280"/>
    </row>
    <row r="140" spans="1:15" ht="27.95" customHeight="1">
      <c r="A140" s="166"/>
      <c r="B140" s="299" t="s">
        <v>123</v>
      </c>
      <c r="C140" s="300">
        <v>1</v>
      </c>
      <c r="D140" s="282"/>
      <c r="E140" s="190" t="s">
        <v>123</v>
      </c>
      <c r="F140" s="1693">
        <v>1</v>
      </c>
      <c r="G140" s="1693">
        <v>1</v>
      </c>
      <c r="H140" s="1693">
        <v>1</v>
      </c>
      <c r="I140" s="1693">
        <v>1</v>
      </c>
      <c r="J140" s="1656"/>
      <c r="K140" s="280"/>
      <c r="L140" s="315"/>
      <c r="M140" s="280"/>
      <c r="N140" s="280"/>
      <c r="O140" s="280"/>
    </row>
    <row r="141" spans="1:15" ht="27.95" customHeight="1">
      <c r="A141" s="166"/>
      <c r="B141" s="299" t="s">
        <v>1158</v>
      </c>
      <c r="C141" s="102"/>
      <c r="D141" s="103"/>
      <c r="E141" s="190"/>
      <c r="F141" s="190"/>
      <c r="G141" s="190"/>
      <c r="H141" s="245"/>
      <c r="I141" s="245"/>
      <c r="J141" s="1656"/>
      <c r="K141" s="280"/>
      <c r="L141" s="315"/>
      <c r="M141" s="280"/>
      <c r="N141" s="280"/>
      <c r="O141" s="280"/>
    </row>
    <row r="142" spans="1:15" ht="27.95" customHeight="1">
      <c r="A142" s="166"/>
      <c r="B142" s="299" t="s">
        <v>1159</v>
      </c>
      <c r="C142" s="102"/>
      <c r="D142" s="290"/>
      <c r="E142" s="305"/>
      <c r="F142" s="291"/>
      <c r="G142" s="305"/>
      <c r="H142" s="245"/>
      <c r="I142" s="245"/>
      <c r="J142" s="1656"/>
      <c r="K142" s="280"/>
      <c r="L142" s="315"/>
      <c r="M142" s="280"/>
      <c r="N142" s="280"/>
      <c r="O142" s="280"/>
    </row>
    <row r="143" spans="1:15" ht="27.95" customHeight="1">
      <c r="A143" s="166"/>
      <c r="B143" s="299"/>
      <c r="C143" s="300"/>
      <c r="D143" s="282"/>
      <c r="E143" s="190"/>
      <c r="F143" s="190"/>
      <c r="G143" s="190"/>
      <c r="H143" s="245"/>
      <c r="I143" s="245"/>
      <c r="J143" s="1656"/>
      <c r="K143" s="280"/>
      <c r="L143" s="315"/>
      <c r="M143" s="280"/>
      <c r="N143" s="280"/>
      <c r="O143" s="280"/>
    </row>
    <row r="144" spans="1:15" ht="27.95" customHeight="1">
      <c r="A144" s="166"/>
      <c r="B144" s="299"/>
      <c r="C144" s="281"/>
      <c r="D144" s="282"/>
      <c r="E144" s="190"/>
      <c r="F144" s="190"/>
      <c r="G144" s="190"/>
      <c r="H144" s="1420"/>
      <c r="I144" s="245"/>
      <c r="J144" s="1656"/>
      <c r="K144" s="280"/>
      <c r="L144" s="315"/>
      <c r="M144" s="280"/>
      <c r="N144" s="280"/>
      <c r="O144" s="280"/>
    </row>
    <row r="145" spans="1:15" ht="27.95" customHeight="1">
      <c r="A145" s="696" t="s">
        <v>125</v>
      </c>
      <c r="B145" s="694" t="s">
        <v>416</v>
      </c>
      <c r="C145" s="718"/>
      <c r="D145" s="690"/>
      <c r="E145" s="188"/>
      <c r="F145" s="190"/>
      <c r="G145" s="190"/>
      <c r="H145" s="1422"/>
      <c r="I145" s="1419"/>
      <c r="J145" s="2251"/>
      <c r="K145" s="280"/>
      <c r="L145" s="315"/>
      <c r="M145" s="280"/>
      <c r="N145" s="280"/>
      <c r="O145" s="280"/>
    </row>
    <row r="146" spans="1:15" ht="27.95" customHeight="1">
      <c r="A146" s="696" t="s">
        <v>126</v>
      </c>
      <c r="B146" s="694" t="s">
        <v>417</v>
      </c>
      <c r="C146" s="718"/>
      <c r="D146" s="690"/>
      <c r="E146" s="188"/>
      <c r="F146" s="190"/>
      <c r="G146" s="190"/>
      <c r="H146" s="1422"/>
      <c r="I146" s="1419"/>
      <c r="J146" s="2251"/>
      <c r="K146" s="280"/>
      <c r="L146" s="315"/>
      <c r="M146" s="280"/>
      <c r="N146" s="280"/>
      <c r="O146" s="280"/>
    </row>
    <row r="147" spans="1:15" ht="27.95" customHeight="1">
      <c r="A147" s="706" t="s">
        <v>108</v>
      </c>
      <c r="B147" s="694" t="s">
        <v>418</v>
      </c>
      <c r="C147" s="718"/>
      <c r="D147" s="690"/>
      <c r="E147" s="188"/>
      <c r="F147" s="190"/>
      <c r="G147" s="190"/>
      <c r="H147" s="1422"/>
      <c r="I147" s="1419"/>
      <c r="J147" s="2251"/>
      <c r="K147" s="280"/>
      <c r="L147" s="315"/>
      <c r="M147" s="280"/>
      <c r="N147" s="280"/>
      <c r="O147" s="280"/>
    </row>
    <row r="148" spans="1:15" ht="27.95" customHeight="1">
      <c r="A148" s="719"/>
      <c r="B148" s="694" t="s">
        <v>419</v>
      </c>
      <c r="C148" s="718"/>
      <c r="D148" s="690"/>
      <c r="E148" s="188"/>
      <c r="F148" s="190"/>
      <c r="G148" s="190"/>
      <c r="H148" s="1422"/>
      <c r="I148" s="1419"/>
      <c r="J148" s="2251"/>
      <c r="K148" s="280"/>
      <c r="L148" s="315"/>
      <c r="M148" s="280"/>
      <c r="N148" s="280"/>
      <c r="O148" s="280"/>
    </row>
    <row r="149" spans="1:15" ht="27.95" customHeight="1">
      <c r="A149" s="719"/>
      <c r="B149" s="720" t="s">
        <v>129</v>
      </c>
      <c r="C149" s="695"/>
      <c r="D149" s="690"/>
      <c r="E149" s="190" t="s">
        <v>20</v>
      </c>
      <c r="F149" s="310"/>
      <c r="G149" s="190"/>
      <c r="H149" s="1423"/>
      <c r="I149" s="1419"/>
      <c r="J149" s="2251" t="s">
        <v>979</v>
      </c>
      <c r="K149" s="280"/>
      <c r="L149" s="315"/>
      <c r="M149" s="280"/>
      <c r="N149" s="280"/>
      <c r="O149" s="280">
        <v>14</v>
      </c>
    </row>
    <row r="150" spans="1:15" ht="27.95" customHeight="1">
      <c r="A150" s="709"/>
      <c r="B150" s="720" t="s">
        <v>1364</v>
      </c>
      <c r="C150" s="695"/>
      <c r="D150" s="690"/>
      <c r="E150" s="190" t="s">
        <v>44</v>
      </c>
      <c r="F150" s="2037" t="s">
        <v>1161</v>
      </c>
      <c r="G150" s="2037" t="s">
        <v>1161</v>
      </c>
      <c r="H150" s="2038" t="s">
        <v>1161</v>
      </c>
      <c r="I150" s="2039" t="s">
        <v>1161</v>
      </c>
      <c r="J150" s="2251"/>
      <c r="K150" s="280"/>
      <c r="L150" s="315"/>
      <c r="M150" s="280"/>
      <c r="N150" s="280"/>
      <c r="O150" s="280"/>
    </row>
    <row r="151" spans="1:15" ht="27.95" customHeight="1">
      <c r="A151" s="709"/>
      <c r="B151" s="720" t="s">
        <v>1365</v>
      </c>
      <c r="C151" s="695"/>
      <c r="D151" s="690"/>
      <c r="E151" s="190" t="s">
        <v>123</v>
      </c>
      <c r="F151" s="2037" t="s">
        <v>1161</v>
      </c>
      <c r="G151" s="2037" t="s">
        <v>1161</v>
      </c>
      <c r="H151" s="2038" t="s">
        <v>1161</v>
      </c>
      <c r="I151" s="2039" t="s">
        <v>1161</v>
      </c>
      <c r="J151" s="1656"/>
      <c r="K151" s="280"/>
      <c r="L151" s="315"/>
      <c r="M151" s="280"/>
      <c r="N151" s="280"/>
      <c r="O151" s="280"/>
    </row>
    <row r="152" spans="1:15" ht="27.95" customHeight="1">
      <c r="A152" s="709"/>
      <c r="B152" s="720" t="s">
        <v>1413</v>
      </c>
      <c r="C152" s="710"/>
      <c r="D152" s="711"/>
      <c r="E152" s="298"/>
      <c r="F152" s="2040" t="s">
        <v>1162</v>
      </c>
      <c r="G152" s="2040" t="s">
        <v>1162</v>
      </c>
      <c r="H152" s="2038" t="s">
        <v>1162</v>
      </c>
      <c r="I152" s="2039" t="s">
        <v>1162</v>
      </c>
      <c r="J152" s="2251"/>
      <c r="K152" s="280"/>
      <c r="L152" s="2632" t="s">
        <v>1414</v>
      </c>
      <c r="M152" s="280"/>
      <c r="N152" s="280"/>
      <c r="O152" s="280"/>
    </row>
    <row r="153" spans="1:15" ht="27.95" customHeight="1">
      <c r="A153" s="709"/>
      <c r="B153" s="720" t="s">
        <v>1366</v>
      </c>
      <c r="C153" s="710"/>
      <c r="D153" s="711"/>
      <c r="E153" s="298"/>
      <c r="F153" s="298"/>
      <c r="G153" s="298"/>
      <c r="H153" s="1423"/>
      <c r="I153" s="1419"/>
      <c r="J153" s="2251"/>
      <c r="K153" s="280"/>
      <c r="L153" s="315"/>
      <c r="M153" s="280"/>
      <c r="N153" s="280"/>
      <c r="O153" s="280"/>
    </row>
    <row r="154" spans="1:15" ht="27.95" customHeight="1">
      <c r="A154" s="294"/>
      <c r="B154" s="323" t="s">
        <v>1160</v>
      </c>
      <c r="C154" s="324"/>
      <c r="D154" s="325"/>
      <c r="E154" s="298"/>
      <c r="F154" s="298"/>
      <c r="G154" s="298"/>
      <c r="H154" s="245"/>
      <c r="I154" s="245"/>
      <c r="J154" s="1656"/>
      <c r="K154" s="280"/>
      <c r="L154" s="315"/>
      <c r="M154" s="280"/>
      <c r="N154" s="280"/>
      <c r="O154" s="280"/>
    </row>
    <row r="155" spans="1:15" ht="27.95" customHeight="1">
      <c r="A155" s="294"/>
      <c r="B155" s="323"/>
      <c r="C155" s="324"/>
      <c r="D155" s="325"/>
      <c r="E155" s="298"/>
      <c r="F155" s="298"/>
      <c r="G155" s="298"/>
      <c r="H155" s="245"/>
      <c r="I155" s="245"/>
      <c r="J155" s="1656"/>
      <c r="K155" s="280"/>
      <c r="L155" s="315"/>
      <c r="M155" s="280"/>
      <c r="N155" s="280"/>
      <c r="O155" s="280"/>
    </row>
    <row r="156" spans="1:15" ht="27.95" customHeight="1">
      <c r="A156" s="294"/>
      <c r="B156" s="323"/>
      <c r="C156" s="324"/>
      <c r="D156" s="325"/>
      <c r="E156" s="298"/>
      <c r="F156" s="298"/>
      <c r="G156" s="298"/>
      <c r="H156" s="245"/>
      <c r="I156" s="245"/>
      <c r="J156" s="1656"/>
      <c r="K156" s="280"/>
      <c r="L156" s="315"/>
      <c r="M156" s="280"/>
      <c r="N156" s="280"/>
      <c r="O156" s="280"/>
    </row>
    <row r="157" spans="1:15" ht="27.95" customHeight="1">
      <c r="A157" s="294"/>
      <c r="B157" s="71"/>
      <c r="C157" s="296"/>
      <c r="D157" s="297"/>
      <c r="E157" s="298"/>
      <c r="F157" s="298"/>
      <c r="G157" s="298"/>
      <c r="H157" s="1423"/>
      <c r="I157" s="1419"/>
      <c r="J157" s="2251"/>
      <c r="K157" s="280"/>
      <c r="L157" s="315"/>
      <c r="M157" s="280"/>
      <c r="N157" s="280"/>
      <c r="O157" s="280"/>
    </row>
    <row r="158" spans="1:15" ht="27.95" customHeight="1">
      <c r="A158" s="294"/>
      <c r="B158" s="71"/>
      <c r="C158" s="296"/>
      <c r="D158" s="297"/>
      <c r="E158" s="298"/>
      <c r="F158" s="298"/>
      <c r="G158" s="298"/>
      <c r="H158" s="1423"/>
      <c r="I158" s="1419"/>
      <c r="J158" s="2251"/>
      <c r="K158" s="280"/>
      <c r="L158" s="315"/>
      <c r="M158" s="280"/>
      <c r="N158" s="280"/>
      <c r="O158" s="280"/>
    </row>
    <row r="159" spans="1:15" ht="27.95" customHeight="1">
      <c r="A159" s="1200"/>
      <c r="B159" s="110"/>
      <c r="C159" s="1202"/>
      <c r="D159" s="1203"/>
      <c r="E159" s="1204"/>
      <c r="F159" s="1204"/>
      <c r="G159" s="1204"/>
      <c r="H159" s="1434"/>
      <c r="I159" s="1435"/>
      <c r="J159" s="2253"/>
      <c r="K159" s="280"/>
      <c r="L159" s="315"/>
      <c r="M159" s="280"/>
      <c r="N159" s="280"/>
      <c r="O159" s="280"/>
    </row>
    <row r="160" spans="1:15" ht="27.95" customHeight="1">
      <c r="A160" s="717" t="s">
        <v>125</v>
      </c>
      <c r="B160" s="2602" t="s">
        <v>770</v>
      </c>
      <c r="C160" s="728"/>
      <c r="D160" s="729"/>
      <c r="E160" s="185" t="s">
        <v>20</v>
      </c>
      <c r="F160" s="185"/>
      <c r="G160" s="185"/>
      <c r="H160" s="1424"/>
      <c r="I160" s="1417"/>
      <c r="J160" s="2250" t="s">
        <v>979</v>
      </c>
      <c r="K160" s="280"/>
      <c r="L160" s="315"/>
      <c r="M160" s="280"/>
      <c r="N160" s="280"/>
      <c r="O160" s="280">
        <v>15</v>
      </c>
    </row>
    <row r="161" spans="1:15" ht="27.95" customHeight="1">
      <c r="A161" s="696" t="s">
        <v>126</v>
      </c>
      <c r="B161" s="2601" t="s">
        <v>771</v>
      </c>
      <c r="C161" s="695"/>
      <c r="D161" s="690"/>
      <c r="E161" s="190" t="s">
        <v>44</v>
      </c>
      <c r="F161" s="190"/>
      <c r="G161" s="190"/>
      <c r="H161" s="1423"/>
      <c r="I161" s="1419"/>
      <c r="J161" s="2251"/>
      <c r="K161" s="280"/>
      <c r="L161" s="315"/>
      <c r="M161" s="280"/>
      <c r="N161" s="280"/>
      <c r="O161" s="280"/>
    </row>
    <row r="162" spans="1:15" ht="27.95" customHeight="1">
      <c r="A162" s="706" t="s">
        <v>108</v>
      </c>
      <c r="B162" s="2601" t="s">
        <v>772</v>
      </c>
      <c r="C162" s="296"/>
      <c r="D162" s="297"/>
      <c r="E162" s="190" t="s">
        <v>123</v>
      </c>
      <c r="F162" s="190"/>
      <c r="G162" s="190"/>
      <c r="H162" s="245"/>
      <c r="I162" s="245"/>
      <c r="J162" s="1656"/>
      <c r="K162" s="280"/>
      <c r="L162" s="315"/>
      <c r="M162" s="280"/>
      <c r="N162" s="280"/>
      <c r="O162" s="280"/>
    </row>
    <row r="163" spans="1:15" ht="27.95" customHeight="1">
      <c r="A163" s="294"/>
      <c r="B163" s="1965" t="s">
        <v>1164</v>
      </c>
      <c r="C163" s="296"/>
      <c r="D163" s="297"/>
      <c r="E163" s="190"/>
      <c r="F163" s="2041" t="s">
        <v>1163</v>
      </c>
      <c r="G163" s="2041" t="s">
        <v>1163</v>
      </c>
      <c r="H163" s="1790" t="s">
        <v>1163</v>
      </c>
      <c r="I163" s="1790" t="s">
        <v>1163</v>
      </c>
      <c r="J163" s="1656"/>
      <c r="K163" s="280"/>
      <c r="L163" s="315"/>
      <c r="M163" s="280"/>
      <c r="N163" s="280"/>
      <c r="O163" s="280"/>
    </row>
    <row r="164" spans="1:15" ht="27.95" customHeight="1">
      <c r="A164" s="294"/>
      <c r="B164" s="1965" t="s">
        <v>1160</v>
      </c>
      <c r="C164" s="296"/>
      <c r="D164" s="297"/>
      <c r="E164" s="298"/>
      <c r="F164" s="298"/>
      <c r="G164" s="298"/>
      <c r="H164" s="245"/>
      <c r="I164" s="245"/>
      <c r="J164" s="1656"/>
      <c r="K164" s="280"/>
      <c r="L164" s="315"/>
      <c r="M164" s="280"/>
      <c r="N164" s="280"/>
      <c r="O164" s="280"/>
    </row>
    <row r="165" spans="1:15" ht="27.95" customHeight="1">
      <c r="A165" s="294"/>
      <c r="B165" s="1149"/>
      <c r="C165" s="296"/>
      <c r="D165" s="297"/>
      <c r="E165" s="298"/>
      <c r="F165" s="298"/>
      <c r="G165" s="298"/>
      <c r="H165" s="245"/>
      <c r="I165" s="245"/>
      <c r="J165" s="1656"/>
      <c r="K165" s="280"/>
      <c r="L165" s="315"/>
      <c r="M165" s="280"/>
      <c r="N165" s="280"/>
      <c r="O165" s="280"/>
    </row>
    <row r="166" spans="1:15" ht="27.95" customHeight="1">
      <c r="A166" s="326"/>
      <c r="B166" s="239"/>
      <c r="C166" s="296"/>
      <c r="D166" s="297"/>
      <c r="E166" s="298"/>
      <c r="F166" s="298"/>
      <c r="G166" s="298"/>
      <c r="H166" s="245"/>
      <c r="I166" s="245"/>
      <c r="J166" s="1656"/>
      <c r="K166" s="280"/>
      <c r="L166" s="315"/>
      <c r="M166" s="280"/>
      <c r="N166" s="280"/>
      <c r="O166" s="280"/>
    </row>
    <row r="167" spans="1:15" ht="27.95" customHeight="1">
      <c r="A167" s="326"/>
      <c r="B167" s="327"/>
      <c r="C167" s="328"/>
      <c r="D167" s="329"/>
      <c r="E167" s="330"/>
      <c r="F167" s="330"/>
      <c r="G167" s="330"/>
      <c r="H167" s="1426"/>
      <c r="I167" s="1426"/>
      <c r="J167" s="1659"/>
      <c r="K167" s="280"/>
      <c r="L167" s="315"/>
      <c r="M167" s="280"/>
      <c r="N167" s="280"/>
      <c r="O167" s="280"/>
    </row>
    <row r="168" spans="1:15" ht="27.75" customHeight="1">
      <c r="A168" s="696"/>
      <c r="B168" s="669" t="s">
        <v>420</v>
      </c>
      <c r="C168" s="670"/>
      <c r="D168" s="688"/>
      <c r="E168" s="194" t="s">
        <v>20</v>
      </c>
      <c r="F168" s="194"/>
      <c r="G168" s="194"/>
      <c r="H168" s="1426"/>
      <c r="I168" s="1426"/>
      <c r="J168" s="2251" t="s">
        <v>979</v>
      </c>
      <c r="K168" s="280"/>
      <c r="L168" s="315"/>
      <c r="M168" s="280"/>
      <c r="N168" s="280"/>
      <c r="O168" s="280">
        <v>16</v>
      </c>
    </row>
    <row r="169" spans="1:15" ht="27.95" customHeight="1">
      <c r="A169" s="696"/>
      <c r="B169" s="694" t="s">
        <v>421</v>
      </c>
      <c r="C169" s="695"/>
      <c r="D169" s="690"/>
      <c r="E169" s="190" t="s">
        <v>44</v>
      </c>
      <c r="F169" s="190"/>
      <c r="G169" s="190"/>
      <c r="H169" s="245"/>
      <c r="I169" s="245"/>
      <c r="J169" s="1656"/>
      <c r="K169" s="280"/>
      <c r="L169" s="315"/>
      <c r="M169" s="280"/>
      <c r="N169" s="280"/>
      <c r="O169" s="280"/>
    </row>
    <row r="170" spans="1:15" ht="27.95" customHeight="1">
      <c r="A170" s="706"/>
      <c r="B170" s="669" t="s">
        <v>422</v>
      </c>
      <c r="C170" s="670"/>
      <c r="D170" s="688"/>
      <c r="E170" s="190" t="s">
        <v>123</v>
      </c>
      <c r="F170" s="190"/>
      <c r="G170" s="190"/>
      <c r="H170" s="245"/>
      <c r="I170" s="245"/>
      <c r="J170" s="1656"/>
      <c r="K170" s="280"/>
      <c r="L170" s="315"/>
      <c r="M170" s="280"/>
      <c r="N170" s="280"/>
      <c r="O170" s="280"/>
    </row>
    <row r="171" spans="1:15" ht="27.95" customHeight="1">
      <c r="A171" s="696"/>
      <c r="B171" s="694" t="s">
        <v>423</v>
      </c>
      <c r="C171" s="695"/>
      <c r="D171" s="690"/>
      <c r="E171" s="190"/>
      <c r="F171" s="190"/>
      <c r="G171" s="190"/>
      <c r="H171" s="245"/>
      <c r="I171" s="245"/>
      <c r="J171" s="1656"/>
      <c r="K171" s="280"/>
      <c r="L171" s="315"/>
      <c r="M171" s="280"/>
      <c r="N171" s="280"/>
      <c r="O171" s="280"/>
    </row>
    <row r="172" spans="1:15" ht="27.95" customHeight="1">
      <c r="A172" s="696"/>
      <c r="B172" s="694" t="s">
        <v>424</v>
      </c>
      <c r="C172" s="695"/>
      <c r="D172" s="690"/>
      <c r="E172" s="190"/>
      <c r="F172" s="190"/>
      <c r="G172" s="190"/>
      <c r="H172" s="245"/>
      <c r="I172" s="245"/>
      <c r="J172" s="1656"/>
      <c r="K172" s="280"/>
      <c r="L172" s="315"/>
      <c r="M172" s="280"/>
      <c r="N172" s="280"/>
      <c r="O172" s="280"/>
    </row>
    <row r="173" spans="1:15" ht="27.95" customHeight="1">
      <c r="A173" s="696"/>
      <c r="B173" s="694" t="s">
        <v>425</v>
      </c>
      <c r="C173" s="695"/>
      <c r="D173" s="690"/>
      <c r="E173" s="190"/>
      <c r="F173" s="190"/>
      <c r="G173" s="190"/>
      <c r="H173" s="245"/>
      <c r="I173" s="245"/>
      <c r="J173" s="1656"/>
      <c r="K173" s="280"/>
      <c r="L173" s="315"/>
      <c r="M173" s="280"/>
      <c r="N173" s="280"/>
      <c r="O173" s="280"/>
    </row>
    <row r="174" spans="1:15" ht="27.95" customHeight="1">
      <c r="A174" s="121" t="s">
        <v>121</v>
      </c>
      <c r="B174" s="71" t="s">
        <v>1164</v>
      </c>
      <c r="C174" s="281"/>
      <c r="D174" s="282"/>
      <c r="E174" s="190" t="s">
        <v>121</v>
      </c>
      <c r="F174" s="2041" t="s">
        <v>1163</v>
      </c>
      <c r="G174" s="2041" t="s">
        <v>1163</v>
      </c>
      <c r="H174" s="1790" t="s">
        <v>1163</v>
      </c>
      <c r="I174" s="1790" t="s">
        <v>1163</v>
      </c>
      <c r="J174" s="1656"/>
      <c r="K174" s="280"/>
      <c r="L174" s="315"/>
      <c r="M174" s="280"/>
      <c r="N174" s="280"/>
      <c r="O174" s="280"/>
    </row>
    <row r="175" spans="1:15" ht="27.95" customHeight="1">
      <c r="A175" s="294"/>
      <c r="B175" s="71" t="s">
        <v>1160</v>
      </c>
      <c r="C175" s="281"/>
      <c r="D175" s="282"/>
      <c r="E175" s="190"/>
      <c r="F175" s="190"/>
      <c r="G175" s="190"/>
      <c r="H175" s="245"/>
      <c r="I175" s="245"/>
      <c r="J175" s="1656"/>
      <c r="K175" s="280"/>
      <c r="L175" s="315"/>
      <c r="M175" s="280"/>
      <c r="N175" s="280"/>
      <c r="O175" s="280"/>
    </row>
    <row r="176" spans="1:15" ht="27.95" customHeight="1">
      <c r="A176" s="129"/>
      <c r="B176" s="71"/>
      <c r="C176" s="333"/>
      <c r="D176" s="282"/>
      <c r="E176" s="332"/>
      <c r="F176" s="190"/>
      <c r="G176" s="332"/>
      <c r="H176" s="245"/>
      <c r="I176" s="245"/>
      <c r="J176" s="1656"/>
      <c r="K176" s="280"/>
      <c r="L176" s="315"/>
      <c r="M176" s="280"/>
      <c r="N176" s="280"/>
      <c r="O176" s="280"/>
    </row>
    <row r="177" spans="1:15" ht="27.95" customHeight="1">
      <c r="A177" s="129"/>
      <c r="B177" s="200"/>
      <c r="C177" s="333"/>
      <c r="D177" s="282"/>
      <c r="E177" s="332"/>
      <c r="F177" s="190"/>
      <c r="G177" s="332"/>
      <c r="H177" s="245"/>
      <c r="I177" s="245"/>
      <c r="J177" s="1656"/>
      <c r="K177" s="280"/>
      <c r="L177" s="315"/>
      <c r="M177" s="280"/>
      <c r="N177" s="280"/>
      <c r="O177" s="280"/>
    </row>
    <row r="178" spans="1:15" ht="27.95" customHeight="1">
      <c r="A178" s="121"/>
      <c r="B178" s="200"/>
      <c r="C178" s="333"/>
      <c r="D178" s="282"/>
      <c r="E178" s="332"/>
      <c r="F178" s="190"/>
      <c r="G178" s="332"/>
      <c r="H178" s="245"/>
      <c r="I178" s="245"/>
      <c r="J178" s="1656"/>
      <c r="K178" s="280"/>
      <c r="L178" s="315"/>
      <c r="M178" s="280"/>
      <c r="N178" s="280"/>
      <c r="O178" s="280"/>
    </row>
    <row r="179" spans="1:15" ht="27.95" customHeight="1">
      <c r="A179" s="1640"/>
      <c r="B179" s="721" t="s">
        <v>426</v>
      </c>
      <c r="C179" s="695"/>
      <c r="D179" s="690"/>
      <c r="E179" s="194" t="s">
        <v>20</v>
      </c>
      <c r="F179" s="190"/>
      <c r="G179" s="190"/>
      <c r="H179" s="245"/>
      <c r="I179" s="245"/>
      <c r="J179" s="2251" t="s">
        <v>979</v>
      </c>
      <c r="K179" s="280"/>
      <c r="L179" s="315"/>
      <c r="M179" s="280"/>
      <c r="N179" s="280"/>
      <c r="O179" s="280">
        <v>17</v>
      </c>
    </row>
    <row r="180" spans="1:15" ht="27.95" customHeight="1">
      <c r="A180" s="138"/>
      <c r="B180" s="721" t="s">
        <v>769</v>
      </c>
      <c r="C180" s="695"/>
      <c r="D180" s="690"/>
      <c r="E180" s="190" t="s">
        <v>44</v>
      </c>
      <c r="F180" s="190"/>
      <c r="G180" s="190"/>
      <c r="H180" s="245"/>
      <c r="I180" s="245"/>
      <c r="J180" s="1656"/>
      <c r="K180" s="280"/>
      <c r="L180" s="315"/>
      <c r="M180" s="280"/>
      <c r="N180" s="280"/>
      <c r="O180" s="280"/>
    </row>
    <row r="181" spans="1:15" ht="27.95" customHeight="1">
      <c r="A181" s="138"/>
      <c r="B181" s="721" t="s">
        <v>427</v>
      </c>
      <c r="C181" s="695"/>
      <c r="D181" s="690"/>
      <c r="E181" s="190" t="s">
        <v>123</v>
      </c>
      <c r="F181" s="190"/>
      <c r="G181" s="190"/>
      <c r="H181" s="245"/>
      <c r="I181" s="245"/>
      <c r="J181" s="1656"/>
      <c r="K181" s="280"/>
      <c r="L181" s="315"/>
      <c r="M181" s="280"/>
      <c r="N181" s="280"/>
      <c r="O181" s="280"/>
    </row>
    <row r="182" spans="1:15" ht="27.95" customHeight="1">
      <c r="A182" s="138"/>
      <c r="B182" s="1965" t="s">
        <v>1164</v>
      </c>
      <c r="C182" s="333"/>
      <c r="D182" s="282"/>
      <c r="E182" s="190"/>
      <c r="F182" s="2041" t="s">
        <v>1163</v>
      </c>
      <c r="G182" s="2041" t="s">
        <v>1163</v>
      </c>
      <c r="H182" s="1790" t="s">
        <v>1163</v>
      </c>
      <c r="I182" s="1790" t="s">
        <v>1163</v>
      </c>
      <c r="J182" s="1656"/>
      <c r="K182" s="280"/>
      <c r="L182" s="315"/>
      <c r="M182" s="280"/>
      <c r="N182" s="280"/>
      <c r="O182" s="280"/>
    </row>
    <row r="183" spans="1:15" ht="27.95" customHeight="1">
      <c r="A183" s="138"/>
      <c r="B183" s="1965" t="s">
        <v>1160</v>
      </c>
      <c r="C183" s="333"/>
      <c r="D183" s="282"/>
      <c r="E183" s="332"/>
      <c r="F183" s="190"/>
      <c r="G183" s="332"/>
      <c r="H183" s="245"/>
      <c r="I183" s="245"/>
      <c r="J183" s="1656"/>
      <c r="K183" s="280"/>
      <c r="L183" s="315"/>
      <c r="M183" s="280"/>
      <c r="N183" s="280"/>
      <c r="O183" s="280"/>
    </row>
    <row r="184" spans="1:15" ht="27.95" customHeight="1">
      <c r="A184" s="138"/>
      <c r="B184" s="1149"/>
      <c r="C184" s="333"/>
      <c r="D184" s="282"/>
      <c r="E184" s="332"/>
      <c r="F184" s="190"/>
      <c r="G184" s="332"/>
      <c r="H184" s="245"/>
      <c r="I184" s="245"/>
      <c r="J184" s="1656"/>
      <c r="K184" s="280"/>
      <c r="L184" s="315"/>
      <c r="M184" s="280"/>
      <c r="N184" s="280"/>
      <c r="O184" s="280"/>
    </row>
    <row r="185" spans="1:15" ht="27.95" customHeight="1">
      <c r="A185" s="138"/>
      <c r="B185" s="200"/>
      <c r="C185" s="333"/>
      <c r="D185" s="282"/>
      <c r="E185" s="332"/>
      <c r="F185" s="190"/>
      <c r="G185" s="332"/>
      <c r="H185" s="245"/>
      <c r="I185" s="245"/>
      <c r="J185" s="1656"/>
      <c r="K185" s="280"/>
      <c r="L185" s="315"/>
      <c r="M185" s="280"/>
      <c r="N185" s="280"/>
      <c r="O185" s="280"/>
    </row>
    <row r="186" spans="1:15" ht="27.95" customHeight="1">
      <c r="A186" s="138"/>
      <c r="B186" s="200"/>
      <c r="C186" s="334"/>
      <c r="D186" s="279"/>
      <c r="E186" s="335"/>
      <c r="F186" s="194"/>
      <c r="G186" s="335"/>
      <c r="H186" s="245"/>
      <c r="I186" s="245"/>
      <c r="J186" s="1656"/>
      <c r="K186" s="280"/>
      <c r="L186" s="315"/>
      <c r="M186" s="280"/>
      <c r="N186" s="280"/>
      <c r="O186" s="280"/>
    </row>
    <row r="187" spans="1:15" ht="27.95" customHeight="1">
      <c r="A187" s="138"/>
      <c r="B187" s="337"/>
      <c r="C187" s="278"/>
      <c r="D187" s="279"/>
      <c r="E187" s="194"/>
      <c r="F187" s="194"/>
      <c r="G187" s="194"/>
      <c r="H187" s="245"/>
      <c r="I187" s="245"/>
      <c r="J187" s="1656"/>
      <c r="K187" s="280"/>
      <c r="L187" s="315"/>
      <c r="M187" s="280"/>
      <c r="N187" s="280"/>
      <c r="O187" s="280"/>
    </row>
    <row r="188" spans="1:15" ht="27.95" customHeight="1">
      <c r="A188" s="138"/>
      <c r="B188" s="337"/>
      <c r="C188" s="278"/>
      <c r="D188" s="279"/>
      <c r="E188" s="194"/>
      <c r="F188" s="194"/>
      <c r="G188" s="194"/>
      <c r="H188" s="245"/>
      <c r="I188" s="245"/>
      <c r="J188" s="1656"/>
      <c r="K188" s="280"/>
      <c r="L188" s="315"/>
      <c r="M188" s="280"/>
      <c r="N188" s="280"/>
      <c r="O188" s="280"/>
    </row>
    <row r="189" spans="1:15" ht="27.95" customHeight="1">
      <c r="A189" s="138"/>
      <c r="B189" s="337"/>
      <c r="C189" s="278"/>
      <c r="D189" s="279"/>
      <c r="E189" s="194"/>
      <c r="F189" s="194"/>
      <c r="G189" s="194"/>
      <c r="H189" s="245"/>
      <c r="I189" s="245"/>
      <c r="J189" s="1656"/>
      <c r="K189" s="280"/>
      <c r="L189" s="315"/>
      <c r="M189" s="280"/>
      <c r="N189" s="280"/>
      <c r="O189" s="280"/>
    </row>
    <row r="190" spans="1:15" ht="27.95" customHeight="1">
      <c r="A190" s="138"/>
      <c r="B190" s="337"/>
      <c r="C190" s="278"/>
      <c r="D190" s="279"/>
      <c r="E190" s="194"/>
      <c r="F190" s="194"/>
      <c r="G190" s="194"/>
      <c r="H190" s="245"/>
      <c r="I190" s="245"/>
      <c r="J190" s="1656"/>
      <c r="K190" s="280"/>
      <c r="L190" s="315"/>
      <c r="M190" s="280"/>
      <c r="N190" s="280"/>
      <c r="O190" s="280"/>
    </row>
    <row r="191" spans="1:15" ht="27.95" customHeight="1">
      <c r="A191" s="139"/>
      <c r="B191" s="1224"/>
      <c r="C191" s="1225"/>
      <c r="D191" s="1226"/>
      <c r="E191" s="1185"/>
      <c r="F191" s="1185"/>
      <c r="G191" s="1185"/>
      <c r="H191" s="514"/>
      <c r="I191" s="514"/>
      <c r="J191" s="1658"/>
      <c r="K191" s="280"/>
      <c r="L191" s="315"/>
      <c r="M191" s="280"/>
      <c r="N191" s="280"/>
      <c r="O191" s="280"/>
    </row>
    <row r="192" spans="1:15" ht="27.95" customHeight="1">
      <c r="A192" s="717" t="s">
        <v>125</v>
      </c>
      <c r="B192" s="1227" t="s">
        <v>428</v>
      </c>
      <c r="C192" s="728"/>
      <c r="D192" s="729"/>
      <c r="E192" s="185"/>
      <c r="F192" s="185"/>
      <c r="G192" s="185"/>
      <c r="H192" s="515"/>
      <c r="I192" s="515"/>
      <c r="J192" s="1704"/>
      <c r="K192" s="280"/>
      <c r="L192" s="315"/>
      <c r="M192" s="280"/>
      <c r="N192" s="280"/>
      <c r="O192" s="280"/>
    </row>
    <row r="193" spans="1:15" ht="27.95" customHeight="1">
      <c r="A193" s="696" t="s">
        <v>130</v>
      </c>
      <c r="B193" s="1160" t="s">
        <v>429</v>
      </c>
      <c r="C193" s="695"/>
      <c r="D193" s="690"/>
      <c r="E193" s="357"/>
      <c r="F193" s="357"/>
      <c r="G193" s="357"/>
      <c r="H193" s="245"/>
      <c r="I193" s="245"/>
      <c r="J193" s="1656"/>
      <c r="K193" s="280"/>
      <c r="L193" s="315"/>
      <c r="M193" s="280"/>
      <c r="N193" s="280"/>
      <c r="O193" s="280"/>
    </row>
    <row r="194" spans="1:15" ht="27.95" customHeight="1">
      <c r="A194" s="706" t="s">
        <v>108</v>
      </c>
      <c r="B194" s="2225" t="s">
        <v>131</v>
      </c>
      <c r="C194" s="695"/>
      <c r="D194" s="690"/>
      <c r="E194" s="190" t="s">
        <v>20</v>
      </c>
      <c r="F194" s="190"/>
      <c r="G194" s="190"/>
      <c r="H194" s="245"/>
      <c r="I194" s="245"/>
      <c r="J194" s="2251" t="s">
        <v>979</v>
      </c>
      <c r="K194" s="280"/>
      <c r="L194" s="315"/>
      <c r="M194" s="280"/>
      <c r="N194" s="280"/>
      <c r="O194" s="280">
        <v>18</v>
      </c>
    </row>
    <row r="195" spans="1:15" ht="27.95" customHeight="1">
      <c r="A195" s="1640"/>
      <c r="B195" s="1965" t="s">
        <v>1165</v>
      </c>
      <c r="C195" s="333"/>
      <c r="D195" s="282"/>
      <c r="E195" s="190" t="s">
        <v>44</v>
      </c>
      <c r="F195" s="2041" t="s">
        <v>1163</v>
      </c>
      <c r="G195" s="2041" t="s">
        <v>1163</v>
      </c>
      <c r="H195" s="1790" t="s">
        <v>1163</v>
      </c>
      <c r="I195" s="1790" t="s">
        <v>1163</v>
      </c>
      <c r="J195" s="1656"/>
      <c r="K195" s="280"/>
      <c r="L195" s="315"/>
      <c r="M195" s="280"/>
      <c r="N195" s="280"/>
      <c r="O195" s="280"/>
    </row>
    <row r="196" spans="1:15" ht="27.95" customHeight="1">
      <c r="A196" s="138"/>
      <c r="B196" s="1965" t="s">
        <v>1160</v>
      </c>
      <c r="C196" s="333"/>
      <c r="D196" s="282"/>
      <c r="E196" s="190" t="s">
        <v>123</v>
      </c>
      <c r="F196" s="190"/>
      <c r="G196" s="190"/>
      <c r="H196" s="245"/>
      <c r="I196" s="245"/>
      <c r="J196" s="1656"/>
      <c r="K196" s="280"/>
      <c r="L196" s="315"/>
      <c r="M196" s="280"/>
      <c r="N196" s="280"/>
      <c r="O196" s="280"/>
    </row>
    <row r="197" spans="1:15" ht="27.95" customHeight="1">
      <c r="A197" s="138"/>
      <c r="B197" s="1149"/>
      <c r="C197" s="333"/>
      <c r="D197" s="282"/>
      <c r="E197" s="190"/>
      <c r="F197" s="190"/>
      <c r="G197" s="190"/>
      <c r="H197" s="245"/>
      <c r="I197" s="245"/>
      <c r="J197" s="1656"/>
      <c r="K197" s="280"/>
      <c r="L197" s="315"/>
      <c r="M197" s="280"/>
      <c r="N197" s="280"/>
      <c r="O197" s="280"/>
    </row>
    <row r="198" spans="1:15" ht="27.95" customHeight="1">
      <c r="A198" s="138"/>
      <c r="B198" s="200"/>
      <c r="C198" s="333"/>
      <c r="D198" s="282"/>
      <c r="E198" s="190"/>
      <c r="F198" s="190"/>
      <c r="G198" s="190"/>
      <c r="H198" s="245"/>
      <c r="I198" s="245"/>
      <c r="J198" s="1656"/>
      <c r="K198" s="280"/>
      <c r="L198" s="315"/>
      <c r="M198" s="280"/>
      <c r="N198" s="280"/>
      <c r="O198" s="280"/>
    </row>
    <row r="199" spans="1:15" ht="27.95" customHeight="1">
      <c r="A199" s="138"/>
      <c r="B199" s="200"/>
      <c r="C199" s="333"/>
      <c r="D199" s="282"/>
      <c r="E199" s="190"/>
      <c r="F199" s="190"/>
      <c r="G199" s="190"/>
      <c r="H199" s="245"/>
      <c r="I199" s="245"/>
      <c r="J199" s="1656"/>
      <c r="K199" s="280"/>
      <c r="L199" s="315"/>
      <c r="M199" s="280"/>
      <c r="N199" s="280"/>
      <c r="O199" s="280"/>
    </row>
    <row r="200" spans="1:15" ht="27.95" customHeight="1">
      <c r="A200" s="1216"/>
      <c r="B200" s="686" t="s">
        <v>433</v>
      </c>
      <c r="C200" s="687"/>
      <c r="D200" s="688"/>
      <c r="E200" s="194" t="s">
        <v>45</v>
      </c>
      <c r="F200" s="190"/>
      <c r="G200" s="190"/>
      <c r="H200" s="1431"/>
      <c r="I200" s="1431"/>
      <c r="J200" s="2251" t="s">
        <v>1362</v>
      </c>
      <c r="K200" s="315"/>
      <c r="L200" s="315"/>
      <c r="M200" s="315"/>
      <c r="N200" s="315"/>
      <c r="O200" s="315">
        <v>19</v>
      </c>
    </row>
    <row r="201" spans="1:15" ht="27.95" customHeight="1">
      <c r="A201" s="696"/>
      <c r="B201" s="686" t="s">
        <v>434</v>
      </c>
      <c r="C201" s="687"/>
      <c r="D201" s="688"/>
      <c r="E201" s="190"/>
      <c r="F201" s="190"/>
      <c r="G201" s="190"/>
      <c r="H201" s="1431"/>
      <c r="I201" s="1431"/>
      <c r="J201" s="1659"/>
      <c r="K201" s="315"/>
      <c r="L201" s="315"/>
      <c r="M201" s="315"/>
      <c r="N201" s="315"/>
      <c r="O201" s="315"/>
    </row>
    <row r="202" spans="1:15" ht="27.95" customHeight="1">
      <c r="A202" s="336"/>
      <c r="B202" s="241" t="s">
        <v>66</v>
      </c>
      <c r="C202" s="99">
        <v>1</v>
      </c>
      <c r="D202" s="103" t="s">
        <v>127</v>
      </c>
      <c r="E202" s="340"/>
      <c r="F202" s="317"/>
      <c r="G202" s="340"/>
      <c r="H202" s="245"/>
      <c r="I202" s="245"/>
      <c r="J202" s="1656"/>
      <c r="K202" s="315"/>
      <c r="L202" s="315"/>
      <c r="M202" s="315"/>
      <c r="N202" s="315"/>
      <c r="O202" s="315"/>
    </row>
    <row r="203" spans="1:15" ht="27.95" customHeight="1">
      <c r="A203" s="336"/>
      <c r="B203" s="177" t="s">
        <v>133</v>
      </c>
      <c r="C203" s="333"/>
      <c r="D203" s="282"/>
      <c r="E203" s="340"/>
      <c r="F203" s="317"/>
      <c r="G203" s="340"/>
      <c r="H203" s="1436"/>
      <c r="I203" s="1436"/>
      <c r="J203" s="1656"/>
      <c r="K203" s="315"/>
      <c r="L203" s="315"/>
      <c r="M203" s="315"/>
      <c r="N203" s="315"/>
      <c r="O203" s="315"/>
    </row>
    <row r="204" spans="1:15" ht="27.95" customHeight="1">
      <c r="A204" s="343"/>
      <c r="B204" s="342"/>
      <c r="C204" s="344"/>
      <c r="D204" s="345"/>
      <c r="E204" s="346"/>
      <c r="F204" s="347"/>
      <c r="G204" s="346"/>
      <c r="H204" s="1437"/>
      <c r="I204" s="1437"/>
      <c r="J204" s="2177"/>
      <c r="K204" s="315"/>
      <c r="L204" s="315"/>
      <c r="M204" s="315"/>
      <c r="N204" s="315"/>
      <c r="O204" s="315"/>
    </row>
    <row r="205" spans="1:15" ht="27.95" customHeight="1">
      <c r="A205" s="341"/>
      <c r="B205" s="2225" t="s">
        <v>430</v>
      </c>
      <c r="C205" s="689"/>
      <c r="D205" s="690"/>
      <c r="E205" s="190" t="s">
        <v>20</v>
      </c>
      <c r="F205" s="190"/>
      <c r="G205" s="190"/>
      <c r="H205" s="1437"/>
      <c r="I205" s="1437"/>
      <c r="J205" s="2177" t="s">
        <v>979</v>
      </c>
      <c r="K205" s="315"/>
      <c r="L205" s="315"/>
      <c r="M205" s="315"/>
      <c r="N205" s="315"/>
      <c r="O205" s="315">
        <v>20</v>
      </c>
    </row>
    <row r="206" spans="1:15" ht="27.95" customHeight="1">
      <c r="A206" s="343"/>
      <c r="B206" s="2225" t="s">
        <v>431</v>
      </c>
      <c r="C206" s="689"/>
      <c r="D206" s="690"/>
      <c r="E206" s="190" t="s">
        <v>44</v>
      </c>
      <c r="F206" s="190"/>
      <c r="G206" s="190"/>
      <c r="H206" s="1437"/>
      <c r="I206" s="1437"/>
      <c r="J206" s="2177"/>
      <c r="K206" s="315"/>
      <c r="L206" s="315"/>
      <c r="M206" s="315"/>
      <c r="N206" s="315"/>
      <c r="O206" s="315"/>
    </row>
    <row r="207" spans="1:15" ht="27.95" customHeight="1">
      <c r="A207" s="343"/>
      <c r="B207" s="2225" t="s">
        <v>432</v>
      </c>
      <c r="C207" s="689"/>
      <c r="D207" s="690"/>
      <c r="E207" s="190" t="s">
        <v>123</v>
      </c>
      <c r="F207" s="190"/>
      <c r="G207" s="190"/>
      <c r="H207" s="1437"/>
      <c r="I207" s="1437"/>
      <c r="J207" s="2177"/>
      <c r="K207" s="315"/>
      <c r="L207" s="315"/>
      <c r="M207" s="315"/>
      <c r="N207" s="315"/>
      <c r="O207" s="315"/>
    </row>
    <row r="208" spans="1:15" ht="27.95" customHeight="1">
      <c r="A208" s="343"/>
      <c r="B208" s="241" t="s">
        <v>123</v>
      </c>
      <c r="C208" s="99">
        <v>1</v>
      </c>
      <c r="D208" s="103" t="s">
        <v>127</v>
      </c>
      <c r="E208" s="346"/>
      <c r="F208" s="2041" t="s">
        <v>1163</v>
      </c>
      <c r="G208" s="346"/>
      <c r="H208" s="245"/>
      <c r="I208" s="245"/>
      <c r="J208" s="1656"/>
      <c r="K208" s="315"/>
      <c r="L208" s="315"/>
      <c r="M208" s="315"/>
      <c r="N208" s="315"/>
      <c r="O208" s="315"/>
    </row>
    <row r="209" spans="1:15" ht="27.95" customHeight="1">
      <c r="A209" s="343"/>
      <c r="B209" s="241" t="s">
        <v>1166</v>
      </c>
      <c r="C209" s="99"/>
      <c r="D209" s="103"/>
      <c r="E209" s="346"/>
      <c r="F209" s="347"/>
      <c r="G209" s="346"/>
      <c r="H209" s="245"/>
      <c r="I209" s="245"/>
      <c r="J209" s="1656"/>
      <c r="K209" s="315"/>
      <c r="L209" s="315"/>
      <c r="M209" s="315"/>
      <c r="N209" s="315"/>
      <c r="O209" s="315"/>
    </row>
    <row r="210" spans="1:15" ht="27.95" customHeight="1">
      <c r="A210" s="343"/>
      <c r="B210" s="241"/>
      <c r="C210" s="99"/>
      <c r="D210" s="103"/>
      <c r="E210" s="346"/>
      <c r="F210" s="347"/>
      <c r="G210" s="346"/>
      <c r="H210" s="245"/>
      <c r="I210" s="245"/>
      <c r="J210" s="1656"/>
      <c r="K210" s="315"/>
      <c r="L210" s="315"/>
      <c r="M210" s="315"/>
      <c r="N210" s="315"/>
      <c r="O210" s="315"/>
    </row>
    <row r="211" spans="1:15" ht="27.95" customHeight="1">
      <c r="A211" s="343"/>
      <c r="B211" s="241"/>
      <c r="C211" s="99"/>
      <c r="D211" s="103"/>
      <c r="E211" s="346"/>
      <c r="F211" s="347"/>
      <c r="G211" s="346"/>
      <c r="H211" s="245"/>
      <c r="I211" s="245"/>
      <c r="J211" s="1656"/>
      <c r="K211" s="315"/>
      <c r="L211" s="315"/>
      <c r="M211" s="315"/>
      <c r="N211" s="315"/>
      <c r="O211" s="315"/>
    </row>
    <row r="212" spans="1:15" ht="27.95" customHeight="1">
      <c r="A212" s="343"/>
      <c r="B212" s="177"/>
      <c r="C212" s="333"/>
      <c r="D212" s="282"/>
      <c r="E212" s="346"/>
      <c r="F212" s="347"/>
      <c r="G212" s="346"/>
      <c r="H212" s="1437"/>
      <c r="I212" s="1437"/>
      <c r="J212" s="2177"/>
      <c r="K212" s="315"/>
      <c r="L212" s="315"/>
      <c r="M212" s="315"/>
      <c r="N212" s="315"/>
      <c r="O212" s="315"/>
    </row>
    <row r="213" spans="1:15" ht="27.95" customHeight="1">
      <c r="A213" s="138"/>
      <c r="B213" s="89"/>
      <c r="C213" s="333"/>
      <c r="D213" s="282"/>
      <c r="E213" s="332"/>
      <c r="F213" s="190"/>
      <c r="G213" s="332"/>
      <c r="H213" s="245"/>
      <c r="I213" s="245"/>
      <c r="J213" s="1656"/>
      <c r="K213" s="303"/>
      <c r="L213" s="1737"/>
      <c r="M213" s="303"/>
      <c r="N213" s="303"/>
      <c r="O213" s="303"/>
    </row>
    <row r="214" spans="1:15" ht="27.95" customHeight="1">
      <c r="A214" s="348"/>
      <c r="B214" s="686" t="s">
        <v>435</v>
      </c>
      <c r="C214" s="687"/>
      <c r="D214" s="688"/>
      <c r="E214" s="194" t="s">
        <v>20</v>
      </c>
      <c r="F214" s="190"/>
      <c r="G214" s="190"/>
      <c r="H214" s="1438"/>
      <c r="I214" s="1438"/>
      <c r="J214" s="1873" t="s">
        <v>994</v>
      </c>
      <c r="K214" s="1737" t="s">
        <v>997</v>
      </c>
      <c r="L214" s="1737"/>
      <c r="N214" s="1737"/>
      <c r="O214" s="1737">
        <v>21</v>
      </c>
    </row>
    <row r="215" spans="1:15" ht="27.95" customHeight="1">
      <c r="A215" s="343"/>
      <c r="B215" s="2225" t="s">
        <v>436</v>
      </c>
      <c r="C215" s="689"/>
      <c r="D215" s="690"/>
      <c r="E215" s="190" t="s">
        <v>44</v>
      </c>
      <c r="F215" s="190"/>
      <c r="G215" s="190"/>
      <c r="H215" s="1437"/>
      <c r="I215" s="1437"/>
      <c r="J215" s="2177"/>
      <c r="K215" s="315"/>
      <c r="L215" s="315"/>
      <c r="M215" s="315"/>
      <c r="N215" s="315"/>
      <c r="O215" s="315"/>
    </row>
    <row r="216" spans="1:15" ht="27.95" customHeight="1">
      <c r="A216" s="343"/>
      <c r="B216" s="241" t="s">
        <v>123</v>
      </c>
      <c r="C216" s="99">
        <v>1</v>
      </c>
      <c r="D216" s="103" t="s">
        <v>127</v>
      </c>
      <c r="E216" s="190" t="s">
        <v>123</v>
      </c>
      <c r="F216" s="2041" t="s">
        <v>1163</v>
      </c>
      <c r="G216" s="190"/>
      <c r="H216" s="245"/>
      <c r="I216" s="245"/>
      <c r="J216" s="1656"/>
      <c r="K216" s="315"/>
      <c r="L216" s="315"/>
      <c r="M216" s="315"/>
      <c r="N216" s="315"/>
      <c r="O216" s="315"/>
    </row>
    <row r="217" spans="1:15" ht="27.95" customHeight="1">
      <c r="A217" s="343"/>
      <c r="B217" s="241" t="s">
        <v>1166</v>
      </c>
      <c r="C217" s="99"/>
      <c r="D217" s="103"/>
      <c r="E217" s="346"/>
      <c r="F217" s="347"/>
      <c r="G217" s="346"/>
      <c r="H217" s="245"/>
      <c r="I217" s="245"/>
      <c r="J217" s="1656"/>
      <c r="K217" s="315"/>
      <c r="L217" s="315"/>
      <c r="M217" s="315"/>
      <c r="N217" s="315"/>
      <c r="O217" s="315"/>
    </row>
    <row r="218" spans="1:15" ht="27.95" customHeight="1">
      <c r="A218" s="343"/>
      <c r="B218" s="241"/>
      <c r="C218" s="99"/>
      <c r="D218" s="103"/>
      <c r="E218" s="346"/>
      <c r="F218" s="347"/>
      <c r="G218" s="346"/>
      <c r="H218" s="245"/>
      <c r="I218" s="245"/>
      <c r="J218" s="1656"/>
      <c r="K218" s="315"/>
      <c r="L218" s="315"/>
      <c r="M218" s="315"/>
      <c r="N218" s="315"/>
      <c r="O218" s="315"/>
    </row>
    <row r="219" spans="1:15" ht="27.95" customHeight="1">
      <c r="A219" s="343"/>
      <c r="B219" s="241"/>
      <c r="C219" s="99"/>
      <c r="D219" s="103"/>
      <c r="E219" s="346"/>
      <c r="F219" s="347"/>
      <c r="G219" s="346"/>
      <c r="H219" s="245"/>
      <c r="I219" s="245"/>
      <c r="J219" s="1656"/>
      <c r="K219" s="315"/>
      <c r="L219" s="315"/>
      <c r="M219" s="315"/>
      <c r="N219" s="315"/>
      <c r="O219" s="315"/>
    </row>
    <row r="220" spans="1:15" ht="27.95" customHeight="1">
      <c r="A220" s="1228"/>
      <c r="B220" s="1229"/>
      <c r="C220" s="339"/>
      <c r="D220" s="292"/>
      <c r="E220" s="1230"/>
      <c r="F220" s="1231"/>
      <c r="G220" s="1230"/>
      <c r="H220" s="1439"/>
      <c r="I220" s="1439"/>
      <c r="J220" s="1658"/>
      <c r="K220" s="315"/>
      <c r="L220" s="315"/>
      <c r="M220" s="315"/>
      <c r="N220" s="315"/>
      <c r="O220" s="315"/>
    </row>
    <row r="221" spans="1:15" ht="27.95" customHeight="1">
      <c r="A221" s="717" t="s">
        <v>125</v>
      </c>
      <c r="B221" s="1227" t="s">
        <v>134</v>
      </c>
      <c r="C221" s="728"/>
      <c r="D221" s="729"/>
      <c r="E221" s="185" t="s">
        <v>20</v>
      </c>
      <c r="F221" s="185"/>
      <c r="G221" s="185"/>
      <c r="H221" s="515"/>
      <c r="I221" s="515"/>
      <c r="J221" s="2621" t="s">
        <v>979</v>
      </c>
      <c r="K221" s="280"/>
      <c r="L221" s="315"/>
      <c r="M221" s="280"/>
      <c r="N221" s="280"/>
      <c r="O221" s="280">
        <v>22</v>
      </c>
    </row>
    <row r="222" spans="1:15" ht="27.95" customHeight="1">
      <c r="A222" s="696" t="s">
        <v>130</v>
      </c>
      <c r="B222" s="686" t="s">
        <v>135</v>
      </c>
      <c r="C222" s="670"/>
      <c r="D222" s="688"/>
      <c r="E222" s="190" t="s">
        <v>44</v>
      </c>
      <c r="F222" s="194"/>
      <c r="G222" s="190"/>
      <c r="H222" s="1426"/>
      <c r="I222" s="1426"/>
      <c r="J222" s="1656"/>
      <c r="K222" s="280"/>
      <c r="L222" s="315"/>
      <c r="M222" s="280"/>
      <c r="N222" s="280"/>
      <c r="O222" s="280"/>
    </row>
    <row r="223" spans="1:15" ht="27.95" customHeight="1">
      <c r="A223" s="121" t="s">
        <v>108</v>
      </c>
      <c r="B223" s="241" t="s">
        <v>123</v>
      </c>
      <c r="C223" s="99" t="s">
        <v>136</v>
      </c>
      <c r="D223" s="103" t="s">
        <v>1065</v>
      </c>
      <c r="E223" s="190" t="s">
        <v>123</v>
      </c>
      <c r="F223" s="2005">
        <v>1</v>
      </c>
      <c r="G223" s="2005">
        <v>1</v>
      </c>
      <c r="H223" s="2005">
        <v>1</v>
      </c>
      <c r="I223" s="2005">
        <v>1</v>
      </c>
      <c r="J223" s="1656"/>
      <c r="K223" s="280"/>
      <c r="L223" s="315"/>
      <c r="M223" s="280"/>
      <c r="N223" s="280"/>
      <c r="O223" s="280"/>
    </row>
    <row r="224" spans="1:15" ht="27.95" customHeight="1">
      <c r="A224" s="121" t="s">
        <v>121</v>
      </c>
      <c r="B224" s="241" t="s">
        <v>1158</v>
      </c>
      <c r="C224" s="99" t="s">
        <v>136</v>
      </c>
      <c r="D224" s="103" t="s">
        <v>1167</v>
      </c>
      <c r="E224" s="190" t="s">
        <v>121</v>
      </c>
      <c r="F224" s="190"/>
      <c r="G224" s="190"/>
      <c r="H224" s="245"/>
      <c r="I224" s="245"/>
      <c r="J224" s="1656"/>
      <c r="K224" s="280"/>
      <c r="L224" s="315"/>
      <c r="M224" s="280"/>
      <c r="N224" s="280"/>
      <c r="O224" s="280"/>
    </row>
    <row r="225" spans="1:15" ht="27.95" customHeight="1">
      <c r="A225" s="138"/>
      <c r="B225" s="241"/>
      <c r="C225" s="99"/>
      <c r="D225" s="103" t="s">
        <v>121</v>
      </c>
      <c r="E225" s="332"/>
      <c r="F225" s="190"/>
      <c r="G225" s="332"/>
      <c r="H225" s="245"/>
      <c r="I225" s="245"/>
      <c r="J225" s="1656"/>
      <c r="K225" s="280"/>
      <c r="L225" s="315"/>
      <c r="M225" s="280"/>
      <c r="N225" s="280"/>
      <c r="O225" s="280"/>
    </row>
    <row r="226" spans="1:15" ht="27.95" customHeight="1">
      <c r="A226" s="138"/>
      <c r="B226" s="89"/>
      <c r="C226" s="333"/>
      <c r="D226" s="282"/>
      <c r="E226" s="332"/>
      <c r="F226" s="190"/>
      <c r="G226" s="332"/>
      <c r="H226" s="245"/>
      <c r="I226" s="245"/>
      <c r="J226" s="1656"/>
      <c r="K226" s="280"/>
      <c r="L226" s="315"/>
      <c r="M226" s="280"/>
      <c r="N226" s="280"/>
      <c r="O226" s="280"/>
    </row>
    <row r="227" spans="1:15" ht="27.95" customHeight="1">
      <c r="A227" s="138"/>
      <c r="B227" s="117"/>
      <c r="C227" s="331"/>
      <c r="D227" s="316"/>
      <c r="E227" s="332"/>
      <c r="F227" s="190"/>
      <c r="G227" s="332"/>
      <c r="H227" s="245"/>
      <c r="I227" s="245"/>
      <c r="J227" s="1656"/>
      <c r="K227" s="280"/>
      <c r="L227" s="315"/>
      <c r="M227" s="280"/>
      <c r="N227" s="280"/>
      <c r="O227" s="280"/>
    </row>
    <row r="228" spans="1:15" ht="27.95" customHeight="1">
      <c r="A228" s="722" t="s">
        <v>137</v>
      </c>
      <c r="B228" s="694" t="s">
        <v>437</v>
      </c>
      <c r="C228" s="695"/>
      <c r="D228" s="690"/>
      <c r="E228" s="190"/>
      <c r="F228" s="190"/>
      <c r="G228" s="190"/>
      <c r="H228" s="245"/>
      <c r="I228" s="245"/>
      <c r="J228" s="1656"/>
      <c r="K228" s="280"/>
      <c r="L228" s="315"/>
      <c r="M228" s="280"/>
      <c r="N228" s="280"/>
      <c r="O228" s="280"/>
    </row>
    <row r="229" spans="1:15" ht="27.95" customHeight="1">
      <c r="A229" s="723" t="s">
        <v>138</v>
      </c>
      <c r="B229" s="669" t="s">
        <v>438</v>
      </c>
      <c r="C229" s="670"/>
      <c r="D229" s="688"/>
      <c r="E229" s="194"/>
      <c r="F229" s="194"/>
      <c r="G229" s="194"/>
      <c r="H229" s="1426"/>
      <c r="I229" s="1426"/>
      <c r="J229" s="1659"/>
      <c r="K229" s="280"/>
      <c r="L229" s="315"/>
      <c r="M229" s="280"/>
      <c r="N229" s="280"/>
      <c r="O229" s="280"/>
    </row>
    <row r="230" spans="1:15" ht="27.95" customHeight="1">
      <c r="A230" s="706" t="s">
        <v>108</v>
      </c>
      <c r="B230" s="669" t="s">
        <v>439</v>
      </c>
      <c r="C230" s="670"/>
      <c r="D230" s="688"/>
      <c r="E230" s="194"/>
      <c r="F230" s="194"/>
      <c r="G230" s="194"/>
      <c r="H230" s="1426"/>
      <c r="I230" s="1426"/>
      <c r="J230" s="1659"/>
      <c r="K230" s="280"/>
      <c r="L230" s="315"/>
      <c r="M230" s="280"/>
      <c r="N230" s="280"/>
      <c r="O230" s="280"/>
    </row>
    <row r="231" spans="1:15" ht="27.95" customHeight="1">
      <c r="A231" s="1640"/>
      <c r="B231" s="694" t="s">
        <v>1411</v>
      </c>
      <c r="C231" s="695"/>
      <c r="D231" s="690"/>
      <c r="E231" s="194" t="s">
        <v>20</v>
      </c>
      <c r="F231" s="190"/>
      <c r="G231" s="190"/>
      <c r="H231" s="245"/>
      <c r="I231" s="245"/>
      <c r="J231" s="2177" t="s">
        <v>979</v>
      </c>
      <c r="K231" s="280"/>
      <c r="L231" s="315"/>
      <c r="M231" s="280"/>
      <c r="N231" s="280"/>
      <c r="O231" s="280">
        <v>23</v>
      </c>
    </row>
    <row r="232" spans="1:15" ht="27.95" customHeight="1">
      <c r="A232" s="706"/>
      <c r="B232" s="694" t="s">
        <v>440</v>
      </c>
      <c r="C232" s="695"/>
      <c r="D232" s="690"/>
      <c r="E232" s="190" t="s">
        <v>44</v>
      </c>
      <c r="F232" s="190"/>
      <c r="G232" s="190"/>
      <c r="H232" s="1420"/>
      <c r="I232" s="245"/>
      <c r="J232" s="1656"/>
      <c r="K232" s="280"/>
      <c r="L232" s="315"/>
      <c r="M232" s="280"/>
      <c r="N232" s="280"/>
      <c r="O232" s="280"/>
    </row>
    <row r="233" spans="1:15" ht="27.95" customHeight="1">
      <c r="A233" s="724"/>
      <c r="B233" s="694" t="s">
        <v>139</v>
      </c>
      <c r="C233" s="695"/>
      <c r="D233" s="690"/>
      <c r="E233" s="190" t="s">
        <v>123</v>
      </c>
      <c r="F233" s="190"/>
      <c r="G233" s="190"/>
      <c r="H233" s="1420"/>
      <c r="I233" s="245"/>
      <c r="J233" s="1656"/>
      <c r="K233" s="280"/>
      <c r="L233" s="315"/>
      <c r="M233" s="280"/>
      <c r="N233" s="280"/>
      <c r="O233" s="280"/>
    </row>
    <row r="234" spans="1:15" ht="27.95" customHeight="1">
      <c r="A234" s="724"/>
      <c r="B234" s="694" t="s">
        <v>140</v>
      </c>
      <c r="C234" s="695"/>
      <c r="D234" s="690"/>
      <c r="E234" s="190"/>
      <c r="F234" s="190"/>
      <c r="G234" s="190"/>
      <c r="H234" s="1420"/>
      <c r="I234" s="245"/>
      <c r="J234" s="1656"/>
      <c r="K234" s="280"/>
      <c r="L234" s="315"/>
      <c r="M234" s="280"/>
      <c r="N234" s="280"/>
      <c r="O234" s="280"/>
    </row>
    <row r="235" spans="1:15" ht="27.95" customHeight="1">
      <c r="A235" s="724"/>
      <c r="B235" s="694" t="s">
        <v>964</v>
      </c>
      <c r="C235" s="695"/>
      <c r="D235" s="690"/>
      <c r="E235" s="190"/>
      <c r="F235" s="190"/>
      <c r="G235" s="190"/>
      <c r="H235" s="1420"/>
      <c r="I235" s="245"/>
      <c r="J235" s="1656"/>
      <c r="K235" s="280"/>
      <c r="L235" s="315"/>
      <c r="M235" s="280"/>
      <c r="N235" s="280"/>
      <c r="O235" s="280"/>
    </row>
    <row r="236" spans="1:15" ht="27.95" customHeight="1">
      <c r="A236" s="178"/>
      <c r="B236" s="200" t="s">
        <v>1168</v>
      </c>
      <c r="C236" s="281"/>
      <c r="D236" s="282"/>
      <c r="E236" s="190"/>
      <c r="F236" s="2005">
        <v>1</v>
      </c>
      <c r="G236" s="2005">
        <v>1</v>
      </c>
      <c r="H236" s="2005">
        <v>1</v>
      </c>
      <c r="I236" s="2005">
        <v>1</v>
      </c>
      <c r="J236" s="1656"/>
      <c r="K236" s="280"/>
      <c r="L236" s="315"/>
      <c r="M236" s="280"/>
      <c r="N236" s="280"/>
      <c r="O236" s="280"/>
    </row>
    <row r="237" spans="1:15" ht="27.95" customHeight="1">
      <c r="A237" s="178"/>
      <c r="B237" s="200" t="s">
        <v>1170</v>
      </c>
      <c r="C237" s="281"/>
      <c r="D237" s="282"/>
      <c r="E237" s="190"/>
      <c r="F237" s="190"/>
      <c r="G237" s="190"/>
      <c r="H237" s="245"/>
      <c r="I237" s="245"/>
      <c r="J237" s="1656"/>
      <c r="K237" s="280"/>
      <c r="L237" s="315"/>
      <c r="M237" s="280"/>
      <c r="N237" s="280"/>
      <c r="O237" s="280"/>
    </row>
    <row r="238" spans="1:15" ht="27.95" customHeight="1">
      <c r="A238" s="178"/>
      <c r="B238" s="200" t="s">
        <v>1171</v>
      </c>
      <c r="C238" s="281"/>
      <c r="D238" s="282"/>
      <c r="E238" s="190"/>
      <c r="F238" s="190"/>
      <c r="G238" s="190"/>
      <c r="H238" s="245"/>
      <c r="I238" s="245"/>
      <c r="J238" s="1656"/>
      <c r="K238" s="280"/>
      <c r="L238" s="315"/>
      <c r="M238" s="280"/>
      <c r="N238" s="280"/>
      <c r="O238" s="280"/>
    </row>
    <row r="239" spans="1:15" ht="27.95" customHeight="1">
      <c r="A239" s="178"/>
      <c r="B239" s="200" t="s">
        <v>1169</v>
      </c>
      <c r="C239" s="281"/>
      <c r="D239" s="282"/>
      <c r="E239" s="190"/>
      <c r="F239" s="190"/>
      <c r="G239" s="190"/>
      <c r="H239" s="245"/>
      <c r="I239" s="245"/>
      <c r="J239" s="1656"/>
      <c r="K239" s="280"/>
      <c r="L239" s="315"/>
      <c r="M239" s="280"/>
      <c r="N239" s="280"/>
      <c r="O239" s="280"/>
    </row>
    <row r="240" spans="1:15" ht="27.95" customHeight="1">
      <c r="A240" s="178"/>
      <c r="B240" s="200"/>
      <c r="C240" s="281"/>
      <c r="D240" s="282"/>
      <c r="E240" s="190"/>
      <c r="F240" s="190"/>
      <c r="G240" s="190"/>
      <c r="H240" s="1420"/>
      <c r="I240" s="245"/>
      <c r="J240" s="1656"/>
      <c r="K240" s="280"/>
      <c r="L240" s="315"/>
      <c r="M240" s="280"/>
      <c r="N240" s="280"/>
      <c r="O240" s="280"/>
    </row>
    <row r="241" spans="1:15" ht="27.95" customHeight="1">
      <c r="A241" s="125"/>
      <c r="B241" s="694" t="s">
        <v>1412</v>
      </c>
      <c r="C241" s="695"/>
      <c r="D241" s="725"/>
      <c r="E241" s="194" t="s">
        <v>20</v>
      </c>
      <c r="F241" s="349"/>
      <c r="G241" s="190"/>
      <c r="H241" s="1440"/>
      <c r="I241" s="1441"/>
      <c r="J241" s="1955" t="s">
        <v>981</v>
      </c>
      <c r="K241" s="264"/>
      <c r="L241" s="2238"/>
      <c r="M241" s="264"/>
      <c r="N241" s="264"/>
      <c r="O241" s="264">
        <v>24</v>
      </c>
    </row>
    <row r="242" spans="1:15" ht="27.95" customHeight="1">
      <c r="A242" s="125"/>
      <c r="B242" s="694" t="s">
        <v>441</v>
      </c>
      <c r="C242" s="695"/>
      <c r="D242" s="725"/>
      <c r="E242" s="190" t="s">
        <v>44</v>
      </c>
      <c r="F242" s="291"/>
      <c r="G242" s="190"/>
      <c r="H242" s="1440"/>
      <c r="I242" s="1441"/>
      <c r="J242" s="1955"/>
      <c r="K242" s="264"/>
      <c r="L242" s="2238"/>
      <c r="M242" s="264"/>
      <c r="N242" s="264"/>
      <c r="O242" s="264"/>
    </row>
    <row r="243" spans="1:15" ht="27.95" customHeight="1">
      <c r="A243" s="125"/>
      <c r="B243" s="694" t="s">
        <v>142</v>
      </c>
      <c r="C243" s="695"/>
      <c r="D243" s="704"/>
      <c r="E243" s="190" t="s">
        <v>123</v>
      </c>
      <c r="F243" s="291"/>
      <c r="G243" s="291"/>
      <c r="H243" s="1440"/>
      <c r="I243" s="1441"/>
      <c r="J243" s="1955"/>
      <c r="K243" s="264"/>
      <c r="L243" s="2238"/>
      <c r="M243" s="264"/>
      <c r="N243" s="264"/>
      <c r="O243" s="264"/>
    </row>
    <row r="244" spans="1:15" ht="27.95" customHeight="1">
      <c r="A244" s="125"/>
      <c r="B244" s="694" t="s">
        <v>143</v>
      </c>
      <c r="C244" s="695"/>
      <c r="D244" s="704"/>
      <c r="E244" s="190"/>
      <c r="F244" s="291"/>
      <c r="G244" s="291"/>
      <c r="H244" s="1440"/>
      <c r="I244" s="1441"/>
      <c r="J244" s="1955"/>
      <c r="K244" s="264"/>
      <c r="L244" s="2238"/>
      <c r="M244" s="264"/>
      <c r="N244" s="264"/>
      <c r="O244" s="264"/>
    </row>
    <row r="245" spans="1:15" ht="27.95" customHeight="1">
      <c r="A245" s="125"/>
      <c r="B245" s="694" t="s">
        <v>144</v>
      </c>
      <c r="C245" s="703"/>
      <c r="D245" s="704"/>
      <c r="E245" s="291"/>
      <c r="F245" s="291"/>
      <c r="G245" s="291"/>
      <c r="H245" s="1440"/>
      <c r="I245" s="1441"/>
      <c r="J245" s="1955"/>
      <c r="K245" s="264"/>
      <c r="L245" s="2238"/>
      <c r="M245" s="264"/>
      <c r="N245" s="264"/>
      <c r="O245" s="264"/>
    </row>
    <row r="246" spans="1:15" ht="27.95" customHeight="1">
      <c r="A246" s="125"/>
      <c r="B246" s="200" t="s">
        <v>141</v>
      </c>
      <c r="C246" s="281"/>
      <c r="D246" s="290"/>
      <c r="E246" s="190"/>
      <c r="F246" s="291"/>
      <c r="G246" s="2005">
        <v>1</v>
      </c>
      <c r="H246" s="245"/>
      <c r="I246" s="245"/>
      <c r="J246" s="1656"/>
      <c r="K246" s="264"/>
      <c r="L246" s="2238"/>
      <c r="M246" s="264"/>
      <c r="N246" s="264"/>
      <c r="O246" s="264"/>
    </row>
    <row r="247" spans="1:15" ht="27.95" customHeight="1">
      <c r="A247" s="125"/>
      <c r="B247" s="200" t="s">
        <v>1069</v>
      </c>
      <c r="C247" s="281"/>
      <c r="D247" s="290"/>
      <c r="E247" s="190"/>
      <c r="F247" s="291"/>
      <c r="G247" s="291"/>
      <c r="H247" s="245"/>
      <c r="I247" s="245"/>
      <c r="J247" s="1656"/>
      <c r="K247" s="264"/>
      <c r="L247" s="2238"/>
      <c r="M247" s="264"/>
      <c r="N247" s="264"/>
      <c r="O247" s="264"/>
    </row>
    <row r="248" spans="1:15" ht="27.95" customHeight="1">
      <c r="A248" s="125"/>
      <c r="B248" s="200"/>
      <c r="C248" s="289"/>
      <c r="D248" s="290"/>
      <c r="E248" s="291"/>
      <c r="F248" s="291"/>
      <c r="G248" s="291"/>
      <c r="H248" s="245"/>
      <c r="I248" s="245"/>
      <c r="J248" s="1656"/>
      <c r="K248" s="264"/>
      <c r="L248" s="2238"/>
      <c r="M248" s="264"/>
      <c r="N248" s="264"/>
      <c r="O248" s="264"/>
    </row>
    <row r="249" spans="1:15" ht="27.95" customHeight="1">
      <c r="A249" s="125"/>
      <c r="B249" s="200"/>
      <c r="C249" s="289"/>
      <c r="D249" s="290"/>
      <c r="E249" s="291"/>
      <c r="F249" s="291"/>
      <c r="G249" s="291"/>
      <c r="H249" s="245"/>
      <c r="I249" s="245"/>
      <c r="J249" s="1656"/>
      <c r="K249" s="264"/>
      <c r="L249" s="2238"/>
      <c r="M249" s="264"/>
      <c r="N249" s="264"/>
      <c r="O249" s="264"/>
    </row>
    <row r="250" spans="1:15" ht="27.95" customHeight="1">
      <c r="A250" s="1217"/>
      <c r="B250" s="1218"/>
      <c r="C250" s="284"/>
      <c r="D250" s="285"/>
      <c r="E250" s="286"/>
      <c r="F250" s="286"/>
      <c r="G250" s="286"/>
      <c r="H250" s="1442"/>
      <c r="I250" s="509"/>
      <c r="J250" s="2177"/>
      <c r="K250" s="264"/>
      <c r="L250" s="2238"/>
      <c r="M250" s="264"/>
      <c r="N250" s="264"/>
      <c r="O250" s="264"/>
    </row>
    <row r="251" spans="1:15" ht="27.95" customHeight="1">
      <c r="A251" s="1217"/>
      <c r="B251" s="1218"/>
      <c r="C251" s="284"/>
      <c r="D251" s="285"/>
      <c r="E251" s="286"/>
      <c r="F251" s="286"/>
      <c r="G251" s="286"/>
      <c r="H251" s="1442"/>
      <c r="I251" s="509"/>
      <c r="J251" s="2177"/>
      <c r="K251" s="264"/>
      <c r="L251" s="2238"/>
      <c r="M251" s="264"/>
      <c r="N251" s="264"/>
      <c r="O251" s="264"/>
    </row>
    <row r="252" spans="1:15" ht="27.95" customHeight="1">
      <c r="A252" s="1217"/>
      <c r="B252" s="1218"/>
      <c r="C252" s="284"/>
      <c r="D252" s="285"/>
      <c r="E252" s="286"/>
      <c r="F252" s="286"/>
      <c r="G252" s="286"/>
      <c r="H252" s="1442"/>
      <c r="I252" s="509"/>
      <c r="J252" s="2177"/>
      <c r="K252" s="264"/>
      <c r="L252" s="2238"/>
      <c r="M252" s="264"/>
      <c r="N252" s="264"/>
      <c r="O252" s="264"/>
    </row>
    <row r="253" spans="1:15" ht="27.95" customHeight="1">
      <c r="A253" s="351"/>
      <c r="B253" s="338"/>
      <c r="C253" s="352"/>
      <c r="D253" s="312"/>
      <c r="E253" s="314"/>
      <c r="F253" s="314"/>
      <c r="G253" s="314"/>
      <c r="H253" s="1443"/>
      <c r="I253" s="1444"/>
      <c r="J253" s="2254"/>
      <c r="K253" s="264"/>
      <c r="L253" s="2238"/>
      <c r="M253" s="264"/>
      <c r="N253" s="264"/>
      <c r="O253" s="264"/>
    </row>
    <row r="254" spans="1:15" ht="27.95" customHeight="1">
      <c r="A254" s="726" t="s">
        <v>145</v>
      </c>
      <c r="B254" s="727" t="s">
        <v>442</v>
      </c>
      <c r="C254" s="728"/>
      <c r="D254" s="729"/>
      <c r="E254" s="185" t="s">
        <v>20</v>
      </c>
      <c r="F254" s="185"/>
      <c r="G254" s="185"/>
      <c r="H254" s="1445"/>
      <c r="I254" s="1446"/>
      <c r="J254" s="2255" t="s">
        <v>979</v>
      </c>
      <c r="K254" s="264"/>
      <c r="L254" s="2238"/>
      <c r="M254" s="264"/>
      <c r="N254" s="264"/>
      <c r="O254" s="264">
        <v>25</v>
      </c>
    </row>
    <row r="255" spans="1:15" ht="27.95" customHeight="1">
      <c r="A255" s="730" t="s">
        <v>108</v>
      </c>
      <c r="B255" s="731" t="s">
        <v>443</v>
      </c>
      <c r="C255" s="695"/>
      <c r="D255" s="690"/>
      <c r="E255" s="190" t="s">
        <v>44</v>
      </c>
      <c r="F255" s="190"/>
      <c r="G255" s="190"/>
      <c r="H255" s="1440"/>
      <c r="I255" s="1441"/>
      <c r="J255" s="1955"/>
      <c r="K255" s="264"/>
      <c r="L255" s="2238"/>
      <c r="M255" s="264"/>
      <c r="N255" s="264"/>
      <c r="O255" s="264"/>
    </row>
    <row r="256" spans="1:15" ht="27.95" customHeight="1">
      <c r="A256" s="732"/>
      <c r="B256" s="731" t="s">
        <v>468</v>
      </c>
      <c r="C256" s="695"/>
      <c r="D256" s="690"/>
      <c r="E256" s="190" t="s">
        <v>123</v>
      </c>
      <c r="F256" s="190"/>
      <c r="G256" s="190"/>
      <c r="H256" s="1440"/>
      <c r="I256" s="1441"/>
      <c r="J256" s="1955"/>
      <c r="K256" s="264"/>
      <c r="L256" s="2238"/>
      <c r="M256" s="264"/>
      <c r="N256" s="264"/>
      <c r="O256" s="264"/>
    </row>
    <row r="257" spans="1:15" ht="27.95" customHeight="1">
      <c r="A257" s="732"/>
      <c r="B257" s="731" t="s">
        <v>444</v>
      </c>
      <c r="C257" s="695"/>
      <c r="D257" s="690"/>
      <c r="E257" s="190"/>
      <c r="F257" s="190"/>
      <c r="G257" s="190"/>
      <c r="H257" s="1440"/>
      <c r="I257" s="1441"/>
      <c r="J257" s="1955"/>
      <c r="K257" s="264"/>
      <c r="L257" s="2238"/>
      <c r="M257" s="264"/>
      <c r="N257" s="264"/>
      <c r="O257" s="264"/>
    </row>
    <row r="258" spans="1:15" ht="27.95" customHeight="1">
      <c r="A258" s="353"/>
      <c r="B258" s="89" t="s">
        <v>1172</v>
      </c>
      <c r="C258" s="281"/>
      <c r="D258" s="282"/>
      <c r="E258" s="190"/>
      <c r="F258" s="2005">
        <v>1</v>
      </c>
      <c r="G258" s="2005">
        <v>1</v>
      </c>
      <c r="H258" s="2005">
        <v>1</v>
      </c>
      <c r="I258" s="2005">
        <v>1</v>
      </c>
      <c r="J258" s="1656"/>
      <c r="K258" s="264"/>
      <c r="L258" s="2238"/>
      <c r="M258" s="264"/>
      <c r="N258" s="264"/>
      <c r="O258" s="264"/>
    </row>
    <row r="259" spans="1:15" ht="27.95" customHeight="1">
      <c r="A259" s="353"/>
      <c r="B259" s="89" t="s">
        <v>1173</v>
      </c>
      <c r="C259" s="281"/>
      <c r="D259" s="282"/>
      <c r="E259" s="190"/>
      <c r="F259" s="190"/>
      <c r="G259" s="190"/>
      <c r="H259" s="245"/>
      <c r="I259" s="245"/>
      <c r="J259" s="1656"/>
      <c r="K259" s="264"/>
      <c r="L259" s="2238"/>
      <c r="M259" s="264"/>
      <c r="N259" s="264"/>
      <c r="O259" s="264"/>
    </row>
    <row r="260" spans="1:15" ht="27.95" customHeight="1">
      <c r="A260" s="353"/>
      <c r="B260" s="89"/>
      <c r="C260" s="281"/>
      <c r="D260" s="282"/>
      <c r="E260" s="190"/>
      <c r="F260" s="190"/>
      <c r="G260" s="190"/>
      <c r="H260" s="245"/>
      <c r="I260" s="245"/>
      <c r="J260" s="1656"/>
      <c r="K260" s="264"/>
      <c r="L260" s="2238"/>
      <c r="M260" s="264"/>
      <c r="N260" s="264"/>
      <c r="O260" s="264"/>
    </row>
    <row r="261" spans="1:15" ht="27.95" customHeight="1">
      <c r="A261" s="353"/>
      <c r="B261" s="89"/>
      <c r="C261" s="281"/>
      <c r="D261" s="282"/>
      <c r="E261" s="190"/>
      <c r="F261" s="190"/>
      <c r="G261" s="190"/>
      <c r="H261" s="245"/>
      <c r="I261" s="245"/>
      <c r="J261" s="1656"/>
      <c r="K261" s="264"/>
      <c r="L261" s="2238"/>
      <c r="M261" s="264"/>
      <c r="N261" s="264"/>
      <c r="O261" s="264"/>
    </row>
    <row r="262" spans="1:15" ht="27.95" customHeight="1">
      <c r="A262" s="354"/>
      <c r="B262" s="177"/>
      <c r="C262" s="355"/>
      <c r="D262" s="356"/>
      <c r="E262" s="357"/>
      <c r="F262" s="357"/>
      <c r="G262" s="357"/>
      <c r="H262" s="1442"/>
      <c r="I262" s="509"/>
      <c r="J262" s="2177"/>
      <c r="K262" s="264"/>
      <c r="L262" s="2238"/>
      <c r="M262" s="264"/>
      <c r="N262" s="264"/>
      <c r="O262" s="264"/>
    </row>
    <row r="263" spans="1:15" ht="27.95" customHeight="1">
      <c r="A263" s="733" t="s">
        <v>146</v>
      </c>
      <c r="B263" s="694" t="s">
        <v>445</v>
      </c>
      <c r="C263" s="703"/>
      <c r="D263" s="704"/>
      <c r="E263" s="291"/>
      <c r="F263" s="291"/>
      <c r="G263" s="291"/>
      <c r="H263" s="1440"/>
      <c r="I263" s="1441"/>
      <c r="J263" s="1955"/>
      <c r="K263" s="264"/>
      <c r="L263" s="2238"/>
      <c r="M263" s="264"/>
      <c r="N263" s="264"/>
      <c r="O263" s="264"/>
    </row>
    <row r="264" spans="1:15" ht="27.95" customHeight="1">
      <c r="A264" s="706" t="s">
        <v>108</v>
      </c>
      <c r="B264" s="694" t="s">
        <v>446</v>
      </c>
      <c r="C264" s="703"/>
      <c r="D264" s="704"/>
      <c r="E264" s="291"/>
      <c r="F264" s="291"/>
      <c r="G264" s="291"/>
      <c r="H264" s="1440"/>
      <c r="I264" s="1441"/>
      <c r="J264" s="1955"/>
      <c r="K264" s="264"/>
      <c r="L264" s="2238"/>
      <c r="M264" s="264"/>
      <c r="N264" s="264"/>
      <c r="O264" s="264"/>
    </row>
    <row r="265" spans="1:15" ht="27.95" customHeight="1">
      <c r="A265" s="706"/>
      <c r="B265" s="694" t="s">
        <v>447</v>
      </c>
      <c r="C265" s="703"/>
      <c r="D265" s="704"/>
      <c r="E265" s="291"/>
      <c r="F265" s="291"/>
      <c r="G265" s="291"/>
      <c r="H265" s="1440"/>
      <c r="I265" s="1441"/>
      <c r="J265" s="1955"/>
      <c r="K265" s="264"/>
      <c r="L265" s="2238"/>
      <c r="M265" s="264"/>
      <c r="N265" s="264"/>
      <c r="O265" s="264"/>
    </row>
    <row r="266" spans="1:15" ht="27.95" customHeight="1">
      <c r="A266" s="1640"/>
      <c r="B266" s="720" t="s">
        <v>961</v>
      </c>
      <c r="C266" s="695"/>
      <c r="D266" s="690"/>
      <c r="E266" s="194" t="s">
        <v>20</v>
      </c>
      <c r="F266" s="190"/>
      <c r="G266" s="190"/>
      <c r="H266" s="1440"/>
      <c r="I266" s="1441"/>
      <c r="J266" s="1955" t="s">
        <v>979</v>
      </c>
      <c r="K266" s="264"/>
      <c r="L266" s="2238"/>
      <c r="M266" s="264"/>
      <c r="N266" s="264"/>
      <c r="O266" s="264">
        <v>26</v>
      </c>
    </row>
    <row r="267" spans="1:15" ht="27.95" customHeight="1">
      <c r="A267" s="706"/>
      <c r="B267" s="720" t="s">
        <v>469</v>
      </c>
      <c r="C267" s="695"/>
      <c r="D267" s="690"/>
      <c r="E267" s="190" t="s">
        <v>44</v>
      </c>
      <c r="F267" s="190"/>
      <c r="G267" s="190"/>
      <c r="H267" s="1440"/>
      <c r="I267" s="1441"/>
      <c r="J267" s="1955"/>
      <c r="K267" s="264"/>
      <c r="L267" s="2238"/>
      <c r="M267" s="264"/>
      <c r="N267" s="264"/>
      <c r="O267" s="264"/>
    </row>
    <row r="268" spans="1:15" ht="27.95" customHeight="1">
      <c r="A268" s="125"/>
      <c r="B268" s="241" t="s">
        <v>1174</v>
      </c>
      <c r="C268" s="281"/>
      <c r="D268" s="282"/>
      <c r="E268" s="190" t="s">
        <v>123</v>
      </c>
      <c r="F268" s="2005">
        <v>1</v>
      </c>
      <c r="G268" s="2005">
        <v>1</v>
      </c>
      <c r="H268" s="2005">
        <v>1</v>
      </c>
      <c r="I268" s="2005">
        <v>1</v>
      </c>
      <c r="J268" s="1656"/>
      <c r="K268" s="264"/>
      <c r="L268" s="2238"/>
      <c r="M268" s="264"/>
      <c r="N268" s="264"/>
      <c r="O268" s="264"/>
    </row>
    <row r="269" spans="1:15" ht="27.95" customHeight="1">
      <c r="A269" s="125"/>
      <c r="B269" s="241" t="s">
        <v>1175</v>
      </c>
      <c r="C269" s="281"/>
      <c r="D269" s="282"/>
      <c r="E269" s="190"/>
      <c r="F269" s="190"/>
      <c r="G269" s="190"/>
      <c r="H269" s="245"/>
      <c r="I269" s="245"/>
      <c r="J269" s="1656"/>
      <c r="K269" s="264"/>
      <c r="L269" s="2238"/>
      <c r="M269" s="264"/>
      <c r="N269" s="264"/>
      <c r="O269" s="264"/>
    </row>
    <row r="270" spans="1:15" ht="27.95" customHeight="1">
      <c r="A270" s="125"/>
      <c r="B270" s="241"/>
      <c r="C270" s="281"/>
      <c r="D270" s="290"/>
      <c r="E270" s="291"/>
      <c r="F270" s="291"/>
      <c r="G270" s="291"/>
      <c r="H270" s="245"/>
      <c r="I270" s="245"/>
      <c r="J270" s="1656"/>
      <c r="K270" s="264"/>
      <c r="L270" s="2238"/>
      <c r="M270" s="264"/>
      <c r="N270" s="264"/>
      <c r="O270" s="264"/>
    </row>
    <row r="271" spans="1:15" ht="27.95" customHeight="1">
      <c r="A271" s="125"/>
      <c r="B271" s="200"/>
      <c r="C271" s="289"/>
      <c r="D271" s="290"/>
      <c r="E271" s="291"/>
      <c r="F271" s="291"/>
      <c r="G271" s="291"/>
      <c r="H271" s="245"/>
      <c r="I271" s="245"/>
      <c r="J271" s="1656"/>
      <c r="K271" s="264"/>
      <c r="L271" s="2238"/>
      <c r="M271" s="264"/>
      <c r="N271" s="264"/>
      <c r="O271" s="264"/>
    </row>
    <row r="272" spans="1:15" ht="27.95" customHeight="1">
      <c r="A272" s="691"/>
      <c r="B272" s="383"/>
      <c r="C272" s="359"/>
      <c r="D272" s="307"/>
      <c r="E272" s="309"/>
      <c r="F272" s="309"/>
      <c r="G272" s="309"/>
      <c r="H272" s="1425"/>
      <c r="I272" s="1426"/>
      <c r="J272" s="1659"/>
      <c r="K272" s="264"/>
      <c r="L272" s="2238"/>
      <c r="M272" s="264"/>
      <c r="N272" s="264"/>
      <c r="O272" s="264"/>
    </row>
    <row r="273" spans="1:15" ht="27.95" customHeight="1">
      <c r="A273" s="1640"/>
      <c r="B273" s="669" t="s">
        <v>147</v>
      </c>
      <c r="C273" s="670"/>
      <c r="D273" s="688"/>
      <c r="E273" s="194" t="s">
        <v>20</v>
      </c>
      <c r="F273" s="194"/>
      <c r="G273" s="194"/>
      <c r="H273" s="1447"/>
      <c r="I273" s="1448"/>
      <c r="J273" s="1955" t="s">
        <v>979</v>
      </c>
      <c r="K273" s="264"/>
      <c r="L273" s="2238"/>
      <c r="M273" s="264"/>
      <c r="N273" s="264"/>
      <c r="O273" s="264">
        <v>27</v>
      </c>
    </row>
    <row r="274" spans="1:15" ht="27.95" customHeight="1">
      <c r="A274" s="121"/>
      <c r="B274" s="323" t="s">
        <v>123</v>
      </c>
      <c r="C274" s="942">
        <v>421</v>
      </c>
      <c r="D274" s="361" t="s">
        <v>148</v>
      </c>
      <c r="E274" s="190" t="s">
        <v>44</v>
      </c>
      <c r="F274" s="2042" t="s">
        <v>1176</v>
      </c>
      <c r="G274" s="2042" t="s">
        <v>1176</v>
      </c>
      <c r="H274" s="1656" t="s">
        <v>1176</v>
      </c>
      <c r="I274" s="1656" t="s">
        <v>1176</v>
      </c>
      <c r="J274" s="1656"/>
      <c r="K274" s="264"/>
      <c r="L274" s="2238"/>
      <c r="M274" s="264"/>
      <c r="N274" s="264"/>
      <c r="O274" s="264"/>
    </row>
    <row r="275" spans="1:15" ht="27.95" customHeight="1">
      <c r="A275" s="125"/>
      <c r="B275" s="323" t="s">
        <v>1068</v>
      </c>
      <c r="C275" s="942"/>
      <c r="D275" s="361"/>
      <c r="E275" s="190" t="s">
        <v>123</v>
      </c>
      <c r="F275" s="190"/>
      <c r="G275" s="190"/>
      <c r="H275" s="245"/>
      <c r="I275" s="245"/>
      <c r="J275" s="1656"/>
      <c r="K275" s="264"/>
      <c r="L275" s="2238"/>
      <c r="M275" s="264"/>
      <c r="N275" s="264"/>
      <c r="O275" s="264"/>
    </row>
    <row r="276" spans="1:15" ht="27.95" customHeight="1">
      <c r="A276" s="125"/>
      <c r="B276" s="323"/>
      <c r="C276" s="942"/>
      <c r="D276" s="361"/>
      <c r="E276" s="305"/>
      <c r="F276" s="291"/>
      <c r="G276" s="305"/>
      <c r="H276" s="245"/>
      <c r="I276" s="245"/>
      <c r="J276" s="1656"/>
      <c r="K276" s="264"/>
      <c r="L276" s="2238"/>
      <c r="M276" s="264"/>
      <c r="N276" s="264"/>
      <c r="O276" s="264"/>
    </row>
    <row r="277" spans="1:15" ht="27.95" customHeight="1">
      <c r="A277" s="125"/>
      <c r="B277" s="323"/>
      <c r="C277" s="942"/>
      <c r="D277" s="361"/>
      <c r="E277" s="305"/>
      <c r="F277" s="291"/>
      <c r="G277" s="305"/>
      <c r="H277" s="245"/>
      <c r="I277" s="245"/>
      <c r="J277" s="1656"/>
      <c r="K277" s="264"/>
      <c r="L277" s="2238"/>
      <c r="M277" s="264"/>
      <c r="N277" s="264"/>
      <c r="O277" s="264"/>
    </row>
    <row r="278" spans="1:15" ht="27.95" customHeight="1">
      <c r="A278" s="125"/>
      <c r="B278" s="71"/>
      <c r="C278" s="304"/>
      <c r="D278" s="290"/>
      <c r="E278" s="305"/>
      <c r="F278" s="291"/>
      <c r="G278" s="305"/>
      <c r="H278" s="245"/>
      <c r="I278" s="245"/>
      <c r="J278" s="1656"/>
      <c r="K278" s="264"/>
      <c r="L278" s="2238"/>
      <c r="M278" s="264"/>
      <c r="N278" s="264"/>
      <c r="O278" s="264"/>
    </row>
    <row r="279" spans="1:15" ht="27.95" customHeight="1">
      <c r="A279" s="691"/>
      <c r="B279" s="131"/>
      <c r="C279" s="306"/>
      <c r="D279" s="307"/>
      <c r="E279" s="308"/>
      <c r="F279" s="309"/>
      <c r="G279" s="308"/>
      <c r="H279" s="1425"/>
      <c r="I279" s="1426"/>
      <c r="J279" s="1659"/>
      <c r="K279" s="264"/>
      <c r="L279" s="2238"/>
      <c r="M279" s="264"/>
      <c r="N279" s="264"/>
      <c r="O279" s="264"/>
    </row>
    <row r="280" spans="1:15" ht="27.95" customHeight="1">
      <c r="A280" s="691"/>
      <c r="B280" s="131"/>
      <c r="C280" s="306"/>
      <c r="D280" s="307"/>
      <c r="E280" s="308"/>
      <c r="F280" s="309"/>
      <c r="G280" s="308"/>
      <c r="H280" s="1425"/>
      <c r="I280" s="1426"/>
      <c r="J280" s="1659"/>
      <c r="K280" s="264"/>
      <c r="L280" s="2238"/>
      <c r="M280" s="264"/>
      <c r="N280" s="264"/>
      <c r="O280" s="264"/>
    </row>
    <row r="281" spans="1:15" ht="27.95" customHeight="1">
      <c r="A281" s="691"/>
      <c r="B281" s="131"/>
      <c r="C281" s="306"/>
      <c r="D281" s="307"/>
      <c r="E281" s="308"/>
      <c r="F281" s="309"/>
      <c r="G281" s="308"/>
      <c r="H281" s="1425"/>
      <c r="I281" s="1426"/>
      <c r="J281" s="1659"/>
      <c r="K281" s="264"/>
      <c r="L281" s="2238"/>
      <c r="M281" s="264"/>
      <c r="N281" s="264"/>
      <c r="O281" s="264"/>
    </row>
    <row r="282" spans="1:15" ht="27.95" customHeight="1">
      <c r="A282" s="691"/>
      <c r="B282" s="131"/>
      <c r="C282" s="306"/>
      <c r="D282" s="307"/>
      <c r="E282" s="308"/>
      <c r="F282" s="309"/>
      <c r="G282" s="308"/>
      <c r="H282" s="1425"/>
      <c r="I282" s="1426"/>
      <c r="J282" s="1659"/>
      <c r="K282" s="264"/>
      <c r="L282" s="2238"/>
      <c r="M282" s="264"/>
      <c r="N282" s="264"/>
      <c r="O282" s="264"/>
    </row>
    <row r="283" spans="1:15" ht="27.95" customHeight="1">
      <c r="A283" s="691"/>
      <c r="B283" s="131"/>
      <c r="C283" s="306"/>
      <c r="D283" s="307"/>
      <c r="E283" s="308"/>
      <c r="F283" s="309"/>
      <c r="G283" s="308"/>
      <c r="H283" s="1425"/>
      <c r="I283" s="1426"/>
      <c r="J283" s="1659"/>
      <c r="K283" s="264"/>
      <c r="L283" s="2238"/>
      <c r="M283" s="264"/>
      <c r="N283" s="264"/>
      <c r="O283" s="264"/>
    </row>
    <row r="284" spans="1:15" ht="27.95" customHeight="1">
      <c r="A284" s="691"/>
      <c r="B284" s="131"/>
      <c r="C284" s="306"/>
      <c r="D284" s="307"/>
      <c r="E284" s="308"/>
      <c r="F284" s="309"/>
      <c r="G284" s="308"/>
      <c r="H284" s="1425"/>
      <c r="I284" s="1426"/>
      <c r="J284" s="1659"/>
      <c r="K284" s="264"/>
      <c r="L284" s="2238"/>
      <c r="M284" s="264"/>
      <c r="N284" s="264"/>
      <c r="O284" s="264"/>
    </row>
    <row r="285" spans="1:15" ht="27.95" customHeight="1">
      <c r="A285" s="1232"/>
      <c r="B285" s="1233"/>
      <c r="C285" s="1234"/>
      <c r="D285" s="1235"/>
      <c r="E285" s="1236"/>
      <c r="F285" s="1237"/>
      <c r="G285" s="1236"/>
      <c r="H285" s="1449"/>
      <c r="I285" s="1450"/>
      <c r="J285" s="1660"/>
      <c r="K285" s="264"/>
      <c r="L285" s="2238"/>
      <c r="M285" s="264"/>
      <c r="N285" s="264"/>
      <c r="O285" s="264"/>
    </row>
    <row r="286" spans="1:15" ht="27.95" customHeight="1">
      <c r="A286" s="794" t="s">
        <v>151</v>
      </c>
      <c r="B286" s="1104" t="s">
        <v>450</v>
      </c>
      <c r="C286" s="728"/>
      <c r="D286" s="729"/>
      <c r="E286" s="185" t="s">
        <v>20</v>
      </c>
      <c r="F286" s="185"/>
      <c r="G286" s="185"/>
      <c r="H286" s="1445"/>
      <c r="I286" s="1446"/>
      <c r="J286" s="2255" t="s">
        <v>979</v>
      </c>
      <c r="K286" s="264"/>
      <c r="L286" s="2238"/>
      <c r="M286" s="264"/>
      <c r="N286" s="264"/>
      <c r="O286" s="264">
        <v>28</v>
      </c>
    </row>
    <row r="287" spans="1:15" ht="27.95" customHeight="1">
      <c r="A287" s="706" t="s">
        <v>108</v>
      </c>
      <c r="B287" s="721" t="s">
        <v>470</v>
      </c>
      <c r="C287" s="695"/>
      <c r="D287" s="690"/>
      <c r="E287" s="190" t="s">
        <v>44</v>
      </c>
      <c r="F287" s="190"/>
      <c r="G287" s="190"/>
      <c r="H287" s="1440"/>
      <c r="I287" s="1441"/>
      <c r="J287" s="1955"/>
      <c r="K287" s="264"/>
      <c r="L287" s="2238"/>
      <c r="M287" s="264"/>
      <c r="N287" s="264"/>
      <c r="O287" s="264"/>
    </row>
    <row r="288" spans="1:15" ht="27.95" customHeight="1">
      <c r="A288" s="706"/>
      <c r="B288" s="721" t="s">
        <v>471</v>
      </c>
      <c r="C288" s="695"/>
      <c r="D288" s="690"/>
      <c r="E288" s="190" t="s">
        <v>123</v>
      </c>
      <c r="F288" s="190"/>
      <c r="G288" s="190"/>
      <c r="H288" s="1440"/>
      <c r="I288" s="1441"/>
      <c r="J288" s="1955"/>
      <c r="K288" s="264"/>
      <c r="L288" s="2238"/>
      <c r="M288" s="264"/>
      <c r="N288" s="264"/>
      <c r="O288" s="264"/>
    </row>
    <row r="289" spans="1:15" ht="27.95" customHeight="1">
      <c r="A289" s="125"/>
      <c r="B289" s="323" t="s">
        <v>1177</v>
      </c>
      <c r="C289" s="304"/>
      <c r="D289" s="290"/>
      <c r="E289" s="305"/>
      <c r="F289" s="2043"/>
      <c r="G289" s="2043" t="s">
        <v>1163</v>
      </c>
      <c r="H289" s="2044"/>
      <c r="I289" s="2044"/>
      <c r="J289" s="1656"/>
      <c r="K289" s="264"/>
      <c r="L289" s="2238"/>
      <c r="M289" s="264"/>
      <c r="N289" s="264"/>
      <c r="O289" s="264"/>
    </row>
    <row r="290" spans="1:15" ht="27.95" customHeight="1">
      <c r="A290" s="125"/>
      <c r="B290" s="323" t="s">
        <v>149</v>
      </c>
      <c r="C290" s="304"/>
      <c r="D290" s="290"/>
      <c r="E290" s="305"/>
      <c r="F290" s="2045" t="s">
        <v>1178</v>
      </c>
      <c r="G290" s="2045" t="s">
        <v>1178</v>
      </c>
      <c r="H290" s="2046" t="s">
        <v>1178</v>
      </c>
      <c r="I290" s="2046" t="s">
        <v>1178</v>
      </c>
      <c r="J290" s="1656"/>
      <c r="K290" s="264"/>
      <c r="L290" s="2238"/>
      <c r="M290" s="264"/>
      <c r="N290" s="264"/>
      <c r="O290" s="264"/>
    </row>
    <row r="291" spans="1:15" ht="27.95" customHeight="1">
      <c r="A291" s="125"/>
      <c r="B291" s="323" t="s">
        <v>1068</v>
      </c>
      <c r="C291" s="304"/>
      <c r="D291" s="290"/>
      <c r="E291" s="305"/>
      <c r="F291" s="291"/>
      <c r="G291" s="305"/>
      <c r="H291" s="245"/>
      <c r="I291" s="245"/>
      <c r="J291" s="1656"/>
      <c r="K291" s="264"/>
      <c r="L291" s="2238"/>
      <c r="M291" s="264"/>
      <c r="N291" s="264"/>
      <c r="O291" s="264"/>
    </row>
    <row r="292" spans="1:15" ht="27.95" customHeight="1">
      <c r="A292" s="125"/>
      <c r="B292" s="323"/>
      <c r="C292" s="304"/>
      <c r="D292" s="290"/>
      <c r="E292" s="305"/>
      <c r="F292" s="291"/>
      <c r="G292" s="305"/>
      <c r="H292" s="245"/>
      <c r="I292" s="245"/>
      <c r="J292" s="1656"/>
      <c r="K292" s="264"/>
      <c r="L292" s="2238"/>
      <c r="M292" s="264"/>
      <c r="N292" s="264"/>
      <c r="O292" s="264"/>
    </row>
    <row r="293" spans="1:15" ht="27.95" customHeight="1">
      <c r="A293" s="125"/>
      <c r="B293" s="71"/>
      <c r="C293" s="304"/>
      <c r="D293" s="290"/>
      <c r="E293" s="305"/>
      <c r="F293" s="291"/>
      <c r="G293" s="305"/>
      <c r="H293" s="245"/>
      <c r="I293" s="245"/>
      <c r="J293" s="1656"/>
      <c r="K293" s="264"/>
      <c r="L293" s="2238"/>
      <c r="M293" s="264"/>
      <c r="N293" s="264"/>
      <c r="O293" s="264"/>
    </row>
    <row r="294" spans="1:15" ht="27.95" customHeight="1">
      <c r="A294" s="691"/>
      <c r="B294" s="131"/>
      <c r="C294" s="306"/>
      <c r="D294" s="307"/>
      <c r="E294" s="308"/>
      <c r="F294" s="309"/>
      <c r="G294" s="308"/>
      <c r="H294" s="1425"/>
      <c r="I294" s="1426"/>
      <c r="J294" s="1659"/>
      <c r="K294" s="264"/>
      <c r="L294" s="2238"/>
      <c r="M294" s="264"/>
      <c r="N294" s="264"/>
      <c r="O294" s="264"/>
    </row>
    <row r="295" spans="1:15" ht="27.95" customHeight="1">
      <c r="A295" s="358"/>
      <c r="B295" s="734" t="s">
        <v>150</v>
      </c>
      <c r="C295" s="670"/>
      <c r="D295" s="688"/>
      <c r="E295" s="194" t="s">
        <v>20</v>
      </c>
      <c r="F295" s="194"/>
      <c r="G295" s="194"/>
      <c r="H295" s="1447"/>
      <c r="I295" s="1448"/>
      <c r="J295" s="1955" t="s">
        <v>979</v>
      </c>
      <c r="K295" s="264"/>
      <c r="L295" s="2238"/>
      <c r="M295" s="264"/>
      <c r="N295" s="264"/>
      <c r="O295" s="264">
        <v>29</v>
      </c>
    </row>
    <row r="296" spans="1:15" ht="27.95" customHeight="1">
      <c r="A296" s="121"/>
      <c r="B296" s="721" t="s">
        <v>448</v>
      </c>
      <c r="C296" s="695"/>
      <c r="D296" s="690"/>
      <c r="E296" s="190" t="s">
        <v>44</v>
      </c>
      <c r="F296" s="190"/>
      <c r="G296" s="190"/>
      <c r="H296" s="1440"/>
      <c r="I296" s="1441"/>
      <c r="J296" s="1955"/>
      <c r="K296" s="264"/>
      <c r="L296" s="2238"/>
      <c r="M296" s="264"/>
      <c r="N296" s="264"/>
      <c r="O296" s="264"/>
    </row>
    <row r="297" spans="1:15" ht="27.95" customHeight="1">
      <c r="A297" s="125"/>
      <c r="B297" s="721" t="s">
        <v>449</v>
      </c>
      <c r="C297" s="695"/>
      <c r="D297" s="690"/>
      <c r="E297" s="190" t="s">
        <v>123</v>
      </c>
      <c r="F297" s="190"/>
      <c r="G297" s="190"/>
      <c r="H297" s="1440"/>
      <c r="I297" s="1441"/>
      <c r="J297" s="1955"/>
      <c r="K297" s="264"/>
      <c r="L297" s="2238"/>
      <c r="M297" s="264"/>
      <c r="N297" s="264"/>
      <c r="O297" s="264"/>
    </row>
    <row r="298" spans="1:15" ht="27.95" customHeight="1">
      <c r="A298" s="125"/>
      <c r="B298" s="323" t="s">
        <v>123</v>
      </c>
      <c r="C298" s="942">
        <v>421</v>
      </c>
      <c r="D298" s="361" t="s">
        <v>148</v>
      </c>
      <c r="E298" s="305"/>
      <c r="F298" s="1680">
        <v>1</v>
      </c>
      <c r="G298" s="1680">
        <v>1</v>
      </c>
      <c r="H298" s="1680">
        <v>1</v>
      </c>
      <c r="I298" s="1680">
        <v>1</v>
      </c>
      <c r="J298" s="1656"/>
      <c r="K298" s="264"/>
      <c r="L298" s="2238"/>
      <c r="M298" s="264"/>
      <c r="N298" s="264"/>
      <c r="O298" s="264"/>
    </row>
    <row r="299" spans="1:15" ht="27.95" customHeight="1">
      <c r="A299" s="125"/>
      <c r="B299" s="323" t="s">
        <v>1068</v>
      </c>
      <c r="C299" s="942"/>
      <c r="D299" s="361"/>
      <c r="E299" s="305"/>
      <c r="F299" s="291"/>
      <c r="G299" s="305"/>
      <c r="H299" s="245"/>
      <c r="I299" s="245"/>
      <c r="J299" s="1656"/>
      <c r="K299" s="264"/>
      <c r="L299" s="2238"/>
      <c r="M299" s="264"/>
      <c r="N299" s="264"/>
      <c r="O299" s="264"/>
    </row>
    <row r="300" spans="1:15" ht="27.95" customHeight="1">
      <c r="A300" s="125"/>
      <c r="B300" s="323"/>
      <c r="C300" s="942"/>
      <c r="D300" s="361"/>
      <c r="E300" s="305"/>
      <c r="F300" s="291"/>
      <c r="G300" s="305"/>
      <c r="H300" s="245"/>
      <c r="I300" s="245"/>
      <c r="J300" s="1656"/>
      <c r="K300" s="264"/>
      <c r="L300" s="2238"/>
      <c r="M300" s="264"/>
      <c r="N300" s="264"/>
      <c r="O300" s="264"/>
    </row>
    <row r="301" spans="1:15" ht="27.95" customHeight="1">
      <c r="A301" s="125"/>
      <c r="B301" s="323"/>
      <c r="C301" s="942"/>
      <c r="D301" s="361"/>
      <c r="E301" s="305"/>
      <c r="F301" s="291"/>
      <c r="G301" s="305"/>
      <c r="H301" s="245"/>
      <c r="I301" s="245"/>
      <c r="J301" s="1656"/>
      <c r="K301" s="264"/>
      <c r="L301" s="2238"/>
      <c r="M301" s="264"/>
      <c r="N301" s="264"/>
      <c r="O301" s="264"/>
    </row>
    <row r="302" spans="1:15" ht="27.95" customHeight="1">
      <c r="A302" s="125"/>
      <c r="B302" s="71"/>
      <c r="C302" s="306"/>
      <c r="D302" s="290"/>
      <c r="E302" s="305"/>
      <c r="F302" s="291"/>
      <c r="G302" s="305"/>
      <c r="H302" s="245"/>
      <c r="I302" s="245"/>
      <c r="J302" s="1656"/>
      <c r="K302" s="264"/>
      <c r="L302" s="2238"/>
      <c r="M302" s="264"/>
      <c r="N302" s="264"/>
      <c r="O302" s="264"/>
    </row>
    <row r="303" spans="1:15" ht="27.95" customHeight="1">
      <c r="A303" s="125"/>
      <c r="B303" s="71"/>
      <c r="C303" s="304"/>
      <c r="D303" s="290"/>
      <c r="E303" s="305"/>
      <c r="F303" s="291"/>
      <c r="G303" s="305"/>
      <c r="H303" s="1420"/>
      <c r="I303" s="245"/>
      <c r="J303" s="1656"/>
      <c r="K303" s="264"/>
      <c r="L303" s="2238"/>
      <c r="M303" s="264"/>
      <c r="N303" s="264"/>
      <c r="O303" s="264"/>
    </row>
    <row r="304" spans="1:15" ht="27.95" customHeight="1">
      <c r="A304" s="365"/>
      <c r="B304" s="720" t="s">
        <v>451</v>
      </c>
      <c r="C304" s="695"/>
      <c r="D304" s="690"/>
      <c r="E304" s="194" t="s">
        <v>20</v>
      </c>
      <c r="F304" s="190"/>
      <c r="G304" s="190"/>
      <c r="H304" s="1451"/>
      <c r="I304" s="1441"/>
      <c r="J304" s="1955" t="s">
        <v>979</v>
      </c>
      <c r="K304" s="264"/>
      <c r="L304" s="2238"/>
      <c r="M304" s="264"/>
      <c r="N304" s="264"/>
      <c r="O304" s="264">
        <v>30</v>
      </c>
    </row>
    <row r="305" spans="1:15" ht="27.95" customHeight="1">
      <c r="A305" s="365"/>
      <c r="B305" s="720" t="s">
        <v>452</v>
      </c>
      <c r="C305" s="695"/>
      <c r="D305" s="690"/>
      <c r="E305" s="190" t="s">
        <v>44</v>
      </c>
      <c r="F305" s="190"/>
      <c r="G305" s="190"/>
      <c r="H305" s="1451"/>
      <c r="I305" s="1441"/>
      <c r="J305" s="1955"/>
      <c r="K305" s="264"/>
      <c r="L305" s="2238"/>
      <c r="M305" s="264"/>
      <c r="N305" s="264"/>
      <c r="O305" s="264"/>
    </row>
    <row r="306" spans="1:15" ht="27.95" customHeight="1">
      <c r="A306" s="121"/>
      <c r="B306" s="323" t="s">
        <v>123</v>
      </c>
      <c r="C306" s="99">
        <v>1</v>
      </c>
      <c r="D306" s="103" t="s">
        <v>962</v>
      </c>
      <c r="E306" s="190" t="s">
        <v>123</v>
      </c>
      <c r="F306" s="190"/>
      <c r="G306" s="2047" t="s">
        <v>1163</v>
      </c>
      <c r="H306" s="245"/>
      <c r="I306" s="245"/>
      <c r="J306" s="1656"/>
      <c r="K306" s="264"/>
      <c r="L306" s="2238"/>
      <c r="M306" s="264"/>
      <c r="N306" s="264"/>
      <c r="O306" s="264"/>
    </row>
    <row r="307" spans="1:15" ht="27.95" customHeight="1">
      <c r="A307" s="126"/>
      <c r="B307" s="2048" t="s">
        <v>1179</v>
      </c>
      <c r="C307" s="99"/>
      <c r="D307" s="103"/>
      <c r="E307" s="190"/>
      <c r="F307" s="190"/>
      <c r="G307" s="190"/>
      <c r="H307" s="245"/>
      <c r="I307" s="245"/>
      <c r="J307" s="1656"/>
      <c r="K307" s="264"/>
      <c r="L307" s="2238"/>
      <c r="M307" s="264"/>
      <c r="N307" s="264"/>
      <c r="O307" s="264"/>
    </row>
    <row r="308" spans="1:15" ht="27.95" customHeight="1">
      <c r="A308" s="126"/>
      <c r="B308" s="323"/>
      <c r="C308" s="362"/>
      <c r="D308" s="103"/>
      <c r="E308" s="305"/>
      <c r="F308" s="291"/>
      <c r="G308" s="305"/>
      <c r="H308" s="245"/>
      <c r="I308" s="245"/>
      <c r="J308" s="1656"/>
      <c r="K308" s="264"/>
      <c r="L308" s="2238"/>
      <c r="M308" s="264"/>
      <c r="N308" s="264"/>
      <c r="O308" s="264"/>
    </row>
    <row r="309" spans="1:15" ht="27.95" customHeight="1">
      <c r="A309" s="126"/>
      <c r="B309" s="323"/>
      <c r="C309" s="362"/>
      <c r="D309" s="103"/>
      <c r="E309" s="305"/>
      <c r="F309" s="291"/>
      <c r="G309" s="305"/>
      <c r="H309" s="245"/>
      <c r="I309" s="245"/>
      <c r="J309" s="1656"/>
      <c r="K309" s="264"/>
      <c r="L309" s="2238"/>
      <c r="M309" s="264"/>
      <c r="N309" s="264"/>
      <c r="O309" s="264"/>
    </row>
    <row r="310" spans="1:15" ht="27.95" customHeight="1">
      <c r="A310" s="126"/>
      <c r="B310" s="71"/>
      <c r="C310" s="304"/>
      <c r="D310" s="290"/>
      <c r="E310" s="305"/>
      <c r="F310" s="291"/>
      <c r="G310" s="305"/>
      <c r="H310" s="245"/>
      <c r="I310" s="245"/>
      <c r="J310" s="1656"/>
      <c r="K310" s="264"/>
      <c r="L310" s="2238"/>
      <c r="M310" s="264"/>
      <c r="N310" s="264"/>
      <c r="O310" s="264"/>
    </row>
    <row r="311" spans="1:15" ht="27.95" customHeight="1">
      <c r="A311" s="126"/>
      <c r="B311" s="71"/>
      <c r="C311" s="304"/>
      <c r="D311" s="290"/>
      <c r="E311" s="305"/>
      <c r="F311" s="291"/>
      <c r="G311" s="305"/>
      <c r="H311" s="1420"/>
      <c r="I311" s="245"/>
      <c r="J311" s="1656"/>
      <c r="K311" s="264"/>
      <c r="L311" s="2238"/>
      <c r="M311" s="264"/>
      <c r="N311" s="264"/>
      <c r="O311" s="264"/>
    </row>
    <row r="312" spans="1:15" ht="27.95" customHeight="1">
      <c r="A312" s="126"/>
      <c r="B312" s="71"/>
      <c r="C312" s="304"/>
      <c r="D312" s="290"/>
      <c r="E312" s="305"/>
      <c r="F312" s="291"/>
      <c r="G312" s="305"/>
      <c r="H312" s="1420"/>
      <c r="I312" s="245"/>
      <c r="J312" s="1656"/>
      <c r="K312" s="264"/>
      <c r="L312" s="2238"/>
      <c r="M312" s="264"/>
      <c r="N312" s="264"/>
      <c r="O312" s="264"/>
    </row>
    <row r="313" spans="1:15" ht="27.95" customHeight="1">
      <c r="A313" s="126"/>
      <c r="B313" s="71"/>
      <c r="C313" s="304"/>
      <c r="D313" s="290"/>
      <c r="E313" s="305"/>
      <c r="F313" s="291"/>
      <c r="G313" s="305"/>
      <c r="H313" s="1420"/>
      <c r="I313" s="245"/>
      <c r="J313" s="1656"/>
      <c r="K313" s="264"/>
      <c r="L313" s="2238"/>
      <c r="M313" s="264"/>
      <c r="N313" s="264"/>
      <c r="O313" s="264"/>
    </row>
    <row r="314" spans="1:15" ht="27.95" customHeight="1">
      <c r="A314" s="126"/>
      <c r="B314" s="71"/>
      <c r="C314" s="304"/>
      <c r="D314" s="290"/>
      <c r="E314" s="305"/>
      <c r="F314" s="291"/>
      <c r="G314" s="305"/>
      <c r="H314" s="1420"/>
      <c r="I314" s="245"/>
      <c r="J314" s="1656"/>
      <c r="K314" s="264"/>
      <c r="L314" s="2238"/>
      <c r="M314" s="264"/>
      <c r="N314" s="264"/>
      <c r="O314" s="264"/>
    </row>
    <row r="315" spans="1:15" ht="27.95" customHeight="1">
      <c r="A315" s="126"/>
      <c r="B315" s="71"/>
      <c r="C315" s="304"/>
      <c r="D315" s="290"/>
      <c r="E315" s="305"/>
      <c r="F315" s="291"/>
      <c r="G315" s="305"/>
      <c r="H315" s="1420"/>
      <c r="I315" s="245"/>
      <c r="J315" s="1656"/>
      <c r="K315" s="264"/>
      <c r="L315" s="2238"/>
      <c r="M315" s="264"/>
      <c r="N315" s="264"/>
      <c r="O315" s="264"/>
    </row>
    <row r="316" spans="1:15" ht="27.95" customHeight="1">
      <c r="A316" s="128"/>
      <c r="B316" s="110"/>
      <c r="C316" s="311"/>
      <c r="D316" s="312"/>
      <c r="E316" s="313"/>
      <c r="F316" s="314"/>
      <c r="G316" s="313"/>
      <c r="H316" s="1452"/>
      <c r="I316" s="1444"/>
      <c r="J316" s="2254"/>
      <c r="K316" s="264"/>
      <c r="L316" s="2238"/>
      <c r="M316" s="264"/>
      <c r="N316" s="264"/>
      <c r="O316" s="264"/>
    </row>
    <row r="317" spans="1:15" ht="27.95" customHeight="1">
      <c r="A317" s="794" t="s">
        <v>152</v>
      </c>
      <c r="B317" s="1238" t="s">
        <v>472</v>
      </c>
      <c r="C317" s="728"/>
      <c r="D317" s="729"/>
      <c r="E317" s="185" t="s">
        <v>20</v>
      </c>
      <c r="F317" s="185"/>
      <c r="G317" s="185"/>
      <c r="H317" s="515"/>
      <c r="I317" s="515"/>
      <c r="J317" s="2255" t="s">
        <v>979</v>
      </c>
      <c r="K317" s="264"/>
      <c r="L317" s="2238"/>
      <c r="M317" s="264"/>
      <c r="N317" s="264"/>
      <c r="O317" s="264">
        <v>31</v>
      </c>
    </row>
    <row r="318" spans="1:15" ht="27.95" customHeight="1">
      <c r="A318" s="733" t="s">
        <v>153</v>
      </c>
      <c r="B318" s="736" t="s">
        <v>473</v>
      </c>
      <c r="C318" s="695"/>
      <c r="D318" s="690"/>
      <c r="E318" s="190" t="s">
        <v>44</v>
      </c>
      <c r="F318" s="190"/>
      <c r="G318" s="190"/>
      <c r="H318" s="245"/>
      <c r="I318" s="245"/>
      <c r="J318" s="1656"/>
      <c r="K318" s="264"/>
      <c r="L318" s="2238"/>
      <c r="M318" s="264"/>
      <c r="N318" s="264"/>
      <c r="O318" s="264"/>
    </row>
    <row r="319" spans="1:15" ht="27.95" customHeight="1">
      <c r="A319" s="121" t="s">
        <v>108</v>
      </c>
      <c r="B319" s="736" t="s">
        <v>474</v>
      </c>
      <c r="C319" s="695"/>
      <c r="D319" s="690"/>
      <c r="E319" s="190" t="s">
        <v>123</v>
      </c>
      <c r="F319" s="190"/>
      <c r="G319" s="190"/>
      <c r="H319" s="245"/>
      <c r="I319" s="245"/>
      <c r="J319" s="1656"/>
      <c r="K319" s="264"/>
      <c r="L319" s="2238"/>
      <c r="M319" s="264"/>
      <c r="N319" s="264"/>
      <c r="O319" s="264"/>
    </row>
    <row r="320" spans="1:15" ht="27.95" customHeight="1">
      <c r="A320" s="1239"/>
      <c r="B320" s="323" t="s">
        <v>123</v>
      </c>
      <c r="C320" s="99">
        <v>10</v>
      </c>
      <c r="D320" s="103" t="s">
        <v>1180</v>
      </c>
      <c r="E320" s="190"/>
      <c r="F320" s="2049">
        <v>2</v>
      </c>
      <c r="G320" s="2049">
        <v>3</v>
      </c>
      <c r="H320" s="1961">
        <v>3</v>
      </c>
      <c r="I320" s="1961" t="s">
        <v>216</v>
      </c>
      <c r="J320" s="1656"/>
      <c r="K320" s="264"/>
      <c r="L320" s="2238"/>
      <c r="M320" s="264"/>
      <c r="N320" s="264"/>
      <c r="O320" s="264"/>
    </row>
    <row r="321" spans="1:15" ht="27.95" customHeight="1">
      <c r="A321" s="1239"/>
      <c r="B321" s="323" t="s">
        <v>1181</v>
      </c>
      <c r="C321" s="99"/>
      <c r="D321" s="103"/>
      <c r="E321" s="190"/>
      <c r="F321" s="190">
        <v>1</v>
      </c>
      <c r="G321" s="190"/>
      <c r="H321" s="245"/>
      <c r="I321" s="245"/>
      <c r="J321" s="1656"/>
      <c r="K321" s="264"/>
      <c r="L321" s="2238"/>
      <c r="M321" s="264"/>
      <c r="N321" s="264"/>
      <c r="O321" s="264"/>
    </row>
    <row r="322" spans="1:15" ht="27.95" customHeight="1">
      <c r="A322" s="1239"/>
      <c r="B322" s="323" t="s">
        <v>1182</v>
      </c>
      <c r="C322" s="99"/>
      <c r="D322" s="103"/>
      <c r="E322" s="190"/>
      <c r="F322" s="190">
        <v>1</v>
      </c>
      <c r="G322" s="190"/>
      <c r="H322" s="245"/>
      <c r="I322" s="245"/>
      <c r="J322" s="1656"/>
      <c r="K322" s="264"/>
      <c r="L322" s="2238"/>
      <c r="M322" s="264"/>
      <c r="N322" s="264"/>
      <c r="O322" s="264"/>
    </row>
    <row r="323" spans="1:15" ht="27.95" customHeight="1">
      <c r="A323" s="1239"/>
      <c r="B323" s="323" t="s">
        <v>1183</v>
      </c>
      <c r="C323" s="99"/>
      <c r="D323" s="103"/>
      <c r="E323" s="190"/>
      <c r="F323" s="190"/>
      <c r="G323" s="190">
        <v>1</v>
      </c>
      <c r="H323" s="245"/>
      <c r="I323" s="245"/>
      <c r="J323" s="1656"/>
      <c r="K323" s="264"/>
      <c r="L323" s="2238"/>
      <c r="M323" s="264"/>
      <c r="N323" s="264"/>
      <c r="O323" s="264"/>
    </row>
    <row r="324" spans="1:15" ht="27.95" customHeight="1">
      <c r="A324" s="1239"/>
      <c r="B324" s="323" t="s">
        <v>1184</v>
      </c>
      <c r="C324" s="99"/>
      <c r="D324" s="103"/>
      <c r="E324" s="190"/>
      <c r="F324" s="190"/>
      <c r="G324" s="190">
        <v>1</v>
      </c>
      <c r="H324" s="245"/>
      <c r="I324" s="245"/>
      <c r="J324" s="1656"/>
      <c r="K324" s="264"/>
      <c r="L324" s="2238"/>
      <c r="M324" s="264"/>
      <c r="N324" s="264"/>
      <c r="O324" s="264"/>
    </row>
    <row r="325" spans="1:15" ht="27.95" customHeight="1">
      <c r="A325" s="1239"/>
      <c r="B325" s="323" t="s">
        <v>1185</v>
      </c>
      <c r="C325" s="99"/>
      <c r="D325" s="103"/>
      <c r="E325" s="190"/>
      <c r="F325" s="190"/>
      <c r="G325" s="190">
        <v>1</v>
      </c>
      <c r="H325" s="245"/>
      <c r="I325" s="245"/>
      <c r="J325" s="1656"/>
      <c r="K325" s="264"/>
      <c r="L325" s="2238"/>
      <c r="M325" s="264"/>
      <c r="N325" s="264"/>
      <c r="O325" s="264"/>
    </row>
    <row r="326" spans="1:15" ht="27.95" customHeight="1">
      <c r="A326" s="1239"/>
      <c r="B326" s="323" t="s">
        <v>1186</v>
      </c>
      <c r="C326" s="99"/>
      <c r="D326" s="103"/>
      <c r="E326" s="190"/>
      <c r="F326" s="190"/>
      <c r="G326" s="190"/>
      <c r="H326" s="190">
        <v>1</v>
      </c>
      <c r="I326" s="245"/>
      <c r="J326" s="1656"/>
      <c r="K326" s="264"/>
      <c r="L326" s="2238"/>
      <c r="M326" s="264"/>
      <c r="N326" s="264"/>
      <c r="O326" s="264"/>
    </row>
    <row r="327" spans="1:15" ht="27.95" customHeight="1">
      <c r="A327" s="1240"/>
      <c r="B327" s="323" t="s">
        <v>1187</v>
      </c>
      <c r="C327" s="362"/>
      <c r="D327" s="361"/>
      <c r="E327" s="291"/>
      <c r="F327" s="291"/>
      <c r="G327" s="291"/>
      <c r="H327" s="190">
        <v>1</v>
      </c>
      <c r="I327" s="245"/>
      <c r="J327" s="1656"/>
      <c r="K327" s="264"/>
      <c r="L327" s="2238"/>
      <c r="M327" s="264"/>
      <c r="N327" s="264"/>
      <c r="O327" s="264"/>
    </row>
    <row r="328" spans="1:15" ht="27.95" customHeight="1">
      <c r="A328" s="1240"/>
      <c r="B328" s="323" t="s">
        <v>1188</v>
      </c>
      <c r="C328" s="362"/>
      <c r="D328" s="103"/>
      <c r="E328" s="291"/>
      <c r="F328" s="291"/>
      <c r="G328" s="291"/>
      <c r="H328" s="190">
        <v>1</v>
      </c>
      <c r="I328" s="245"/>
      <c r="J328" s="1656"/>
      <c r="K328" s="264"/>
      <c r="L328" s="2238"/>
      <c r="M328" s="264"/>
      <c r="N328" s="264"/>
      <c r="O328" s="264"/>
    </row>
    <row r="329" spans="1:15" ht="27.95" customHeight="1">
      <c r="A329" s="1240"/>
      <c r="B329" s="323" t="s">
        <v>1189</v>
      </c>
      <c r="C329" s="362"/>
      <c r="D329" s="103"/>
      <c r="E329" s="291"/>
      <c r="F329" s="291"/>
      <c r="G329" s="291"/>
      <c r="H329" s="245"/>
      <c r="I329" s="245"/>
      <c r="J329" s="1656"/>
      <c r="K329" s="264"/>
      <c r="L329" s="2238"/>
      <c r="M329" s="264"/>
      <c r="N329" s="264"/>
      <c r="O329" s="264"/>
    </row>
    <row r="330" spans="1:15" ht="27.95" customHeight="1">
      <c r="A330" s="123"/>
      <c r="B330" s="131"/>
      <c r="C330" s="359"/>
      <c r="D330" s="307"/>
      <c r="E330" s="309"/>
      <c r="F330" s="309"/>
      <c r="G330" s="309"/>
      <c r="H330" s="1426"/>
      <c r="I330" s="1426"/>
      <c r="J330" s="1659"/>
      <c r="K330" s="264"/>
      <c r="L330" s="2238"/>
      <c r="M330" s="264"/>
      <c r="N330" s="264"/>
      <c r="O330" s="264"/>
    </row>
    <row r="331" spans="1:15" ht="27.95" customHeight="1">
      <c r="A331" s="358"/>
      <c r="B331" s="669" t="s">
        <v>453</v>
      </c>
      <c r="C331" s="670"/>
      <c r="D331" s="688"/>
      <c r="E331" s="194" t="s">
        <v>20</v>
      </c>
      <c r="F331" s="194"/>
      <c r="G331" s="194"/>
      <c r="H331" s="1426"/>
      <c r="I331" s="1426"/>
      <c r="J331" s="1659" t="s">
        <v>982</v>
      </c>
      <c r="K331" s="264"/>
      <c r="L331" s="2238"/>
      <c r="M331" s="264"/>
      <c r="N331" s="264"/>
      <c r="O331" s="264">
        <v>32</v>
      </c>
    </row>
    <row r="332" spans="1:15" ht="27.95" customHeight="1">
      <c r="A332" s="365"/>
      <c r="B332" s="694" t="s">
        <v>454</v>
      </c>
      <c r="C332" s="695"/>
      <c r="D332" s="690"/>
      <c r="E332" s="190" t="s">
        <v>44</v>
      </c>
      <c r="F332" s="190"/>
      <c r="G332" s="190"/>
      <c r="H332" s="245"/>
      <c r="I332" s="245"/>
      <c r="J332" s="1656"/>
      <c r="K332" s="264"/>
      <c r="L332" s="2238"/>
      <c r="M332" s="264"/>
      <c r="N332" s="264"/>
      <c r="O332" s="264"/>
    </row>
    <row r="333" spans="1:15" ht="27.95" customHeight="1">
      <c r="A333" s="121"/>
      <c r="B333" s="694" t="s">
        <v>155</v>
      </c>
      <c r="C333" s="695"/>
      <c r="D333" s="690"/>
      <c r="E333" s="190" t="s">
        <v>123</v>
      </c>
      <c r="F333" s="1791">
        <v>0.3</v>
      </c>
      <c r="G333" s="2150">
        <v>0.3</v>
      </c>
      <c r="H333" s="1791">
        <v>0.4</v>
      </c>
      <c r="I333" s="245"/>
      <c r="J333" s="1656"/>
      <c r="K333" s="264"/>
      <c r="L333" s="2238"/>
      <c r="M333" s="264"/>
      <c r="N333" s="264"/>
      <c r="O333" s="264"/>
    </row>
    <row r="334" spans="1:15" ht="27.95" customHeight="1">
      <c r="A334" s="1241"/>
      <c r="B334" s="299" t="s">
        <v>123</v>
      </c>
      <c r="C334" s="1413">
        <f>C339+C343+C347+C352+C355+C360+C364+C365+C368+C372+C376+C381+C384+C387+C390</f>
        <v>156099.45000000001</v>
      </c>
      <c r="D334" s="103" t="s">
        <v>154</v>
      </c>
      <c r="E334" s="190"/>
      <c r="F334" s="2149">
        <f>F339+F343+F347+F352+F355+F360+F364+F365+F368+F372+F376+F381+F384+F387+F390</f>
        <v>46828</v>
      </c>
      <c r="G334" s="2149">
        <f t="shared" ref="G334" si="0">G339+G343+G347+G352+G355+G360+G364+G365+G368+G372+G376+G381+G384+G387+G390</f>
        <v>46828</v>
      </c>
      <c r="H334" s="2136">
        <f>H339+H343+H347+H352+H355+H360+H364+H365+H368+H372+H376+H381+H384+H387+H390</f>
        <v>62443.45</v>
      </c>
      <c r="I334" s="245"/>
      <c r="J334" s="1656"/>
      <c r="K334" s="264"/>
      <c r="L334" s="2238"/>
      <c r="M334" s="264"/>
      <c r="N334" s="264"/>
      <c r="O334" s="264"/>
    </row>
    <row r="335" spans="1:15" s="1" customFormat="1" ht="24.95" hidden="1" customHeight="1" outlineLevel="1">
      <c r="A335" s="211"/>
      <c r="B335" s="84" t="s">
        <v>898</v>
      </c>
      <c r="C335" s="2142">
        <v>5798</v>
      </c>
      <c r="D335" s="1609" t="s">
        <v>897</v>
      </c>
      <c r="E335" s="2058"/>
      <c r="F335" s="2135">
        <v>1739</v>
      </c>
      <c r="G335" s="1865">
        <v>1739</v>
      </c>
      <c r="H335" s="2136">
        <f>C335-F335-G335</f>
        <v>2320</v>
      </c>
      <c r="I335" s="1657"/>
      <c r="J335" s="1657"/>
      <c r="K335" s="2220"/>
      <c r="L335" s="2241"/>
      <c r="M335" s="196"/>
    </row>
    <row r="336" spans="1:15" s="1" customFormat="1" ht="24.95" hidden="1" customHeight="1" outlineLevel="1">
      <c r="A336" s="211"/>
      <c r="B336" s="84" t="s">
        <v>899</v>
      </c>
      <c r="C336" s="2143">
        <v>4764.5</v>
      </c>
      <c r="D336" s="1609" t="s">
        <v>897</v>
      </c>
      <c r="E336" s="2058"/>
      <c r="F336" s="2135">
        <v>1429</v>
      </c>
      <c r="G336" s="1865">
        <v>1429</v>
      </c>
      <c r="H336" s="2136">
        <f t="shared" ref="H336:H389" si="1">C336-F336-G336</f>
        <v>1906.5</v>
      </c>
      <c r="I336" s="1657"/>
      <c r="J336" s="1657"/>
      <c r="K336" s="1591"/>
      <c r="L336" s="1599"/>
    </row>
    <row r="337" spans="1:12" s="1" customFormat="1" ht="24.95" hidden="1" customHeight="1" outlineLevel="1">
      <c r="A337" s="211"/>
      <c r="B337" s="84" t="s">
        <v>900</v>
      </c>
      <c r="C337" s="2143">
        <v>1524.77</v>
      </c>
      <c r="D337" s="1609" t="s">
        <v>897</v>
      </c>
      <c r="E337" s="2058"/>
      <c r="F337" s="2135">
        <v>457</v>
      </c>
      <c r="G337" s="1865">
        <v>457</v>
      </c>
      <c r="H337" s="2136">
        <f t="shared" si="1"/>
        <v>610.77</v>
      </c>
      <c r="I337" s="1657"/>
      <c r="J337" s="1657"/>
      <c r="K337" s="1591"/>
      <c r="L337" s="1599"/>
    </row>
    <row r="338" spans="1:12" s="1" customFormat="1" ht="24.95" hidden="1" customHeight="1" outlineLevel="1">
      <c r="A338" s="211"/>
      <c r="B338" s="84" t="s">
        <v>901</v>
      </c>
      <c r="C338" s="2143">
        <v>1027.9100000000001</v>
      </c>
      <c r="D338" s="1609" t="s">
        <v>897</v>
      </c>
      <c r="E338" s="2058"/>
      <c r="F338" s="2135">
        <v>308</v>
      </c>
      <c r="G338" s="1865">
        <v>308</v>
      </c>
      <c r="H338" s="2136">
        <f t="shared" si="1"/>
        <v>411.91000000000008</v>
      </c>
      <c r="I338" s="1657"/>
      <c r="J338" s="1657"/>
      <c r="K338" s="1591"/>
      <c r="L338" s="1599"/>
    </row>
    <row r="339" spans="1:12" s="1" customFormat="1" ht="24.95" customHeight="1" collapsed="1">
      <c r="A339" s="211"/>
      <c r="B339" s="84" t="s">
        <v>902</v>
      </c>
      <c r="C339" s="2143">
        <f t="shared" ref="C339" si="2">SUM(C335:C338)</f>
        <v>13115.18</v>
      </c>
      <c r="D339" s="1609" t="s">
        <v>897</v>
      </c>
      <c r="E339" s="2058"/>
      <c r="F339" s="2221">
        <f t="shared" ref="F339:G339" si="3">SUM(F335:F338)</f>
        <v>3933</v>
      </c>
      <c r="G339" s="2221">
        <f t="shared" si="3"/>
        <v>3933</v>
      </c>
      <c r="H339" s="2136">
        <f t="shared" si="1"/>
        <v>5249.18</v>
      </c>
      <c r="I339" s="2138"/>
      <c r="J339" s="1657"/>
      <c r="K339" s="1591"/>
      <c r="L339" s="1599"/>
    </row>
    <row r="340" spans="1:12" s="1" customFormat="1" ht="24.95" hidden="1" customHeight="1" outlineLevel="1">
      <c r="A340" s="211"/>
      <c r="B340" s="84" t="s">
        <v>903</v>
      </c>
      <c r="C340" s="2143">
        <v>4333.29</v>
      </c>
      <c r="D340" s="1609" t="s">
        <v>897</v>
      </c>
      <c r="E340" s="2058"/>
      <c r="F340" s="2135">
        <v>1300</v>
      </c>
      <c r="G340" s="1865">
        <v>1300</v>
      </c>
      <c r="H340" s="2136">
        <f t="shared" si="1"/>
        <v>1733.29</v>
      </c>
      <c r="I340" s="2139"/>
      <c r="J340" s="1657"/>
      <c r="K340" s="1599"/>
      <c r="L340" s="1599"/>
    </row>
    <row r="341" spans="1:12" s="1" customFormat="1" ht="24.95" hidden="1" customHeight="1" outlineLevel="1">
      <c r="A341" s="211"/>
      <c r="B341" s="84" t="s">
        <v>904</v>
      </c>
      <c r="C341" s="2143">
        <v>3275.7400000000002</v>
      </c>
      <c r="D341" s="1609" t="s">
        <v>897</v>
      </c>
      <c r="E341" s="2058"/>
      <c r="F341" s="2135">
        <v>983</v>
      </c>
      <c r="G341" s="1865">
        <v>983</v>
      </c>
      <c r="H341" s="2136">
        <f t="shared" si="1"/>
        <v>1309.7400000000002</v>
      </c>
      <c r="I341" s="2139"/>
      <c r="J341" s="1657"/>
      <c r="K341" s="1599"/>
      <c r="L341" s="1599"/>
    </row>
    <row r="342" spans="1:12" s="1" customFormat="1" ht="24.95" hidden="1" customHeight="1" outlineLevel="1">
      <c r="A342" s="211"/>
      <c r="B342" s="84" t="s">
        <v>905</v>
      </c>
      <c r="C342" s="2143">
        <v>4188.21</v>
      </c>
      <c r="D342" s="1609" t="s">
        <v>897</v>
      </c>
      <c r="E342" s="2058"/>
      <c r="F342" s="2135">
        <v>1256</v>
      </c>
      <c r="G342" s="1865">
        <v>1256</v>
      </c>
      <c r="H342" s="2136">
        <f t="shared" si="1"/>
        <v>1676.21</v>
      </c>
      <c r="I342" s="2139"/>
      <c r="J342" s="1657"/>
      <c r="K342" s="1599"/>
      <c r="L342" s="1599"/>
    </row>
    <row r="343" spans="1:12" s="1" customFormat="1" ht="24.95" customHeight="1" collapsed="1">
      <c r="A343" s="211"/>
      <c r="B343" s="84" t="s">
        <v>906</v>
      </c>
      <c r="C343" s="2143">
        <f t="shared" ref="C343" si="4">SUM(C340:C342)</f>
        <v>11797.240000000002</v>
      </c>
      <c r="D343" s="1609" t="s">
        <v>897</v>
      </c>
      <c r="E343" s="2058"/>
      <c r="F343" s="2135">
        <f t="shared" ref="F343:H343" si="5">SUM(F340:F342)</f>
        <v>3539</v>
      </c>
      <c r="G343" s="1865">
        <f t="shared" si="5"/>
        <v>3539</v>
      </c>
      <c r="H343" s="2136">
        <f t="shared" si="5"/>
        <v>4719.24</v>
      </c>
      <c r="I343" s="2138"/>
      <c r="J343" s="1657"/>
      <c r="K343" s="1600"/>
      <c r="L343" s="1599"/>
    </row>
    <row r="344" spans="1:12" s="1" customFormat="1" ht="24.95" hidden="1" customHeight="1" outlineLevel="1">
      <c r="A344" s="211"/>
      <c r="B344" s="84" t="s">
        <v>907</v>
      </c>
      <c r="C344" s="2143">
        <v>5213.78</v>
      </c>
      <c r="D344" s="1609" t="s">
        <v>897</v>
      </c>
      <c r="E344" s="2058"/>
      <c r="F344" s="2135">
        <v>1564</v>
      </c>
      <c r="G344" s="1865">
        <v>1564</v>
      </c>
      <c r="H344" s="2136">
        <f t="shared" si="1"/>
        <v>2085.7799999999997</v>
      </c>
      <c r="I344" s="2139"/>
      <c r="J344" s="1657"/>
      <c r="K344" s="1599"/>
      <c r="L344" s="1599"/>
    </row>
    <row r="345" spans="1:12" s="1" customFormat="1" ht="24.95" hidden="1" customHeight="1" outlineLevel="1">
      <c r="A345" s="211"/>
      <c r="B345" s="84" t="s">
        <v>908</v>
      </c>
      <c r="C345" s="2143">
        <v>4001.53</v>
      </c>
      <c r="D345" s="1609" t="s">
        <v>897</v>
      </c>
      <c r="E345" s="2058"/>
      <c r="F345" s="2135">
        <v>1200</v>
      </c>
      <c r="G345" s="1865">
        <v>1200</v>
      </c>
      <c r="H345" s="2136">
        <f t="shared" si="1"/>
        <v>1601.5300000000002</v>
      </c>
      <c r="I345" s="2139"/>
      <c r="J345" s="1657"/>
      <c r="K345" s="1599"/>
      <c r="L345" s="1599"/>
    </row>
    <row r="346" spans="1:12" s="1" customFormat="1" ht="24.95" hidden="1" customHeight="1" outlineLevel="1">
      <c r="A346" s="211"/>
      <c r="B346" s="84" t="s">
        <v>909</v>
      </c>
      <c r="C346" s="2143">
        <v>1812.8500000000001</v>
      </c>
      <c r="D346" s="1609" t="s">
        <v>897</v>
      </c>
      <c r="E346" s="2058"/>
      <c r="F346" s="2135">
        <v>544</v>
      </c>
      <c r="G346" s="1865">
        <v>544</v>
      </c>
      <c r="H346" s="2136">
        <f t="shared" si="1"/>
        <v>724.85000000000014</v>
      </c>
      <c r="I346" s="2139"/>
      <c r="J346" s="1657"/>
      <c r="K346" s="1599"/>
      <c r="L346" s="1599"/>
    </row>
    <row r="347" spans="1:12" s="1" customFormat="1" ht="24.95" customHeight="1" collapsed="1">
      <c r="A347" s="211"/>
      <c r="B347" s="84" t="s">
        <v>910</v>
      </c>
      <c r="C347" s="2143">
        <f t="shared" ref="C347" si="6">SUM(C344:C346)</f>
        <v>11028.16</v>
      </c>
      <c r="D347" s="1609" t="s">
        <v>897</v>
      </c>
      <c r="E347" s="2058"/>
      <c r="F347" s="2135">
        <f t="shared" ref="F347:H347" si="7">SUM(F344:F346)</f>
        <v>3308</v>
      </c>
      <c r="G347" s="1865">
        <f t="shared" si="7"/>
        <v>3308</v>
      </c>
      <c r="H347" s="2136">
        <f t="shared" si="7"/>
        <v>4412.16</v>
      </c>
      <c r="I347" s="2138"/>
      <c r="J347" s="1657"/>
      <c r="K347" s="1599"/>
      <c r="L347" s="1599"/>
    </row>
    <row r="348" spans="1:12" s="1" customFormat="1" ht="24.95" hidden="1" customHeight="1" outlineLevel="1">
      <c r="A348" s="211"/>
      <c r="B348" s="84" t="s">
        <v>911</v>
      </c>
      <c r="C348" s="2143">
        <v>4187.82</v>
      </c>
      <c r="D348" s="1609" t="s">
        <v>897</v>
      </c>
      <c r="E348" s="2058"/>
      <c r="F348" s="2135">
        <v>1256</v>
      </c>
      <c r="G348" s="1865">
        <v>1256</v>
      </c>
      <c r="H348" s="2136">
        <f t="shared" si="1"/>
        <v>1675.8199999999997</v>
      </c>
      <c r="I348" s="2139"/>
      <c r="J348" s="1657"/>
      <c r="K348" s="1599"/>
      <c r="L348" s="1599"/>
    </row>
    <row r="349" spans="1:12" s="1" customFormat="1" ht="24.95" hidden="1" customHeight="1" outlineLevel="1">
      <c r="A349" s="211"/>
      <c r="B349" s="84" t="s">
        <v>912</v>
      </c>
      <c r="C349" s="2143">
        <v>5776.81</v>
      </c>
      <c r="D349" s="1609" t="s">
        <v>897</v>
      </c>
      <c r="E349" s="2058"/>
      <c r="F349" s="2135">
        <v>1733</v>
      </c>
      <c r="G349" s="1865">
        <v>1733</v>
      </c>
      <c r="H349" s="2136">
        <f t="shared" si="1"/>
        <v>2310.8100000000004</v>
      </c>
      <c r="I349" s="2139"/>
      <c r="J349" s="1657"/>
      <c r="K349" s="1599"/>
      <c r="L349" s="1599"/>
    </row>
    <row r="350" spans="1:12" s="1" customFormat="1" ht="24.95" hidden="1" customHeight="1" outlineLevel="1">
      <c r="A350" s="211"/>
      <c r="B350" s="84" t="s">
        <v>913</v>
      </c>
      <c r="C350" s="2143">
        <v>2202.85</v>
      </c>
      <c r="D350" s="1609" t="s">
        <v>897</v>
      </c>
      <c r="E350" s="2058"/>
      <c r="F350" s="2135">
        <v>661</v>
      </c>
      <c r="G350" s="1865">
        <v>661</v>
      </c>
      <c r="H350" s="2136">
        <f t="shared" si="1"/>
        <v>880.84999999999991</v>
      </c>
      <c r="I350" s="2139"/>
      <c r="J350" s="1657"/>
      <c r="K350" s="1599"/>
      <c r="L350" s="1599"/>
    </row>
    <row r="351" spans="1:12" s="1" customFormat="1" ht="24.95" hidden="1" customHeight="1" outlineLevel="1">
      <c r="A351" s="211"/>
      <c r="B351" s="84" t="s">
        <v>914</v>
      </c>
      <c r="C351" s="2143">
        <v>1613.43</v>
      </c>
      <c r="D351" s="1609" t="s">
        <v>897</v>
      </c>
      <c r="E351" s="2058"/>
      <c r="F351" s="2135">
        <v>484</v>
      </c>
      <c r="G351" s="1865">
        <v>484</v>
      </c>
      <c r="H351" s="2136">
        <f t="shared" si="1"/>
        <v>645.43000000000006</v>
      </c>
      <c r="I351" s="2139"/>
      <c r="J351" s="1657"/>
      <c r="K351" s="1599"/>
      <c r="L351" s="1599"/>
    </row>
    <row r="352" spans="1:12" s="1" customFormat="1" ht="24.95" customHeight="1" collapsed="1">
      <c r="A352" s="211"/>
      <c r="B352" s="84" t="s">
        <v>915</v>
      </c>
      <c r="C352" s="2143">
        <f t="shared" ref="C352" si="8">SUM(C348:C351)</f>
        <v>13780.910000000002</v>
      </c>
      <c r="D352" s="1609" t="s">
        <v>897</v>
      </c>
      <c r="E352" s="2058"/>
      <c r="F352" s="2135">
        <f t="shared" ref="F352:H352" si="9">SUM(F348:F351)</f>
        <v>4134</v>
      </c>
      <c r="G352" s="1865">
        <f t="shared" si="9"/>
        <v>4134</v>
      </c>
      <c r="H352" s="2136">
        <f t="shared" si="9"/>
        <v>5512.91</v>
      </c>
      <c r="I352" s="2138"/>
      <c r="J352" s="1657"/>
      <c r="K352" s="1599"/>
      <c r="L352" s="1599"/>
    </row>
    <row r="353" spans="1:12" s="1" customFormat="1" ht="24.95" hidden="1" customHeight="1" outlineLevel="1">
      <c r="A353" s="211"/>
      <c r="B353" s="84" t="s">
        <v>916</v>
      </c>
      <c r="C353" s="2143">
        <v>12397.710000000001</v>
      </c>
      <c r="D353" s="1609" t="s">
        <v>897</v>
      </c>
      <c r="E353" s="2058"/>
      <c r="F353" s="2135">
        <v>3719</v>
      </c>
      <c r="G353" s="1865">
        <v>3719</v>
      </c>
      <c r="H353" s="2136">
        <f t="shared" si="1"/>
        <v>4959.7100000000009</v>
      </c>
      <c r="I353" s="2140"/>
      <c r="J353" s="1657"/>
      <c r="K353" s="1599"/>
      <c r="L353" s="1599"/>
    </row>
    <row r="354" spans="1:12" s="1" customFormat="1" ht="24.95" hidden="1" customHeight="1" outlineLevel="1">
      <c r="A354" s="211"/>
      <c r="B354" s="84" t="s">
        <v>917</v>
      </c>
      <c r="C354" s="2143">
        <v>1631.5</v>
      </c>
      <c r="D354" s="1609" t="s">
        <v>897</v>
      </c>
      <c r="E354" s="2058"/>
      <c r="F354" s="2135">
        <v>489</v>
      </c>
      <c r="G354" s="1865">
        <v>489</v>
      </c>
      <c r="H354" s="2136">
        <f t="shared" si="1"/>
        <v>653.5</v>
      </c>
      <c r="I354" s="2140"/>
      <c r="J354" s="1657"/>
      <c r="K354" s="1599"/>
      <c r="L354" s="1599"/>
    </row>
    <row r="355" spans="1:12" s="1" customFormat="1" ht="24.95" customHeight="1" collapsed="1">
      <c r="A355" s="211"/>
      <c r="B355" s="84" t="s">
        <v>918</v>
      </c>
      <c r="C355" s="2143">
        <f t="shared" ref="C355" si="10">SUM(C353:C354)</f>
        <v>14029.210000000001</v>
      </c>
      <c r="D355" s="1609" t="s">
        <v>897</v>
      </c>
      <c r="E355" s="2058"/>
      <c r="F355" s="2135">
        <f t="shared" ref="F355:H355" si="11">SUM(F353:F354)</f>
        <v>4208</v>
      </c>
      <c r="G355" s="1865">
        <f t="shared" si="11"/>
        <v>4208</v>
      </c>
      <c r="H355" s="2136">
        <f t="shared" si="11"/>
        <v>5613.2100000000009</v>
      </c>
      <c r="I355" s="2138"/>
      <c r="J355" s="1657"/>
      <c r="K355" s="1599"/>
      <c r="L355" s="1599"/>
    </row>
    <row r="356" spans="1:12" s="1" customFormat="1" ht="24.95" hidden="1" customHeight="1" outlineLevel="1">
      <c r="A356" s="211"/>
      <c r="B356" s="84" t="s">
        <v>919</v>
      </c>
      <c r="C356" s="2143">
        <v>10345.790000000001</v>
      </c>
      <c r="D356" s="1609" t="s">
        <v>897</v>
      </c>
      <c r="E356" s="2058"/>
      <c r="F356" s="2135">
        <v>3104</v>
      </c>
      <c r="G356" s="1865">
        <v>3104</v>
      </c>
      <c r="H356" s="2136">
        <f t="shared" si="1"/>
        <v>4137.7900000000009</v>
      </c>
      <c r="I356" s="2139"/>
      <c r="J356" s="1657"/>
      <c r="K356" s="1599"/>
      <c r="L356" s="1599"/>
    </row>
    <row r="357" spans="1:12" s="1" customFormat="1" ht="24.95" hidden="1" customHeight="1" outlineLevel="1">
      <c r="A357" s="211"/>
      <c r="B357" s="84" t="s">
        <v>920</v>
      </c>
      <c r="C357" s="2143">
        <v>2168.66</v>
      </c>
      <c r="D357" s="1609" t="s">
        <v>897</v>
      </c>
      <c r="E357" s="2058"/>
      <c r="F357" s="2135">
        <v>651</v>
      </c>
      <c r="G357" s="1865">
        <v>651</v>
      </c>
      <c r="H357" s="2136">
        <f t="shared" si="1"/>
        <v>866.65999999999985</v>
      </c>
      <c r="I357" s="2139"/>
      <c r="J357" s="1657"/>
      <c r="K357" s="1599"/>
      <c r="L357" s="1599"/>
    </row>
    <row r="358" spans="1:12" s="1" customFormat="1" ht="24.95" hidden="1" customHeight="1" outlineLevel="1">
      <c r="A358" s="211"/>
      <c r="B358" s="84" t="s">
        <v>921</v>
      </c>
      <c r="C358" s="2143">
        <v>1479.92</v>
      </c>
      <c r="D358" s="1609" t="s">
        <v>897</v>
      </c>
      <c r="E358" s="2058"/>
      <c r="F358" s="2135">
        <v>444</v>
      </c>
      <c r="G358" s="1865">
        <v>444</v>
      </c>
      <c r="H358" s="2136">
        <f t="shared" si="1"/>
        <v>591.92000000000007</v>
      </c>
      <c r="I358" s="2139"/>
      <c r="J358" s="1657"/>
      <c r="K358" s="1599"/>
      <c r="L358" s="1599"/>
    </row>
    <row r="359" spans="1:12" s="1" customFormat="1" ht="24.95" hidden="1" customHeight="1" outlineLevel="1">
      <c r="A359" s="211"/>
      <c r="B359" s="84" t="s">
        <v>922</v>
      </c>
      <c r="C359" s="2143">
        <v>1042.8600000000001</v>
      </c>
      <c r="D359" s="1609" t="s">
        <v>897</v>
      </c>
      <c r="E359" s="2058"/>
      <c r="F359" s="2135">
        <v>313</v>
      </c>
      <c r="G359" s="1865">
        <v>313</v>
      </c>
      <c r="H359" s="2136">
        <f t="shared" si="1"/>
        <v>416.86000000000013</v>
      </c>
      <c r="I359" s="2139"/>
      <c r="J359" s="1657"/>
      <c r="K359" s="1599"/>
      <c r="L359" s="1599"/>
    </row>
    <row r="360" spans="1:12" s="1" customFormat="1" ht="24.95" customHeight="1" collapsed="1">
      <c r="A360" s="211"/>
      <c r="B360" s="84" t="s">
        <v>923</v>
      </c>
      <c r="C360" s="2143">
        <f t="shared" ref="C360" si="12">SUM(C356:C359)</f>
        <v>15037.230000000001</v>
      </c>
      <c r="D360" s="1609" t="s">
        <v>897</v>
      </c>
      <c r="E360" s="2058"/>
      <c r="F360" s="2135">
        <f t="shared" ref="F360:H360" si="13">SUM(F356:F359)</f>
        <v>4512</v>
      </c>
      <c r="G360" s="1865">
        <f t="shared" si="13"/>
        <v>4512</v>
      </c>
      <c r="H360" s="2136">
        <f t="shared" si="13"/>
        <v>6013.2300000000014</v>
      </c>
      <c r="I360" s="2138"/>
      <c r="J360" s="1657"/>
      <c r="K360" s="1599"/>
      <c r="L360" s="1599"/>
    </row>
    <row r="361" spans="1:12" s="1" customFormat="1" ht="24.95" hidden="1" customHeight="1" outlineLevel="1">
      <c r="A361" s="211"/>
      <c r="B361" s="84" t="s">
        <v>924</v>
      </c>
      <c r="C361" s="2143">
        <v>4053.27</v>
      </c>
      <c r="D361" s="1609" t="s">
        <v>897</v>
      </c>
      <c r="E361" s="2058"/>
      <c r="F361" s="2135">
        <v>1216</v>
      </c>
      <c r="G361" s="1865">
        <v>1216</v>
      </c>
      <c r="H361" s="2136">
        <f t="shared" si="1"/>
        <v>1621.27</v>
      </c>
      <c r="I361" s="2140"/>
      <c r="J361" s="1657"/>
      <c r="K361" s="1599"/>
      <c r="L361" s="1599"/>
    </row>
    <row r="362" spans="1:12" s="1" customFormat="1" ht="24.95" hidden="1" customHeight="1" outlineLevel="1">
      <c r="A362" s="211"/>
      <c r="B362" s="84" t="s">
        <v>925</v>
      </c>
      <c r="C362" s="2143">
        <v>1820.91</v>
      </c>
      <c r="D362" s="1609" t="s">
        <v>897</v>
      </c>
      <c r="E362" s="2058"/>
      <c r="F362" s="2135">
        <v>546</v>
      </c>
      <c r="G362" s="1865">
        <v>546</v>
      </c>
      <c r="H362" s="2136">
        <f t="shared" si="1"/>
        <v>728.91000000000008</v>
      </c>
      <c r="I362" s="2140"/>
      <c r="J362" s="1657"/>
      <c r="K362" s="1599"/>
      <c r="L362" s="1599"/>
    </row>
    <row r="363" spans="1:12" s="1" customFormat="1" ht="24.95" hidden="1" customHeight="1" outlineLevel="1">
      <c r="A363" s="211"/>
      <c r="B363" s="84" t="s">
        <v>926</v>
      </c>
      <c r="C363" s="2143">
        <v>2121.21</v>
      </c>
      <c r="D363" s="1609" t="s">
        <v>897</v>
      </c>
      <c r="E363" s="2058"/>
      <c r="F363" s="2135">
        <v>636</v>
      </c>
      <c r="G363" s="1865">
        <v>636</v>
      </c>
      <c r="H363" s="2136">
        <f t="shared" si="1"/>
        <v>849.21</v>
      </c>
      <c r="I363" s="2140"/>
      <c r="J363" s="1657"/>
      <c r="K363" s="1599"/>
      <c r="L363" s="1599"/>
    </row>
    <row r="364" spans="1:12" s="1" customFormat="1" ht="24.95" customHeight="1" collapsed="1">
      <c r="A364" s="211"/>
      <c r="B364" s="84" t="s">
        <v>927</v>
      </c>
      <c r="C364" s="2143">
        <f t="shared" ref="C364" si="14">SUM(C361:C363)</f>
        <v>7995.39</v>
      </c>
      <c r="D364" s="1609" t="s">
        <v>897</v>
      </c>
      <c r="E364" s="2058"/>
      <c r="F364" s="2135">
        <f t="shared" ref="F364:H364" si="15">SUM(F361:F363)</f>
        <v>2398</v>
      </c>
      <c r="G364" s="1865">
        <f t="shared" si="15"/>
        <v>2398</v>
      </c>
      <c r="H364" s="2136">
        <f t="shared" si="15"/>
        <v>3199.3900000000003</v>
      </c>
      <c r="I364" s="2138"/>
      <c r="J364" s="1657"/>
      <c r="K364" s="1599"/>
      <c r="L364" s="1599"/>
    </row>
    <row r="365" spans="1:12" s="1" customFormat="1" ht="24.95" customHeight="1">
      <c r="A365" s="211"/>
      <c r="B365" s="84" t="s">
        <v>928</v>
      </c>
      <c r="C365" s="2143">
        <v>6181.24</v>
      </c>
      <c r="D365" s="1609" t="s">
        <v>897</v>
      </c>
      <c r="E365" s="2058"/>
      <c r="F365" s="2135">
        <v>1854</v>
      </c>
      <c r="G365" s="1865">
        <v>1854</v>
      </c>
      <c r="H365" s="2136">
        <f t="shared" si="1"/>
        <v>2473.2399999999998</v>
      </c>
      <c r="I365" s="2141"/>
      <c r="J365" s="1657"/>
      <c r="K365" s="1599"/>
      <c r="L365" s="1599"/>
    </row>
    <row r="366" spans="1:12" s="1" customFormat="1" ht="24.95" hidden="1" customHeight="1" outlineLevel="1">
      <c r="A366" s="211"/>
      <c r="B366" s="84" t="s">
        <v>929</v>
      </c>
      <c r="C366" s="2143">
        <v>5487.17</v>
      </c>
      <c r="D366" s="1609" t="s">
        <v>897</v>
      </c>
      <c r="E366" s="2058"/>
      <c r="F366" s="2135">
        <v>1646</v>
      </c>
      <c r="G366" s="1865">
        <v>1646</v>
      </c>
      <c r="H366" s="2136">
        <f t="shared" si="1"/>
        <v>2195.17</v>
      </c>
      <c r="I366" s="2140"/>
      <c r="J366" s="1657"/>
      <c r="K366" s="1599"/>
      <c r="L366" s="1599"/>
    </row>
    <row r="367" spans="1:12" s="1" customFormat="1" ht="24.95" hidden="1" customHeight="1" outlineLevel="1">
      <c r="A367" s="211"/>
      <c r="B367" s="84" t="s">
        <v>930</v>
      </c>
      <c r="C367" s="2143">
        <v>2026.3100000000002</v>
      </c>
      <c r="D367" s="1609" t="s">
        <v>897</v>
      </c>
      <c r="E367" s="2058"/>
      <c r="F367" s="2135">
        <v>608</v>
      </c>
      <c r="G367" s="1865">
        <v>608</v>
      </c>
      <c r="H367" s="2136">
        <f t="shared" si="1"/>
        <v>810.31000000000017</v>
      </c>
      <c r="I367" s="2140"/>
      <c r="J367" s="1657"/>
      <c r="K367" s="1599"/>
      <c r="L367" s="1599"/>
    </row>
    <row r="368" spans="1:12" s="1" customFormat="1" ht="24.95" customHeight="1" collapsed="1">
      <c r="A368" s="211"/>
      <c r="B368" s="84" t="s">
        <v>931</v>
      </c>
      <c r="C368" s="2143">
        <f>SUM(C366:C367)</f>
        <v>7513.4800000000005</v>
      </c>
      <c r="D368" s="1609" t="s">
        <v>897</v>
      </c>
      <c r="E368" s="2058"/>
      <c r="F368" s="2135">
        <f>SUM(F366:F367)</f>
        <v>2254</v>
      </c>
      <c r="G368" s="1865">
        <f>SUM(G366:G367)</f>
        <v>2254</v>
      </c>
      <c r="H368" s="2136">
        <f>SUM(H366:H367)</f>
        <v>3005.4800000000005</v>
      </c>
      <c r="I368" s="2138"/>
      <c r="J368" s="1657"/>
      <c r="K368" s="1599"/>
      <c r="L368" s="1599"/>
    </row>
    <row r="369" spans="1:12" s="1" customFormat="1" ht="24.95" hidden="1" customHeight="1" outlineLevel="1">
      <c r="A369" s="211"/>
      <c r="B369" s="84" t="s">
        <v>932</v>
      </c>
      <c r="C369" s="2143">
        <v>2405.39</v>
      </c>
      <c r="D369" s="1609" t="s">
        <v>897</v>
      </c>
      <c r="E369" s="2058"/>
      <c r="F369" s="2135">
        <v>722</v>
      </c>
      <c r="G369" s="1865">
        <v>722</v>
      </c>
      <c r="H369" s="2136">
        <f t="shared" si="1"/>
        <v>961.38999999999987</v>
      </c>
      <c r="I369" s="2140"/>
      <c r="J369" s="1657"/>
      <c r="K369" s="1599"/>
      <c r="L369" s="1599"/>
    </row>
    <row r="370" spans="1:12" s="1" customFormat="1" ht="24.95" hidden="1" customHeight="1" outlineLevel="1">
      <c r="A370" s="211"/>
      <c r="B370" s="84" t="s">
        <v>933</v>
      </c>
      <c r="C370" s="2143">
        <v>3471.26</v>
      </c>
      <c r="D370" s="1609" t="s">
        <v>897</v>
      </c>
      <c r="E370" s="2058"/>
      <c r="F370" s="2135">
        <v>1041</v>
      </c>
      <c r="G370" s="1865">
        <v>1041</v>
      </c>
      <c r="H370" s="2136">
        <f t="shared" si="1"/>
        <v>1389.2600000000002</v>
      </c>
      <c r="I370" s="2140"/>
      <c r="J370" s="1657"/>
      <c r="K370" s="1599"/>
      <c r="L370" s="1599"/>
    </row>
    <row r="371" spans="1:12" s="1" customFormat="1" ht="24.95" hidden="1" customHeight="1" outlineLevel="1">
      <c r="A371" s="211"/>
      <c r="B371" s="84" t="s">
        <v>934</v>
      </c>
      <c r="C371" s="2143">
        <v>5525.13</v>
      </c>
      <c r="D371" s="1609" t="s">
        <v>897</v>
      </c>
      <c r="E371" s="2058"/>
      <c r="F371" s="2135">
        <v>1658</v>
      </c>
      <c r="G371" s="1865">
        <v>1658</v>
      </c>
      <c r="H371" s="2136">
        <f t="shared" si="1"/>
        <v>2209.13</v>
      </c>
      <c r="I371" s="2140"/>
      <c r="J371" s="1657"/>
      <c r="K371" s="1599"/>
      <c r="L371" s="1599"/>
    </row>
    <row r="372" spans="1:12" s="1" customFormat="1" ht="24.95" customHeight="1" collapsed="1">
      <c r="A372" s="211"/>
      <c r="B372" s="84" t="s">
        <v>935</v>
      </c>
      <c r="C372" s="2143">
        <f t="shared" ref="C372" si="16">SUM(C369:C371)</f>
        <v>11401.779999999999</v>
      </c>
      <c r="D372" s="1609" t="s">
        <v>897</v>
      </c>
      <c r="E372" s="2058"/>
      <c r="F372" s="2135">
        <f t="shared" ref="F372:H372" si="17">SUM(F369:F371)</f>
        <v>3421</v>
      </c>
      <c r="G372" s="1865">
        <f t="shared" si="17"/>
        <v>3421</v>
      </c>
      <c r="H372" s="2136">
        <f t="shared" si="17"/>
        <v>4559.7800000000007</v>
      </c>
      <c r="I372" s="2138"/>
      <c r="J372" s="1657"/>
      <c r="K372" s="1599"/>
      <c r="L372" s="1599"/>
    </row>
    <row r="373" spans="1:12" s="1" customFormat="1" ht="24.95" hidden="1" customHeight="1" outlineLevel="1">
      <c r="A373" s="211"/>
      <c r="B373" s="84" t="s">
        <v>936</v>
      </c>
      <c r="C373" s="2143">
        <v>5008.38</v>
      </c>
      <c r="D373" s="1609" t="s">
        <v>897</v>
      </c>
      <c r="E373" s="2058"/>
      <c r="F373" s="2135">
        <v>1503</v>
      </c>
      <c r="G373" s="1865">
        <v>1503</v>
      </c>
      <c r="H373" s="2136">
        <f t="shared" si="1"/>
        <v>2002.38</v>
      </c>
      <c r="I373" s="2140"/>
      <c r="J373" s="1657"/>
      <c r="K373" s="1599"/>
      <c r="L373" s="1599"/>
    </row>
    <row r="374" spans="1:12" s="1" customFormat="1" ht="24.95" hidden="1" customHeight="1" outlineLevel="1">
      <c r="A374" s="211"/>
      <c r="B374" s="84" t="s">
        <v>937</v>
      </c>
      <c r="C374" s="2143">
        <v>2123.6800000000003</v>
      </c>
      <c r="D374" s="1609" t="s">
        <v>897</v>
      </c>
      <c r="E374" s="2058"/>
      <c r="F374" s="2135">
        <v>637</v>
      </c>
      <c r="G374" s="1865">
        <v>637</v>
      </c>
      <c r="H374" s="2136">
        <f t="shared" si="1"/>
        <v>849.68000000000029</v>
      </c>
      <c r="I374" s="2140"/>
      <c r="J374" s="1657"/>
      <c r="K374" s="1599"/>
      <c r="L374" s="1599"/>
    </row>
    <row r="375" spans="1:12" s="1" customFormat="1" ht="24.95" hidden="1" customHeight="1" outlineLevel="1">
      <c r="A375" s="211"/>
      <c r="B375" s="84" t="s">
        <v>938</v>
      </c>
      <c r="C375" s="2143">
        <v>2665</v>
      </c>
      <c r="D375" s="1609" t="s">
        <v>897</v>
      </c>
      <c r="E375" s="2058"/>
      <c r="F375" s="2135">
        <v>800</v>
      </c>
      <c r="G375" s="1865">
        <v>800</v>
      </c>
      <c r="H375" s="2136">
        <f t="shared" si="1"/>
        <v>1065</v>
      </c>
      <c r="I375" s="2140"/>
      <c r="J375" s="1657"/>
      <c r="K375" s="1599"/>
      <c r="L375" s="1599"/>
    </row>
    <row r="376" spans="1:12" s="1" customFormat="1" ht="24.95" customHeight="1" collapsed="1">
      <c r="A376" s="211"/>
      <c r="B376" s="84" t="s">
        <v>939</v>
      </c>
      <c r="C376" s="2143">
        <f t="shared" ref="C376" si="18">SUM(C373:C375)</f>
        <v>9797.0600000000013</v>
      </c>
      <c r="D376" s="1609" t="s">
        <v>897</v>
      </c>
      <c r="E376" s="2058"/>
      <c r="F376" s="2135">
        <f t="shared" ref="F376:H376" si="19">SUM(F373:F375)</f>
        <v>2940</v>
      </c>
      <c r="G376" s="1865">
        <f t="shared" si="19"/>
        <v>2940</v>
      </c>
      <c r="H376" s="2136">
        <f t="shared" si="19"/>
        <v>3917.0600000000004</v>
      </c>
      <c r="I376" s="2138"/>
      <c r="J376" s="1657"/>
      <c r="K376" s="1599"/>
      <c r="L376" s="1599"/>
    </row>
    <row r="377" spans="1:12" s="1" customFormat="1" ht="24.95" hidden="1" customHeight="1" outlineLevel="1">
      <c r="A377" s="211"/>
      <c r="B377" s="84" t="s">
        <v>940</v>
      </c>
      <c r="C377" s="2143">
        <v>4726.0200000000004</v>
      </c>
      <c r="D377" s="1609" t="s">
        <v>897</v>
      </c>
      <c r="E377" s="2058"/>
      <c r="F377" s="2135">
        <v>1418</v>
      </c>
      <c r="G377" s="1865">
        <v>1418</v>
      </c>
      <c r="H377" s="2136">
        <f t="shared" si="1"/>
        <v>1890.0200000000004</v>
      </c>
      <c r="I377" s="2140"/>
      <c r="J377" s="1657"/>
      <c r="K377" s="1599"/>
      <c r="L377" s="1599"/>
    </row>
    <row r="378" spans="1:12" s="1" customFormat="1" ht="24.95" hidden="1" customHeight="1" outlineLevel="1">
      <c r="A378" s="211"/>
      <c r="B378" s="84" t="s">
        <v>941</v>
      </c>
      <c r="C378" s="2143">
        <v>3306.29</v>
      </c>
      <c r="D378" s="1609" t="s">
        <v>897</v>
      </c>
      <c r="E378" s="2058"/>
      <c r="F378" s="2135">
        <v>992</v>
      </c>
      <c r="G378" s="1865">
        <v>992</v>
      </c>
      <c r="H378" s="2136">
        <f t="shared" si="1"/>
        <v>1322.29</v>
      </c>
      <c r="I378" s="2140"/>
      <c r="J378" s="1657"/>
      <c r="K378" s="1599"/>
      <c r="L378" s="1599"/>
    </row>
    <row r="379" spans="1:12" s="1" customFormat="1" ht="24.95" hidden="1" customHeight="1" outlineLevel="1">
      <c r="A379" s="211"/>
      <c r="B379" s="84" t="s">
        <v>942</v>
      </c>
      <c r="C379" s="2143">
        <v>2646.15</v>
      </c>
      <c r="D379" s="1609" t="s">
        <v>897</v>
      </c>
      <c r="E379" s="2058"/>
      <c r="F379" s="2135">
        <v>794</v>
      </c>
      <c r="G379" s="1865">
        <v>794</v>
      </c>
      <c r="H379" s="2136">
        <f t="shared" si="1"/>
        <v>1058.1500000000001</v>
      </c>
      <c r="I379" s="2140"/>
      <c r="J379" s="1657"/>
      <c r="K379" s="1599"/>
      <c r="L379" s="1599"/>
    </row>
    <row r="380" spans="1:12" s="1" customFormat="1" ht="24.95" hidden="1" customHeight="1" outlineLevel="1">
      <c r="A380" s="211"/>
      <c r="B380" s="84" t="s">
        <v>943</v>
      </c>
      <c r="C380" s="2143">
        <v>1906.3200000000002</v>
      </c>
      <c r="D380" s="1609" t="s">
        <v>897</v>
      </c>
      <c r="E380" s="2058"/>
      <c r="F380" s="2135">
        <v>572</v>
      </c>
      <c r="G380" s="1865">
        <v>572</v>
      </c>
      <c r="H380" s="2136">
        <f t="shared" si="1"/>
        <v>762.32000000000016</v>
      </c>
      <c r="I380" s="2140"/>
      <c r="J380" s="1657"/>
      <c r="K380" s="1599"/>
      <c r="L380" s="1599"/>
    </row>
    <row r="381" spans="1:12" s="1" customFormat="1" ht="24.95" customHeight="1" collapsed="1">
      <c r="A381" s="211"/>
      <c r="B381" s="84" t="s">
        <v>944</v>
      </c>
      <c r="C381" s="2143">
        <f t="shared" ref="C381" si="20">SUM(C377:C380)</f>
        <v>12584.78</v>
      </c>
      <c r="D381" s="1609" t="s">
        <v>897</v>
      </c>
      <c r="E381" s="2058"/>
      <c r="F381" s="2135">
        <f t="shared" ref="F381:H381" si="21">SUM(F377:F380)</f>
        <v>3776</v>
      </c>
      <c r="G381" s="1865">
        <f t="shared" si="21"/>
        <v>3776</v>
      </c>
      <c r="H381" s="2136">
        <f t="shared" si="21"/>
        <v>5032.7800000000007</v>
      </c>
      <c r="I381" s="2138"/>
      <c r="J381" s="1657"/>
      <c r="K381" s="1599"/>
      <c r="L381" s="1599"/>
    </row>
    <row r="382" spans="1:12" s="1" customFormat="1" ht="24.95" hidden="1" customHeight="1" outlineLevel="1">
      <c r="A382" s="211"/>
      <c r="B382" s="84" t="s">
        <v>945</v>
      </c>
      <c r="C382" s="2143">
        <v>6309.16</v>
      </c>
      <c r="D382" s="1609" t="s">
        <v>897</v>
      </c>
      <c r="E382" s="2058"/>
      <c r="F382" s="2135">
        <v>1893</v>
      </c>
      <c r="G382" s="1865">
        <v>1893</v>
      </c>
      <c r="H382" s="2136">
        <f t="shared" si="1"/>
        <v>2523.16</v>
      </c>
      <c r="I382" s="2140"/>
      <c r="J382" s="1657"/>
      <c r="K382" s="1599"/>
      <c r="L382" s="1599"/>
    </row>
    <row r="383" spans="1:12" s="1" customFormat="1" ht="24.95" hidden="1" customHeight="1" outlineLevel="1">
      <c r="A383" s="211"/>
      <c r="B383" s="84" t="s">
        <v>946</v>
      </c>
      <c r="C383" s="2143">
        <v>1969.76</v>
      </c>
      <c r="D383" s="1609" t="s">
        <v>897</v>
      </c>
      <c r="E383" s="2058"/>
      <c r="F383" s="2135">
        <v>591</v>
      </c>
      <c r="G383" s="1865">
        <v>591</v>
      </c>
      <c r="H383" s="2136">
        <f t="shared" si="1"/>
        <v>787.76</v>
      </c>
      <c r="I383" s="2140"/>
      <c r="J383" s="1657"/>
      <c r="K383" s="1599"/>
      <c r="L383" s="1599"/>
    </row>
    <row r="384" spans="1:12" s="1" customFormat="1" ht="24.95" customHeight="1" collapsed="1">
      <c r="A384" s="211"/>
      <c r="B384" s="84" t="s">
        <v>947</v>
      </c>
      <c r="C384" s="2143">
        <f t="shared" ref="C384" si="22">SUM(C382:C383)</f>
        <v>8278.92</v>
      </c>
      <c r="D384" s="1609" t="s">
        <v>897</v>
      </c>
      <c r="E384" s="2058"/>
      <c r="F384" s="2135">
        <f t="shared" ref="F384:H384" si="23">SUM(F382:F383)</f>
        <v>2484</v>
      </c>
      <c r="G384" s="1865">
        <f t="shared" si="23"/>
        <v>2484</v>
      </c>
      <c r="H384" s="2136">
        <f t="shared" si="23"/>
        <v>3310.92</v>
      </c>
      <c r="I384" s="2138"/>
      <c r="J384" s="1657"/>
      <c r="K384" s="1599"/>
      <c r="L384" s="1599"/>
    </row>
    <row r="385" spans="1:15" s="1" customFormat="1" ht="24.95" hidden="1" customHeight="1" outlineLevel="1">
      <c r="A385" s="211"/>
      <c r="B385" s="84" t="s">
        <v>948</v>
      </c>
      <c r="C385" s="2143">
        <v>4554.42</v>
      </c>
      <c r="D385" s="1609" t="s">
        <v>897</v>
      </c>
      <c r="E385" s="2058"/>
      <c r="F385" s="2135">
        <v>1366</v>
      </c>
      <c r="G385" s="1865">
        <v>1366</v>
      </c>
      <c r="H385" s="2136">
        <f t="shared" si="1"/>
        <v>1822.42</v>
      </c>
      <c r="I385" s="2140"/>
      <c r="J385" s="1657"/>
      <c r="K385" s="1599"/>
      <c r="L385" s="1599"/>
    </row>
    <row r="386" spans="1:15" s="1" customFormat="1" ht="24.95" hidden="1" customHeight="1" outlineLevel="1">
      <c r="A386" s="211"/>
      <c r="B386" s="84" t="s">
        <v>949</v>
      </c>
      <c r="C386" s="2143">
        <v>2084.5500000000002</v>
      </c>
      <c r="D386" s="1609" t="s">
        <v>897</v>
      </c>
      <c r="E386" s="2058"/>
      <c r="F386" s="2135">
        <v>625</v>
      </c>
      <c r="G386" s="1865">
        <v>625</v>
      </c>
      <c r="H386" s="2136">
        <f t="shared" si="1"/>
        <v>834.55000000000018</v>
      </c>
      <c r="I386" s="2140"/>
      <c r="J386" s="1657"/>
      <c r="K386" s="1599"/>
      <c r="L386" s="1599"/>
    </row>
    <row r="387" spans="1:15" s="1" customFormat="1" ht="24.95" customHeight="1" collapsed="1">
      <c r="A387" s="211"/>
      <c r="B387" s="84" t="s">
        <v>950</v>
      </c>
      <c r="C387" s="2143">
        <f t="shared" ref="C387" si="24">SUM(C385:C386)</f>
        <v>6638.97</v>
      </c>
      <c r="D387" s="1609" t="s">
        <v>897</v>
      </c>
      <c r="E387" s="2058"/>
      <c r="F387" s="2135">
        <f t="shared" ref="F387:H387" si="25">SUM(F385:F386)</f>
        <v>1991</v>
      </c>
      <c r="G387" s="1865">
        <f t="shared" si="25"/>
        <v>1991</v>
      </c>
      <c r="H387" s="2136">
        <f t="shared" si="25"/>
        <v>2656.9700000000003</v>
      </c>
      <c r="I387" s="2138"/>
      <c r="J387" s="1657"/>
      <c r="K387" s="1599"/>
      <c r="L387" s="1599"/>
    </row>
    <row r="388" spans="1:15" s="1" customFormat="1" ht="24.95" hidden="1" customHeight="1" outlineLevel="1">
      <c r="A388" s="211"/>
      <c r="B388" s="1856" t="s">
        <v>951</v>
      </c>
      <c r="C388" s="2143">
        <v>3180.71</v>
      </c>
      <c r="D388" s="1609" t="s">
        <v>897</v>
      </c>
      <c r="E388" s="2058"/>
      <c r="F388" s="2135">
        <v>954</v>
      </c>
      <c r="G388" s="1865">
        <v>954</v>
      </c>
      <c r="H388" s="2136">
        <f t="shared" si="1"/>
        <v>1272.71</v>
      </c>
      <c r="I388" s="2140"/>
      <c r="J388" s="1657"/>
      <c r="K388" s="1599"/>
      <c r="L388" s="1599"/>
    </row>
    <row r="389" spans="1:15" s="1" customFormat="1" ht="24.95" hidden="1" customHeight="1" outlineLevel="1">
      <c r="A389" s="211"/>
      <c r="B389" s="84" t="s">
        <v>952</v>
      </c>
      <c r="C389" s="2143">
        <v>3739.19</v>
      </c>
      <c r="D389" s="1609" t="s">
        <v>897</v>
      </c>
      <c r="E389" s="2058"/>
      <c r="F389" s="2135">
        <v>1122</v>
      </c>
      <c r="G389" s="1865">
        <v>1122</v>
      </c>
      <c r="H389" s="2136">
        <f t="shared" si="1"/>
        <v>1495.19</v>
      </c>
      <c r="I389" s="2140"/>
      <c r="J389" s="1657"/>
      <c r="K389" s="1599"/>
      <c r="L389" s="1599"/>
    </row>
    <row r="390" spans="1:15" s="1" customFormat="1" ht="24.95" customHeight="1" collapsed="1">
      <c r="A390" s="211"/>
      <c r="B390" s="106" t="s">
        <v>953</v>
      </c>
      <c r="C390" s="2143">
        <f t="shared" ref="C390" si="26">SUM(C388:C389)</f>
        <v>6919.9</v>
      </c>
      <c r="D390" s="1609" t="s">
        <v>897</v>
      </c>
      <c r="E390" s="2058"/>
      <c r="F390" s="2135">
        <f t="shared" ref="F390:H390" si="27">SUM(F388:F389)</f>
        <v>2076</v>
      </c>
      <c r="G390" s="1865">
        <f t="shared" si="27"/>
        <v>2076</v>
      </c>
      <c r="H390" s="2136">
        <f t="shared" si="27"/>
        <v>2767.9</v>
      </c>
      <c r="I390" s="2138"/>
      <c r="J390" s="1657"/>
      <c r="K390" s="1599"/>
      <c r="L390" s="1599"/>
    </row>
    <row r="391" spans="1:15" ht="27.95" customHeight="1">
      <c r="A391" s="367"/>
      <c r="B391" s="1967" t="s">
        <v>1405</v>
      </c>
      <c r="C391" s="703"/>
      <c r="D391" s="704"/>
      <c r="E391" s="737"/>
      <c r="F391" s="291"/>
      <c r="G391" s="291"/>
      <c r="H391" s="245"/>
      <c r="I391" s="245"/>
      <c r="J391" s="1656"/>
      <c r="K391" s="264"/>
      <c r="L391" s="2238"/>
      <c r="M391" s="264"/>
      <c r="N391" s="264"/>
      <c r="O391" s="264"/>
    </row>
    <row r="392" spans="1:15" ht="27.95" customHeight="1">
      <c r="A392" s="2327"/>
      <c r="B392" s="2617" t="s">
        <v>156</v>
      </c>
      <c r="C392" s="2328"/>
      <c r="D392" s="2329"/>
      <c r="E392" s="2330"/>
      <c r="F392" s="314"/>
      <c r="G392" s="314"/>
      <c r="H392" s="514"/>
      <c r="I392" s="514"/>
      <c r="J392" s="1658"/>
      <c r="K392" s="264"/>
      <c r="L392" s="2238"/>
      <c r="M392" s="264"/>
      <c r="N392" s="264"/>
      <c r="O392" s="264"/>
    </row>
    <row r="393" spans="1:15" ht="27.95" customHeight="1">
      <c r="A393" s="794" t="s">
        <v>152</v>
      </c>
      <c r="B393" s="1199" t="s">
        <v>748</v>
      </c>
      <c r="C393" s="728"/>
      <c r="D393" s="1250"/>
      <c r="E393" s="185" t="s">
        <v>20</v>
      </c>
      <c r="F393" s="1251"/>
      <c r="G393" s="185"/>
      <c r="H393" s="1445"/>
      <c r="I393" s="1446"/>
      <c r="J393" s="1704" t="s">
        <v>982</v>
      </c>
      <c r="K393" s="264"/>
      <c r="L393" s="2238"/>
      <c r="M393" s="264"/>
      <c r="N393" s="264"/>
      <c r="O393" s="264">
        <v>33</v>
      </c>
    </row>
    <row r="394" spans="1:15" ht="27.95" customHeight="1">
      <c r="A394" s="733" t="s">
        <v>1368</v>
      </c>
      <c r="B394" s="694" t="s">
        <v>455</v>
      </c>
      <c r="C394" s="695"/>
      <c r="D394" s="690"/>
      <c r="E394" s="190" t="s">
        <v>44</v>
      </c>
      <c r="F394" s="190"/>
      <c r="G394" s="190"/>
      <c r="H394" s="1440"/>
      <c r="I394" s="1441"/>
      <c r="J394" s="1955"/>
      <c r="K394" s="264"/>
      <c r="L394" s="2238"/>
      <c r="M394" s="264"/>
      <c r="N394" s="264"/>
      <c r="O394" s="264"/>
    </row>
    <row r="395" spans="1:15" ht="27.95" customHeight="1">
      <c r="A395" s="121" t="s">
        <v>108</v>
      </c>
      <c r="B395" s="738" t="s">
        <v>456</v>
      </c>
      <c r="C395" s="739"/>
      <c r="D395" s="740"/>
      <c r="E395" s="190" t="s">
        <v>123</v>
      </c>
      <c r="F395" s="369"/>
      <c r="G395" s="190"/>
      <c r="H395" s="1440"/>
      <c r="I395" s="1441"/>
      <c r="J395" s="1955"/>
      <c r="K395" s="264"/>
      <c r="L395" s="2238"/>
      <c r="M395" s="264"/>
      <c r="N395" s="264"/>
      <c r="O395" s="264"/>
    </row>
    <row r="396" spans="1:15" ht="27.95" customHeight="1">
      <c r="A396" s="121"/>
      <c r="B396" s="738" t="s">
        <v>457</v>
      </c>
      <c r="C396" s="739"/>
      <c r="D396" s="740"/>
      <c r="E396" s="370"/>
      <c r="F396" s="2148">
        <v>0.3</v>
      </c>
      <c r="G396" s="1791">
        <v>0.3</v>
      </c>
      <c r="H396" s="1791">
        <v>0.4</v>
      </c>
      <c r="I396" s="245"/>
      <c r="J396" s="1656"/>
      <c r="K396" s="264"/>
      <c r="L396" s="2238"/>
      <c r="M396" s="264"/>
      <c r="N396" s="264"/>
      <c r="O396" s="264"/>
    </row>
    <row r="397" spans="1:15" ht="27.95" customHeight="1">
      <c r="A397" s="1243"/>
      <c r="B397" s="372" t="s">
        <v>1007</v>
      </c>
      <c r="C397" s="1414">
        <f>C402+C406+C410+C415+C418+C423+C427+C428+C431+C435+C439+C444+C447+C450+C453</f>
        <v>3926</v>
      </c>
      <c r="D397" s="104" t="s">
        <v>154</v>
      </c>
      <c r="E397" s="2137"/>
      <c r="F397" s="2146">
        <f>F402+F406+F410+F415+F418+F423+F427+F428+F431+F435+F439+F444+F447+F450+F453</f>
        <v>1179</v>
      </c>
      <c r="G397" s="2146">
        <f>G402+G406+G410+G415+G418+G423+G427+G428+G431+G435+G439+G444+G447+G450+G453</f>
        <v>1179</v>
      </c>
      <c r="H397" s="2146">
        <f>H402+H406+H410+H415+H418+H423+H427+H428+H431+H435+H439+H444+H447+H450+H453</f>
        <v>1568</v>
      </c>
      <c r="I397" s="245"/>
      <c r="J397" s="1656"/>
      <c r="K397" s="264"/>
      <c r="L397" s="2238"/>
      <c r="M397" s="264"/>
      <c r="N397" s="264"/>
      <c r="O397" s="264"/>
    </row>
    <row r="398" spans="1:15" s="1" customFormat="1" ht="24.95" hidden="1" customHeight="1" outlineLevel="1">
      <c r="A398" s="211"/>
      <c r="B398" s="84" t="s">
        <v>898</v>
      </c>
      <c r="C398" s="2144">
        <v>270</v>
      </c>
      <c r="D398" s="1609" t="s">
        <v>897</v>
      </c>
      <c r="E398" s="2058"/>
      <c r="F398" s="2135">
        <f>ROUND(C398*0.3,0)</f>
        <v>81</v>
      </c>
      <c r="G398" s="1865">
        <f>F398</f>
        <v>81</v>
      </c>
      <c r="H398" s="2136">
        <f>C398-F398-G398</f>
        <v>108</v>
      </c>
      <c r="I398" s="1657"/>
      <c r="J398" s="1657"/>
      <c r="K398" s="1608"/>
      <c r="L398" s="1599"/>
      <c r="M398" s="196"/>
    </row>
    <row r="399" spans="1:15" s="1" customFormat="1" ht="24.95" hidden="1" customHeight="1" outlineLevel="1">
      <c r="A399" s="211"/>
      <c r="B399" s="84" t="s">
        <v>899</v>
      </c>
      <c r="C399" s="2145">
        <v>70</v>
      </c>
      <c r="D399" s="1609" t="s">
        <v>897</v>
      </c>
      <c r="E399" s="2058"/>
      <c r="F399" s="2135">
        <f t="shared" ref="F399:F452" si="28">ROUND(C399*0.3,0)</f>
        <v>21</v>
      </c>
      <c r="G399" s="1865">
        <f t="shared" ref="G399:G452" si="29">F399</f>
        <v>21</v>
      </c>
      <c r="H399" s="2136">
        <f t="shared" ref="H399:H453" si="30">C399-F399-G399</f>
        <v>28</v>
      </c>
      <c r="I399" s="1657"/>
      <c r="J399" s="1657"/>
      <c r="K399" s="1591"/>
      <c r="L399" s="1599"/>
    </row>
    <row r="400" spans="1:15" s="1" customFormat="1" ht="24.95" hidden="1" customHeight="1" outlineLevel="1">
      <c r="A400" s="211"/>
      <c r="B400" s="84" t="s">
        <v>900</v>
      </c>
      <c r="C400" s="2145">
        <v>14</v>
      </c>
      <c r="D400" s="1609" t="s">
        <v>897</v>
      </c>
      <c r="E400" s="2058"/>
      <c r="F400" s="2135">
        <f t="shared" si="28"/>
        <v>4</v>
      </c>
      <c r="G400" s="1865">
        <f t="shared" si="29"/>
        <v>4</v>
      </c>
      <c r="H400" s="2136">
        <f t="shared" si="30"/>
        <v>6</v>
      </c>
      <c r="I400" s="1657"/>
      <c r="J400" s="1657"/>
      <c r="K400" s="1591"/>
      <c r="L400" s="1599"/>
    </row>
    <row r="401" spans="1:12" s="1" customFormat="1" ht="24.95" hidden="1" customHeight="1" outlineLevel="1">
      <c r="A401" s="211"/>
      <c r="B401" s="84" t="s">
        <v>901</v>
      </c>
      <c r="C401" s="2145">
        <v>21</v>
      </c>
      <c r="D401" s="1609" t="s">
        <v>897</v>
      </c>
      <c r="E401" s="2058"/>
      <c r="F401" s="2135">
        <f t="shared" si="28"/>
        <v>6</v>
      </c>
      <c r="G401" s="1865">
        <f t="shared" si="29"/>
        <v>6</v>
      </c>
      <c r="H401" s="2136">
        <f t="shared" si="30"/>
        <v>9</v>
      </c>
      <c r="I401" s="1657"/>
      <c r="J401" s="1657"/>
      <c r="K401" s="1591"/>
      <c r="L401" s="1599"/>
    </row>
    <row r="402" spans="1:12" s="1" customFormat="1" ht="24.95" customHeight="1" collapsed="1">
      <c r="A402" s="211"/>
      <c r="B402" s="84" t="s">
        <v>902</v>
      </c>
      <c r="C402" s="2145">
        <f t="shared" ref="C402" si="31">SUM(C398:C401)</f>
        <v>375</v>
      </c>
      <c r="D402" s="1609" t="s">
        <v>897</v>
      </c>
      <c r="E402" s="2058"/>
      <c r="F402" s="2135">
        <f t="shared" ref="F402" si="32">SUM(F398:F401)</f>
        <v>112</v>
      </c>
      <c r="G402" s="1865">
        <f t="shared" si="29"/>
        <v>112</v>
      </c>
      <c r="H402" s="2136">
        <f t="shared" si="30"/>
        <v>151</v>
      </c>
      <c r="I402" s="2138"/>
      <c r="J402" s="1657"/>
      <c r="K402" s="1591"/>
      <c r="L402" s="1599"/>
    </row>
    <row r="403" spans="1:12" s="1" customFormat="1" ht="24.95" hidden="1" customHeight="1" outlineLevel="1">
      <c r="A403" s="211"/>
      <c r="B403" s="84" t="s">
        <v>903</v>
      </c>
      <c r="C403" s="2145">
        <v>189</v>
      </c>
      <c r="D403" s="1609" t="s">
        <v>897</v>
      </c>
      <c r="E403" s="2058"/>
      <c r="F403" s="2135">
        <f t="shared" si="28"/>
        <v>57</v>
      </c>
      <c r="G403" s="1865">
        <f t="shared" si="29"/>
        <v>57</v>
      </c>
      <c r="H403" s="2136">
        <f t="shared" si="30"/>
        <v>75</v>
      </c>
      <c r="I403" s="2139"/>
      <c r="J403" s="1657"/>
      <c r="K403" s="1599"/>
      <c r="L403" s="1599"/>
    </row>
    <row r="404" spans="1:12" s="1" customFormat="1" ht="24.95" hidden="1" customHeight="1" outlineLevel="1">
      <c r="A404" s="211"/>
      <c r="B404" s="84" t="s">
        <v>904</v>
      </c>
      <c r="C404" s="2145">
        <v>74</v>
      </c>
      <c r="D404" s="1609" t="s">
        <v>897</v>
      </c>
      <c r="E404" s="2058"/>
      <c r="F404" s="2135">
        <f t="shared" si="28"/>
        <v>22</v>
      </c>
      <c r="G404" s="1865">
        <f t="shared" si="29"/>
        <v>22</v>
      </c>
      <c r="H404" s="2136">
        <f t="shared" si="30"/>
        <v>30</v>
      </c>
      <c r="I404" s="2139"/>
      <c r="J404" s="1657"/>
      <c r="K404" s="1599"/>
      <c r="L404" s="1599"/>
    </row>
    <row r="405" spans="1:12" s="1" customFormat="1" ht="24.95" hidden="1" customHeight="1" outlineLevel="1">
      <c r="A405" s="211"/>
      <c r="B405" s="84" t="s">
        <v>905</v>
      </c>
      <c r="C405" s="2145">
        <v>66</v>
      </c>
      <c r="D405" s="1609" t="s">
        <v>897</v>
      </c>
      <c r="E405" s="2058"/>
      <c r="F405" s="2135">
        <f t="shared" si="28"/>
        <v>20</v>
      </c>
      <c r="G405" s="1865">
        <f t="shared" si="29"/>
        <v>20</v>
      </c>
      <c r="H405" s="2136">
        <f t="shared" si="30"/>
        <v>26</v>
      </c>
      <c r="I405" s="2139"/>
      <c r="J405" s="1657"/>
      <c r="K405" s="1599"/>
      <c r="L405" s="1599"/>
    </row>
    <row r="406" spans="1:12" s="1" customFormat="1" ht="24.95" customHeight="1" collapsed="1">
      <c r="A406" s="211"/>
      <c r="B406" s="84" t="s">
        <v>906</v>
      </c>
      <c r="C406" s="2145">
        <f t="shared" ref="C406" si="33">SUM(C403:C405)</f>
        <v>329</v>
      </c>
      <c r="D406" s="1609" t="s">
        <v>897</v>
      </c>
      <c r="E406" s="2058"/>
      <c r="F406" s="2135">
        <f t="shared" ref="F406" si="34">SUM(F403:F405)</f>
        <v>99</v>
      </c>
      <c r="G406" s="1865">
        <f t="shared" si="29"/>
        <v>99</v>
      </c>
      <c r="H406" s="2136">
        <f t="shared" si="30"/>
        <v>131</v>
      </c>
      <c r="I406" s="2138"/>
      <c r="J406" s="1657"/>
      <c r="K406" s="1600"/>
      <c r="L406" s="1599"/>
    </row>
    <row r="407" spans="1:12" s="1" customFormat="1" ht="24.95" hidden="1" customHeight="1" outlineLevel="1">
      <c r="A407" s="211"/>
      <c r="B407" s="84" t="s">
        <v>907</v>
      </c>
      <c r="C407" s="2145">
        <v>410</v>
      </c>
      <c r="D407" s="1609" t="s">
        <v>897</v>
      </c>
      <c r="E407" s="2058"/>
      <c r="F407" s="2135">
        <f t="shared" si="28"/>
        <v>123</v>
      </c>
      <c r="G407" s="1865">
        <f t="shared" si="29"/>
        <v>123</v>
      </c>
      <c r="H407" s="2136">
        <f t="shared" si="30"/>
        <v>164</v>
      </c>
      <c r="I407" s="2139"/>
      <c r="J407" s="1657"/>
      <c r="K407" s="1599"/>
      <c r="L407" s="1599"/>
    </row>
    <row r="408" spans="1:12" s="1" customFormat="1" ht="24.95" hidden="1" customHeight="1" outlineLevel="1">
      <c r="A408" s="211"/>
      <c r="B408" s="84" t="s">
        <v>908</v>
      </c>
      <c r="C408" s="2145">
        <v>92</v>
      </c>
      <c r="D408" s="1609" t="s">
        <v>897</v>
      </c>
      <c r="E408" s="2058"/>
      <c r="F408" s="2135">
        <f t="shared" si="28"/>
        <v>28</v>
      </c>
      <c r="G408" s="1865">
        <f t="shared" si="29"/>
        <v>28</v>
      </c>
      <c r="H408" s="2136">
        <f t="shared" si="30"/>
        <v>36</v>
      </c>
      <c r="I408" s="2139"/>
      <c r="J408" s="1657"/>
      <c r="K408" s="1599"/>
      <c r="L408" s="1599"/>
    </row>
    <row r="409" spans="1:12" s="1" customFormat="1" ht="24.95" hidden="1" customHeight="1" outlineLevel="1">
      <c r="A409" s="211"/>
      <c r="B409" s="84" t="s">
        <v>909</v>
      </c>
      <c r="C409" s="2145">
        <v>37</v>
      </c>
      <c r="D409" s="1609" t="s">
        <v>897</v>
      </c>
      <c r="E409" s="2058"/>
      <c r="F409" s="2135">
        <f t="shared" si="28"/>
        <v>11</v>
      </c>
      <c r="G409" s="1865">
        <f t="shared" si="29"/>
        <v>11</v>
      </c>
      <c r="H409" s="2136">
        <f t="shared" si="30"/>
        <v>15</v>
      </c>
      <c r="I409" s="2139"/>
      <c r="J409" s="1657"/>
      <c r="K409" s="1599"/>
      <c r="L409" s="1599"/>
    </row>
    <row r="410" spans="1:12" s="1" customFormat="1" ht="24.95" customHeight="1" collapsed="1">
      <c r="A410" s="211"/>
      <c r="B410" s="84" t="s">
        <v>910</v>
      </c>
      <c r="C410" s="2145">
        <f t="shared" ref="C410" si="35">SUM(C407:C409)</f>
        <v>539</v>
      </c>
      <c r="D410" s="1609" t="s">
        <v>897</v>
      </c>
      <c r="E410" s="2058"/>
      <c r="F410" s="2135">
        <f t="shared" ref="F410" si="36">SUM(F407:F409)</f>
        <v>162</v>
      </c>
      <c r="G410" s="1865">
        <f t="shared" si="29"/>
        <v>162</v>
      </c>
      <c r="H410" s="2136">
        <f t="shared" si="30"/>
        <v>215</v>
      </c>
      <c r="I410" s="2138"/>
      <c r="J410" s="1657"/>
      <c r="K410" s="1599"/>
      <c r="L410" s="1599"/>
    </row>
    <row r="411" spans="1:12" s="1" customFormat="1" ht="24.95" hidden="1" customHeight="1" outlineLevel="1">
      <c r="A411" s="211"/>
      <c r="B411" s="84" t="s">
        <v>911</v>
      </c>
      <c r="C411" s="2145">
        <v>203</v>
      </c>
      <c r="D411" s="1609" t="s">
        <v>897</v>
      </c>
      <c r="E411" s="2058"/>
      <c r="F411" s="2135">
        <f t="shared" si="28"/>
        <v>61</v>
      </c>
      <c r="G411" s="1865">
        <f t="shared" si="29"/>
        <v>61</v>
      </c>
      <c r="H411" s="2136">
        <f t="shared" si="30"/>
        <v>81</v>
      </c>
      <c r="I411" s="2139"/>
      <c r="J411" s="1657"/>
      <c r="K411" s="1599"/>
      <c r="L411" s="1599"/>
    </row>
    <row r="412" spans="1:12" s="1" customFormat="1" ht="24.95" hidden="1" customHeight="1" outlineLevel="1">
      <c r="A412" s="211"/>
      <c r="B412" s="84" t="s">
        <v>912</v>
      </c>
      <c r="C412" s="2145">
        <v>96</v>
      </c>
      <c r="D412" s="1609" t="s">
        <v>897</v>
      </c>
      <c r="E412" s="2058"/>
      <c r="F412" s="2135">
        <f t="shared" si="28"/>
        <v>29</v>
      </c>
      <c r="G412" s="1865">
        <f t="shared" si="29"/>
        <v>29</v>
      </c>
      <c r="H412" s="2136">
        <f t="shared" si="30"/>
        <v>38</v>
      </c>
      <c r="I412" s="2139"/>
      <c r="J412" s="1657"/>
      <c r="K412" s="1599"/>
      <c r="L412" s="1599"/>
    </row>
    <row r="413" spans="1:12" s="1" customFormat="1" ht="24.95" hidden="1" customHeight="1" outlineLevel="1">
      <c r="A413" s="211"/>
      <c r="B413" s="84" t="s">
        <v>913</v>
      </c>
      <c r="C413" s="2145">
        <v>47</v>
      </c>
      <c r="D413" s="1609" t="s">
        <v>897</v>
      </c>
      <c r="E413" s="2058"/>
      <c r="F413" s="2135">
        <f t="shared" si="28"/>
        <v>14</v>
      </c>
      <c r="G413" s="1865">
        <f t="shared" si="29"/>
        <v>14</v>
      </c>
      <c r="H413" s="2136">
        <f t="shared" si="30"/>
        <v>19</v>
      </c>
      <c r="I413" s="2139"/>
      <c r="J413" s="1657"/>
      <c r="K413" s="1599"/>
      <c r="L413" s="1599"/>
    </row>
    <row r="414" spans="1:12" s="1" customFormat="1" ht="24.95" hidden="1" customHeight="1" outlineLevel="1">
      <c r="A414" s="211"/>
      <c r="B414" s="84" t="s">
        <v>914</v>
      </c>
      <c r="C414" s="2145">
        <v>25</v>
      </c>
      <c r="D414" s="1609" t="s">
        <v>897</v>
      </c>
      <c r="E414" s="2058"/>
      <c r="F414" s="2135">
        <f t="shared" si="28"/>
        <v>8</v>
      </c>
      <c r="G414" s="1865">
        <f t="shared" si="29"/>
        <v>8</v>
      </c>
      <c r="H414" s="2136">
        <f t="shared" si="30"/>
        <v>9</v>
      </c>
      <c r="I414" s="2139"/>
      <c r="J414" s="1657"/>
      <c r="K414" s="1599"/>
      <c r="L414" s="1599"/>
    </row>
    <row r="415" spans="1:12" s="1" customFormat="1" ht="24.95" customHeight="1" collapsed="1">
      <c r="A415" s="211"/>
      <c r="B415" s="84" t="s">
        <v>915</v>
      </c>
      <c r="C415" s="2145">
        <f t="shared" ref="C415" si="37">SUM(C411:C414)</f>
        <v>371</v>
      </c>
      <c r="D415" s="1609" t="s">
        <v>897</v>
      </c>
      <c r="E415" s="2058"/>
      <c r="F415" s="2135">
        <f t="shared" ref="F415" si="38">SUM(F411:F414)</f>
        <v>112</v>
      </c>
      <c r="G415" s="1865">
        <f t="shared" si="29"/>
        <v>112</v>
      </c>
      <c r="H415" s="2136">
        <f t="shared" si="30"/>
        <v>147</v>
      </c>
      <c r="I415" s="2138"/>
      <c r="J415" s="1657"/>
      <c r="K415" s="1599"/>
      <c r="L415" s="1599"/>
    </row>
    <row r="416" spans="1:12" s="1" customFormat="1" ht="24.95" hidden="1" customHeight="1" outlineLevel="1">
      <c r="A416" s="211"/>
      <c r="B416" s="84" t="s">
        <v>916</v>
      </c>
      <c r="C416" s="2145">
        <v>287</v>
      </c>
      <c r="D416" s="1609" t="s">
        <v>897</v>
      </c>
      <c r="E416" s="2058"/>
      <c r="F416" s="2135">
        <f t="shared" si="28"/>
        <v>86</v>
      </c>
      <c r="G416" s="1865">
        <f t="shared" si="29"/>
        <v>86</v>
      </c>
      <c r="H416" s="2136">
        <f t="shared" si="30"/>
        <v>115</v>
      </c>
      <c r="I416" s="2140"/>
      <c r="J416" s="1657"/>
      <c r="K416" s="1599"/>
      <c r="L416" s="1599"/>
    </row>
    <row r="417" spans="1:12" s="1" customFormat="1" ht="24.95" hidden="1" customHeight="1" outlineLevel="1">
      <c r="A417" s="211"/>
      <c r="B417" s="84" t="s">
        <v>917</v>
      </c>
      <c r="C417" s="2145">
        <v>12</v>
      </c>
      <c r="D417" s="1609" t="s">
        <v>897</v>
      </c>
      <c r="E417" s="2058"/>
      <c r="F417" s="2135">
        <f t="shared" si="28"/>
        <v>4</v>
      </c>
      <c r="G417" s="1865">
        <f t="shared" si="29"/>
        <v>4</v>
      </c>
      <c r="H417" s="2136">
        <f t="shared" si="30"/>
        <v>4</v>
      </c>
      <c r="I417" s="2140"/>
      <c r="J417" s="1657"/>
      <c r="K417" s="1599"/>
      <c r="L417" s="1599"/>
    </row>
    <row r="418" spans="1:12" s="1" customFormat="1" ht="24.95" customHeight="1" collapsed="1">
      <c r="A418" s="211"/>
      <c r="B418" s="84" t="s">
        <v>918</v>
      </c>
      <c r="C418" s="2145">
        <f t="shared" ref="C418" si="39">SUM(C416:C417)</f>
        <v>299</v>
      </c>
      <c r="D418" s="1609" t="s">
        <v>897</v>
      </c>
      <c r="E418" s="2058"/>
      <c r="F418" s="2135">
        <f t="shared" ref="F418" si="40">SUM(F416:F417)</f>
        <v>90</v>
      </c>
      <c r="G418" s="1865">
        <f t="shared" si="29"/>
        <v>90</v>
      </c>
      <c r="H418" s="2136">
        <f t="shared" si="30"/>
        <v>119</v>
      </c>
      <c r="I418" s="2138"/>
      <c r="J418" s="1657"/>
      <c r="K418" s="1599"/>
      <c r="L418" s="1599"/>
    </row>
    <row r="419" spans="1:12" s="1" customFormat="1" ht="24.95" hidden="1" customHeight="1" outlineLevel="1">
      <c r="A419" s="211"/>
      <c r="B419" s="84" t="s">
        <v>919</v>
      </c>
      <c r="C419" s="2145">
        <v>238</v>
      </c>
      <c r="D419" s="1609" t="s">
        <v>897</v>
      </c>
      <c r="E419" s="2058"/>
      <c r="F419" s="2135">
        <f t="shared" si="28"/>
        <v>71</v>
      </c>
      <c r="G419" s="1865">
        <f t="shared" si="29"/>
        <v>71</v>
      </c>
      <c r="H419" s="2136">
        <f t="shared" si="30"/>
        <v>96</v>
      </c>
      <c r="I419" s="2139"/>
      <c r="J419" s="1657"/>
      <c r="K419" s="1599"/>
      <c r="L419" s="1599"/>
    </row>
    <row r="420" spans="1:12" s="1" customFormat="1" ht="24.95" hidden="1" customHeight="1" outlineLevel="1">
      <c r="A420" s="211"/>
      <c r="B420" s="84" t="s">
        <v>920</v>
      </c>
      <c r="C420" s="2145">
        <v>45</v>
      </c>
      <c r="D420" s="1609" t="s">
        <v>897</v>
      </c>
      <c r="E420" s="2058"/>
      <c r="F420" s="2135">
        <f t="shared" si="28"/>
        <v>14</v>
      </c>
      <c r="G420" s="1865">
        <f t="shared" si="29"/>
        <v>14</v>
      </c>
      <c r="H420" s="2136">
        <f t="shared" si="30"/>
        <v>17</v>
      </c>
      <c r="I420" s="2139"/>
      <c r="J420" s="1657"/>
      <c r="K420" s="1599"/>
      <c r="L420" s="1599"/>
    </row>
    <row r="421" spans="1:12" s="1" customFormat="1" ht="24.95" hidden="1" customHeight="1" outlineLevel="1">
      <c r="A421" s="211"/>
      <c r="B421" s="84" t="s">
        <v>921</v>
      </c>
      <c r="C421" s="2145">
        <v>32</v>
      </c>
      <c r="D421" s="1609" t="s">
        <v>897</v>
      </c>
      <c r="E421" s="2058"/>
      <c r="F421" s="2135">
        <f t="shared" si="28"/>
        <v>10</v>
      </c>
      <c r="G421" s="1865">
        <f t="shared" si="29"/>
        <v>10</v>
      </c>
      <c r="H421" s="2136">
        <f t="shared" si="30"/>
        <v>12</v>
      </c>
      <c r="I421" s="2139"/>
      <c r="J421" s="1657"/>
      <c r="K421" s="1599"/>
      <c r="L421" s="1599"/>
    </row>
    <row r="422" spans="1:12" s="1" customFormat="1" ht="24.95" hidden="1" customHeight="1" outlineLevel="1">
      <c r="A422" s="211"/>
      <c r="B422" s="84" t="s">
        <v>922</v>
      </c>
      <c r="C422" s="2145">
        <v>16</v>
      </c>
      <c r="D422" s="1609" t="s">
        <v>897</v>
      </c>
      <c r="E422" s="2058"/>
      <c r="F422" s="2135">
        <f t="shared" si="28"/>
        <v>5</v>
      </c>
      <c r="G422" s="1865">
        <f t="shared" si="29"/>
        <v>5</v>
      </c>
      <c r="H422" s="2136">
        <f t="shared" si="30"/>
        <v>6</v>
      </c>
      <c r="I422" s="2139"/>
      <c r="J422" s="1657"/>
      <c r="K422" s="1599"/>
      <c r="L422" s="1599"/>
    </row>
    <row r="423" spans="1:12" s="1" customFormat="1" ht="24.95" customHeight="1" collapsed="1">
      <c r="A423" s="211"/>
      <c r="B423" s="84" t="s">
        <v>923</v>
      </c>
      <c r="C423" s="2145">
        <f t="shared" ref="C423" si="41">SUM(C419:C422)</f>
        <v>331</v>
      </c>
      <c r="D423" s="1609" t="s">
        <v>897</v>
      </c>
      <c r="E423" s="2058"/>
      <c r="F423" s="2135">
        <f t="shared" ref="F423" si="42">SUM(F419:F422)</f>
        <v>100</v>
      </c>
      <c r="G423" s="1865">
        <f t="shared" si="29"/>
        <v>100</v>
      </c>
      <c r="H423" s="2136">
        <f t="shared" si="30"/>
        <v>131</v>
      </c>
      <c r="I423" s="2138"/>
      <c r="J423" s="1657"/>
      <c r="K423" s="1599"/>
      <c r="L423" s="1599"/>
    </row>
    <row r="424" spans="1:12" s="1" customFormat="1" ht="24.95" hidden="1" customHeight="1" outlineLevel="1">
      <c r="A424" s="211"/>
      <c r="B424" s="84" t="s">
        <v>924</v>
      </c>
      <c r="C424" s="2145">
        <v>92</v>
      </c>
      <c r="D424" s="1609" t="s">
        <v>897</v>
      </c>
      <c r="E424" s="2058"/>
      <c r="F424" s="2135">
        <f t="shared" si="28"/>
        <v>28</v>
      </c>
      <c r="G424" s="1865">
        <f t="shared" si="29"/>
        <v>28</v>
      </c>
      <c r="H424" s="2136">
        <f t="shared" si="30"/>
        <v>36</v>
      </c>
      <c r="I424" s="2140"/>
      <c r="J424" s="1657"/>
      <c r="K424" s="1599"/>
      <c r="L424" s="1599"/>
    </row>
    <row r="425" spans="1:12" s="1" customFormat="1" ht="24.95" hidden="1" customHeight="1" outlineLevel="1">
      <c r="A425" s="211"/>
      <c r="B425" s="84" t="s">
        <v>925</v>
      </c>
      <c r="C425" s="2145">
        <v>30</v>
      </c>
      <c r="D425" s="1609" t="s">
        <v>897</v>
      </c>
      <c r="E425" s="2058"/>
      <c r="F425" s="2135">
        <f t="shared" si="28"/>
        <v>9</v>
      </c>
      <c r="G425" s="1865">
        <f t="shared" si="29"/>
        <v>9</v>
      </c>
      <c r="H425" s="2136">
        <f t="shared" si="30"/>
        <v>12</v>
      </c>
      <c r="I425" s="2140"/>
      <c r="J425" s="1657"/>
      <c r="K425" s="1599"/>
      <c r="L425" s="1599"/>
    </row>
    <row r="426" spans="1:12" s="1" customFormat="1" ht="24.95" hidden="1" customHeight="1" outlineLevel="1">
      <c r="A426" s="211"/>
      <c r="B426" s="84" t="s">
        <v>926</v>
      </c>
      <c r="C426" s="2145">
        <v>39</v>
      </c>
      <c r="D426" s="1609" t="s">
        <v>897</v>
      </c>
      <c r="E426" s="2058"/>
      <c r="F426" s="2135">
        <f t="shared" si="28"/>
        <v>12</v>
      </c>
      <c r="G426" s="1865">
        <f t="shared" si="29"/>
        <v>12</v>
      </c>
      <c r="H426" s="2136">
        <f t="shared" si="30"/>
        <v>15</v>
      </c>
      <c r="I426" s="2140"/>
      <c r="J426" s="1657"/>
      <c r="K426" s="1599"/>
      <c r="L426" s="1599"/>
    </row>
    <row r="427" spans="1:12" s="1" customFormat="1" ht="24.95" customHeight="1" collapsed="1">
      <c r="A427" s="211"/>
      <c r="B427" s="84" t="s">
        <v>927</v>
      </c>
      <c r="C427" s="2145">
        <f t="shared" ref="C427" si="43">SUM(C424:C426)</f>
        <v>161</v>
      </c>
      <c r="D427" s="1609" t="s">
        <v>897</v>
      </c>
      <c r="E427" s="2058"/>
      <c r="F427" s="2135">
        <f t="shared" ref="F427" si="44">SUM(F424:F426)</f>
        <v>49</v>
      </c>
      <c r="G427" s="1865">
        <f t="shared" si="29"/>
        <v>49</v>
      </c>
      <c r="H427" s="2136">
        <f t="shared" si="30"/>
        <v>63</v>
      </c>
      <c r="I427" s="2138"/>
      <c r="J427" s="1657"/>
      <c r="K427" s="1599"/>
      <c r="L427" s="1599"/>
    </row>
    <row r="428" spans="1:12" s="1" customFormat="1" ht="24.95" customHeight="1">
      <c r="A428" s="211"/>
      <c r="B428" s="84" t="s">
        <v>928</v>
      </c>
      <c r="C428" s="2145">
        <v>98</v>
      </c>
      <c r="D428" s="1609" t="s">
        <v>897</v>
      </c>
      <c r="E428" s="2058"/>
      <c r="F428" s="2135">
        <f t="shared" si="28"/>
        <v>29</v>
      </c>
      <c r="G428" s="1865">
        <f t="shared" si="29"/>
        <v>29</v>
      </c>
      <c r="H428" s="2136">
        <f t="shared" si="30"/>
        <v>40</v>
      </c>
      <c r="I428" s="2141"/>
      <c r="J428" s="1657"/>
      <c r="K428" s="1599"/>
      <c r="L428" s="1599"/>
    </row>
    <row r="429" spans="1:12" s="1" customFormat="1" ht="24.95" hidden="1" customHeight="1" outlineLevel="1">
      <c r="A429" s="211"/>
      <c r="B429" s="84" t="s">
        <v>929</v>
      </c>
      <c r="C429" s="2145">
        <v>41</v>
      </c>
      <c r="D429" s="1609" t="s">
        <v>897</v>
      </c>
      <c r="E429" s="2058"/>
      <c r="F429" s="2135">
        <f t="shared" si="28"/>
        <v>12</v>
      </c>
      <c r="G429" s="1865">
        <f t="shared" si="29"/>
        <v>12</v>
      </c>
      <c r="H429" s="2136">
        <f t="shared" si="30"/>
        <v>17</v>
      </c>
      <c r="I429" s="2140"/>
      <c r="J429" s="1657"/>
      <c r="K429" s="1599"/>
      <c r="L429" s="1599"/>
    </row>
    <row r="430" spans="1:12" s="1" customFormat="1" ht="24.95" hidden="1" customHeight="1" outlineLevel="1">
      <c r="A430" s="211"/>
      <c r="B430" s="84" t="s">
        <v>930</v>
      </c>
      <c r="C430" s="2145">
        <v>19</v>
      </c>
      <c r="D430" s="1609" t="s">
        <v>897</v>
      </c>
      <c r="E430" s="2058"/>
      <c r="F430" s="2135">
        <f t="shared" si="28"/>
        <v>6</v>
      </c>
      <c r="G430" s="1865">
        <f t="shared" si="29"/>
        <v>6</v>
      </c>
      <c r="H430" s="2136">
        <f t="shared" si="30"/>
        <v>7</v>
      </c>
      <c r="I430" s="2140"/>
      <c r="J430" s="1657"/>
      <c r="K430" s="1599"/>
      <c r="L430" s="1599"/>
    </row>
    <row r="431" spans="1:12" s="1" customFormat="1" ht="24.95" customHeight="1" collapsed="1">
      <c r="A431" s="211"/>
      <c r="B431" s="84" t="s">
        <v>931</v>
      </c>
      <c r="C431" s="2145">
        <f>SUM(C429:C430)</f>
        <v>60</v>
      </c>
      <c r="D431" s="1609" t="s">
        <v>897</v>
      </c>
      <c r="E431" s="2058"/>
      <c r="F431" s="2135">
        <f>SUM(F429:F430)</f>
        <v>18</v>
      </c>
      <c r="G431" s="1865">
        <f t="shared" si="29"/>
        <v>18</v>
      </c>
      <c r="H431" s="2136">
        <f t="shared" si="30"/>
        <v>24</v>
      </c>
      <c r="I431" s="2138"/>
      <c r="J431" s="1657"/>
      <c r="K431" s="1599"/>
      <c r="L431" s="1599"/>
    </row>
    <row r="432" spans="1:12" s="1" customFormat="1" ht="24.95" hidden="1" customHeight="1" outlineLevel="1">
      <c r="A432" s="211"/>
      <c r="B432" s="84" t="s">
        <v>932</v>
      </c>
      <c r="C432" s="2145">
        <v>48</v>
      </c>
      <c r="D432" s="1609" t="s">
        <v>897</v>
      </c>
      <c r="E432" s="2058"/>
      <c r="F432" s="2135">
        <f t="shared" si="28"/>
        <v>14</v>
      </c>
      <c r="G432" s="1865">
        <f t="shared" si="29"/>
        <v>14</v>
      </c>
      <c r="H432" s="2136">
        <f t="shared" si="30"/>
        <v>20</v>
      </c>
      <c r="I432" s="2140"/>
      <c r="J432" s="1657"/>
      <c r="K432" s="1599"/>
      <c r="L432" s="1599"/>
    </row>
    <row r="433" spans="1:12" s="1" customFormat="1" ht="24.95" hidden="1" customHeight="1" outlineLevel="1">
      <c r="A433" s="211"/>
      <c r="B433" s="84" t="s">
        <v>933</v>
      </c>
      <c r="C433" s="2145">
        <v>55</v>
      </c>
      <c r="D433" s="1609" t="s">
        <v>897</v>
      </c>
      <c r="E433" s="2058"/>
      <c r="F433" s="2135">
        <f t="shared" si="28"/>
        <v>17</v>
      </c>
      <c r="G433" s="1865">
        <f t="shared" si="29"/>
        <v>17</v>
      </c>
      <c r="H433" s="2136">
        <f t="shared" si="30"/>
        <v>21</v>
      </c>
      <c r="I433" s="2140"/>
      <c r="J433" s="1657"/>
      <c r="K433" s="1599"/>
      <c r="L433" s="1599"/>
    </row>
    <row r="434" spans="1:12" s="1" customFormat="1" ht="24.95" hidden="1" customHeight="1" outlineLevel="1">
      <c r="A434" s="211"/>
      <c r="B434" s="84" t="s">
        <v>934</v>
      </c>
      <c r="C434" s="2145">
        <v>41</v>
      </c>
      <c r="D434" s="1609" t="s">
        <v>897</v>
      </c>
      <c r="E434" s="2058"/>
      <c r="F434" s="2135">
        <f t="shared" si="28"/>
        <v>12</v>
      </c>
      <c r="G434" s="1865">
        <f t="shared" si="29"/>
        <v>12</v>
      </c>
      <c r="H434" s="2136">
        <f t="shared" si="30"/>
        <v>17</v>
      </c>
      <c r="I434" s="2140"/>
      <c r="J434" s="1657"/>
      <c r="K434" s="1599"/>
      <c r="L434" s="1599"/>
    </row>
    <row r="435" spans="1:12" s="1" customFormat="1" ht="24.95" customHeight="1" collapsed="1">
      <c r="A435" s="211"/>
      <c r="B435" s="84" t="s">
        <v>935</v>
      </c>
      <c r="C435" s="2145">
        <f t="shared" ref="C435" si="45">SUM(C432:C434)</f>
        <v>144</v>
      </c>
      <c r="D435" s="1609" t="s">
        <v>897</v>
      </c>
      <c r="E435" s="2058"/>
      <c r="F435" s="2135">
        <f t="shared" ref="F435" si="46">SUM(F432:F434)</f>
        <v>43</v>
      </c>
      <c r="G435" s="1865">
        <f t="shared" si="29"/>
        <v>43</v>
      </c>
      <c r="H435" s="2136">
        <f t="shared" si="30"/>
        <v>58</v>
      </c>
      <c r="I435" s="2138"/>
      <c r="J435" s="1657"/>
      <c r="K435" s="1599"/>
      <c r="L435" s="1599"/>
    </row>
    <row r="436" spans="1:12" s="1" customFormat="1" ht="24.95" hidden="1" customHeight="1" outlineLevel="1">
      <c r="A436" s="211"/>
      <c r="B436" s="84" t="s">
        <v>936</v>
      </c>
      <c r="C436" s="2145">
        <v>104</v>
      </c>
      <c r="D436" s="1609" t="s">
        <v>897</v>
      </c>
      <c r="E436" s="2058"/>
      <c r="F436" s="2135">
        <f t="shared" si="28"/>
        <v>31</v>
      </c>
      <c r="G436" s="1865">
        <f t="shared" si="29"/>
        <v>31</v>
      </c>
      <c r="H436" s="2136">
        <f t="shared" si="30"/>
        <v>42</v>
      </c>
      <c r="I436" s="2140"/>
      <c r="J436" s="1657"/>
      <c r="K436" s="1599"/>
      <c r="L436" s="1599"/>
    </row>
    <row r="437" spans="1:12" s="1" customFormat="1" ht="24.95" hidden="1" customHeight="1" outlineLevel="1">
      <c r="A437" s="211"/>
      <c r="B437" s="84" t="s">
        <v>937</v>
      </c>
      <c r="C437" s="2145">
        <v>33</v>
      </c>
      <c r="D437" s="1609" t="s">
        <v>897</v>
      </c>
      <c r="E437" s="2058"/>
      <c r="F437" s="2135">
        <f t="shared" si="28"/>
        <v>10</v>
      </c>
      <c r="G437" s="1865">
        <f t="shared" si="29"/>
        <v>10</v>
      </c>
      <c r="H437" s="2136">
        <f t="shared" si="30"/>
        <v>13</v>
      </c>
      <c r="I437" s="2140"/>
      <c r="J437" s="1657"/>
      <c r="K437" s="1599"/>
      <c r="L437" s="1599"/>
    </row>
    <row r="438" spans="1:12" s="1" customFormat="1" ht="24.95" hidden="1" customHeight="1" outlineLevel="1">
      <c r="A438" s="211"/>
      <c r="B438" s="84" t="s">
        <v>938</v>
      </c>
      <c r="C438" s="2145">
        <v>34</v>
      </c>
      <c r="D438" s="1609" t="s">
        <v>897</v>
      </c>
      <c r="E438" s="2058"/>
      <c r="F438" s="2135">
        <f t="shared" si="28"/>
        <v>10</v>
      </c>
      <c r="G438" s="1865">
        <f t="shared" si="29"/>
        <v>10</v>
      </c>
      <c r="H438" s="2136">
        <f t="shared" si="30"/>
        <v>14</v>
      </c>
      <c r="I438" s="2140"/>
      <c r="J438" s="1657"/>
      <c r="K438" s="1599"/>
      <c r="L438" s="1599"/>
    </row>
    <row r="439" spans="1:12" s="1" customFormat="1" ht="24.95" customHeight="1" collapsed="1">
      <c r="A439" s="211"/>
      <c r="B439" s="84" t="s">
        <v>939</v>
      </c>
      <c r="C439" s="2145">
        <f t="shared" ref="C439" si="47">SUM(C436:C438)</f>
        <v>171</v>
      </c>
      <c r="D439" s="1609" t="s">
        <v>897</v>
      </c>
      <c r="E439" s="2058"/>
      <c r="F439" s="2135">
        <f t="shared" ref="F439" si="48">SUM(F436:F438)</f>
        <v>51</v>
      </c>
      <c r="G439" s="1865">
        <f t="shared" si="29"/>
        <v>51</v>
      </c>
      <c r="H439" s="2136">
        <f t="shared" si="30"/>
        <v>69</v>
      </c>
      <c r="I439" s="2138"/>
      <c r="J439" s="1657"/>
      <c r="K439" s="1599"/>
      <c r="L439" s="1599"/>
    </row>
    <row r="440" spans="1:12" s="1" customFormat="1" ht="24.95" hidden="1" customHeight="1" outlineLevel="1">
      <c r="A440" s="211"/>
      <c r="B440" s="84" t="s">
        <v>940</v>
      </c>
      <c r="C440" s="2145">
        <v>120</v>
      </c>
      <c r="D440" s="1609" t="s">
        <v>897</v>
      </c>
      <c r="E440" s="2058"/>
      <c r="F440" s="2135">
        <f t="shared" si="28"/>
        <v>36</v>
      </c>
      <c r="G440" s="1865">
        <f t="shared" si="29"/>
        <v>36</v>
      </c>
      <c r="H440" s="2136">
        <f t="shared" si="30"/>
        <v>48</v>
      </c>
      <c r="I440" s="2140"/>
      <c r="J440" s="1657"/>
      <c r="K440" s="1599"/>
      <c r="L440" s="1599"/>
    </row>
    <row r="441" spans="1:12" s="1" customFormat="1" ht="24.95" hidden="1" customHeight="1" outlineLevel="1">
      <c r="A441" s="211"/>
      <c r="B441" s="84" t="s">
        <v>941</v>
      </c>
      <c r="C441" s="2145">
        <v>60</v>
      </c>
      <c r="D441" s="1609" t="s">
        <v>897</v>
      </c>
      <c r="E441" s="2058"/>
      <c r="F441" s="2135">
        <f t="shared" si="28"/>
        <v>18</v>
      </c>
      <c r="G441" s="1865">
        <f t="shared" si="29"/>
        <v>18</v>
      </c>
      <c r="H441" s="2136">
        <f t="shared" si="30"/>
        <v>24</v>
      </c>
      <c r="I441" s="2140"/>
      <c r="J441" s="1657"/>
      <c r="K441" s="1599"/>
      <c r="L441" s="1599"/>
    </row>
    <row r="442" spans="1:12" s="1" customFormat="1" ht="24.95" hidden="1" customHeight="1" outlineLevel="1">
      <c r="A442" s="211"/>
      <c r="B442" s="84" t="s">
        <v>942</v>
      </c>
      <c r="C442" s="2145">
        <v>28</v>
      </c>
      <c r="D442" s="1609" t="s">
        <v>897</v>
      </c>
      <c r="E442" s="2058"/>
      <c r="F442" s="2135">
        <f t="shared" si="28"/>
        <v>8</v>
      </c>
      <c r="G442" s="1865">
        <f t="shared" si="29"/>
        <v>8</v>
      </c>
      <c r="H442" s="2136">
        <f t="shared" si="30"/>
        <v>12</v>
      </c>
      <c r="I442" s="2140"/>
      <c r="J442" s="1657"/>
      <c r="K442" s="1599"/>
      <c r="L442" s="1599"/>
    </row>
    <row r="443" spans="1:12" s="1" customFormat="1" ht="24.95" hidden="1" customHeight="1" outlineLevel="1">
      <c r="A443" s="211"/>
      <c r="B443" s="84" t="s">
        <v>943</v>
      </c>
      <c r="C443" s="2145">
        <v>20</v>
      </c>
      <c r="D443" s="1609" t="s">
        <v>897</v>
      </c>
      <c r="E443" s="2058"/>
      <c r="F443" s="2135">
        <f t="shared" si="28"/>
        <v>6</v>
      </c>
      <c r="G443" s="1865">
        <f t="shared" si="29"/>
        <v>6</v>
      </c>
      <c r="H443" s="2136">
        <f t="shared" si="30"/>
        <v>8</v>
      </c>
      <c r="I443" s="2140"/>
      <c r="J443" s="1657"/>
      <c r="K443" s="1599"/>
      <c r="L443" s="1599"/>
    </row>
    <row r="444" spans="1:12" s="1" customFormat="1" ht="24.95" customHeight="1" collapsed="1">
      <c r="A444" s="211"/>
      <c r="B444" s="84" t="s">
        <v>944</v>
      </c>
      <c r="C444" s="2145">
        <f t="shared" ref="C444" si="49">SUM(C440:C443)</f>
        <v>228</v>
      </c>
      <c r="D444" s="1609" t="s">
        <v>897</v>
      </c>
      <c r="E444" s="2058"/>
      <c r="F444" s="2135">
        <f t="shared" ref="F444" si="50">SUM(F440:F443)</f>
        <v>68</v>
      </c>
      <c r="G444" s="1865">
        <f t="shared" si="29"/>
        <v>68</v>
      </c>
      <c r="H444" s="2136">
        <f t="shared" si="30"/>
        <v>92</v>
      </c>
      <c r="I444" s="2138"/>
      <c r="J444" s="1657"/>
      <c r="K444" s="1599"/>
      <c r="L444" s="1599"/>
    </row>
    <row r="445" spans="1:12" s="1" customFormat="1" ht="24.95" hidden="1" customHeight="1" outlineLevel="1">
      <c r="A445" s="211"/>
      <c r="B445" s="84" t="s">
        <v>945</v>
      </c>
      <c r="C445" s="2145">
        <v>124</v>
      </c>
      <c r="D445" s="1609" t="s">
        <v>897</v>
      </c>
      <c r="E445" s="2058"/>
      <c r="F445" s="2135">
        <f t="shared" si="28"/>
        <v>37</v>
      </c>
      <c r="G445" s="1865">
        <f t="shared" si="29"/>
        <v>37</v>
      </c>
      <c r="H445" s="2136">
        <f t="shared" si="30"/>
        <v>50</v>
      </c>
      <c r="I445" s="2140"/>
      <c r="J445" s="1657"/>
      <c r="K445" s="1599"/>
      <c r="L445" s="1599"/>
    </row>
    <row r="446" spans="1:12" s="1" customFormat="1" ht="24.95" hidden="1" customHeight="1" outlineLevel="1">
      <c r="A446" s="211"/>
      <c r="B446" s="84" t="s">
        <v>946</v>
      </c>
      <c r="C446" s="2145">
        <v>22</v>
      </c>
      <c r="D446" s="1609" t="s">
        <v>897</v>
      </c>
      <c r="E446" s="2058"/>
      <c r="F446" s="2135">
        <f t="shared" si="28"/>
        <v>7</v>
      </c>
      <c r="G446" s="1865">
        <f t="shared" si="29"/>
        <v>7</v>
      </c>
      <c r="H446" s="2136">
        <f t="shared" si="30"/>
        <v>8</v>
      </c>
      <c r="I446" s="2140"/>
      <c r="J446" s="1657"/>
      <c r="K446" s="1599"/>
      <c r="L446" s="1599"/>
    </row>
    <row r="447" spans="1:12" s="1" customFormat="1" ht="24.95" customHeight="1" collapsed="1">
      <c r="A447" s="211"/>
      <c r="B447" s="84" t="s">
        <v>947</v>
      </c>
      <c r="C447" s="2145">
        <f t="shared" ref="C447" si="51">SUM(C445:C446)</f>
        <v>146</v>
      </c>
      <c r="D447" s="1609" t="s">
        <v>897</v>
      </c>
      <c r="E447" s="2058"/>
      <c r="F447" s="2135">
        <f t="shared" ref="F447" si="52">SUM(F445:F446)</f>
        <v>44</v>
      </c>
      <c r="G447" s="1865">
        <f t="shared" si="29"/>
        <v>44</v>
      </c>
      <c r="H447" s="2136">
        <f t="shared" si="30"/>
        <v>58</v>
      </c>
      <c r="I447" s="2138"/>
      <c r="J447" s="1657"/>
      <c r="K447" s="1599"/>
      <c r="L447" s="1599"/>
    </row>
    <row r="448" spans="1:12" s="1" customFormat="1" ht="24.95" hidden="1" customHeight="1" outlineLevel="1">
      <c r="A448" s="211"/>
      <c r="B448" s="84" t="s">
        <v>948</v>
      </c>
      <c r="C448" s="2145">
        <v>348</v>
      </c>
      <c r="D448" s="1609" t="s">
        <v>897</v>
      </c>
      <c r="E448" s="2058"/>
      <c r="F448" s="2135">
        <f t="shared" si="28"/>
        <v>104</v>
      </c>
      <c r="G448" s="1865">
        <f t="shared" si="29"/>
        <v>104</v>
      </c>
      <c r="H448" s="2136">
        <f t="shared" si="30"/>
        <v>140</v>
      </c>
      <c r="I448" s="2140"/>
      <c r="J448" s="1657"/>
      <c r="K448" s="1599"/>
      <c r="L448" s="1599"/>
    </row>
    <row r="449" spans="1:15" s="1" customFormat="1" ht="24.95" hidden="1" customHeight="1" outlineLevel="1">
      <c r="A449" s="211"/>
      <c r="B449" s="84" t="s">
        <v>949</v>
      </c>
      <c r="C449" s="2145">
        <v>38</v>
      </c>
      <c r="D449" s="1609" t="s">
        <v>897</v>
      </c>
      <c r="E449" s="2058"/>
      <c r="F449" s="2135">
        <f t="shared" si="28"/>
        <v>11</v>
      </c>
      <c r="G449" s="1865">
        <f t="shared" si="29"/>
        <v>11</v>
      </c>
      <c r="H449" s="2136">
        <f t="shared" si="30"/>
        <v>16</v>
      </c>
      <c r="I449" s="2140"/>
      <c r="J449" s="1657"/>
      <c r="K449" s="1599"/>
      <c r="L449" s="1599"/>
    </row>
    <row r="450" spans="1:15" s="1" customFormat="1" ht="24.95" customHeight="1" collapsed="1">
      <c r="A450" s="211"/>
      <c r="B450" s="84" t="s">
        <v>950</v>
      </c>
      <c r="C450" s="2145">
        <f t="shared" ref="C450" si="53">SUM(C448:C449)</f>
        <v>386</v>
      </c>
      <c r="D450" s="1609" t="s">
        <v>897</v>
      </c>
      <c r="E450" s="2058"/>
      <c r="F450" s="2135">
        <f t="shared" ref="F450" si="54">SUM(F448:F449)</f>
        <v>115</v>
      </c>
      <c r="G450" s="1865">
        <f t="shared" si="29"/>
        <v>115</v>
      </c>
      <c r="H450" s="2136">
        <f t="shared" si="30"/>
        <v>156</v>
      </c>
      <c r="I450" s="2138"/>
      <c r="J450" s="1657"/>
      <c r="K450" s="1599"/>
      <c r="L450" s="1599"/>
    </row>
    <row r="451" spans="1:15" s="1" customFormat="1" ht="24.95" hidden="1" customHeight="1" outlineLevel="1">
      <c r="A451" s="211"/>
      <c r="B451" s="1856" t="s">
        <v>951</v>
      </c>
      <c r="C451" s="2145">
        <v>246</v>
      </c>
      <c r="D451" s="1609" t="s">
        <v>897</v>
      </c>
      <c r="E451" s="2058"/>
      <c r="F451" s="2135">
        <f t="shared" si="28"/>
        <v>74</v>
      </c>
      <c r="G451" s="1865">
        <f t="shared" si="29"/>
        <v>74</v>
      </c>
      <c r="H451" s="2136">
        <f t="shared" si="30"/>
        <v>98</v>
      </c>
      <c r="I451" s="2140"/>
      <c r="J451" s="1657"/>
      <c r="K451" s="1599"/>
      <c r="L451" s="1599"/>
    </row>
    <row r="452" spans="1:15" s="1" customFormat="1" ht="24.95" hidden="1" customHeight="1" outlineLevel="1">
      <c r="A452" s="211"/>
      <c r="B452" s="84" t="s">
        <v>952</v>
      </c>
      <c r="C452" s="2145">
        <v>42</v>
      </c>
      <c r="D452" s="1609" t="s">
        <v>897</v>
      </c>
      <c r="E452" s="2058"/>
      <c r="F452" s="2135">
        <f t="shared" si="28"/>
        <v>13</v>
      </c>
      <c r="G452" s="1865">
        <f t="shared" si="29"/>
        <v>13</v>
      </c>
      <c r="H452" s="2136">
        <f t="shared" si="30"/>
        <v>16</v>
      </c>
      <c r="I452" s="2140"/>
      <c r="J452" s="1657"/>
      <c r="K452" s="1599"/>
      <c r="L452" s="1599"/>
    </row>
    <row r="453" spans="1:15" s="1" customFormat="1" ht="24.95" customHeight="1" collapsed="1">
      <c r="A453" s="211"/>
      <c r="B453" s="106" t="s">
        <v>953</v>
      </c>
      <c r="C453" s="2145">
        <f t="shared" ref="C453" si="55">SUM(C451:C452)</f>
        <v>288</v>
      </c>
      <c r="D453" s="1609" t="s">
        <v>897</v>
      </c>
      <c r="E453" s="2058"/>
      <c r="F453" s="2135">
        <f>SUM(F451:F452)</f>
        <v>87</v>
      </c>
      <c r="G453" s="1865">
        <f>F453</f>
        <v>87</v>
      </c>
      <c r="H453" s="2136">
        <f t="shared" si="30"/>
        <v>114</v>
      </c>
      <c r="I453" s="2138"/>
      <c r="J453" s="1657"/>
      <c r="K453" s="1599"/>
      <c r="L453" s="1599"/>
    </row>
    <row r="454" spans="1:15" ht="27.95" customHeight="1">
      <c r="A454" s="1243"/>
      <c r="B454" s="372"/>
      <c r="C454" s="1414"/>
      <c r="D454" s="104"/>
      <c r="E454" s="370"/>
      <c r="F454" s="371"/>
      <c r="G454" s="190"/>
      <c r="H454" s="245"/>
      <c r="I454" s="245"/>
      <c r="J454" s="1656"/>
      <c r="K454" s="264"/>
      <c r="L454" s="2238"/>
      <c r="M454" s="264"/>
      <c r="N454" s="264"/>
      <c r="O454" s="264"/>
    </row>
    <row r="455" spans="1:15" ht="27.95" customHeight="1">
      <c r="A455" s="1243"/>
      <c r="B455" s="372"/>
      <c r="C455" s="1414"/>
      <c r="D455" s="104"/>
      <c r="E455" s="370"/>
      <c r="F455" s="371"/>
      <c r="G455" s="190"/>
      <c r="H455" s="245"/>
      <c r="I455" s="245"/>
      <c r="J455" s="1656"/>
      <c r="K455" s="264"/>
      <c r="L455" s="2238"/>
      <c r="M455" s="264"/>
      <c r="N455" s="264"/>
      <c r="O455" s="264"/>
    </row>
    <row r="456" spans="1:15" ht="27.95" customHeight="1">
      <c r="A456" s="1242"/>
      <c r="B456" s="372"/>
      <c r="C456" s="1414"/>
      <c r="D456" s="104"/>
      <c r="E456" s="692"/>
      <c r="F456" s="693"/>
      <c r="G456" s="190"/>
      <c r="H456" s="245"/>
      <c r="I456" s="245"/>
      <c r="J456" s="1656"/>
      <c r="K456" s="264"/>
      <c r="L456" s="2238"/>
      <c r="M456" s="264"/>
      <c r="N456" s="264"/>
      <c r="O456" s="264"/>
    </row>
    <row r="457" spans="1:15" ht="27.95" customHeight="1">
      <c r="A457" s="121"/>
      <c r="B457" s="372"/>
      <c r="C457" s="360"/>
      <c r="D457" s="104"/>
      <c r="E457" s="692"/>
      <c r="F457" s="693"/>
      <c r="G457" s="190"/>
      <c r="H457" s="245"/>
      <c r="I457" s="245"/>
      <c r="J457" s="1656"/>
      <c r="K457" s="264"/>
      <c r="L457" s="2238"/>
      <c r="M457" s="264"/>
      <c r="N457" s="264"/>
      <c r="O457" s="264"/>
    </row>
    <row r="458" spans="1:15" ht="27.95" customHeight="1">
      <c r="A458" s="1195"/>
      <c r="B458" s="1219"/>
      <c r="C458" s="1220"/>
      <c r="D458" s="1221"/>
      <c r="E458" s="1222"/>
      <c r="F458" s="1223"/>
      <c r="G458" s="194"/>
      <c r="H458" s="1426"/>
      <c r="I458" s="1426"/>
      <c r="J458" s="1659"/>
      <c r="K458" s="264"/>
      <c r="L458" s="2238"/>
      <c r="M458" s="264"/>
      <c r="N458" s="264"/>
      <c r="O458" s="264"/>
    </row>
    <row r="459" spans="1:15" ht="27.95" customHeight="1">
      <c r="A459" s="1195"/>
      <c r="B459" s="1219"/>
      <c r="C459" s="1220"/>
      <c r="D459" s="1221"/>
      <c r="E459" s="1222"/>
      <c r="F459" s="1223"/>
      <c r="G459" s="194"/>
      <c r="H459" s="1426"/>
      <c r="I459" s="1426"/>
      <c r="J459" s="1659"/>
      <c r="K459" s="264"/>
      <c r="L459" s="2238"/>
      <c r="M459" s="264"/>
      <c r="N459" s="264"/>
      <c r="O459" s="264"/>
    </row>
    <row r="460" spans="1:15" ht="27.95" customHeight="1">
      <c r="A460" s="1244"/>
      <c r="B460" s="1245"/>
      <c r="C460" s="1246"/>
      <c r="D460" s="1247"/>
      <c r="E460" s="1248"/>
      <c r="F460" s="1249"/>
      <c r="G460" s="1185"/>
      <c r="H460" s="1450"/>
      <c r="I460" s="1450"/>
      <c r="J460" s="1660"/>
      <c r="K460" s="264"/>
      <c r="L460" s="2238"/>
      <c r="M460" s="264"/>
      <c r="N460" s="264"/>
      <c r="O460" s="264"/>
    </row>
    <row r="461" spans="1:15" ht="27.95" customHeight="1">
      <c r="A461" s="794" t="s">
        <v>157</v>
      </c>
      <c r="B461" s="1199" t="s">
        <v>458</v>
      </c>
      <c r="C461" s="728"/>
      <c r="D461" s="1250"/>
      <c r="E461" s="185" t="s">
        <v>20</v>
      </c>
      <c r="F461" s="1251"/>
      <c r="G461" s="185"/>
      <c r="H461" s="515"/>
      <c r="I461" s="515"/>
      <c r="J461" s="1704" t="s">
        <v>979</v>
      </c>
      <c r="K461" s="264"/>
      <c r="L461" s="2238"/>
      <c r="M461" s="264"/>
      <c r="N461" s="264"/>
      <c r="O461" s="264">
        <v>34</v>
      </c>
    </row>
    <row r="462" spans="1:15" ht="27.95" customHeight="1">
      <c r="A462" s="741"/>
      <c r="B462" s="694" t="s">
        <v>459</v>
      </c>
      <c r="C462" s="695"/>
      <c r="D462" s="690"/>
      <c r="E462" s="190" t="s">
        <v>44</v>
      </c>
      <c r="F462" s="190"/>
      <c r="G462" s="190"/>
      <c r="H462" s="245"/>
      <c r="I462" s="245"/>
      <c r="J462" s="1656"/>
      <c r="K462" s="264"/>
      <c r="L462" s="2238"/>
      <c r="M462" s="264"/>
      <c r="N462" s="264"/>
      <c r="O462" s="264"/>
    </row>
    <row r="463" spans="1:15" ht="27.95" customHeight="1">
      <c r="A463" s="741"/>
      <c r="B463" s="694" t="s">
        <v>460</v>
      </c>
      <c r="C463" s="695"/>
      <c r="D463" s="690"/>
      <c r="E463" s="190" t="s">
        <v>123</v>
      </c>
      <c r="F463" s="190"/>
      <c r="G463" s="190"/>
      <c r="H463" s="245"/>
      <c r="I463" s="245"/>
      <c r="J463" s="1656"/>
      <c r="K463" s="264"/>
      <c r="L463" s="2238"/>
      <c r="M463" s="264"/>
      <c r="N463" s="264"/>
      <c r="O463" s="264"/>
    </row>
    <row r="464" spans="1:15" ht="27.95" customHeight="1">
      <c r="A464" s="373"/>
      <c r="B464" s="299" t="s">
        <v>1073</v>
      </c>
      <c r="C464" s="99">
        <v>90</v>
      </c>
      <c r="D464" s="2618" t="s">
        <v>59</v>
      </c>
      <c r="E464" s="190" t="s">
        <v>121</v>
      </c>
      <c r="F464" s="2005">
        <v>0.9</v>
      </c>
      <c r="G464" s="2005">
        <v>0.9</v>
      </c>
      <c r="H464" s="2005">
        <v>0.9</v>
      </c>
      <c r="I464" s="2005">
        <v>0.9</v>
      </c>
      <c r="J464" s="1656"/>
      <c r="K464" s="264"/>
      <c r="L464" s="2238"/>
      <c r="M464" s="264"/>
      <c r="N464" s="264"/>
      <c r="O464" s="264"/>
    </row>
    <row r="465" spans="1:15" s="264" customFormat="1" ht="25.5">
      <c r="A465" s="367"/>
      <c r="B465" s="2603" t="s">
        <v>1070</v>
      </c>
      <c r="C465" s="99">
        <v>90</v>
      </c>
      <c r="D465" s="2618" t="s">
        <v>59</v>
      </c>
      <c r="E465" s="1945"/>
      <c r="F465" s="2005">
        <v>0.9</v>
      </c>
      <c r="G465" s="2005">
        <v>0.9</v>
      </c>
      <c r="H465" s="2005">
        <v>0.9</v>
      </c>
      <c r="I465" s="2005">
        <v>0.9</v>
      </c>
      <c r="J465" s="2256"/>
      <c r="L465" s="2238"/>
    </row>
    <row r="466" spans="1:15" s="264" customFormat="1" ht="25.5">
      <c r="A466" s="367"/>
      <c r="B466" s="1824" t="s">
        <v>906</v>
      </c>
      <c r="C466" s="99">
        <v>90</v>
      </c>
      <c r="D466" s="2618" t="s">
        <v>59</v>
      </c>
      <c r="E466" s="1945"/>
      <c r="F466" s="2005">
        <v>0.9</v>
      </c>
      <c r="G466" s="2005">
        <v>0.9</v>
      </c>
      <c r="H466" s="2005">
        <v>0.9</v>
      </c>
      <c r="I466" s="2005">
        <v>0.9</v>
      </c>
      <c r="J466" s="2256"/>
      <c r="L466" s="2238"/>
    </row>
    <row r="467" spans="1:15" s="264" customFormat="1" ht="25.5">
      <c r="A467" s="367"/>
      <c r="B467" s="1824" t="s">
        <v>910</v>
      </c>
      <c r="C467" s="99">
        <v>90</v>
      </c>
      <c r="D467" s="2618" t="s">
        <v>59</v>
      </c>
      <c r="E467" s="1945"/>
      <c r="F467" s="2005">
        <v>0.9</v>
      </c>
      <c r="G467" s="2005">
        <v>0.9</v>
      </c>
      <c r="H467" s="2005">
        <v>0.9</v>
      </c>
      <c r="I467" s="2005">
        <v>0.9</v>
      </c>
      <c r="J467" s="2256"/>
      <c r="L467" s="2238"/>
    </row>
    <row r="468" spans="1:15" s="264" customFormat="1" ht="25.5">
      <c r="A468" s="367"/>
      <c r="B468" s="1824" t="s">
        <v>915</v>
      </c>
      <c r="C468" s="99">
        <v>90</v>
      </c>
      <c r="D468" s="2618" t="s">
        <v>59</v>
      </c>
      <c r="E468" s="1945"/>
      <c r="F468" s="2005">
        <v>0.9</v>
      </c>
      <c r="G468" s="2005">
        <v>0.9</v>
      </c>
      <c r="H468" s="2005">
        <v>0.9</v>
      </c>
      <c r="I468" s="2005">
        <v>0.9</v>
      </c>
      <c r="J468" s="2256"/>
      <c r="L468" s="2238"/>
    </row>
    <row r="469" spans="1:15" s="264" customFormat="1" ht="25.5">
      <c r="A469" s="367"/>
      <c r="B469" s="1824" t="s">
        <v>918</v>
      </c>
      <c r="C469" s="99">
        <v>90</v>
      </c>
      <c r="D469" s="2618" t="s">
        <v>59</v>
      </c>
      <c r="E469" s="1945"/>
      <c r="F469" s="2005">
        <v>0.9</v>
      </c>
      <c r="G469" s="2005">
        <v>0.9</v>
      </c>
      <c r="H469" s="2005">
        <v>0.9</v>
      </c>
      <c r="I469" s="2005">
        <v>0.9</v>
      </c>
      <c r="J469" s="2256"/>
      <c r="L469" s="2238"/>
    </row>
    <row r="470" spans="1:15" s="264" customFormat="1" ht="25.5">
      <c r="A470" s="367"/>
      <c r="B470" s="1824" t="s">
        <v>923</v>
      </c>
      <c r="C470" s="99">
        <v>90</v>
      </c>
      <c r="D470" s="2618" t="s">
        <v>59</v>
      </c>
      <c r="E470" s="1945"/>
      <c r="F470" s="2005">
        <v>0.9</v>
      </c>
      <c r="G470" s="2005">
        <v>0.9</v>
      </c>
      <c r="H470" s="2005">
        <v>0.9</v>
      </c>
      <c r="I470" s="2005">
        <v>0.9</v>
      </c>
      <c r="J470" s="2256"/>
      <c r="L470" s="2238"/>
    </row>
    <row r="471" spans="1:15" s="264" customFormat="1" ht="25.5">
      <c r="A471" s="367"/>
      <c r="B471" s="1824" t="s">
        <v>927</v>
      </c>
      <c r="C471" s="99">
        <v>90</v>
      </c>
      <c r="D471" s="2618" t="s">
        <v>59</v>
      </c>
      <c r="E471" s="1945"/>
      <c r="F471" s="2005">
        <v>0.9</v>
      </c>
      <c r="G471" s="2005">
        <v>0.9</v>
      </c>
      <c r="H471" s="2005">
        <v>0.9</v>
      </c>
      <c r="I471" s="2005">
        <v>0.9</v>
      </c>
      <c r="J471" s="2256"/>
      <c r="L471" s="2238"/>
    </row>
    <row r="472" spans="1:15" s="264" customFormat="1" ht="25.5">
      <c r="A472" s="367"/>
      <c r="B472" s="1824" t="s">
        <v>928</v>
      </c>
      <c r="C472" s="99">
        <v>90</v>
      </c>
      <c r="D472" s="2618" t="s">
        <v>59</v>
      </c>
      <c r="E472" s="1945"/>
      <c r="F472" s="2005">
        <v>0.9</v>
      </c>
      <c r="G472" s="2005">
        <v>0.9</v>
      </c>
      <c r="H472" s="2005">
        <v>0.9</v>
      </c>
      <c r="I472" s="2005">
        <v>0.9</v>
      </c>
      <c r="J472" s="2256"/>
      <c r="L472" s="2238"/>
    </row>
    <row r="473" spans="1:15" s="264" customFormat="1" ht="25.5">
      <c r="A473" s="367"/>
      <c r="B473" s="1824" t="s">
        <v>931</v>
      </c>
      <c r="C473" s="99">
        <v>90</v>
      </c>
      <c r="D473" s="2618" t="s">
        <v>59</v>
      </c>
      <c r="E473" s="1945"/>
      <c r="F473" s="2005">
        <v>0.9</v>
      </c>
      <c r="G473" s="2005">
        <v>0.9</v>
      </c>
      <c r="H473" s="2005">
        <v>0.9</v>
      </c>
      <c r="I473" s="2005">
        <v>0.9</v>
      </c>
      <c r="J473" s="2256"/>
      <c r="L473" s="2238"/>
    </row>
    <row r="474" spans="1:15" s="264" customFormat="1" ht="25.5">
      <c r="A474" s="367"/>
      <c r="B474" s="1824" t="s">
        <v>935</v>
      </c>
      <c r="C474" s="99">
        <v>90</v>
      </c>
      <c r="D474" s="2618" t="s">
        <v>59</v>
      </c>
      <c r="E474" s="1945"/>
      <c r="F474" s="2005">
        <v>0.9</v>
      </c>
      <c r="G474" s="2005">
        <v>0.9</v>
      </c>
      <c r="H474" s="2005">
        <v>0.9</v>
      </c>
      <c r="I474" s="2005">
        <v>0.9</v>
      </c>
      <c r="J474" s="2256"/>
      <c r="L474" s="2238"/>
    </row>
    <row r="475" spans="1:15" s="264" customFormat="1" ht="25.5">
      <c r="A475" s="367"/>
      <c r="B475" s="1824" t="s">
        <v>939</v>
      </c>
      <c r="C475" s="99">
        <v>90</v>
      </c>
      <c r="D475" s="2618" t="s">
        <v>59</v>
      </c>
      <c r="E475" s="1945"/>
      <c r="F475" s="2005">
        <v>0.9</v>
      </c>
      <c r="G475" s="2005">
        <v>0.9</v>
      </c>
      <c r="H475" s="2005">
        <v>0.9</v>
      </c>
      <c r="I475" s="2005">
        <v>0.9</v>
      </c>
      <c r="J475" s="2256"/>
      <c r="L475" s="2238"/>
    </row>
    <row r="476" spans="1:15" s="264" customFormat="1" ht="25.5">
      <c r="A476" s="367"/>
      <c r="B476" s="1824" t="s">
        <v>944</v>
      </c>
      <c r="C476" s="99">
        <v>90</v>
      </c>
      <c r="D476" s="2618" t="s">
        <v>59</v>
      </c>
      <c r="E476" s="1945"/>
      <c r="F476" s="2005">
        <v>0.9</v>
      </c>
      <c r="G476" s="2005">
        <v>0.9</v>
      </c>
      <c r="H476" s="2005">
        <v>0.9</v>
      </c>
      <c r="I476" s="2005">
        <v>0.9</v>
      </c>
      <c r="J476" s="2256"/>
      <c r="L476" s="2238"/>
    </row>
    <row r="477" spans="1:15" s="264" customFormat="1" ht="25.5">
      <c r="A477" s="367"/>
      <c r="B477" s="1824" t="s">
        <v>947</v>
      </c>
      <c r="C477" s="99">
        <v>90</v>
      </c>
      <c r="D477" s="2618" t="s">
        <v>59</v>
      </c>
      <c r="E477" s="1945"/>
      <c r="F477" s="2005">
        <v>0.9</v>
      </c>
      <c r="G477" s="2005">
        <v>0.9</v>
      </c>
      <c r="H477" s="2005">
        <v>0.9</v>
      </c>
      <c r="I477" s="2005">
        <v>0.9</v>
      </c>
      <c r="J477" s="2256"/>
      <c r="L477" s="2238"/>
    </row>
    <row r="478" spans="1:15" s="264" customFormat="1" ht="51">
      <c r="A478" s="367"/>
      <c r="B478" s="1824" t="s">
        <v>1071</v>
      </c>
      <c r="C478" s="99">
        <v>90</v>
      </c>
      <c r="D478" s="2618" t="s">
        <v>59</v>
      </c>
      <c r="E478" s="1945"/>
      <c r="F478" s="2005">
        <v>0.9</v>
      </c>
      <c r="G478" s="2005">
        <v>0.9</v>
      </c>
      <c r="H478" s="2005">
        <v>0.9</v>
      </c>
      <c r="I478" s="2005">
        <v>0.9</v>
      </c>
      <c r="J478" s="2256"/>
      <c r="L478" s="2238"/>
    </row>
    <row r="479" spans="1:15" s="264" customFormat="1" ht="25.5">
      <c r="A479" s="367"/>
      <c r="B479" s="1824" t="s">
        <v>1072</v>
      </c>
      <c r="C479" s="99">
        <v>90</v>
      </c>
      <c r="D479" s="2618" t="s">
        <v>59</v>
      </c>
      <c r="E479" s="1945"/>
      <c r="F479" s="2005">
        <v>0.9</v>
      </c>
      <c r="G479" s="2005">
        <v>0.9</v>
      </c>
      <c r="H479" s="2005">
        <v>0.9</v>
      </c>
      <c r="I479" s="2005">
        <v>0.9</v>
      </c>
      <c r="J479" s="2256"/>
      <c r="L479" s="2238"/>
    </row>
    <row r="480" spans="1:15" ht="27.95" customHeight="1">
      <c r="A480" s="373"/>
      <c r="B480" s="299" t="s">
        <v>1065</v>
      </c>
      <c r="C480" s="289"/>
      <c r="D480" s="290"/>
      <c r="E480" s="321"/>
      <c r="F480" s="1680"/>
      <c r="G480" s="1680"/>
      <c r="H480" s="1680"/>
      <c r="I480" s="1680"/>
      <c r="J480" s="1656"/>
      <c r="K480" s="264"/>
      <c r="L480" s="2238"/>
      <c r="M480" s="264"/>
      <c r="N480" s="264"/>
      <c r="O480" s="264"/>
    </row>
    <row r="481" spans="1:15" ht="27.95" customHeight="1">
      <c r="A481" s="373"/>
      <c r="B481" s="1967" t="s">
        <v>1086</v>
      </c>
      <c r="C481" s="375"/>
      <c r="D481" s="319"/>
      <c r="E481" s="321"/>
      <c r="F481" s="321"/>
      <c r="G481" s="321"/>
      <c r="H481" s="245"/>
      <c r="I481" s="245"/>
      <c r="J481" s="1656"/>
      <c r="K481" s="264"/>
      <c r="L481" s="2238"/>
      <c r="M481" s="264"/>
      <c r="N481" s="264"/>
      <c r="O481" s="264"/>
    </row>
    <row r="482" spans="1:15" ht="27.95" customHeight="1">
      <c r="A482" s="2623"/>
      <c r="B482" s="2624"/>
      <c r="C482" s="352"/>
      <c r="D482" s="312"/>
      <c r="E482" s="314"/>
      <c r="F482" s="314"/>
      <c r="G482" s="314"/>
      <c r="H482" s="2625"/>
      <c r="I482" s="1444"/>
      <c r="J482" s="2254"/>
      <c r="K482" s="264"/>
      <c r="L482" s="2238"/>
      <c r="M482" s="264"/>
      <c r="N482" s="264"/>
      <c r="O482" s="264"/>
    </row>
    <row r="483" spans="1:15" ht="27.95" customHeight="1">
      <c r="A483" s="794" t="s">
        <v>1369</v>
      </c>
      <c r="B483" s="1199" t="s">
        <v>461</v>
      </c>
      <c r="C483" s="728"/>
      <c r="D483" s="1250"/>
      <c r="E483" s="185" t="s">
        <v>20</v>
      </c>
      <c r="F483" s="1251"/>
      <c r="G483" s="185"/>
      <c r="H483" s="2622"/>
      <c r="I483" s="1446"/>
      <c r="J483" s="2255" t="s">
        <v>983</v>
      </c>
      <c r="K483" s="264"/>
      <c r="L483" s="2238"/>
      <c r="M483" s="264"/>
      <c r="N483" s="264"/>
      <c r="O483" s="264">
        <v>35</v>
      </c>
    </row>
    <row r="484" spans="1:15" ht="27.95" customHeight="1">
      <c r="A484" s="379"/>
      <c r="B484" s="694" t="s">
        <v>462</v>
      </c>
      <c r="C484" s="695"/>
      <c r="D484" s="690"/>
      <c r="E484" s="190" t="s">
        <v>44</v>
      </c>
      <c r="F484" s="190"/>
      <c r="G484" s="190"/>
      <c r="H484" s="1453"/>
      <c r="I484" s="1441"/>
      <c r="J484" s="1955"/>
      <c r="K484" s="264"/>
      <c r="L484" s="2238"/>
      <c r="M484" s="264"/>
      <c r="N484" s="264"/>
      <c r="O484" s="264"/>
    </row>
    <row r="485" spans="1:15" ht="27.95" customHeight="1">
      <c r="A485" s="379"/>
      <c r="B485" s="694" t="s">
        <v>463</v>
      </c>
      <c r="C485" s="695"/>
      <c r="D485" s="690"/>
      <c r="E485" s="190" t="s">
        <v>123</v>
      </c>
      <c r="F485" s="190"/>
      <c r="G485" s="190"/>
      <c r="H485" s="1453"/>
      <c r="I485" s="1441"/>
      <c r="J485" s="1955"/>
      <c r="K485" s="264"/>
      <c r="L485" s="2238"/>
      <c r="M485" s="264"/>
      <c r="N485" s="264"/>
      <c r="O485" s="264"/>
    </row>
    <row r="486" spans="1:15" ht="27.95" customHeight="1">
      <c r="A486" s="376"/>
      <c r="B486" s="299" t="s">
        <v>51</v>
      </c>
      <c r="C486" s="1984">
        <v>13</v>
      </c>
      <c r="D486" s="361" t="s">
        <v>158</v>
      </c>
      <c r="E486" s="190"/>
      <c r="F486" s="1983"/>
      <c r="G486" s="1983"/>
      <c r="H486" s="1983"/>
      <c r="I486" s="2619">
        <v>1</v>
      </c>
      <c r="J486" s="1656"/>
      <c r="K486" s="280"/>
      <c r="L486" s="315"/>
      <c r="M486" s="280"/>
      <c r="N486" s="280"/>
      <c r="O486" s="264"/>
    </row>
    <row r="487" spans="1:15" ht="27.95" customHeight="1">
      <c r="A487" s="376"/>
      <c r="B487" s="299" t="s">
        <v>1089</v>
      </c>
      <c r="C487" s="366"/>
      <c r="D487" s="361"/>
      <c r="E487" s="291"/>
      <c r="F487" s="1983"/>
      <c r="G487" s="1983"/>
      <c r="H487" s="1983"/>
      <c r="I487" s="2619">
        <v>1</v>
      </c>
      <c r="J487" s="1656"/>
      <c r="K487" s="264"/>
      <c r="L487" s="2238"/>
      <c r="M487" s="264"/>
      <c r="N487" s="264"/>
      <c r="O487" s="264"/>
    </row>
    <row r="488" spans="1:15" ht="27.95" customHeight="1">
      <c r="A488" s="376"/>
      <c r="B488" s="299" t="s">
        <v>1090</v>
      </c>
      <c r="C488" s="366"/>
      <c r="D488" s="361"/>
      <c r="E488" s="305"/>
      <c r="F488" s="1983"/>
      <c r="G488" s="1983"/>
      <c r="H488" s="1983"/>
      <c r="I488" s="2619">
        <v>1</v>
      </c>
      <c r="J488" s="1656"/>
      <c r="K488" s="264"/>
      <c r="L488" s="2238"/>
      <c r="M488" s="264"/>
      <c r="N488" s="264"/>
      <c r="O488" s="264"/>
    </row>
    <row r="489" spans="1:15" ht="27.75" customHeight="1">
      <c r="A489" s="376"/>
      <c r="B489" s="200" t="s">
        <v>1091</v>
      </c>
      <c r="C489" s="304"/>
      <c r="D489" s="290"/>
      <c r="E489" s="305"/>
      <c r="F489" s="1983"/>
      <c r="G489" s="1983"/>
      <c r="H489" s="1983"/>
      <c r="I489" s="2619">
        <v>1</v>
      </c>
      <c r="J489" s="1656"/>
      <c r="K489" s="264"/>
      <c r="L489" s="2238"/>
      <c r="M489" s="264"/>
      <c r="N489" s="264"/>
      <c r="O489" s="264"/>
    </row>
    <row r="490" spans="1:15" ht="27.75" customHeight="1">
      <c r="A490" s="376"/>
      <c r="B490" s="200" t="s">
        <v>1092</v>
      </c>
      <c r="C490" s="304"/>
      <c r="D490" s="290"/>
      <c r="E490" s="305"/>
      <c r="F490" s="1983"/>
      <c r="G490" s="1983"/>
      <c r="H490" s="1983"/>
      <c r="I490" s="2619">
        <v>1</v>
      </c>
      <c r="J490" s="1656"/>
      <c r="K490" s="264"/>
      <c r="L490" s="2238"/>
      <c r="M490" s="264"/>
      <c r="N490" s="264"/>
      <c r="O490" s="264"/>
    </row>
    <row r="491" spans="1:15" ht="27.75" customHeight="1">
      <c r="A491" s="376"/>
      <c r="B491" s="200" t="s">
        <v>1093</v>
      </c>
      <c r="C491" s="304"/>
      <c r="D491" s="290"/>
      <c r="E491" s="305"/>
      <c r="F491" s="1983"/>
      <c r="G491" s="1983"/>
      <c r="H491" s="1983"/>
      <c r="I491" s="2619">
        <v>1</v>
      </c>
      <c r="J491" s="1656"/>
      <c r="K491" s="264"/>
      <c r="L491" s="2238"/>
      <c r="M491" s="264"/>
      <c r="N491" s="264"/>
      <c r="O491" s="264"/>
    </row>
    <row r="492" spans="1:15" ht="27.75" customHeight="1">
      <c r="A492" s="376"/>
      <c r="B492" s="200" t="s">
        <v>1094</v>
      </c>
      <c r="C492" s="304"/>
      <c r="D492" s="290"/>
      <c r="E492" s="305"/>
      <c r="F492" s="1983"/>
      <c r="G492" s="1983"/>
      <c r="H492" s="1983"/>
      <c r="I492" s="2619">
        <v>1</v>
      </c>
      <c r="J492" s="1656"/>
      <c r="K492" s="264"/>
      <c r="L492" s="2238"/>
      <c r="M492" s="264"/>
      <c r="N492" s="264"/>
      <c r="O492" s="264"/>
    </row>
    <row r="493" spans="1:15" ht="27.75" customHeight="1">
      <c r="A493" s="376"/>
      <c r="B493" s="200" t="s">
        <v>1095</v>
      </c>
      <c r="C493" s="304"/>
      <c r="D493" s="290"/>
      <c r="E493" s="305"/>
      <c r="F493" s="1983"/>
      <c r="G493" s="1983"/>
      <c r="H493" s="1983"/>
      <c r="I493" s="2619">
        <v>1</v>
      </c>
      <c r="J493" s="1656"/>
      <c r="K493" s="264"/>
      <c r="L493" s="2238"/>
      <c r="M493" s="264"/>
      <c r="N493" s="264"/>
      <c r="O493" s="264"/>
    </row>
    <row r="494" spans="1:15" ht="27.75" customHeight="1">
      <c r="A494" s="376"/>
      <c r="B494" s="200" t="s">
        <v>1096</v>
      </c>
      <c r="C494" s="304"/>
      <c r="D494" s="290"/>
      <c r="E494" s="305"/>
      <c r="F494" s="1983"/>
      <c r="G494" s="1983"/>
      <c r="H494" s="1983"/>
      <c r="I494" s="2619">
        <v>1</v>
      </c>
      <c r="J494" s="1656"/>
      <c r="K494" s="264"/>
      <c r="L494" s="2238"/>
      <c r="M494" s="264"/>
      <c r="N494" s="264"/>
      <c r="O494" s="264"/>
    </row>
    <row r="495" spans="1:15" ht="27.75" customHeight="1">
      <c r="A495" s="376"/>
      <c r="B495" s="200" t="s">
        <v>1097</v>
      </c>
      <c r="C495" s="304"/>
      <c r="D495" s="290"/>
      <c r="E495" s="305"/>
      <c r="F495" s="1983"/>
      <c r="G495" s="1983"/>
      <c r="H495" s="1983"/>
      <c r="I495" s="2619">
        <v>1</v>
      </c>
      <c r="J495" s="1656"/>
      <c r="K495" s="264"/>
      <c r="L495" s="2238"/>
      <c r="M495" s="264"/>
      <c r="N495" s="264"/>
      <c r="O495" s="264"/>
    </row>
    <row r="496" spans="1:15" ht="27.75" customHeight="1">
      <c r="A496" s="376"/>
      <c r="B496" s="200" t="s">
        <v>1098</v>
      </c>
      <c r="C496" s="304"/>
      <c r="D496" s="290"/>
      <c r="E496" s="305"/>
      <c r="F496" s="1983"/>
      <c r="G496" s="1983"/>
      <c r="H496" s="1983"/>
      <c r="I496" s="2619">
        <v>1</v>
      </c>
      <c r="J496" s="1656"/>
      <c r="K496" s="264"/>
      <c r="L496" s="2238"/>
      <c r="M496" s="264"/>
      <c r="N496" s="264"/>
      <c r="O496" s="264"/>
    </row>
    <row r="497" spans="1:15" ht="27.75" customHeight="1">
      <c r="A497" s="376"/>
      <c r="B497" s="200" t="s">
        <v>1099</v>
      </c>
      <c r="C497" s="304"/>
      <c r="D497" s="290"/>
      <c r="E497" s="305"/>
      <c r="F497" s="1983"/>
      <c r="G497" s="1983"/>
      <c r="H497" s="1983"/>
      <c r="I497" s="2619">
        <v>1</v>
      </c>
      <c r="J497" s="1656"/>
      <c r="K497" s="264"/>
      <c r="L497" s="2238"/>
      <c r="M497" s="264"/>
      <c r="N497" s="264"/>
      <c r="O497" s="264"/>
    </row>
    <row r="498" spans="1:15" ht="27.75" customHeight="1">
      <c r="A498" s="376"/>
      <c r="B498" s="200" t="s">
        <v>1100</v>
      </c>
      <c r="C498" s="304"/>
      <c r="D498" s="290"/>
      <c r="E498" s="305"/>
      <c r="F498" s="1983"/>
      <c r="G498" s="1983"/>
      <c r="H498" s="1983"/>
      <c r="I498" s="2619">
        <v>1</v>
      </c>
      <c r="J498" s="1656"/>
      <c r="K498" s="264"/>
      <c r="L498" s="2238"/>
      <c r="M498" s="264"/>
      <c r="N498" s="264"/>
      <c r="O498" s="264"/>
    </row>
    <row r="499" spans="1:15" ht="27.75" customHeight="1">
      <c r="A499" s="376"/>
      <c r="B499" s="200" t="s">
        <v>1101</v>
      </c>
      <c r="C499" s="304"/>
      <c r="D499" s="290"/>
      <c r="E499" s="305"/>
      <c r="F499" s="1983"/>
      <c r="G499" s="1983"/>
      <c r="H499" s="1983"/>
      <c r="I499" s="2619">
        <v>1</v>
      </c>
      <c r="J499" s="1656"/>
      <c r="K499" s="264"/>
      <c r="L499" s="2238"/>
      <c r="M499" s="264"/>
      <c r="N499" s="264"/>
      <c r="O499" s="264"/>
    </row>
    <row r="500" spans="1:15" ht="27.95" customHeight="1">
      <c r="A500" s="376"/>
      <c r="B500" s="2620" t="s">
        <v>1102</v>
      </c>
      <c r="C500" s="289"/>
      <c r="D500" s="290"/>
      <c r="E500" s="291"/>
      <c r="F500" s="291"/>
      <c r="G500" s="291"/>
      <c r="H500" s="1454"/>
      <c r="I500" s="1441"/>
      <c r="J500" s="1955"/>
      <c r="K500" s="264"/>
      <c r="L500" s="2238"/>
      <c r="M500" s="264"/>
      <c r="N500" s="264"/>
      <c r="O500" s="264"/>
    </row>
    <row r="501" spans="1:15" ht="27.95" customHeight="1">
      <c r="A501" s="376"/>
      <c r="B501" s="299"/>
      <c r="C501" s="366"/>
      <c r="D501" s="361"/>
      <c r="E501" s="291"/>
      <c r="F501" s="291"/>
      <c r="G501" s="291"/>
      <c r="H501" s="245"/>
      <c r="I501" s="245"/>
      <c r="J501" s="1656"/>
      <c r="K501" s="264"/>
      <c r="L501" s="2238"/>
      <c r="M501" s="264"/>
      <c r="N501" s="264"/>
      <c r="O501" s="264"/>
    </row>
    <row r="502" spans="1:15" ht="27.75" customHeight="1">
      <c r="A502" s="376"/>
      <c r="B502" s="200"/>
      <c r="C502" s="304"/>
      <c r="D502" s="290"/>
      <c r="E502" s="305"/>
      <c r="F502" s="291"/>
      <c r="G502" s="305"/>
      <c r="H502" s="1420"/>
      <c r="I502" s="245"/>
      <c r="J502" s="1656"/>
      <c r="K502" s="264"/>
      <c r="L502" s="2238"/>
      <c r="M502" s="264"/>
      <c r="N502" s="264"/>
      <c r="O502" s="264"/>
    </row>
    <row r="503" spans="1:15" ht="27.95" customHeight="1">
      <c r="A503" s="376"/>
      <c r="B503" s="239"/>
      <c r="C503" s="289"/>
      <c r="D503" s="290"/>
      <c r="E503" s="291"/>
      <c r="F503" s="291"/>
      <c r="G503" s="291"/>
      <c r="H503" s="1454"/>
      <c r="I503" s="1441"/>
      <c r="J503" s="1955"/>
      <c r="K503" s="264"/>
      <c r="L503" s="2238"/>
      <c r="M503" s="264"/>
      <c r="N503" s="264"/>
      <c r="O503" s="264"/>
    </row>
    <row r="504" spans="1:15" ht="27.95" customHeight="1">
      <c r="A504" s="2626"/>
      <c r="B504" s="2627"/>
      <c r="C504" s="2628"/>
      <c r="D504" s="1235"/>
      <c r="E504" s="1237"/>
      <c r="F504" s="1237"/>
      <c r="G504" s="1237"/>
      <c r="H504" s="2629"/>
      <c r="I504" s="2630"/>
      <c r="J504" s="2631"/>
      <c r="K504" s="264"/>
      <c r="L504" s="2238"/>
      <c r="M504" s="264"/>
      <c r="N504" s="264"/>
      <c r="O504" s="264"/>
    </row>
    <row r="505" spans="1:15" ht="27.95" customHeight="1">
      <c r="A505" s="12">
        <v>8</v>
      </c>
      <c r="I505" s="12">
        <v>8</v>
      </c>
      <c r="J505" s="1956">
        <v>35</v>
      </c>
    </row>
  </sheetData>
  <mergeCells count="7">
    <mergeCell ref="F37:I37"/>
    <mergeCell ref="F38:I38"/>
    <mergeCell ref="B24:D24"/>
    <mergeCell ref="B25:D25"/>
    <mergeCell ref="B23:D23"/>
    <mergeCell ref="F23:I23"/>
    <mergeCell ref="F24:I24"/>
  </mergeCells>
  <pageMargins left="0.59055118110236227" right="0.31496062992125984" top="0.59055118110236227" bottom="0.59055118110236227" header="0.31496062992125984" footer="0.31496062992125984"/>
  <pageSetup paperSize="9" scale="54" orientation="landscape" r:id="rId1"/>
  <rowBreaks count="11" manualBreakCount="11">
    <brk id="32" max="9" man="1"/>
    <brk id="64" max="9" man="1"/>
    <brk id="96" max="9" man="1"/>
    <brk id="128" max="9" man="1"/>
    <brk id="159" max="9" man="1"/>
    <brk id="191" max="9" man="1"/>
    <brk id="220" max="9" man="1"/>
    <brk id="285" max="9" man="1"/>
    <brk id="316" max="9" man="1"/>
    <brk id="460" max="9" man="1"/>
    <brk id="482" max="9" man="1"/>
  </rowBreaks>
  <colBreaks count="1" manualBreakCount="1">
    <brk id="10" max="381" man="1"/>
  </colBreaks>
  <ignoredErrors>
    <ignoredError sqref="C402 F368:G368 C368" formulaRange="1"/>
    <ignoredError sqref="H343 H347 F402 F406 F410 F415 F418 F423 F427 F431 F435 F439 F444 F447 F450 H352:H364 H369:H387" formula="1"/>
    <ignoredError sqref="H368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Q962"/>
  <sheetViews>
    <sheetView view="pageBreakPreview" zoomScale="70" zoomScaleNormal="70" zoomScaleSheetLayoutView="70" workbookViewId="0">
      <selection activeCell="O9" sqref="O9"/>
    </sheetView>
  </sheetViews>
  <sheetFormatPr defaultColWidth="9" defaultRowHeight="27.95" customHeight="1" outlineLevelRow="1"/>
  <cols>
    <col min="1" max="1" width="51.140625" style="12" customWidth="1"/>
    <col min="2" max="2" width="27.85546875" style="12" customWidth="1"/>
    <col min="3" max="3" width="13.5703125" style="12" customWidth="1"/>
    <col min="4" max="4" width="40.7109375" style="12" customWidth="1"/>
    <col min="5" max="5" width="12.42578125" style="12" customWidth="1"/>
    <col min="6" max="7" width="11.7109375" style="12" customWidth="1"/>
    <col min="8" max="8" width="11.7109375" style="1496" customWidth="1"/>
    <col min="9" max="9" width="11.7109375" style="1497" customWidth="1"/>
    <col min="10" max="10" width="14.42578125" style="1696" customWidth="1"/>
    <col min="11" max="16384" width="9" style="12"/>
  </cols>
  <sheetData>
    <row r="1" spans="1:12" ht="27.95" customHeight="1">
      <c r="A1" s="763" t="s">
        <v>664</v>
      </c>
      <c r="B1" s="435"/>
      <c r="C1" s="543" t="s">
        <v>78</v>
      </c>
      <c r="D1" s="435"/>
      <c r="E1" s="436"/>
      <c r="F1" s="437"/>
      <c r="G1" s="436"/>
      <c r="H1" s="1478"/>
      <c r="I1" s="1479"/>
      <c r="J1" s="1697"/>
      <c r="K1" s="439"/>
      <c r="L1" s="439"/>
    </row>
    <row r="2" spans="1:12" ht="27.95" customHeight="1">
      <c r="A2" s="764" t="s">
        <v>17</v>
      </c>
      <c r="B2" s="435"/>
      <c r="C2" s="543" t="s">
        <v>179</v>
      </c>
      <c r="D2" s="435"/>
      <c r="E2" s="436"/>
      <c r="F2" s="436"/>
      <c r="G2" s="436"/>
      <c r="H2" s="1478"/>
      <c r="I2" s="1479"/>
      <c r="J2" s="1697"/>
      <c r="K2" s="439"/>
      <c r="L2" s="439"/>
    </row>
    <row r="3" spans="1:12" s="23" customFormat="1" ht="27.95" customHeight="1">
      <c r="A3" s="204" t="s">
        <v>1</v>
      </c>
      <c r="B3" s="265"/>
      <c r="C3" s="265" t="s">
        <v>80</v>
      </c>
      <c r="D3" s="265"/>
      <c r="E3" s="265" t="s">
        <v>2</v>
      </c>
      <c r="F3" s="265"/>
      <c r="G3" s="265"/>
      <c r="H3" s="2725" t="s">
        <v>3</v>
      </c>
      <c r="I3" s="2725"/>
      <c r="J3" s="2725"/>
      <c r="K3" s="440"/>
      <c r="L3" s="440"/>
    </row>
    <row r="4" spans="1:12" s="23" customFormat="1" ht="27.95" customHeight="1">
      <c r="A4" s="266" t="s">
        <v>4</v>
      </c>
      <c r="B4" s="269"/>
      <c r="C4" s="269" t="s">
        <v>483</v>
      </c>
      <c r="D4" s="266"/>
      <c r="E4" s="441" t="s">
        <v>192</v>
      </c>
      <c r="F4" s="266"/>
      <c r="G4" s="266"/>
      <c r="H4" s="2724" t="s">
        <v>193</v>
      </c>
      <c r="I4" s="2724"/>
      <c r="J4" s="2724"/>
      <c r="K4" s="440"/>
      <c r="L4" s="440"/>
    </row>
    <row r="5" spans="1:12" s="23" customFormat="1" ht="27.95" customHeight="1">
      <c r="A5" s="404" t="s">
        <v>182</v>
      </c>
      <c r="B5" s="269"/>
      <c r="C5" s="269" t="s">
        <v>488</v>
      </c>
      <c r="D5" s="266"/>
      <c r="E5" s="441" t="s">
        <v>192</v>
      </c>
      <c r="F5" s="266"/>
      <c r="G5" s="266"/>
      <c r="H5" s="2724" t="s">
        <v>194</v>
      </c>
      <c r="I5" s="2724"/>
      <c r="J5" s="2724"/>
      <c r="K5" s="440"/>
      <c r="L5" s="440"/>
    </row>
    <row r="6" spans="1:12" s="23" customFormat="1" ht="27.95" customHeight="1">
      <c r="A6" s="404" t="s">
        <v>183</v>
      </c>
      <c r="B6" s="269"/>
      <c r="C6" s="269"/>
      <c r="D6" s="266"/>
      <c r="E6" s="441" t="s">
        <v>195</v>
      </c>
      <c r="F6" s="266"/>
      <c r="G6" s="266"/>
      <c r="H6" s="1480"/>
      <c r="I6" s="1480"/>
      <c r="J6" s="1698"/>
      <c r="K6" s="440"/>
      <c r="L6" s="440"/>
    </row>
    <row r="7" spans="1:12" s="23" customFormat="1" ht="27.95" customHeight="1">
      <c r="A7" s="443"/>
      <c r="B7" s="266"/>
      <c r="C7" s="266"/>
      <c r="D7" s="266"/>
      <c r="E7" s="441" t="s">
        <v>196</v>
      </c>
      <c r="F7" s="266"/>
      <c r="G7" s="266"/>
      <c r="H7" s="2724" t="s">
        <v>197</v>
      </c>
      <c r="I7" s="2724"/>
      <c r="J7" s="2724"/>
      <c r="K7" s="440"/>
      <c r="L7" s="440"/>
    </row>
    <row r="8" spans="1:12" s="23" customFormat="1" ht="27.95" customHeight="1">
      <c r="A8" s="266"/>
      <c r="B8" s="266"/>
      <c r="C8" s="266"/>
      <c r="D8" s="266"/>
      <c r="E8" s="441" t="s">
        <v>198</v>
      </c>
      <c r="F8" s="266"/>
      <c r="G8" s="266"/>
      <c r="H8" s="2724" t="s">
        <v>199</v>
      </c>
      <c r="I8" s="2724"/>
      <c r="J8" s="2724"/>
      <c r="K8" s="440"/>
      <c r="L8" s="440"/>
    </row>
    <row r="9" spans="1:12" s="23" customFormat="1" ht="27.95" customHeight="1">
      <c r="A9" s="266"/>
      <c r="B9" s="266"/>
      <c r="C9" s="266"/>
      <c r="D9" s="266"/>
      <c r="E9" s="441" t="s">
        <v>195</v>
      </c>
      <c r="F9" s="266"/>
      <c r="G9" s="266"/>
      <c r="H9" s="1480"/>
      <c r="I9" s="1480"/>
      <c r="J9" s="1698"/>
      <c r="K9" s="440"/>
      <c r="L9" s="440"/>
    </row>
    <row r="10" spans="1:12" s="23" customFormat="1" ht="27.95" customHeight="1">
      <c r="A10" s="70"/>
      <c r="B10" s="265"/>
      <c r="C10" s="265" t="s">
        <v>85</v>
      </c>
      <c r="D10" s="265"/>
      <c r="E10" s="265" t="s">
        <v>7</v>
      </c>
      <c r="F10" s="265"/>
      <c r="G10" s="265"/>
      <c r="H10" s="2725" t="s">
        <v>8</v>
      </c>
      <c r="I10" s="2725"/>
      <c r="J10" s="2725"/>
      <c r="K10" s="440"/>
      <c r="L10" s="440"/>
    </row>
    <row r="11" spans="1:12" s="23" customFormat="1" ht="27.95" customHeight="1">
      <c r="A11" s="70"/>
      <c r="B11" s="269"/>
      <c r="C11" s="269" t="s">
        <v>483</v>
      </c>
      <c r="D11" s="266"/>
      <c r="E11" s="441" t="s">
        <v>192</v>
      </c>
      <c r="F11" s="266"/>
      <c r="G11" s="266"/>
      <c r="H11" s="2724" t="s">
        <v>200</v>
      </c>
      <c r="I11" s="2724"/>
      <c r="J11" s="2724"/>
      <c r="K11" s="440"/>
      <c r="L11" s="440"/>
    </row>
    <row r="12" spans="1:12" s="23" customFormat="1" ht="27.95" customHeight="1">
      <c r="A12" s="266"/>
      <c r="B12" s="269"/>
      <c r="C12" s="269" t="s">
        <v>488</v>
      </c>
      <c r="D12" s="266"/>
      <c r="E12" s="441" t="s">
        <v>201</v>
      </c>
      <c r="F12" s="266"/>
      <c r="G12" s="266"/>
      <c r="H12" s="2724" t="s">
        <v>200</v>
      </c>
      <c r="I12" s="2724"/>
      <c r="J12" s="2724"/>
      <c r="K12" s="440"/>
      <c r="L12" s="440"/>
    </row>
    <row r="13" spans="1:12" s="1" customFormat="1" ht="27.95" customHeight="1">
      <c r="A13" s="266"/>
      <c r="B13" s="269"/>
      <c r="C13" s="266"/>
      <c r="D13" s="266"/>
      <c r="E13" s="441" t="s">
        <v>202</v>
      </c>
      <c r="F13" s="266"/>
      <c r="G13" s="266"/>
      <c r="H13" s="1480"/>
      <c r="I13" s="1480"/>
      <c r="J13" s="1698"/>
      <c r="K13" s="440"/>
      <c r="L13" s="440"/>
    </row>
    <row r="14" spans="1:12" s="1" customFormat="1" ht="27.95" customHeight="1">
      <c r="A14" s="266"/>
      <c r="B14" s="266"/>
      <c r="C14" s="266"/>
      <c r="D14" s="266"/>
      <c r="E14" s="441" t="s">
        <v>196</v>
      </c>
      <c r="F14" s="266"/>
      <c r="G14" s="266"/>
      <c r="H14" s="2724" t="s">
        <v>203</v>
      </c>
      <c r="I14" s="2724"/>
      <c r="J14" s="2724"/>
      <c r="K14" s="440"/>
      <c r="L14" s="440"/>
    </row>
    <row r="15" spans="1:12" s="1" customFormat="1" ht="27.95" customHeight="1">
      <c r="A15" s="266"/>
      <c r="B15" s="266"/>
      <c r="C15" s="266"/>
      <c r="D15" s="266"/>
      <c r="E15" s="441" t="s">
        <v>198</v>
      </c>
      <c r="F15" s="266"/>
      <c r="G15" s="266"/>
      <c r="H15" s="2724" t="s">
        <v>203</v>
      </c>
      <c r="I15" s="2724"/>
      <c r="J15" s="2724"/>
      <c r="K15" s="440"/>
      <c r="L15" s="440"/>
    </row>
    <row r="16" spans="1:12" ht="27.95" customHeight="1">
      <c r="A16" s="444"/>
      <c r="B16" s="444"/>
      <c r="C16" s="444"/>
      <c r="D16" s="444"/>
      <c r="E16" s="445" t="s">
        <v>202</v>
      </c>
      <c r="F16" s="444"/>
      <c r="G16" s="444"/>
      <c r="H16" s="1480"/>
      <c r="I16" s="1480"/>
      <c r="J16" s="1698"/>
      <c r="K16" s="440"/>
      <c r="L16" s="440"/>
    </row>
    <row r="17" spans="1:15" ht="27.95" customHeight="1">
      <c r="A17" s="9" t="s">
        <v>11</v>
      </c>
      <c r="B17" s="2652" t="s">
        <v>12</v>
      </c>
      <c r="C17" s="2653"/>
      <c r="D17" s="2653"/>
      <c r="E17" s="9">
        <v>10</v>
      </c>
      <c r="F17" s="2661">
        <v>11</v>
      </c>
      <c r="G17" s="2662"/>
      <c r="H17" s="2662"/>
      <c r="I17" s="2662"/>
      <c r="J17" s="1683">
        <v>12</v>
      </c>
      <c r="K17" s="446"/>
      <c r="L17" s="446"/>
    </row>
    <row r="18" spans="1:15" ht="27.95" customHeight="1">
      <c r="A18" s="10" t="s">
        <v>13</v>
      </c>
      <c r="B18" s="2726" t="s">
        <v>14</v>
      </c>
      <c r="C18" s="2678"/>
      <c r="D18" s="2678"/>
      <c r="E18" s="10" t="s">
        <v>19</v>
      </c>
      <c r="F18" s="2663" t="s">
        <v>894</v>
      </c>
      <c r="G18" s="2664"/>
      <c r="H18" s="2664"/>
      <c r="I18" s="2664"/>
      <c r="J18" s="1661" t="s">
        <v>20</v>
      </c>
      <c r="K18" s="446"/>
      <c r="L18" s="446"/>
    </row>
    <row r="19" spans="1:15" ht="27.95" customHeight="1">
      <c r="A19" s="11"/>
      <c r="B19" s="2727" t="s">
        <v>15</v>
      </c>
      <c r="C19" s="2684"/>
      <c r="D19" s="2684"/>
      <c r="E19" s="56"/>
      <c r="F19" s="1612">
        <v>1</v>
      </c>
      <c r="G19" s="1612">
        <v>2</v>
      </c>
      <c r="H19" s="57">
        <v>3</v>
      </c>
      <c r="I19" s="1613">
        <v>4</v>
      </c>
      <c r="J19" s="1662" t="s">
        <v>21</v>
      </c>
      <c r="K19" s="446"/>
      <c r="L19" s="446"/>
    </row>
    <row r="20" spans="1:15" ht="27.95" customHeight="1">
      <c r="A20" s="794" t="s">
        <v>778</v>
      </c>
      <c r="B20" s="1294" t="s">
        <v>779</v>
      </c>
      <c r="C20" s="1295"/>
      <c r="D20" s="1295"/>
      <c r="E20" s="447" t="s">
        <v>20</v>
      </c>
      <c r="F20" s="447"/>
      <c r="G20" s="447"/>
      <c r="H20" s="1481"/>
      <c r="I20" s="1482"/>
      <c r="J20" s="1676" t="s">
        <v>220</v>
      </c>
      <c r="K20" s="439"/>
      <c r="L20" s="439"/>
      <c r="O20" s="12">
        <v>1</v>
      </c>
    </row>
    <row r="21" spans="1:15" ht="27.95" customHeight="1">
      <c r="A21" s="795"/>
      <c r="B21" s="1140" t="s">
        <v>204</v>
      </c>
      <c r="C21" s="1141"/>
      <c r="D21" s="1141"/>
      <c r="E21" s="450" t="s">
        <v>44</v>
      </c>
      <c r="F21" s="450"/>
      <c r="G21" s="450"/>
      <c r="H21" s="1483"/>
      <c r="I21" s="1484"/>
      <c r="J21" s="1672"/>
      <c r="K21" s="439"/>
      <c r="L21" s="439"/>
    </row>
    <row r="22" spans="1:15" ht="27.95" customHeight="1">
      <c r="A22" s="795"/>
      <c r="B22" s="1140" t="s">
        <v>205</v>
      </c>
      <c r="C22" s="1141"/>
      <c r="D22" s="1141"/>
      <c r="E22" s="450" t="s">
        <v>123</v>
      </c>
      <c r="F22" s="450"/>
      <c r="G22" s="450"/>
      <c r="H22" s="1483"/>
      <c r="I22" s="1484"/>
      <c r="J22" s="1672"/>
      <c r="K22" s="439"/>
      <c r="L22" s="439"/>
    </row>
    <row r="23" spans="1:15" ht="27.95" customHeight="1">
      <c r="A23" s="452"/>
      <c r="B23" s="71" t="s">
        <v>46</v>
      </c>
      <c r="C23" s="362">
        <v>1</v>
      </c>
      <c r="D23" s="453" t="s">
        <v>206</v>
      </c>
      <c r="E23" s="450"/>
      <c r="F23" s="385"/>
      <c r="G23" s="385"/>
      <c r="H23" s="245"/>
      <c r="I23" s="245"/>
      <c r="J23" s="1686"/>
      <c r="K23" s="439"/>
      <c r="L23" s="439"/>
    </row>
    <row r="24" spans="1:15" ht="27.95" customHeight="1">
      <c r="A24" s="452"/>
      <c r="B24" s="71"/>
      <c r="C24" s="362"/>
      <c r="D24" s="453"/>
      <c r="E24" s="450"/>
      <c r="F24" s="450"/>
      <c r="G24" s="450"/>
      <c r="H24" s="245"/>
      <c r="I24" s="245"/>
      <c r="J24" s="1686"/>
      <c r="K24" s="439"/>
      <c r="L24" s="439"/>
    </row>
    <row r="25" spans="1:15" ht="27.95" customHeight="1">
      <c r="A25" s="454"/>
      <c r="B25" s="71"/>
      <c r="C25" s="1157"/>
      <c r="D25" s="453"/>
      <c r="E25" s="450"/>
      <c r="F25" s="378"/>
      <c r="G25" s="378"/>
      <c r="H25" s="245"/>
      <c r="I25" s="245"/>
      <c r="J25" s="1686"/>
      <c r="K25" s="439"/>
      <c r="L25" s="439"/>
    </row>
    <row r="26" spans="1:15" ht="27.95" customHeight="1">
      <c r="A26" s="454"/>
      <c r="B26" s="71"/>
      <c r="C26" s="2728"/>
      <c r="D26" s="2728"/>
      <c r="E26" s="450"/>
      <c r="F26" s="450"/>
      <c r="G26" s="450"/>
      <c r="H26" s="245"/>
      <c r="I26" s="245"/>
      <c r="J26" s="1686"/>
      <c r="K26" s="439"/>
      <c r="L26" s="439"/>
    </row>
    <row r="27" spans="1:15" ht="27.95" customHeight="1">
      <c r="A27" s="455"/>
      <c r="B27" s="2729" t="s">
        <v>489</v>
      </c>
      <c r="C27" s="2730"/>
      <c r="D27" s="2731"/>
      <c r="E27" s="456"/>
      <c r="F27" s="456"/>
      <c r="G27" s="456"/>
      <c r="H27" s="509"/>
      <c r="I27" s="509"/>
      <c r="J27" s="1691"/>
      <c r="K27" s="439"/>
      <c r="L27" s="439"/>
    </row>
    <row r="28" spans="1:15" ht="27.95" customHeight="1">
      <c r="A28" s="475"/>
      <c r="B28" s="457"/>
      <c r="C28" s="2742"/>
      <c r="D28" s="2742"/>
      <c r="E28" s="456"/>
      <c r="F28" s="456"/>
      <c r="G28" s="456"/>
      <c r="H28" s="509"/>
      <c r="I28" s="509"/>
      <c r="J28" s="1691"/>
      <c r="K28" s="439"/>
      <c r="L28" s="439"/>
    </row>
    <row r="29" spans="1:15" ht="27.95" customHeight="1">
      <c r="A29" s="1253"/>
      <c r="B29" s="1254"/>
      <c r="C29" s="1255"/>
      <c r="D29" s="1255"/>
      <c r="E29" s="494"/>
      <c r="F29" s="494"/>
      <c r="G29" s="494"/>
      <c r="H29" s="514"/>
      <c r="I29" s="514"/>
      <c r="J29" s="1687"/>
      <c r="K29" s="439"/>
      <c r="L29" s="439"/>
    </row>
    <row r="30" spans="1:15" ht="20.100000000000001" customHeight="1">
      <c r="A30" s="794" t="s">
        <v>780</v>
      </c>
      <c r="B30" s="2324" t="s">
        <v>781</v>
      </c>
      <c r="C30" s="1256"/>
      <c r="D30" s="1256"/>
      <c r="E30" s="447"/>
      <c r="F30" s="447"/>
      <c r="G30" s="447"/>
      <c r="H30" s="1486"/>
      <c r="I30" s="1486"/>
      <c r="J30" s="1699"/>
      <c r="K30" s="439"/>
      <c r="L30" s="439"/>
    </row>
    <row r="31" spans="1:15" ht="20.100000000000001" customHeight="1">
      <c r="A31" s="455"/>
      <c r="B31" s="2738" t="s">
        <v>782</v>
      </c>
      <c r="C31" s="2739"/>
      <c r="D31" s="2740"/>
      <c r="E31" s="450"/>
      <c r="F31" s="450"/>
      <c r="G31" s="450"/>
      <c r="H31" s="509"/>
      <c r="I31" s="509"/>
      <c r="J31" s="1691"/>
      <c r="K31" s="439"/>
      <c r="L31" s="439"/>
    </row>
    <row r="32" spans="1:15" ht="20.100000000000001" customHeight="1">
      <c r="A32" s="454"/>
      <c r="B32" s="2738" t="s">
        <v>783</v>
      </c>
      <c r="C32" s="2739"/>
      <c r="D32" s="2740"/>
      <c r="E32" s="450" t="s">
        <v>20</v>
      </c>
      <c r="F32" s="450"/>
      <c r="G32" s="377"/>
      <c r="H32" s="245"/>
      <c r="I32" s="245"/>
      <c r="J32" s="1686" t="s">
        <v>984</v>
      </c>
      <c r="K32" s="439"/>
      <c r="L32" s="439"/>
      <c r="O32" s="12">
        <v>2</v>
      </c>
    </row>
    <row r="33" spans="1:17" ht="20.100000000000001" customHeight="1">
      <c r="A33" s="455"/>
      <c r="B33" s="2741" t="s">
        <v>490</v>
      </c>
      <c r="C33" s="2736"/>
      <c r="D33" s="2737"/>
      <c r="E33" s="450" t="s">
        <v>44</v>
      </c>
      <c r="F33" s="450"/>
      <c r="G33" s="450"/>
      <c r="H33" s="509"/>
      <c r="I33" s="509"/>
      <c r="J33" s="1691"/>
      <c r="K33" s="439"/>
      <c r="L33" s="439"/>
    </row>
    <row r="34" spans="1:17" ht="20.100000000000001" customHeight="1">
      <c r="A34" s="455"/>
      <c r="B34" s="2732" t="s">
        <v>1133</v>
      </c>
      <c r="C34" s="2733"/>
      <c r="D34" s="2734"/>
      <c r="E34" s="450" t="s">
        <v>123</v>
      </c>
      <c r="F34" s="456"/>
      <c r="G34" s="456"/>
      <c r="H34" s="245"/>
      <c r="I34" s="245"/>
      <c r="J34" s="1686"/>
      <c r="K34" s="439"/>
      <c r="L34" s="439"/>
    </row>
    <row r="35" spans="1:17" s="39" customFormat="1" ht="20.100000000000001" customHeight="1">
      <c r="A35" s="467"/>
      <c r="B35" s="84" t="s">
        <v>1007</v>
      </c>
      <c r="C35" s="2000">
        <f>C40+C44+C48+C53+C56+C61+C65+C66+C69+C73+C77+C82+C85+C88+C91</f>
        <v>40</v>
      </c>
      <c r="D35" s="181" t="s">
        <v>1134</v>
      </c>
      <c r="E35" s="392"/>
      <c r="F35" s="2002">
        <f>F40+F44+F48+F53+F56+F61+F65+F66+F69+F73+F77+F82+F85+F88+F91</f>
        <v>20</v>
      </c>
      <c r="G35" s="2002">
        <f>G40+G44+G48+G53+G56+G61+G65+G66+G69+G73+G77+G82+G85+G88+G91</f>
        <v>10</v>
      </c>
      <c r="H35" s="2002">
        <f>H40+H44+H48+H53+H56+H61+H65+H66+H69+H73+H77+H82+H85+H88+H91</f>
        <v>10</v>
      </c>
      <c r="I35" s="1997" t="s">
        <v>216</v>
      </c>
      <c r="J35" s="1686"/>
    </row>
    <row r="36" spans="1:17" s="1753" customFormat="1" ht="20.100000000000001" hidden="1" customHeight="1" outlineLevel="1">
      <c r="A36" s="1888"/>
      <c r="B36" s="84" t="s">
        <v>898</v>
      </c>
      <c r="C36" s="1995">
        <v>1</v>
      </c>
      <c r="D36" s="2332" t="s">
        <v>897</v>
      </c>
      <c r="E36" s="1996"/>
      <c r="F36" s="2003">
        <f>C36*0.5</f>
        <v>0.5</v>
      </c>
      <c r="G36" s="2003">
        <f>(C36-F36)*0.5</f>
        <v>0.25</v>
      </c>
      <c r="H36" s="2003">
        <f t="shared" ref="H36:H91" si="0">C36-F36-G36</f>
        <v>0.25</v>
      </c>
      <c r="I36" s="1997" t="s">
        <v>216</v>
      </c>
      <c r="J36" s="1750"/>
      <c r="K36" s="1751"/>
      <c r="L36" s="1751"/>
      <c r="M36" s="1751"/>
      <c r="N36" s="1752"/>
      <c r="O36" s="1751"/>
      <c r="P36" s="1751"/>
      <c r="Q36" s="1751"/>
    </row>
    <row r="37" spans="1:17" s="1753" customFormat="1" ht="20.100000000000001" hidden="1" customHeight="1" outlineLevel="1">
      <c r="A37" s="1888"/>
      <c r="B37" s="84" t="s">
        <v>899</v>
      </c>
      <c r="C37" s="1995">
        <v>0.7</v>
      </c>
      <c r="D37" s="2332" t="s">
        <v>897</v>
      </c>
      <c r="E37" s="1996"/>
      <c r="F37" s="2003">
        <f t="shared" ref="F37:F91" si="1">C37*0.5</f>
        <v>0.35</v>
      </c>
      <c r="G37" s="2003">
        <f t="shared" ref="G37:G91" si="2">(C37-F37)*0.5</f>
        <v>0.17499999999999999</v>
      </c>
      <c r="H37" s="2003">
        <f t="shared" si="0"/>
        <v>0.17499999999999999</v>
      </c>
      <c r="I37" s="1997" t="s">
        <v>216</v>
      </c>
      <c r="J37" s="1750"/>
      <c r="K37" s="1751"/>
      <c r="L37" s="1751"/>
      <c r="M37" s="1751"/>
      <c r="N37" s="1752"/>
      <c r="O37" s="1751"/>
      <c r="P37" s="1751"/>
      <c r="Q37" s="1751"/>
    </row>
    <row r="38" spans="1:17" s="1753" customFormat="1" ht="20.100000000000001" hidden="1" customHeight="1" outlineLevel="1">
      <c r="A38" s="1888"/>
      <c r="B38" s="84" t="s">
        <v>900</v>
      </c>
      <c r="C38" s="1995">
        <v>0.3</v>
      </c>
      <c r="D38" s="2332" t="s">
        <v>897</v>
      </c>
      <c r="E38" s="1996"/>
      <c r="F38" s="2003">
        <f t="shared" si="1"/>
        <v>0.15</v>
      </c>
      <c r="G38" s="2003">
        <f t="shared" si="2"/>
        <v>7.4999999999999997E-2</v>
      </c>
      <c r="H38" s="2003">
        <f t="shared" si="0"/>
        <v>7.4999999999999997E-2</v>
      </c>
      <c r="I38" s="1997" t="s">
        <v>216</v>
      </c>
      <c r="J38" s="1750"/>
      <c r="K38" s="1751"/>
      <c r="L38" s="1751"/>
      <c r="M38" s="1751"/>
      <c r="N38" s="1752"/>
      <c r="O38" s="1751"/>
      <c r="P38" s="1751"/>
      <c r="Q38" s="1751"/>
    </row>
    <row r="39" spans="1:17" s="1753" customFormat="1" ht="20.100000000000001" hidden="1" customHeight="1" outlineLevel="1">
      <c r="A39" s="1888"/>
      <c r="B39" s="84" t="s">
        <v>901</v>
      </c>
      <c r="C39" s="1995">
        <v>0.4</v>
      </c>
      <c r="D39" s="2332" t="s">
        <v>897</v>
      </c>
      <c r="E39" s="1996"/>
      <c r="F39" s="2003">
        <f t="shared" si="1"/>
        <v>0.2</v>
      </c>
      <c r="G39" s="2003">
        <f t="shared" si="2"/>
        <v>0.1</v>
      </c>
      <c r="H39" s="2003">
        <f t="shared" si="0"/>
        <v>0.1</v>
      </c>
      <c r="I39" s="1997" t="s">
        <v>216</v>
      </c>
      <c r="J39" s="1750"/>
      <c r="K39" s="1751"/>
      <c r="L39" s="1751"/>
      <c r="M39" s="1751"/>
      <c r="N39" s="1752"/>
      <c r="O39" s="1751"/>
      <c r="P39" s="1751"/>
      <c r="Q39" s="1751"/>
    </row>
    <row r="40" spans="1:17" s="1753" customFormat="1" ht="20.100000000000001" customHeight="1" collapsed="1">
      <c r="A40" s="1888"/>
      <c r="B40" s="84" t="s">
        <v>902</v>
      </c>
      <c r="C40" s="2001">
        <f>C36+C37+C38+C39</f>
        <v>2.4</v>
      </c>
      <c r="D40" s="2332" t="s">
        <v>897</v>
      </c>
      <c r="E40" s="1996"/>
      <c r="F40" s="1998">
        <f t="shared" si="1"/>
        <v>1.2</v>
      </c>
      <c r="G40" s="1998">
        <f t="shared" si="2"/>
        <v>0.6</v>
      </c>
      <c r="H40" s="1998">
        <f t="shared" si="0"/>
        <v>0.6</v>
      </c>
      <c r="I40" s="1997" t="s">
        <v>216</v>
      </c>
      <c r="J40" s="1750"/>
      <c r="K40" s="1751"/>
      <c r="L40" s="1751"/>
      <c r="M40" s="1751"/>
      <c r="N40" s="1752"/>
      <c r="O40" s="1751"/>
      <c r="P40" s="1751"/>
      <c r="Q40" s="1751"/>
    </row>
    <row r="41" spans="1:17" s="1753" customFormat="1" ht="20.100000000000001" hidden="1" customHeight="1" outlineLevel="1">
      <c r="A41" s="1888"/>
      <c r="B41" s="84" t="s">
        <v>903</v>
      </c>
      <c r="C41" s="2001">
        <v>1.3</v>
      </c>
      <c r="D41" s="2332" t="s">
        <v>897</v>
      </c>
      <c r="E41" s="1996"/>
      <c r="F41" s="1998">
        <f t="shared" si="1"/>
        <v>0.65</v>
      </c>
      <c r="G41" s="1998">
        <f t="shared" si="2"/>
        <v>0.32500000000000001</v>
      </c>
      <c r="H41" s="1998">
        <f t="shared" si="0"/>
        <v>0.32500000000000001</v>
      </c>
      <c r="I41" s="1997" t="s">
        <v>216</v>
      </c>
      <c r="J41" s="1750"/>
      <c r="K41" s="1751"/>
      <c r="L41" s="1751"/>
      <c r="M41" s="1751"/>
      <c r="N41" s="1752"/>
      <c r="O41" s="1751"/>
      <c r="P41" s="1751"/>
      <c r="Q41" s="1751"/>
    </row>
    <row r="42" spans="1:17" s="1753" customFormat="1" ht="20.100000000000001" hidden="1" customHeight="1" outlineLevel="1">
      <c r="A42" s="1888"/>
      <c r="B42" s="84" t="s">
        <v>904</v>
      </c>
      <c r="C42" s="2001">
        <v>1.8</v>
      </c>
      <c r="D42" s="2332" t="s">
        <v>897</v>
      </c>
      <c r="E42" s="1996"/>
      <c r="F42" s="1998">
        <f t="shared" si="1"/>
        <v>0.9</v>
      </c>
      <c r="G42" s="1998">
        <f t="shared" si="2"/>
        <v>0.45</v>
      </c>
      <c r="H42" s="1998">
        <f t="shared" si="0"/>
        <v>0.45</v>
      </c>
      <c r="I42" s="1997" t="s">
        <v>216</v>
      </c>
      <c r="J42" s="1750"/>
      <c r="K42" s="1751"/>
      <c r="L42" s="1751"/>
      <c r="M42" s="1751"/>
      <c r="N42" s="1752"/>
      <c r="O42" s="1751"/>
      <c r="P42" s="1751"/>
      <c r="Q42" s="1751"/>
    </row>
    <row r="43" spans="1:17" s="1753" customFormat="1" ht="20.100000000000001" hidden="1" customHeight="1" outlineLevel="1">
      <c r="A43" s="1888"/>
      <c r="B43" s="84" t="s">
        <v>905</v>
      </c>
      <c r="C43" s="2001">
        <v>0.7</v>
      </c>
      <c r="D43" s="2332" t="s">
        <v>897</v>
      </c>
      <c r="E43" s="1996"/>
      <c r="F43" s="1998">
        <f t="shared" si="1"/>
        <v>0.35</v>
      </c>
      <c r="G43" s="1998">
        <f t="shared" si="2"/>
        <v>0.17499999999999999</v>
      </c>
      <c r="H43" s="1998">
        <f t="shared" si="0"/>
        <v>0.17499999999999999</v>
      </c>
      <c r="I43" s="1997" t="s">
        <v>216</v>
      </c>
      <c r="J43" s="1750"/>
      <c r="K43" s="1751"/>
      <c r="L43" s="1751"/>
      <c r="M43" s="1751"/>
      <c r="N43" s="1752"/>
      <c r="O43" s="1751"/>
      <c r="P43" s="1751"/>
      <c r="Q43" s="1751"/>
    </row>
    <row r="44" spans="1:17" s="1753" customFormat="1" ht="20.100000000000001" customHeight="1" collapsed="1">
      <c r="A44" s="1888"/>
      <c r="B44" s="84" t="s">
        <v>906</v>
      </c>
      <c r="C44" s="2001">
        <f>C41+C42+C43</f>
        <v>3.8</v>
      </c>
      <c r="D44" s="2332" t="s">
        <v>897</v>
      </c>
      <c r="E44" s="1996"/>
      <c r="F44" s="1998">
        <f t="shared" si="1"/>
        <v>1.9</v>
      </c>
      <c r="G44" s="1998">
        <f t="shared" si="2"/>
        <v>0.95</v>
      </c>
      <c r="H44" s="1998">
        <f t="shared" si="0"/>
        <v>0.95</v>
      </c>
      <c r="I44" s="1997" t="s">
        <v>216</v>
      </c>
      <c r="J44" s="1750"/>
      <c r="K44" s="1751"/>
      <c r="L44" s="1751"/>
      <c r="M44" s="1751"/>
      <c r="N44" s="1752"/>
      <c r="O44" s="1751"/>
      <c r="P44" s="1751"/>
      <c r="Q44" s="1751"/>
    </row>
    <row r="45" spans="1:17" s="1753" customFormat="1" ht="20.100000000000001" hidden="1" customHeight="1" outlineLevel="1">
      <c r="A45" s="1888"/>
      <c r="B45" s="84" t="s">
        <v>907</v>
      </c>
      <c r="C45" s="2001">
        <v>1</v>
      </c>
      <c r="D45" s="2332" t="s">
        <v>897</v>
      </c>
      <c r="E45" s="1996"/>
      <c r="F45" s="1998">
        <f t="shared" si="1"/>
        <v>0.5</v>
      </c>
      <c r="G45" s="1998">
        <f t="shared" si="2"/>
        <v>0.25</v>
      </c>
      <c r="H45" s="1998">
        <f t="shared" si="0"/>
        <v>0.25</v>
      </c>
      <c r="I45" s="1997" t="s">
        <v>216</v>
      </c>
      <c r="J45" s="1750"/>
      <c r="K45" s="1751"/>
      <c r="L45" s="1751"/>
      <c r="M45" s="1751"/>
      <c r="N45" s="1752"/>
      <c r="O45" s="1751"/>
      <c r="P45" s="1751"/>
      <c r="Q45" s="1751"/>
    </row>
    <row r="46" spans="1:17" s="1753" customFormat="1" ht="20.100000000000001" hidden="1" customHeight="1" outlineLevel="1">
      <c r="A46" s="1888"/>
      <c r="B46" s="84" t="s">
        <v>908</v>
      </c>
      <c r="C46" s="2001">
        <v>0.78</v>
      </c>
      <c r="D46" s="2332" t="s">
        <v>897</v>
      </c>
      <c r="E46" s="1996"/>
      <c r="F46" s="1998">
        <f t="shared" si="1"/>
        <v>0.39</v>
      </c>
      <c r="G46" s="1998">
        <f t="shared" si="2"/>
        <v>0.19500000000000001</v>
      </c>
      <c r="H46" s="1998">
        <f t="shared" si="0"/>
        <v>0.19500000000000001</v>
      </c>
      <c r="I46" s="1997" t="s">
        <v>216</v>
      </c>
      <c r="J46" s="1750"/>
      <c r="K46" s="1751"/>
      <c r="L46" s="1751"/>
      <c r="M46" s="1751"/>
      <c r="N46" s="1752"/>
      <c r="O46" s="1751"/>
      <c r="P46" s="1751"/>
      <c r="Q46" s="1751"/>
    </row>
    <row r="47" spans="1:17" s="1753" customFormat="1" ht="20.100000000000001" hidden="1" customHeight="1" outlineLevel="1">
      <c r="A47" s="1888"/>
      <c r="B47" s="84" t="s">
        <v>909</v>
      </c>
      <c r="C47" s="2001">
        <v>0.5</v>
      </c>
      <c r="D47" s="2332" t="s">
        <v>897</v>
      </c>
      <c r="E47" s="1996"/>
      <c r="F47" s="1998">
        <f t="shared" si="1"/>
        <v>0.25</v>
      </c>
      <c r="G47" s="1998">
        <f t="shared" si="2"/>
        <v>0.125</v>
      </c>
      <c r="H47" s="1998">
        <f t="shared" si="0"/>
        <v>0.125</v>
      </c>
      <c r="I47" s="1997" t="s">
        <v>216</v>
      </c>
      <c r="J47" s="1750"/>
      <c r="K47" s="1751"/>
      <c r="L47" s="1751"/>
      <c r="M47" s="1751"/>
      <c r="N47" s="1752"/>
      <c r="O47" s="1751"/>
      <c r="P47" s="1751"/>
      <c r="Q47" s="1751"/>
    </row>
    <row r="48" spans="1:17" s="1753" customFormat="1" ht="20.100000000000001" customHeight="1" collapsed="1">
      <c r="A48" s="1888"/>
      <c r="B48" s="84" t="s">
        <v>910</v>
      </c>
      <c r="C48" s="2001">
        <f>SUM(C45:C47)</f>
        <v>2.2800000000000002</v>
      </c>
      <c r="D48" s="2332" t="s">
        <v>897</v>
      </c>
      <c r="E48" s="1996"/>
      <c r="F48" s="1998">
        <f t="shared" si="1"/>
        <v>1.1400000000000001</v>
      </c>
      <c r="G48" s="1998">
        <f t="shared" si="2"/>
        <v>0.57000000000000006</v>
      </c>
      <c r="H48" s="1998">
        <f t="shared" si="0"/>
        <v>0.57000000000000006</v>
      </c>
      <c r="I48" s="1997" t="s">
        <v>216</v>
      </c>
      <c r="J48" s="1750"/>
      <c r="K48" s="1751"/>
      <c r="L48" s="1751"/>
      <c r="M48" s="1751"/>
      <c r="N48" s="1752"/>
      <c r="O48" s="1751"/>
      <c r="P48" s="1751"/>
      <c r="Q48" s="1751"/>
    </row>
    <row r="49" spans="1:17" s="1753" customFormat="1" ht="20.100000000000001" hidden="1" customHeight="1" outlineLevel="1">
      <c r="A49" s="1888"/>
      <c r="B49" s="84" t="s">
        <v>911</v>
      </c>
      <c r="C49" s="2001">
        <v>1.2</v>
      </c>
      <c r="D49" s="2332" t="s">
        <v>897</v>
      </c>
      <c r="E49" s="1996"/>
      <c r="F49" s="1998">
        <f t="shared" si="1"/>
        <v>0.6</v>
      </c>
      <c r="G49" s="1998">
        <f t="shared" si="2"/>
        <v>0.3</v>
      </c>
      <c r="H49" s="1998">
        <f t="shared" si="0"/>
        <v>0.3</v>
      </c>
      <c r="I49" s="1997" t="s">
        <v>216</v>
      </c>
      <c r="J49" s="1750"/>
      <c r="K49" s="1751"/>
      <c r="L49" s="1751"/>
      <c r="M49" s="1751"/>
      <c r="N49" s="1752"/>
      <c r="O49" s="1751"/>
      <c r="P49" s="1751"/>
      <c r="Q49" s="1751"/>
    </row>
    <row r="50" spans="1:17" s="1753" customFormat="1" ht="20.100000000000001" hidden="1" customHeight="1" outlineLevel="1">
      <c r="A50" s="1888"/>
      <c r="B50" s="84" t="s">
        <v>912</v>
      </c>
      <c r="C50" s="2001">
        <v>0.7</v>
      </c>
      <c r="D50" s="2332" t="s">
        <v>897</v>
      </c>
      <c r="E50" s="1996"/>
      <c r="F50" s="1998">
        <f t="shared" si="1"/>
        <v>0.35</v>
      </c>
      <c r="G50" s="1998">
        <f t="shared" si="2"/>
        <v>0.17499999999999999</v>
      </c>
      <c r="H50" s="1998">
        <f t="shared" si="0"/>
        <v>0.17499999999999999</v>
      </c>
      <c r="I50" s="1997" t="s">
        <v>216</v>
      </c>
      <c r="J50" s="1750"/>
      <c r="K50" s="1751"/>
      <c r="L50" s="1751"/>
      <c r="M50" s="1751"/>
      <c r="N50" s="1752"/>
      <c r="O50" s="1751"/>
      <c r="P50" s="1751"/>
      <c r="Q50" s="1751"/>
    </row>
    <row r="51" spans="1:17" s="1753" customFormat="1" ht="20.100000000000001" hidden="1" customHeight="1" outlineLevel="1">
      <c r="A51" s="1888"/>
      <c r="B51" s="84" t="s">
        <v>913</v>
      </c>
      <c r="C51" s="2001">
        <v>0.8</v>
      </c>
      <c r="D51" s="2332" t="s">
        <v>897</v>
      </c>
      <c r="E51" s="1996"/>
      <c r="F51" s="1998">
        <f t="shared" si="1"/>
        <v>0.4</v>
      </c>
      <c r="G51" s="1998">
        <f t="shared" si="2"/>
        <v>0.2</v>
      </c>
      <c r="H51" s="1998">
        <f t="shared" si="0"/>
        <v>0.2</v>
      </c>
      <c r="I51" s="1997" t="s">
        <v>216</v>
      </c>
      <c r="J51" s="1750"/>
      <c r="K51" s="1751"/>
      <c r="L51" s="1751"/>
      <c r="M51" s="1751"/>
      <c r="N51" s="1752"/>
      <c r="O51" s="1751"/>
      <c r="P51" s="1751"/>
      <c r="Q51" s="1751"/>
    </row>
    <row r="52" spans="1:17" s="1753" customFormat="1" ht="20.100000000000001" hidden="1" customHeight="1" outlineLevel="1">
      <c r="A52" s="1888"/>
      <c r="B52" s="84" t="s">
        <v>914</v>
      </c>
      <c r="C52" s="2001">
        <v>0.7</v>
      </c>
      <c r="D52" s="2332" t="s">
        <v>897</v>
      </c>
      <c r="E52" s="1996"/>
      <c r="F52" s="1998">
        <f t="shared" si="1"/>
        <v>0.35</v>
      </c>
      <c r="G52" s="1998">
        <f t="shared" si="2"/>
        <v>0.17499999999999999</v>
      </c>
      <c r="H52" s="1998">
        <f t="shared" si="0"/>
        <v>0.17499999999999999</v>
      </c>
      <c r="I52" s="1997" t="s">
        <v>216</v>
      </c>
      <c r="J52" s="1750"/>
      <c r="K52" s="1751"/>
      <c r="L52" s="1751"/>
      <c r="M52" s="1751"/>
      <c r="N52" s="1752"/>
      <c r="O52" s="1751"/>
      <c r="P52" s="1751"/>
      <c r="Q52" s="1751"/>
    </row>
    <row r="53" spans="1:17" s="1753" customFormat="1" ht="20.100000000000001" customHeight="1" collapsed="1">
      <c r="A53" s="1888"/>
      <c r="B53" s="84" t="s">
        <v>915</v>
      </c>
      <c r="C53" s="2001">
        <f>SUM(C49:C52)</f>
        <v>3.4000000000000004</v>
      </c>
      <c r="D53" s="2332" t="s">
        <v>897</v>
      </c>
      <c r="E53" s="1996"/>
      <c r="F53" s="1998">
        <f t="shared" si="1"/>
        <v>1.7000000000000002</v>
      </c>
      <c r="G53" s="1998">
        <f t="shared" si="2"/>
        <v>0.85000000000000009</v>
      </c>
      <c r="H53" s="1998">
        <f t="shared" si="0"/>
        <v>0.85000000000000009</v>
      </c>
      <c r="I53" s="1997" t="s">
        <v>216</v>
      </c>
      <c r="J53" s="1750"/>
      <c r="K53" s="1751"/>
      <c r="L53" s="1751"/>
      <c r="M53" s="1751"/>
      <c r="N53" s="1752"/>
      <c r="O53" s="1751"/>
      <c r="P53" s="1751"/>
      <c r="Q53" s="1751"/>
    </row>
    <row r="54" spans="1:17" s="1753" customFormat="1" ht="20.100000000000001" hidden="1" customHeight="1" outlineLevel="1">
      <c r="A54" s="1888"/>
      <c r="B54" s="84" t="s">
        <v>916</v>
      </c>
      <c r="C54" s="2001">
        <v>1.22</v>
      </c>
      <c r="D54" s="2332" t="s">
        <v>897</v>
      </c>
      <c r="E54" s="1996"/>
      <c r="F54" s="1998">
        <f t="shared" si="1"/>
        <v>0.61</v>
      </c>
      <c r="G54" s="1998">
        <f t="shared" si="2"/>
        <v>0.30499999999999999</v>
      </c>
      <c r="H54" s="1998">
        <f t="shared" si="0"/>
        <v>0.30499999999999999</v>
      </c>
      <c r="I54" s="1997" t="s">
        <v>216</v>
      </c>
      <c r="J54" s="1750"/>
      <c r="K54" s="1751"/>
      <c r="L54" s="1751"/>
      <c r="M54" s="1751"/>
      <c r="N54" s="1752"/>
      <c r="O54" s="1751"/>
      <c r="P54" s="1751"/>
      <c r="Q54" s="1751"/>
    </row>
    <row r="55" spans="1:17" s="1753" customFormat="1" ht="20.100000000000001" hidden="1" customHeight="1" outlineLevel="1">
      <c r="A55" s="1888"/>
      <c r="B55" s="84" t="s">
        <v>917</v>
      </c>
      <c r="C55" s="2001">
        <v>0.3</v>
      </c>
      <c r="D55" s="2332" t="s">
        <v>897</v>
      </c>
      <c r="E55" s="1996"/>
      <c r="F55" s="1998">
        <f t="shared" si="1"/>
        <v>0.15</v>
      </c>
      <c r="G55" s="1998">
        <f t="shared" si="2"/>
        <v>7.4999999999999997E-2</v>
      </c>
      <c r="H55" s="1998">
        <f t="shared" si="0"/>
        <v>7.4999999999999997E-2</v>
      </c>
      <c r="I55" s="1997" t="s">
        <v>216</v>
      </c>
      <c r="J55" s="1750"/>
      <c r="K55" s="1751"/>
      <c r="L55" s="1751"/>
      <c r="M55" s="1751"/>
      <c r="N55" s="1752"/>
      <c r="O55" s="1751"/>
      <c r="P55" s="1751"/>
      <c r="Q55" s="1751"/>
    </row>
    <row r="56" spans="1:17" s="1753" customFormat="1" ht="20.100000000000001" customHeight="1" collapsed="1">
      <c r="A56" s="1888"/>
      <c r="B56" s="84" t="s">
        <v>918</v>
      </c>
      <c r="C56" s="2001">
        <f>SUM(C54:C55)</f>
        <v>1.52</v>
      </c>
      <c r="D56" s="2332" t="s">
        <v>897</v>
      </c>
      <c r="E56" s="1996"/>
      <c r="F56" s="1998">
        <f t="shared" si="1"/>
        <v>0.76</v>
      </c>
      <c r="G56" s="1998">
        <f t="shared" si="2"/>
        <v>0.38</v>
      </c>
      <c r="H56" s="1998">
        <f t="shared" si="0"/>
        <v>0.38</v>
      </c>
      <c r="I56" s="1997" t="s">
        <v>216</v>
      </c>
      <c r="J56" s="1750"/>
      <c r="K56" s="1751"/>
      <c r="L56" s="1751"/>
      <c r="M56" s="1751"/>
      <c r="N56" s="1752"/>
      <c r="O56" s="1751"/>
      <c r="P56" s="1751"/>
      <c r="Q56" s="1751"/>
    </row>
    <row r="57" spans="1:17" s="1753" customFormat="1" ht="20.100000000000001" hidden="1" customHeight="1" outlineLevel="1">
      <c r="A57" s="1888"/>
      <c r="B57" s="84" t="s">
        <v>919</v>
      </c>
      <c r="C57" s="2001">
        <v>2</v>
      </c>
      <c r="D57" s="2332" t="s">
        <v>897</v>
      </c>
      <c r="E57" s="1996"/>
      <c r="F57" s="1998">
        <f t="shared" si="1"/>
        <v>1</v>
      </c>
      <c r="G57" s="1998">
        <f t="shared" si="2"/>
        <v>0.5</v>
      </c>
      <c r="H57" s="1998">
        <f t="shared" si="0"/>
        <v>0.5</v>
      </c>
      <c r="I57" s="1997" t="s">
        <v>216</v>
      </c>
      <c r="J57" s="1750"/>
      <c r="K57" s="1751"/>
      <c r="L57" s="1751"/>
      <c r="M57" s="1751"/>
      <c r="N57" s="1752"/>
      <c r="O57" s="1751"/>
      <c r="P57" s="1751"/>
      <c r="Q57" s="1751"/>
    </row>
    <row r="58" spans="1:17" s="1753" customFormat="1" ht="20.100000000000001" hidden="1" customHeight="1" outlineLevel="1">
      <c r="A58" s="1888"/>
      <c r="B58" s="84" t="s">
        <v>920</v>
      </c>
      <c r="C58" s="2001">
        <v>1</v>
      </c>
      <c r="D58" s="2332" t="s">
        <v>897</v>
      </c>
      <c r="E58" s="1996"/>
      <c r="F58" s="1998">
        <f t="shared" si="1"/>
        <v>0.5</v>
      </c>
      <c r="G58" s="1998">
        <f t="shared" si="2"/>
        <v>0.25</v>
      </c>
      <c r="H58" s="1998">
        <f t="shared" si="0"/>
        <v>0.25</v>
      </c>
      <c r="I58" s="1997" t="s">
        <v>216</v>
      </c>
      <c r="J58" s="1750"/>
      <c r="K58" s="1751"/>
      <c r="L58" s="1751"/>
      <c r="M58" s="1751"/>
      <c r="N58" s="1752"/>
      <c r="O58" s="1751"/>
      <c r="P58" s="1751"/>
      <c r="Q58" s="1751"/>
    </row>
    <row r="59" spans="1:17" s="1753" customFormat="1" ht="20.100000000000001" hidden="1" customHeight="1" outlineLevel="1">
      <c r="A59" s="1888"/>
      <c r="B59" s="84" t="s">
        <v>921</v>
      </c>
      <c r="C59" s="2001">
        <v>0.9</v>
      </c>
      <c r="D59" s="2332" t="s">
        <v>897</v>
      </c>
      <c r="E59" s="1996"/>
      <c r="F59" s="1998">
        <f t="shared" si="1"/>
        <v>0.45</v>
      </c>
      <c r="G59" s="1998">
        <f t="shared" si="2"/>
        <v>0.22500000000000001</v>
      </c>
      <c r="H59" s="1998">
        <f t="shared" si="0"/>
        <v>0.22500000000000001</v>
      </c>
      <c r="I59" s="1997" t="s">
        <v>216</v>
      </c>
      <c r="J59" s="1750"/>
      <c r="K59" s="1751"/>
      <c r="L59" s="1751"/>
      <c r="M59" s="1751"/>
      <c r="N59" s="1752"/>
      <c r="O59" s="1751"/>
      <c r="P59" s="1751"/>
      <c r="Q59" s="1751"/>
    </row>
    <row r="60" spans="1:17" s="1753" customFormat="1" ht="20.100000000000001" hidden="1" customHeight="1" outlineLevel="1">
      <c r="A60" s="166"/>
      <c r="B60" s="84" t="s">
        <v>922</v>
      </c>
      <c r="C60" s="2001">
        <v>0.5</v>
      </c>
      <c r="D60" s="2332" t="s">
        <v>897</v>
      </c>
      <c r="E60" s="1996"/>
      <c r="F60" s="1998">
        <f t="shared" si="1"/>
        <v>0.25</v>
      </c>
      <c r="G60" s="1998">
        <f t="shared" si="2"/>
        <v>0.125</v>
      </c>
      <c r="H60" s="1998">
        <f t="shared" si="0"/>
        <v>0.125</v>
      </c>
      <c r="I60" s="1997" t="s">
        <v>216</v>
      </c>
      <c r="J60" s="1750"/>
      <c r="K60" s="1751"/>
      <c r="L60" s="1751"/>
      <c r="M60" s="1751"/>
      <c r="N60" s="1752"/>
      <c r="O60" s="1751"/>
      <c r="P60" s="1751"/>
      <c r="Q60" s="1751"/>
    </row>
    <row r="61" spans="1:17" s="1753" customFormat="1" ht="20.100000000000001" customHeight="1" collapsed="1">
      <c r="A61" s="1888"/>
      <c r="B61" s="84" t="s">
        <v>923</v>
      </c>
      <c r="C61" s="2001">
        <f>SUM(C57:C60)</f>
        <v>4.4000000000000004</v>
      </c>
      <c r="D61" s="2332" t="s">
        <v>897</v>
      </c>
      <c r="E61" s="1996"/>
      <c r="F61" s="1998">
        <f t="shared" si="1"/>
        <v>2.2000000000000002</v>
      </c>
      <c r="G61" s="1998">
        <f t="shared" si="2"/>
        <v>1.1000000000000001</v>
      </c>
      <c r="H61" s="1998">
        <f t="shared" si="0"/>
        <v>1.1000000000000001</v>
      </c>
      <c r="I61" s="1997" t="s">
        <v>216</v>
      </c>
      <c r="J61" s="1750"/>
      <c r="K61" s="1751"/>
      <c r="L61" s="1751"/>
      <c r="M61" s="1751"/>
      <c r="N61" s="1752"/>
      <c r="O61" s="1751"/>
      <c r="P61" s="1751"/>
      <c r="Q61" s="1751"/>
    </row>
    <row r="62" spans="1:17" s="1753" customFormat="1" ht="20.100000000000001" hidden="1" customHeight="1" outlineLevel="1">
      <c r="A62" s="1888"/>
      <c r="B62" s="84" t="s">
        <v>924</v>
      </c>
      <c r="C62" s="2001">
        <v>1.5</v>
      </c>
      <c r="D62" s="2332" t="s">
        <v>897</v>
      </c>
      <c r="E62" s="1996"/>
      <c r="F62" s="1998">
        <f t="shared" si="1"/>
        <v>0.75</v>
      </c>
      <c r="G62" s="1998">
        <f t="shared" si="2"/>
        <v>0.375</v>
      </c>
      <c r="H62" s="1998">
        <f t="shared" si="0"/>
        <v>0.375</v>
      </c>
      <c r="I62" s="1997" t="s">
        <v>216</v>
      </c>
      <c r="J62" s="1750"/>
      <c r="K62" s="1751"/>
      <c r="L62" s="1751"/>
      <c r="M62" s="1751"/>
      <c r="N62" s="1752"/>
      <c r="O62" s="1751"/>
      <c r="P62" s="1751"/>
      <c r="Q62" s="1751"/>
    </row>
    <row r="63" spans="1:17" s="1753" customFormat="1" ht="20.100000000000001" hidden="1" customHeight="1" outlineLevel="1">
      <c r="A63" s="1888"/>
      <c r="B63" s="84" t="s">
        <v>925</v>
      </c>
      <c r="C63" s="2001">
        <v>0.9</v>
      </c>
      <c r="D63" s="2332" t="s">
        <v>897</v>
      </c>
      <c r="E63" s="1996"/>
      <c r="F63" s="1998">
        <f t="shared" si="1"/>
        <v>0.45</v>
      </c>
      <c r="G63" s="1998">
        <f t="shared" si="2"/>
        <v>0.22500000000000001</v>
      </c>
      <c r="H63" s="1998">
        <f t="shared" si="0"/>
        <v>0.22500000000000001</v>
      </c>
      <c r="I63" s="1997" t="s">
        <v>216</v>
      </c>
      <c r="J63" s="1750"/>
      <c r="K63" s="1751"/>
      <c r="L63" s="1751"/>
      <c r="M63" s="1751"/>
      <c r="N63" s="1752"/>
      <c r="O63" s="1751"/>
      <c r="P63" s="1751"/>
      <c r="Q63" s="1751"/>
    </row>
    <row r="64" spans="1:17" s="1753" customFormat="1" ht="20.100000000000001" hidden="1" customHeight="1" outlineLevel="1">
      <c r="A64" s="1888"/>
      <c r="B64" s="84" t="s">
        <v>926</v>
      </c>
      <c r="C64" s="2001">
        <v>0.43</v>
      </c>
      <c r="D64" s="2332" t="s">
        <v>897</v>
      </c>
      <c r="E64" s="1996"/>
      <c r="F64" s="1998">
        <f t="shared" si="1"/>
        <v>0.215</v>
      </c>
      <c r="G64" s="1998">
        <f t="shared" si="2"/>
        <v>0.1075</v>
      </c>
      <c r="H64" s="1998">
        <f t="shared" si="0"/>
        <v>0.1075</v>
      </c>
      <c r="I64" s="1997" t="s">
        <v>216</v>
      </c>
      <c r="J64" s="1750"/>
      <c r="K64" s="1751"/>
      <c r="L64" s="1751"/>
      <c r="M64" s="1751"/>
      <c r="N64" s="1752"/>
      <c r="O64" s="1751"/>
      <c r="P64" s="1751"/>
      <c r="Q64" s="1751"/>
    </row>
    <row r="65" spans="1:17" s="1753" customFormat="1" ht="20.100000000000001" customHeight="1" collapsed="1">
      <c r="A65" s="1888"/>
      <c r="B65" s="84" t="s">
        <v>927</v>
      </c>
      <c r="C65" s="2001">
        <f>SUM(C62:C64)</f>
        <v>2.83</v>
      </c>
      <c r="D65" s="2332" t="s">
        <v>897</v>
      </c>
      <c r="E65" s="1996"/>
      <c r="F65" s="1998">
        <f t="shared" si="1"/>
        <v>1.415</v>
      </c>
      <c r="G65" s="1998">
        <f t="shared" si="2"/>
        <v>0.70750000000000002</v>
      </c>
      <c r="H65" s="1998">
        <f t="shared" si="0"/>
        <v>0.70750000000000002</v>
      </c>
      <c r="I65" s="1997" t="s">
        <v>216</v>
      </c>
      <c r="J65" s="1750"/>
      <c r="K65" s="1751"/>
      <c r="L65" s="1751"/>
      <c r="M65" s="1751"/>
      <c r="N65" s="1752"/>
      <c r="O65" s="1751"/>
      <c r="P65" s="1751"/>
      <c r="Q65" s="1751"/>
    </row>
    <row r="66" spans="1:17" s="1753" customFormat="1" ht="20.100000000000001" customHeight="1">
      <c r="A66" s="1888"/>
      <c r="B66" s="84" t="s">
        <v>928</v>
      </c>
      <c r="C66" s="2001">
        <v>0.8</v>
      </c>
      <c r="D66" s="2332" t="s">
        <v>897</v>
      </c>
      <c r="E66" s="1996"/>
      <c r="F66" s="1998">
        <f t="shared" si="1"/>
        <v>0.4</v>
      </c>
      <c r="G66" s="1998">
        <f t="shared" si="2"/>
        <v>0.2</v>
      </c>
      <c r="H66" s="1998">
        <f t="shared" si="0"/>
        <v>0.2</v>
      </c>
      <c r="I66" s="1997" t="s">
        <v>216</v>
      </c>
      <c r="J66" s="1750"/>
      <c r="K66" s="1751"/>
      <c r="L66" s="1751"/>
      <c r="M66" s="1751"/>
      <c r="N66" s="1752"/>
      <c r="O66" s="1751"/>
      <c r="P66" s="1751"/>
      <c r="Q66" s="1751"/>
    </row>
    <row r="67" spans="1:17" s="1753" customFormat="1" ht="20.100000000000001" hidden="1" customHeight="1" outlineLevel="1">
      <c r="A67" s="1888"/>
      <c r="B67" s="84" t="s">
        <v>929</v>
      </c>
      <c r="C67" s="2001">
        <v>1.23</v>
      </c>
      <c r="D67" s="2332" t="s">
        <v>897</v>
      </c>
      <c r="E67" s="1996"/>
      <c r="F67" s="1998">
        <f t="shared" si="1"/>
        <v>0.61499999999999999</v>
      </c>
      <c r="G67" s="1998">
        <f t="shared" si="2"/>
        <v>0.3075</v>
      </c>
      <c r="H67" s="1998">
        <f t="shared" si="0"/>
        <v>0.3075</v>
      </c>
      <c r="I67" s="1997" t="s">
        <v>216</v>
      </c>
      <c r="J67" s="1750"/>
      <c r="K67" s="1751"/>
      <c r="L67" s="1751"/>
      <c r="M67" s="1751"/>
      <c r="N67" s="1752"/>
      <c r="O67" s="1751"/>
      <c r="P67" s="1751"/>
      <c r="Q67" s="1751"/>
    </row>
    <row r="68" spans="1:17" s="1753" customFormat="1" ht="20.100000000000001" hidden="1" customHeight="1" outlineLevel="1">
      <c r="A68" s="1888"/>
      <c r="B68" s="84" t="s">
        <v>930</v>
      </c>
      <c r="C68" s="2001">
        <v>0.63</v>
      </c>
      <c r="D68" s="2332" t="s">
        <v>897</v>
      </c>
      <c r="E68" s="1996"/>
      <c r="F68" s="1998">
        <f t="shared" si="1"/>
        <v>0.315</v>
      </c>
      <c r="G68" s="1998">
        <f t="shared" si="2"/>
        <v>0.1575</v>
      </c>
      <c r="H68" s="1998">
        <f t="shared" si="0"/>
        <v>0.1575</v>
      </c>
      <c r="I68" s="1997" t="s">
        <v>216</v>
      </c>
      <c r="J68" s="1750"/>
      <c r="K68" s="1751"/>
      <c r="L68" s="1751"/>
      <c r="M68" s="1751"/>
      <c r="N68" s="1752"/>
      <c r="O68" s="1751"/>
      <c r="P68" s="1751"/>
      <c r="Q68" s="1751"/>
    </row>
    <row r="69" spans="1:17" s="1753" customFormat="1" ht="20.100000000000001" customHeight="1" collapsed="1">
      <c r="A69" s="1888"/>
      <c r="B69" s="84" t="s">
        <v>931</v>
      </c>
      <c r="C69" s="2001">
        <f>SUM(C67:C68)</f>
        <v>1.8599999999999999</v>
      </c>
      <c r="D69" s="2332" t="s">
        <v>897</v>
      </c>
      <c r="E69" s="1996"/>
      <c r="F69" s="1998">
        <f t="shared" si="1"/>
        <v>0.92999999999999994</v>
      </c>
      <c r="G69" s="1998">
        <f t="shared" si="2"/>
        <v>0.46499999999999997</v>
      </c>
      <c r="H69" s="1998">
        <f t="shared" si="0"/>
        <v>0.46499999999999997</v>
      </c>
      <c r="I69" s="1997" t="s">
        <v>216</v>
      </c>
      <c r="J69" s="1750"/>
      <c r="K69" s="1751"/>
      <c r="L69" s="1751"/>
      <c r="M69" s="1751"/>
      <c r="N69" s="1752"/>
      <c r="O69" s="1751"/>
      <c r="P69" s="1751"/>
      <c r="Q69" s="1751"/>
    </row>
    <row r="70" spans="1:17" s="1753" customFormat="1" ht="20.100000000000001" hidden="1" customHeight="1" outlineLevel="1">
      <c r="A70" s="1888"/>
      <c r="B70" s="84" t="s">
        <v>932</v>
      </c>
      <c r="C70" s="2001">
        <v>1</v>
      </c>
      <c r="D70" s="2332" t="s">
        <v>897</v>
      </c>
      <c r="E70" s="1996"/>
      <c r="F70" s="1998">
        <f t="shared" si="1"/>
        <v>0.5</v>
      </c>
      <c r="G70" s="1998">
        <f t="shared" si="2"/>
        <v>0.25</v>
      </c>
      <c r="H70" s="1998">
        <f t="shared" si="0"/>
        <v>0.25</v>
      </c>
      <c r="I70" s="1997" t="s">
        <v>216</v>
      </c>
      <c r="J70" s="1750"/>
      <c r="K70" s="1751"/>
      <c r="L70" s="1751"/>
      <c r="M70" s="1751"/>
      <c r="N70" s="1752"/>
      <c r="O70" s="1751"/>
      <c r="P70" s="1751"/>
      <c r="Q70" s="1751"/>
    </row>
    <row r="71" spans="1:17" s="1753" customFormat="1" ht="20.100000000000001" hidden="1" customHeight="1" outlineLevel="1">
      <c r="A71" s="1888"/>
      <c r="B71" s="84" t="s">
        <v>933</v>
      </c>
      <c r="C71" s="2001">
        <v>1.4</v>
      </c>
      <c r="D71" s="2332" t="s">
        <v>897</v>
      </c>
      <c r="E71" s="1996"/>
      <c r="F71" s="1998">
        <f t="shared" si="1"/>
        <v>0.7</v>
      </c>
      <c r="G71" s="1998">
        <f t="shared" si="2"/>
        <v>0.35</v>
      </c>
      <c r="H71" s="1998">
        <f t="shared" si="0"/>
        <v>0.35</v>
      </c>
      <c r="I71" s="1997" t="s">
        <v>216</v>
      </c>
      <c r="J71" s="1750"/>
      <c r="K71" s="1751"/>
      <c r="L71" s="1751"/>
      <c r="M71" s="1751"/>
      <c r="N71" s="1752"/>
      <c r="O71" s="1751"/>
      <c r="P71" s="1751"/>
      <c r="Q71" s="1751"/>
    </row>
    <row r="72" spans="1:17" s="1753" customFormat="1" ht="20.100000000000001" hidden="1" customHeight="1" outlineLevel="1">
      <c r="A72" s="1888"/>
      <c r="B72" s="84" t="s">
        <v>934</v>
      </c>
      <c r="C72" s="2001">
        <v>0.6</v>
      </c>
      <c r="D72" s="2332" t="s">
        <v>897</v>
      </c>
      <c r="E72" s="1996"/>
      <c r="F72" s="1998">
        <f t="shared" si="1"/>
        <v>0.3</v>
      </c>
      <c r="G72" s="1998">
        <f t="shared" si="2"/>
        <v>0.15</v>
      </c>
      <c r="H72" s="1998">
        <f t="shared" si="0"/>
        <v>0.15</v>
      </c>
      <c r="I72" s="1997" t="s">
        <v>216</v>
      </c>
      <c r="J72" s="1750"/>
      <c r="K72" s="1751"/>
      <c r="L72" s="1751"/>
      <c r="M72" s="1751"/>
      <c r="N72" s="1752"/>
      <c r="O72" s="1751"/>
      <c r="P72" s="1751"/>
      <c r="Q72" s="1751"/>
    </row>
    <row r="73" spans="1:17" s="1753" customFormat="1" ht="20.100000000000001" customHeight="1" collapsed="1">
      <c r="A73" s="1888"/>
      <c r="B73" s="84" t="s">
        <v>935</v>
      </c>
      <c r="C73" s="2001">
        <f>SUM(C70:C72)</f>
        <v>3</v>
      </c>
      <c r="D73" s="2332" t="s">
        <v>897</v>
      </c>
      <c r="E73" s="1996"/>
      <c r="F73" s="1998">
        <f t="shared" si="1"/>
        <v>1.5</v>
      </c>
      <c r="G73" s="1998">
        <f t="shared" si="2"/>
        <v>0.75</v>
      </c>
      <c r="H73" s="1998">
        <f t="shared" si="0"/>
        <v>0.75</v>
      </c>
      <c r="I73" s="1997" t="s">
        <v>216</v>
      </c>
      <c r="J73" s="1750"/>
      <c r="K73" s="1751"/>
      <c r="L73" s="1751"/>
      <c r="M73" s="1751"/>
      <c r="N73" s="1752"/>
      <c r="O73" s="1751"/>
      <c r="P73" s="1751"/>
      <c r="Q73" s="1751"/>
    </row>
    <row r="74" spans="1:17" s="1753" customFormat="1" ht="20.100000000000001" hidden="1" customHeight="1" outlineLevel="1">
      <c r="A74" s="1888"/>
      <c r="B74" s="84" t="s">
        <v>936</v>
      </c>
      <c r="C74" s="2001">
        <v>1.5</v>
      </c>
      <c r="D74" s="2332" t="s">
        <v>897</v>
      </c>
      <c r="E74" s="1996"/>
      <c r="F74" s="1998">
        <f t="shared" si="1"/>
        <v>0.75</v>
      </c>
      <c r="G74" s="1998">
        <f t="shared" si="2"/>
        <v>0.375</v>
      </c>
      <c r="H74" s="1998">
        <f t="shared" si="0"/>
        <v>0.375</v>
      </c>
      <c r="I74" s="1997" t="s">
        <v>216</v>
      </c>
      <c r="J74" s="1750"/>
      <c r="K74" s="1751"/>
      <c r="L74" s="1751"/>
      <c r="M74" s="1751"/>
      <c r="N74" s="1752"/>
      <c r="O74" s="1751"/>
      <c r="P74" s="1751"/>
      <c r="Q74" s="1751"/>
    </row>
    <row r="75" spans="1:17" s="1753" customFormat="1" ht="20.100000000000001" hidden="1" customHeight="1" outlineLevel="1">
      <c r="A75" s="1888"/>
      <c r="B75" s="84" t="s">
        <v>937</v>
      </c>
      <c r="C75" s="2001">
        <v>0.9</v>
      </c>
      <c r="D75" s="2332" t="s">
        <v>897</v>
      </c>
      <c r="E75" s="1996"/>
      <c r="F75" s="1998">
        <f t="shared" si="1"/>
        <v>0.45</v>
      </c>
      <c r="G75" s="1998">
        <f t="shared" si="2"/>
        <v>0.22500000000000001</v>
      </c>
      <c r="H75" s="1998">
        <f t="shared" si="0"/>
        <v>0.22500000000000001</v>
      </c>
      <c r="I75" s="1997" t="s">
        <v>216</v>
      </c>
      <c r="J75" s="1750"/>
      <c r="K75" s="1751"/>
      <c r="L75" s="1751"/>
      <c r="M75" s="1751"/>
      <c r="N75" s="1752"/>
      <c r="O75" s="1751"/>
      <c r="P75" s="1751"/>
      <c r="Q75" s="1751"/>
    </row>
    <row r="76" spans="1:17" s="1753" customFormat="1" ht="20.100000000000001" hidden="1" customHeight="1" outlineLevel="1">
      <c r="A76" s="1888"/>
      <c r="B76" s="84" t="s">
        <v>938</v>
      </c>
      <c r="C76" s="2001">
        <v>0.8</v>
      </c>
      <c r="D76" s="2332" t="s">
        <v>897</v>
      </c>
      <c r="E76" s="1996"/>
      <c r="F76" s="1998">
        <f t="shared" si="1"/>
        <v>0.4</v>
      </c>
      <c r="G76" s="1998">
        <f t="shared" si="2"/>
        <v>0.2</v>
      </c>
      <c r="H76" s="1998">
        <f t="shared" si="0"/>
        <v>0.2</v>
      </c>
      <c r="I76" s="1997" t="s">
        <v>216</v>
      </c>
      <c r="J76" s="1750"/>
      <c r="K76" s="1751"/>
      <c r="L76" s="1751"/>
      <c r="M76" s="1751"/>
      <c r="N76" s="1752"/>
      <c r="O76" s="1751"/>
      <c r="P76" s="1751"/>
      <c r="Q76" s="1751"/>
    </row>
    <row r="77" spans="1:17" s="1753" customFormat="1" ht="20.100000000000001" customHeight="1" collapsed="1">
      <c r="A77" s="1888"/>
      <c r="B77" s="84" t="s">
        <v>939</v>
      </c>
      <c r="C77" s="2001">
        <f>SUM(C74:C76)</f>
        <v>3.2</v>
      </c>
      <c r="D77" s="2332" t="s">
        <v>897</v>
      </c>
      <c r="E77" s="1996"/>
      <c r="F77" s="1998">
        <f t="shared" si="1"/>
        <v>1.6</v>
      </c>
      <c r="G77" s="1998">
        <f t="shared" si="2"/>
        <v>0.8</v>
      </c>
      <c r="H77" s="1998">
        <f t="shared" si="0"/>
        <v>0.8</v>
      </c>
      <c r="I77" s="1997" t="s">
        <v>216</v>
      </c>
      <c r="J77" s="1750"/>
      <c r="K77" s="1751"/>
      <c r="L77" s="1751"/>
      <c r="M77" s="1751"/>
      <c r="N77" s="1752"/>
      <c r="O77" s="1751"/>
      <c r="P77" s="1751"/>
      <c r="Q77" s="1751"/>
    </row>
    <row r="78" spans="1:17" s="1753" customFormat="1" ht="20.100000000000001" hidden="1" customHeight="1" outlineLevel="1">
      <c r="A78" s="1888"/>
      <c r="B78" s="84" t="s">
        <v>940</v>
      </c>
      <c r="C78" s="2001">
        <v>1.5</v>
      </c>
      <c r="D78" s="2332" t="s">
        <v>897</v>
      </c>
      <c r="E78" s="1996"/>
      <c r="F78" s="1998">
        <f t="shared" si="1"/>
        <v>0.75</v>
      </c>
      <c r="G78" s="1998">
        <f t="shared" si="2"/>
        <v>0.375</v>
      </c>
      <c r="H78" s="1998">
        <f t="shared" si="0"/>
        <v>0.375</v>
      </c>
      <c r="I78" s="1997" t="s">
        <v>216</v>
      </c>
      <c r="J78" s="1750"/>
      <c r="K78" s="1751"/>
      <c r="L78" s="1751"/>
      <c r="M78" s="1751"/>
      <c r="N78" s="1752"/>
      <c r="O78" s="1751"/>
      <c r="P78" s="1751"/>
      <c r="Q78" s="1751"/>
    </row>
    <row r="79" spans="1:17" s="1753" customFormat="1" ht="20.100000000000001" hidden="1" customHeight="1" outlineLevel="1">
      <c r="A79" s="1888"/>
      <c r="B79" s="84" t="s">
        <v>941</v>
      </c>
      <c r="C79" s="2001">
        <v>1.06</v>
      </c>
      <c r="D79" s="2332" t="s">
        <v>897</v>
      </c>
      <c r="E79" s="1996"/>
      <c r="F79" s="1998">
        <f t="shared" si="1"/>
        <v>0.53</v>
      </c>
      <c r="G79" s="1998">
        <f t="shared" si="2"/>
        <v>0.26500000000000001</v>
      </c>
      <c r="H79" s="1998">
        <f t="shared" si="0"/>
        <v>0.26500000000000001</v>
      </c>
      <c r="I79" s="1997" t="s">
        <v>216</v>
      </c>
      <c r="J79" s="1750"/>
      <c r="K79" s="1751"/>
      <c r="L79" s="1751"/>
      <c r="M79" s="1751"/>
      <c r="N79" s="1752"/>
      <c r="O79" s="1751"/>
      <c r="P79" s="1751"/>
      <c r="Q79" s="1751"/>
    </row>
    <row r="80" spans="1:17" s="1753" customFormat="1" ht="20.100000000000001" hidden="1" customHeight="1" outlineLevel="1">
      <c r="A80" s="1888"/>
      <c r="B80" s="84" t="s">
        <v>942</v>
      </c>
      <c r="C80" s="2001">
        <v>0.7</v>
      </c>
      <c r="D80" s="2332" t="s">
        <v>897</v>
      </c>
      <c r="E80" s="1996"/>
      <c r="F80" s="1998">
        <f t="shared" si="1"/>
        <v>0.35</v>
      </c>
      <c r="G80" s="1998">
        <f t="shared" si="2"/>
        <v>0.17499999999999999</v>
      </c>
      <c r="H80" s="1998">
        <f t="shared" si="0"/>
        <v>0.17499999999999999</v>
      </c>
      <c r="I80" s="1997" t="s">
        <v>216</v>
      </c>
      <c r="J80" s="1750"/>
      <c r="K80" s="1751"/>
      <c r="L80" s="1751"/>
      <c r="M80" s="1751"/>
      <c r="N80" s="1752"/>
      <c r="O80" s="1751"/>
      <c r="P80" s="1751"/>
      <c r="Q80" s="1751"/>
    </row>
    <row r="81" spans="1:17" s="1753" customFormat="1" ht="20.100000000000001" hidden="1" customHeight="1" outlineLevel="1">
      <c r="A81" s="1888"/>
      <c r="B81" s="84" t="s">
        <v>943</v>
      </c>
      <c r="C81" s="2001">
        <v>0.5</v>
      </c>
      <c r="D81" s="2332" t="s">
        <v>897</v>
      </c>
      <c r="E81" s="1996"/>
      <c r="F81" s="1998">
        <f t="shared" si="1"/>
        <v>0.25</v>
      </c>
      <c r="G81" s="1998">
        <f t="shared" si="2"/>
        <v>0.125</v>
      </c>
      <c r="H81" s="1998">
        <f t="shared" si="0"/>
        <v>0.125</v>
      </c>
      <c r="I81" s="1997" t="s">
        <v>216</v>
      </c>
      <c r="J81" s="1750"/>
      <c r="K81" s="1751"/>
      <c r="L81" s="1751"/>
      <c r="M81" s="1751"/>
      <c r="N81" s="1752"/>
      <c r="O81" s="1751"/>
      <c r="P81" s="1751"/>
      <c r="Q81" s="1751"/>
    </row>
    <row r="82" spans="1:17" s="1753" customFormat="1" ht="20.100000000000001" customHeight="1" collapsed="1">
      <c r="A82" s="1888"/>
      <c r="B82" s="84" t="s">
        <v>944</v>
      </c>
      <c r="C82" s="2001">
        <f>SUM(C78:C81)</f>
        <v>3.76</v>
      </c>
      <c r="D82" s="2332" t="s">
        <v>897</v>
      </c>
      <c r="E82" s="1996"/>
      <c r="F82" s="1998">
        <f t="shared" si="1"/>
        <v>1.88</v>
      </c>
      <c r="G82" s="1998">
        <f t="shared" si="2"/>
        <v>0.94</v>
      </c>
      <c r="H82" s="1998">
        <f t="shared" si="0"/>
        <v>0.94</v>
      </c>
      <c r="I82" s="1997" t="s">
        <v>216</v>
      </c>
      <c r="J82" s="1750"/>
      <c r="K82" s="1751"/>
      <c r="L82" s="1751"/>
      <c r="M82" s="1751"/>
      <c r="N82" s="1752"/>
      <c r="O82" s="1751"/>
      <c r="P82" s="1751"/>
      <c r="Q82" s="1751"/>
    </row>
    <row r="83" spans="1:17" s="1753" customFormat="1" ht="20.100000000000001" hidden="1" customHeight="1" outlineLevel="1">
      <c r="A83" s="1888"/>
      <c r="B83" s="84" t="s">
        <v>945</v>
      </c>
      <c r="C83" s="2001">
        <v>2.5</v>
      </c>
      <c r="D83" s="2332" t="s">
        <v>897</v>
      </c>
      <c r="E83" s="1996"/>
      <c r="F83" s="1998">
        <f t="shared" si="1"/>
        <v>1.25</v>
      </c>
      <c r="G83" s="1998">
        <f t="shared" si="2"/>
        <v>0.625</v>
      </c>
      <c r="H83" s="1998">
        <f t="shared" si="0"/>
        <v>0.625</v>
      </c>
      <c r="I83" s="1997" t="s">
        <v>216</v>
      </c>
      <c r="J83" s="1750"/>
      <c r="K83" s="1751"/>
      <c r="L83" s="1751"/>
      <c r="M83" s="1751"/>
      <c r="N83" s="1752"/>
      <c r="O83" s="1751"/>
      <c r="P83" s="1751"/>
      <c r="Q83" s="1751"/>
    </row>
    <row r="84" spans="1:17" s="1753" customFormat="1" ht="20.100000000000001" hidden="1" customHeight="1" outlineLevel="1">
      <c r="A84" s="1888"/>
      <c r="B84" s="84" t="s">
        <v>946</v>
      </c>
      <c r="C84" s="2001">
        <v>1.1000000000000001</v>
      </c>
      <c r="D84" s="2332" t="s">
        <v>897</v>
      </c>
      <c r="E84" s="1996"/>
      <c r="F84" s="1998">
        <f t="shared" si="1"/>
        <v>0.55000000000000004</v>
      </c>
      <c r="G84" s="1998">
        <f t="shared" si="2"/>
        <v>0.27500000000000002</v>
      </c>
      <c r="H84" s="1998">
        <f t="shared" si="0"/>
        <v>0.27500000000000002</v>
      </c>
      <c r="I84" s="1997" t="s">
        <v>216</v>
      </c>
      <c r="J84" s="1750"/>
      <c r="K84" s="1751"/>
      <c r="L84" s="1751"/>
      <c r="M84" s="1751"/>
      <c r="N84" s="1752"/>
      <c r="O84" s="1751"/>
      <c r="P84" s="1751"/>
      <c r="Q84" s="1751"/>
    </row>
    <row r="85" spans="1:17" s="1753" customFormat="1" ht="20.100000000000001" customHeight="1" collapsed="1">
      <c r="A85" s="1888"/>
      <c r="B85" s="84" t="s">
        <v>947</v>
      </c>
      <c r="C85" s="2001">
        <f>SUM(C83:C84)</f>
        <v>3.6</v>
      </c>
      <c r="D85" s="2332" t="s">
        <v>897</v>
      </c>
      <c r="E85" s="1996"/>
      <c r="F85" s="1998">
        <f t="shared" si="1"/>
        <v>1.8</v>
      </c>
      <c r="G85" s="1998">
        <f t="shared" si="2"/>
        <v>0.9</v>
      </c>
      <c r="H85" s="1998">
        <f t="shared" si="0"/>
        <v>0.9</v>
      </c>
      <c r="I85" s="1997" t="s">
        <v>216</v>
      </c>
      <c r="J85" s="1750"/>
      <c r="K85" s="1751"/>
      <c r="L85" s="1751"/>
      <c r="M85" s="1751"/>
      <c r="N85" s="1752"/>
      <c r="O85" s="1751"/>
      <c r="P85" s="1751"/>
      <c r="Q85" s="1751"/>
    </row>
    <row r="86" spans="1:17" s="1753" customFormat="1" ht="20.100000000000001" hidden="1" customHeight="1" outlineLevel="1">
      <c r="A86" s="1888"/>
      <c r="B86" s="84" t="s">
        <v>948</v>
      </c>
      <c r="C86" s="2001">
        <v>1.1000000000000001</v>
      </c>
      <c r="D86" s="2332" t="s">
        <v>897</v>
      </c>
      <c r="E86" s="1996"/>
      <c r="F86" s="1998">
        <f t="shared" si="1"/>
        <v>0.55000000000000004</v>
      </c>
      <c r="G86" s="1998">
        <f t="shared" si="2"/>
        <v>0.27500000000000002</v>
      </c>
      <c r="H86" s="1998">
        <f t="shared" si="0"/>
        <v>0.27500000000000002</v>
      </c>
      <c r="I86" s="1997" t="s">
        <v>216</v>
      </c>
      <c r="J86" s="1750"/>
      <c r="K86" s="1751"/>
      <c r="L86" s="1751"/>
      <c r="M86" s="1751"/>
      <c r="N86" s="1752"/>
      <c r="O86" s="1751"/>
      <c r="P86" s="1751"/>
      <c r="Q86" s="1751"/>
    </row>
    <row r="87" spans="1:17" s="1753" customFormat="1" ht="20.100000000000001" hidden="1" customHeight="1" outlineLevel="1">
      <c r="A87" s="1888"/>
      <c r="B87" s="84" t="s">
        <v>949</v>
      </c>
      <c r="C87" s="2001">
        <v>0.5</v>
      </c>
      <c r="D87" s="2332" t="s">
        <v>897</v>
      </c>
      <c r="E87" s="1996"/>
      <c r="F87" s="1998">
        <f t="shared" si="1"/>
        <v>0.25</v>
      </c>
      <c r="G87" s="1998">
        <f t="shared" si="2"/>
        <v>0.125</v>
      </c>
      <c r="H87" s="1998">
        <f t="shared" si="0"/>
        <v>0.125</v>
      </c>
      <c r="I87" s="1997" t="s">
        <v>216</v>
      </c>
      <c r="J87" s="1750"/>
      <c r="K87" s="1751"/>
      <c r="L87" s="1751"/>
      <c r="M87" s="1751"/>
      <c r="N87" s="1752"/>
      <c r="O87" s="1751"/>
      <c r="P87" s="1751"/>
      <c r="Q87" s="1751"/>
    </row>
    <row r="88" spans="1:17" s="1753" customFormat="1" ht="20.100000000000001" customHeight="1" collapsed="1">
      <c r="A88" s="1754"/>
      <c r="B88" s="84" t="s">
        <v>950</v>
      </c>
      <c r="C88" s="2001">
        <f>SUM(C86:C87)</f>
        <v>1.6</v>
      </c>
      <c r="D88" s="2332" t="s">
        <v>897</v>
      </c>
      <c r="E88" s="1996"/>
      <c r="F88" s="1998">
        <f t="shared" si="1"/>
        <v>0.8</v>
      </c>
      <c r="G88" s="1998">
        <f t="shared" si="2"/>
        <v>0.4</v>
      </c>
      <c r="H88" s="1998">
        <f t="shared" si="0"/>
        <v>0.4</v>
      </c>
      <c r="I88" s="1997" t="s">
        <v>216</v>
      </c>
      <c r="J88" s="1750"/>
      <c r="K88" s="1751"/>
      <c r="L88" s="1751"/>
      <c r="M88" s="1751"/>
      <c r="N88" s="1752"/>
      <c r="O88" s="1751"/>
      <c r="P88" s="1751"/>
      <c r="Q88" s="1751"/>
    </row>
    <row r="89" spans="1:17" s="1753" customFormat="1" ht="20.100000000000001" hidden="1" customHeight="1" outlineLevel="1">
      <c r="A89" s="1888"/>
      <c r="B89" s="84" t="s">
        <v>957</v>
      </c>
      <c r="C89" s="2001">
        <v>1</v>
      </c>
      <c r="D89" s="2332" t="s">
        <v>897</v>
      </c>
      <c r="E89" s="1996"/>
      <c r="F89" s="1998">
        <f t="shared" si="1"/>
        <v>0.5</v>
      </c>
      <c r="G89" s="1998">
        <f t="shared" si="2"/>
        <v>0.25</v>
      </c>
      <c r="H89" s="1998">
        <f t="shared" si="0"/>
        <v>0.25</v>
      </c>
      <c r="I89" s="1997" t="s">
        <v>216</v>
      </c>
      <c r="J89" s="1750"/>
      <c r="K89" s="1751"/>
      <c r="L89" s="1751"/>
      <c r="M89" s="1751"/>
      <c r="N89" s="1752"/>
      <c r="O89" s="1751"/>
      <c r="P89" s="1751"/>
      <c r="Q89" s="1751"/>
    </row>
    <row r="90" spans="1:17" s="1753" customFormat="1" ht="20.100000000000001" hidden="1" customHeight="1" outlineLevel="1">
      <c r="A90" s="1888"/>
      <c r="B90" s="84" t="s">
        <v>952</v>
      </c>
      <c r="C90" s="2001">
        <v>0.55000000000000004</v>
      </c>
      <c r="D90" s="2332" t="s">
        <v>897</v>
      </c>
      <c r="E90" s="1996"/>
      <c r="F90" s="1998">
        <f t="shared" si="1"/>
        <v>0.27500000000000002</v>
      </c>
      <c r="G90" s="1998">
        <f t="shared" si="2"/>
        <v>0.13750000000000001</v>
      </c>
      <c r="H90" s="1998">
        <f t="shared" si="0"/>
        <v>0.13750000000000001</v>
      </c>
      <c r="I90" s="1997" t="s">
        <v>216</v>
      </c>
      <c r="J90" s="1750"/>
      <c r="K90" s="1751"/>
      <c r="L90" s="1751"/>
      <c r="M90" s="1751"/>
      <c r="N90" s="1752"/>
      <c r="O90" s="1751"/>
      <c r="P90" s="1751"/>
      <c r="Q90" s="1751"/>
    </row>
    <row r="91" spans="1:17" s="1753" customFormat="1" ht="20.100000000000001" customHeight="1" collapsed="1">
      <c r="A91" s="112"/>
      <c r="B91" s="101" t="s">
        <v>953</v>
      </c>
      <c r="C91" s="2001">
        <f>SUM(C89:C90)</f>
        <v>1.55</v>
      </c>
      <c r="D91" s="2332" t="s">
        <v>897</v>
      </c>
      <c r="E91" s="1999"/>
      <c r="F91" s="1998">
        <f t="shared" si="1"/>
        <v>0.77500000000000002</v>
      </c>
      <c r="G91" s="1998">
        <f t="shared" si="2"/>
        <v>0.38750000000000001</v>
      </c>
      <c r="H91" s="1998">
        <f t="shared" si="0"/>
        <v>0.38750000000000001</v>
      </c>
      <c r="I91" s="1997" t="s">
        <v>216</v>
      </c>
      <c r="J91" s="1750"/>
      <c r="K91" s="1756"/>
      <c r="L91" s="1756"/>
      <c r="M91" s="1757"/>
    </row>
    <row r="92" spans="1:17" ht="20.100000000000001" customHeight="1">
      <c r="A92" s="455"/>
      <c r="B92" s="2735"/>
      <c r="C92" s="2736"/>
      <c r="D92" s="2737"/>
      <c r="E92" s="456"/>
      <c r="F92" s="456"/>
      <c r="G92" s="456"/>
      <c r="H92" s="245"/>
      <c r="I92" s="245"/>
      <c r="J92" s="1686"/>
      <c r="K92" s="439"/>
      <c r="L92" s="439"/>
    </row>
    <row r="93" spans="1:17" ht="20.100000000000001" customHeight="1">
      <c r="A93" s="455"/>
      <c r="B93" s="2738" t="s">
        <v>784</v>
      </c>
      <c r="C93" s="2739"/>
      <c r="D93" s="2740"/>
      <c r="E93" s="450" t="s">
        <v>20</v>
      </c>
      <c r="F93" s="450"/>
      <c r="G93" s="450"/>
      <c r="H93" s="509"/>
      <c r="I93" s="509"/>
      <c r="J93" s="1691" t="s">
        <v>984</v>
      </c>
      <c r="K93" s="439"/>
      <c r="L93" s="439"/>
      <c r="O93" s="12">
        <v>3</v>
      </c>
    </row>
    <row r="94" spans="1:17" ht="20.100000000000001" customHeight="1">
      <c r="A94" s="455"/>
      <c r="B94" s="2741" t="s">
        <v>1363</v>
      </c>
      <c r="C94" s="2736"/>
      <c r="D94" s="2737"/>
      <c r="E94" s="450" t="s">
        <v>44</v>
      </c>
      <c r="F94" s="450"/>
      <c r="G94" s="377"/>
      <c r="H94" s="509"/>
      <c r="I94" s="509"/>
      <c r="J94" s="1691"/>
      <c r="K94" s="439"/>
      <c r="L94" s="439"/>
    </row>
    <row r="95" spans="1:17" ht="20.100000000000001" customHeight="1">
      <c r="A95" s="455"/>
      <c r="B95" s="799" t="s">
        <v>1007</v>
      </c>
      <c r="C95" s="2268">
        <f>C100+C104+C108+C113+C116+C121+C125+C126+C129+C133+C137+C142+C145+C148+C151</f>
        <v>4800</v>
      </c>
      <c r="D95" s="1767" t="s">
        <v>208</v>
      </c>
      <c r="E95" s="392" t="s">
        <v>123</v>
      </c>
      <c r="F95" s="1833">
        <f>F100+F104+F108+F113+F116+F121+F125+F126+F129+F133+F137+F142+F145+F148+F151</f>
        <v>1920</v>
      </c>
      <c r="G95" s="1834">
        <f>G100+G104+G108+G113+G116+G121+G125+G126+G129+G133+G137+G142+G145+G148+G151</f>
        <v>1440</v>
      </c>
      <c r="H95" s="1833">
        <f>H100+H104+H108+H113+H116+H121+H125+H126+H129+H133+H137+H142+H145+H148+H151</f>
        <v>1440</v>
      </c>
      <c r="I95" s="245"/>
      <c r="J95" s="1686"/>
      <c r="K95" s="439"/>
      <c r="L95" s="439"/>
    </row>
    <row r="96" spans="1:17" s="1753" customFormat="1" ht="20.100000000000001" hidden="1" customHeight="1" outlineLevel="1">
      <c r="A96" s="1888"/>
      <c r="B96" s="84" t="s">
        <v>898</v>
      </c>
      <c r="C96" s="1889"/>
      <c r="D96" s="181" t="s">
        <v>897</v>
      </c>
      <c r="E96" s="1746"/>
      <c r="F96" s="1864"/>
      <c r="G96" s="1864"/>
      <c r="H96" s="1865"/>
      <c r="I96" s="1748"/>
      <c r="J96" s="1750"/>
      <c r="K96" s="1751"/>
      <c r="L96" s="1751"/>
      <c r="M96" s="1751"/>
      <c r="N96" s="1752"/>
      <c r="O96" s="1751"/>
      <c r="P96" s="1751"/>
      <c r="Q96" s="1751"/>
    </row>
    <row r="97" spans="1:17" s="1753" customFormat="1" ht="20.100000000000001" hidden="1" customHeight="1" outlineLevel="1">
      <c r="A97" s="1888"/>
      <c r="B97" s="84" t="s">
        <v>899</v>
      </c>
      <c r="C97" s="1889"/>
      <c r="D97" s="181" t="s">
        <v>897</v>
      </c>
      <c r="E97" s="1746"/>
      <c r="F97" s="1864"/>
      <c r="G97" s="1864"/>
      <c r="H97" s="1865"/>
      <c r="I97" s="1748"/>
      <c r="J97" s="1750"/>
      <c r="K97" s="1751"/>
      <c r="L97" s="1751"/>
      <c r="M97" s="1751"/>
      <c r="N97" s="1752"/>
      <c r="O97" s="1751"/>
      <c r="P97" s="1751"/>
      <c r="Q97" s="1751"/>
    </row>
    <row r="98" spans="1:17" s="1753" customFormat="1" ht="20.100000000000001" hidden="1" customHeight="1" outlineLevel="1">
      <c r="A98" s="1888"/>
      <c r="B98" s="84" t="s">
        <v>900</v>
      </c>
      <c r="C98" s="1889"/>
      <c r="D98" s="181" t="s">
        <v>897</v>
      </c>
      <c r="E98" s="1746"/>
      <c r="F98" s="1864"/>
      <c r="G98" s="1864"/>
      <c r="H98" s="1865"/>
      <c r="I98" s="1748"/>
      <c r="J98" s="1750"/>
      <c r="K98" s="1751"/>
      <c r="L98" s="1751"/>
      <c r="M98" s="1751"/>
      <c r="N98" s="1752"/>
      <c r="O98" s="1751"/>
      <c r="P98" s="1751"/>
      <c r="Q98" s="1751"/>
    </row>
    <row r="99" spans="1:17" s="1753" customFormat="1" ht="20.100000000000001" hidden="1" customHeight="1" outlineLevel="1">
      <c r="A99" s="1888"/>
      <c r="B99" s="84" t="s">
        <v>901</v>
      </c>
      <c r="C99" s="1889"/>
      <c r="D99" s="181" t="s">
        <v>897</v>
      </c>
      <c r="E99" s="1746"/>
      <c r="F99" s="1864"/>
      <c r="G99" s="1864"/>
      <c r="H99" s="1865"/>
      <c r="I99" s="1748"/>
      <c r="J99" s="1750"/>
      <c r="K99" s="1751"/>
      <c r="L99" s="1751"/>
      <c r="M99" s="1751"/>
      <c r="N99" s="1752"/>
      <c r="O99" s="1751"/>
      <c r="P99" s="1751"/>
      <c r="Q99" s="1751"/>
    </row>
    <row r="100" spans="1:17" s="1753" customFormat="1" ht="20.100000000000001" customHeight="1" collapsed="1">
      <c r="A100" s="1888"/>
      <c r="B100" s="84" t="s">
        <v>902</v>
      </c>
      <c r="C100" s="2004">
        <v>300</v>
      </c>
      <c r="D100" s="181" t="s">
        <v>897</v>
      </c>
      <c r="E100" s="1746"/>
      <c r="F100" s="1833">
        <f>ROUNDUP((C100*0.4),0)</f>
        <v>120</v>
      </c>
      <c r="G100" s="1833">
        <f>ROUNDUP((C100*0.3),0)</f>
        <v>90</v>
      </c>
      <c r="H100" s="1833">
        <f t="shared" ref="H100:H151" si="3">C100-F100-G100</f>
        <v>90</v>
      </c>
      <c r="I100" s="1748"/>
      <c r="J100" s="1750"/>
      <c r="K100" s="1751"/>
      <c r="L100" s="1751"/>
      <c r="M100" s="1751"/>
      <c r="N100" s="1752"/>
      <c r="O100" s="1751"/>
      <c r="P100" s="1751"/>
      <c r="Q100" s="1751"/>
    </row>
    <row r="101" spans="1:17" s="1753" customFormat="1" ht="20.100000000000001" hidden="1" customHeight="1" outlineLevel="1">
      <c r="A101" s="1888"/>
      <c r="B101" s="84" t="s">
        <v>903</v>
      </c>
      <c r="C101" s="2004"/>
      <c r="D101" s="181" t="s">
        <v>897</v>
      </c>
      <c r="E101" s="1746"/>
      <c r="F101" s="1833">
        <f t="shared" ref="F101:F151" si="4">ROUNDUP((C101*0.4),0)</f>
        <v>0</v>
      </c>
      <c r="G101" s="1833">
        <f t="shared" ref="G101:G151" si="5">ROUNDUP((C101*0.3),0)</f>
        <v>0</v>
      </c>
      <c r="H101" s="1833">
        <f t="shared" si="3"/>
        <v>0</v>
      </c>
      <c r="I101" s="1748"/>
      <c r="J101" s="1750"/>
      <c r="K101" s="1751"/>
      <c r="L101" s="1751"/>
      <c r="M101" s="1751"/>
      <c r="N101" s="1752"/>
      <c r="O101" s="1751"/>
      <c r="P101" s="1751"/>
      <c r="Q101" s="1751"/>
    </row>
    <row r="102" spans="1:17" s="1753" customFormat="1" ht="20.100000000000001" hidden="1" customHeight="1" outlineLevel="1">
      <c r="A102" s="1888"/>
      <c r="B102" s="84" t="s">
        <v>904</v>
      </c>
      <c r="C102" s="2004"/>
      <c r="D102" s="181" t="s">
        <v>897</v>
      </c>
      <c r="E102" s="1746"/>
      <c r="F102" s="1833">
        <f t="shared" si="4"/>
        <v>0</v>
      </c>
      <c r="G102" s="1833">
        <f t="shared" si="5"/>
        <v>0</v>
      </c>
      <c r="H102" s="1833">
        <f t="shared" si="3"/>
        <v>0</v>
      </c>
      <c r="I102" s="1748"/>
      <c r="J102" s="1750"/>
      <c r="K102" s="1751"/>
      <c r="L102" s="1751"/>
      <c r="M102" s="1751"/>
      <c r="N102" s="1752"/>
      <c r="O102" s="1751"/>
      <c r="P102" s="1751"/>
      <c r="Q102" s="1751"/>
    </row>
    <row r="103" spans="1:17" s="1753" customFormat="1" ht="20.100000000000001" hidden="1" customHeight="1" outlineLevel="1">
      <c r="A103" s="1888"/>
      <c r="B103" s="84" t="s">
        <v>905</v>
      </c>
      <c r="C103" s="2004"/>
      <c r="D103" s="181" t="s">
        <v>897</v>
      </c>
      <c r="E103" s="1746"/>
      <c r="F103" s="1833">
        <f t="shared" si="4"/>
        <v>0</v>
      </c>
      <c r="G103" s="1833">
        <f t="shared" si="5"/>
        <v>0</v>
      </c>
      <c r="H103" s="1833">
        <f t="shared" si="3"/>
        <v>0</v>
      </c>
      <c r="I103" s="1748"/>
      <c r="J103" s="1750"/>
      <c r="K103" s="1751"/>
      <c r="L103" s="1751"/>
      <c r="M103" s="1751"/>
      <c r="N103" s="1752"/>
      <c r="O103" s="1751"/>
      <c r="P103" s="1751"/>
      <c r="Q103" s="1751"/>
    </row>
    <row r="104" spans="1:17" s="1753" customFormat="1" ht="20.100000000000001" customHeight="1" collapsed="1">
      <c r="A104" s="1888"/>
      <c r="B104" s="84" t="s">
        <v>906</v>
      </c>
      <c r="C104" s="2004">
        <v>350</v>
      </c>
      <c r="D104" s="181" t="s">
        <v>897</v>
      </c>
      <c r="E104" s="1746"/>
      <c r="F104" s="1833">
        <f t="shared" si="4"/>
        <v>140</v>
      </c>
      <c r="G104" s="1833">
        <f t="shared" si="5"/>
        <v>105</v>
      </c>
      <c r="H104" s="1833">
        <f t="shared" si="3"/>
        <v>105</v>
      </c>
      <c r="I104" s="1748"/>
      <c r="J104" s="1750"/>
      <c r="K104" s="1751"/>
      <c r="L104" s="1751"/>
      <c r="M104" s="1751"/>
      <c r="N104" s="1752"/>
      <c r="O104" s="1751"/>
      <c r="P104" s="1751"/>
      <c r="Q104" s="1751"/>
    </row>
    <row r="105" spans="1:17" s="1753" customFormat="1" ht="20.100000000000001" hidden="1" customHeight="1" outlineLevel="1">
      <c r="A105" s="1888"/>
      <c r="B105" s="84" t="s">
        <v>907</v>
      </c>
      <c r="C105" s="2004"/>
      <c r="D105" s="181" t="s">
        <v>897</v>
      </c>
      <c r="E105" s="1746"/>
      <c r="F105" s="1833">
        <f t="shared" si="4"/>
        <v>0</v>
      </c>
      <c r="G105" s="1833">
        <f t="shared" si="5"/>
        <v>0</v>
      </c>
      <c r="H105" s="1833">
        <f t="shared" si="3"/>
        <v>0</v>
      </c>
      <c r="I105" s="1748"/>
      <c r="J105" s="1750"/>
      <c r="K105" s="1751"/>
      <c r="L105" s="1751"/>
      <c r="M105" s="1751"/>
      <c r="N105" s="1752"/>
      <c r="O105" s="1751"/>
      <c r="P105" s="1751"/>
      <c r="Q105" s="1751"/>
    </row>
    <row r="106" spans="1:17" s="1753" customFormat="1" ht="20.100000000000001" hidden="1" customHeight="1" outlineLevel="1">
      <c r="A106" s="1888"/>
      <c r="B106" s="84" t="s">
        <v>908</v>
      </c>
      <c r="C106" s="2004"/>
      <c r="D106" s="181" t="s">
        <v>897</v>
      </c>
      <c r="E106" s="1746"/>
      <c r="F106" s="1833">
        <f t="shared" si="4"/>
        <v>0</v>
      </c>
      <c r="G106" s="1833">
        <f t="shared" si="5"/>
        <v>0</v>
      </c>
      <c r="H106" s="1833">
        <f t="shared" si="3"/>
        <v>0</v>
      </c>
      <c r="I106" s="1748"/>
      <c r="J106" s="1750"/>
      <c r="K106" s="1751"/>
      <c r="L106" s="1751"/>
      <c r="M106" s="1751"/>
      <c r="N106" s="1752"/>
      <c r="O106" s="1751"/>
      <c r="P106" s="1751"/>
      <c r="Q106" s="1751"/>
    </row>
    <row r="107" spans="1:17" s="1753" customFormat="1" ht="20.100000000000001" hidden="1" customHeight="1" outlineLevel="1">
      <c r="A107" s="1888"/>
      <c r="B107" s="84" t="s">
        <v>909</v>
      </c>
      <c r="C107" s="2004"/>
      <c r="D107" s="181" t="s">
        <v>897</v>
      </c>
      <c r="E107" s="1746"/>
      <c r="F107" s="1833">
        <f t="shared" si="4"/>
        <v>0</v>
      </c>
      <c r="G107" s="1833">
        <f t="shared" si="5"/>
        <v>0</v>
      </c>
      <c r="H107" s="1833">
        <f t="shared" si="3"/>
        <v>0</v>
      </c>
      <c r="I107" s="1748"/>
      <c r="J107" s="1750"/>
      <c r="K107" s="1751"/>
      <c r="L107" s="1751"/>
      <c r="M107" s="1751"/>
      <c r="N107" s="1752"/>
      <c r="O107" s="1751"/>
      <c r="P107" s="1751"/>
      <c r="Q107" s="1751"/>
    </row>
    <row r="108" spans="1:17" s="1753" customFormat="1" ht="20.100000000000001" customHeight="1" collapsed="1">
      <c r="A108" s="1888"/>
      <c r="B108" s="84" t="s">
        <v>910</v>
      </c>
      <c r="C108" s="2004">
        <v>300</v>
      </c>
      <c r="D108" s="181" t="s">
        <v>897</v>
      </c>
      <c r="E108" s="1746"/>
      <c r="F108" s="1833">
        <f t="shared" si="4"/>
        <v>120</v>
      </c>
      <c r="G108" s="1833">
        <f t="shared" si="5"/>
        <v>90</v>
      </c>
      <c r="H108" s="1833">
        <f t="shared" si="3"/>
        <v>90</v>
      </c>
      <c r="I108" s="1748"/>
      <c r="J108" s="1750"/>
      <c r="K108" s="1751"/>
      <c r="L108" s="1751"/>
      <c r="M108" s="1751"/>
      <c r="N108" s="1752"/>
      <c r="O108" s="1751"/>
      <c r="P108" s="1751"/>
      <c r="Q108" s="1751"/>
    </row>
    <row r="109" spans="1:17" s="1753" customFormat="1" ht="20.100000000000001" hidden="1" customHeight="1" outlineLevel="1">
      <c r="A109" s="1888"/>
      <c r="B109" s="84" t="s">
        <v>911</v>
      </c>
      <c r="C109" s="2004"/>
      <c r="D109" s="181" t="s">
        <v>897</v>
      </c>
      <c r="E109" s="1746"/>
      <c r="F109" s="1833">
        <f t="shared" si="4"/>
        <v>0</v>
      </c>
      <c r="G109" s="1833">
        <f t="shared" si="5"/>
        <v>0</v>
      </c>
      <c r="H109" s="1833">
        <f t="shared" si="3"/>
        <v>0</v>
      </c>
      <c r="I109" s="1748"/>
      <c r="J109" s="1750"/>
      <c r="K109" s="1751"/>
      <c r="L109" s="1751"/>
      <c r="M109" s="1751"/>
      <c r="N109" s="1752"/>
      <c r="O109" s="1751"/>
      <c r="P109" s="1751"/>
      <c r="Q109" s="1751"/>
    </row>
    <row r="110" spans="1:17" s="1753" customFormat="1" ht="20.100000000000001" hidden="1" customHeight="1" outlineLevel="1">
      <c r="A110" s="1888"/>
      <c r="B110" s="84" t="s">
        <v>912</v>
      </c>
      <c r="C110" s="2004"/>
      <c r="D110" s="181" t="s">
        <v>897</v>
      </c>
      <c r="E110" s="1746"/>
      <c r="F110" s="1833">
        <f t="shared" si="4"/>
        <v>0</v>
      </c>
      <c r="G110" s="1833">
        <f t="shared" si="5"/>
        <v>0</v>
      </c>
      <c r="H110" s="1833">
        <f t="shared" si="3"/>
        <v>0</v>
      </c>
      <c r="I110" s="1748"/>
      <c r="J110" s="1750"/>
      <c r="K110" s="1751"/>
      <c r="L110" s="1751"/>
      <c r="M110" s="1751"/>
      <c r="N110" s="1752"/>
      <c r="O110" s="1751"/>
      <c r="P110" s="1751"/>
      <c r="Q110" s="1751"/>
    </row>
    <row r="111" spans="1:17" s="1753" customFormat="1" ht="20.100000000000001" hidden="1" customHeight="1" outlineLevel="1">
      <c r="A111" s="1888"/>
      <c r="B111" s="84" t="s">
        <v>913</v>
      </c>
      <c r="C111" s="2004"/>
      <c r="D111" s="181" t="s">
        <v>897</v>
      </c>
      <c r="E111" s="1746"/>
      <c r="F111" s="1833">
        <f t="shared" si="4"/>
        <v>0</v>
      </c>
      <c r="G111" s="1833">
        <f t="shared" si="5"/>
        <v>0</v>
      </c>
      <c r="H111" s="1833">
        <f t="shared" si="3"/>
        <v>0</v>
      </c>
      <c r="I111" s="1748"/>
      <c r="J111" s="1750"/>
      <c r="K111" s="1751"/>
      <c r="L111" s="1751"/>
      <c r="M111" s="1751"/>
      <c r="N111" s="1752"/>
      <c r="O111" s="1751"/>
      <c r="P111" s="1751"/>
      <c r="Q111" s="1751"/>
    </row>
    <row r="112" spans="1:17" s="1753" customFormat="1" ht="20.100000000000001" hidden="1" customHeight="1" outlineLevel="1">
      <c r="A112" s="1888"/>
      <c r="B112" s="84" t="s">
        <v>914</v>
      </c>
      <c r="C112" s="2004"/>
      <c r="D112" s="181" t="s">
        <v>897</v>
      </c>
      <c r="E112" s="1746"/>
      <c r="F112" s="1833">
        <f t="shared" si="4"/>
        <v>0</v>
      </c>
      <c r="G112" s="1833">
        <f t="shared" si="5"/>
        <v>0</v>
      </c>
      <c r="H112" s="1833">
        <f t="shared" si="3"/>
        <v>0</v>
      </c>
      <c r="I112" s="1748"/>
      <c r="J112" s="1750"/>
      <c r="K112" s="1751"/>
      <c r="L112" s="1751"/>
      <c r="M112" s="1751"/>
      <c r="N112" s="1752"/>
      <c r="O112" s="1751"/>
      <c r="P112" s="1751"/>
      <c r="Q112" s="1751"/>
    </row>
    <row r="113" spans="1:17" s="1753" customFormat="1" ht="20.100000000000001" customHeight="1" collapsed="1">
      <c r="A113" s="1888"/>
      <c r="B113" s="84" t="s">
        <v>915</v>
      </c>
      <c r="C113" s="2004">
        <v>300</v>
      </c>
      <c r="D113" s="181" t="s">
        <v>897</v>
      </c>
      <c r="E113" s="1746"/>
      <c r="F113" s="1833">
        <f t="shared" si="4"/>
        <v>120</v>
      </c>
      <c r="G113" s="1833">
        <f t="shared" si="5"/>
        <v>90</v>
      </c>
      <c r="H113" s="1833">
        <f t="shared" si="3"/>
        <v>90</v>
      </c>
      <c r="I113" s="1748"/>
      <c r="J113" s="1750"/>
      <c r="K113" s="1751"/>
      <c r="L113" s="1751"/>
      <c r="M113" s="1751"/>
      <c r="N113" s="1752"/>
      <c r="O113" s="1751"/>
      <c r="P113" s="1751"/>
      <c r="Q113" s="1751"/>
    </row>
    <row r="114" spans="1:17" s="1753" customFormat="1" ht="20.100000000000001" hidden="1" customHeight="1" outlineLevel="1">
      <c r="A114" s="1888"/>
      <c r="B114" s="84" t="s">
        <v>916</v>
      </c>
      <c r="C114" s="2004"/>
      <c r="D114" s="181" t="s">
        <v>897</v>
      </c>
      <c r="E114" s="1746"/>
      <c r="F114" s="1833">
        <f t="shared" si="4"/>
        <v>0</v>
      </c>
      <c r="G114" s="1833">
        <f t="shared" si="5"/>
        <v>0</v>
      </c>
      <c r="H114" s="1833">
        <f t="shared" si="3"/>
        <v>0</v>
      </c>
      <c r="I114" s="1748"/>
      <c r="J114" s="1750"/>
      <c r="K114" s="1751"/>
      <c r="L114" s="1751"/>
      <c r="M114" s="1751"/>
      <c r="N114" s="1752"/>
      <c r="O114" s="1751"/>
      <c r="P114" s="1751"/>
      <c r="Q114" s="1751"/>
    </row>
    <row r="115" spans="1:17" s="1753" customFormat="1" ht="20.100000000000001" hidden="1" customHeight="1" outlineLevel="1">
      <c r="A115" s="1888"/>
      <c r="B115" s="84" t="s">
        <v>917</v>
      </c>
      <c r="C115" s="2004"/>
      <c r="D115" s="181" t="s">
        <v>897</v>
      </c>
      <c r="E115" s="1746"/>
      <c r="F115" s="1833">
        <f t="shared" si="4"/>
        <v>0</v>
      </c>
      <c r="G115" s="1833">
        <f t="shared" si="5"/>
        <v>0</v>
      </c>
      <c r="H115" s="1833">
        <f t="shared" si="3"/>
        <v>0</v>
      </c>
      <c r="I115" s="1748"/>
      <c r="J115" s="1750"/>
      <c r="K115" s="1751"/>
      <c r="L115" s="1751"/>
      <c r="M115" s="1751"/>
      <c r="N115" s="1752"/>
      <c r="O115" s="1751"/>
      <c r="P115" s="1751"/>
      <c r="Q115" s="1751"/>
    </row>
    <row r="116" spans="1:17" s="1753" customFormat="1" ht="20.100000000000001" customHeight="1" collapsed="1">
      <c r="A116" s="1888"/>
      <c r="B116" s="84" t="s">
        <v>918</v>
      </c>
      <c r="C116" s="2004">
        <v>400</v>
      </c>
      <c r="D116" s="181" t="s">
        <v>897</v>
      </c>
      <c r="E116" s="1746"/>
      <c r="F116" s="1833">
        <f t="shared" si="4"/>
        <v>160</v>
      </c>
      <c r="G116" s="1833">
        <f t="shared" si="5"/>
        <v>120</v>
      </c>
      <c r="H116" s="1833">
        <f t="shared" si="3"/>
        <v>120</v>
      </c>
      <c r="I116" s="1748"/>
      <c r="J116" s="1750"/>
      <c r="K116" s="1751"/>
      <c r="L116" s="1751"/>
      <c r="M116" s="1751"/>
      <c r="N116" s="1752"/>
      <c r="O116" s="1751"/>
      <c r="P116" s="1751"/>
      <c r="Q116" s="1751"/>
    </row>
    <row r="117" spans="1:17" s="1753" customFormat="1" ht="20.100000000000001" hidden="1" customHeight="1" outlineLevel="1">
      <c r="A117" s="1888"/>
      <c r="B117" s="84" t="s">
        <v>919</v>
      </c>
      <c r="C117" s="2004"/>
      <c r="D117" s="181" t="s">
        <v>897</v>
      </c>
      <c r="E117" s="1746"/>
      <c r="F117" s="1833">
        <f t="shared" si="4"/>
        <v>0</v>
      </c>
      <c r="G117" s="1833">
        <f t="shared" si="5"/>
        <v>0</v>
      </c>
      <c r="H117" s="1833">
        <f t="shared" si="3"/>
        <v>0</v>
      </c>
      <c r="I117" s="1748"/>
      <c r="J117" s="1750"/>
      <c r="K117" s="1751"/>
      <c r="L117" s="1751"/>
      <c r="M117" s="1751"/>
      <c r="N117" s="1752"/>
      <c r="O117" s="1751"/>
      <c r="P117" s="1751"/>
      <c r="Q117" s="1751"/>
    </row>
    <row r="118" spans="1:17" s="1753" customFormat="1" ht="20.100000000000001" hidden="1" customHeight="1" outlineLevel="1">
      <c r="A118" s="1888"/>
      <c r="B118" s="84" t="s">
        <v>920</v>
      </c>
      <c r="C118" s="2004"/>
      <c r="D118" s="181" t="s">
        <v>897</v>
      </c>
      <c r="E118" s="1746"/>
      <c r="F118" s="1833">
        <f t="shared" si="4"/>
        <v>0</v>
      </c>
      <c r="G118" s="1833">
        <f t="shared" si="5"/>
        <v>0</v>
      </c>
      <c r="H118" s="1833">
        <f t="shared" si="3"/>
        <v>0</v>
      </c>
      <c r="I118" s="1748"/>
      <c r="J118" s="1750"/>
      <c r="K118" s="1751"/>
      <c r="L118" s="1751"/>
      <c r="M118" s="1751"/>
      <c r="N118" s="1752"/>
      <c r="O118" s="1751"/>
      <c r="P118" s="1751"/>
      <c r="Q118" s="1751"/>
    </row>
    <row r="119" spans="1:17" s="1753" customFormat="1" ht="20.100000000000001" hidden="1" customHeight="1" outlineLevel="1">
      <c r="A119" s="1888"/>
      <c r="B119" s="84" t="s">
        <v>921</v>
      </c>
      <c r="C119" s="2004"/>
      <c r="D119" s="181" t="s">
        <v>897</v>
      </c>
      <c r="E119" s="1746"/>
      <c r="F119" s="1833">
        <f t="shared" si="4"/>
        <v>0</v>
      </c>
      <c r="G119" s="1833">
        <f t="shared" si="5"/>
        <v>0</v>
      </c>
      <c r="H119" s="1833">
        <f t="shared" si="3"/>
        <v>0</v>
      </c>
      <c r="I119" s="1748"/>
      <c r="J119" s="1750"/>
      <c r="K119" s="1751"/>
      <c r="L119" s="1751"/>
      <c r="M119" s="1751"/>
      <c r="N119" s="1752"/>
      <c r="O119" s="1751"/>
      <c r="P119" s="1751"/>
      <c r="Q119" s="1751"/>
    </row>
    <row r="120" spans="1:17" s="1753" customFormat="1" ht="20.100000000000001" hidden="1" customHeight="1" outlineLevel="1">
      <c r="A120" s="166"/>
      <c r="B120" s="84" t="s">
        <v>922</v>
      </c>
      <c r="C120" s="2004"/>
      <c r="D120" s="181" t="s">
        <v>897</v>
      </c>
      <c r="E120" s="1746"/>
      <c r="F120" s="1833">
        <f t="shared" si="4"/>
        <v>0</v>
      </c>
      <c r="G120" s="1833">
        <f t="shared" si="5"/>
        <v>0</v>
      </c>
      <c r="H120" s="1833">
        <f t="shared" si="3"/>
        <v>0</v>
      </c>
      <c r="I120" s="1748"/>
      <c r="J120" s="1750"/>
      <c r="K120" s="1751"/>
      <c r="L120" s="1751"/>
      <c r="M120" s="1751"/>
      <c r="N120" s="1752"/>
      <c r="O120" s="1751"/>
      <c r="P120" s="1751"/>
      <c r="Q120" s="1751"/>
    </row>
    <row r="121" spans="1:17" s="1753" customFormat="1" ht="20.100000000000001" customHeight="1" collapsed="1">
      <c r="A121" s="1888"/>
      <c r="B121" s="84" t="s">
        <v>923</v>
      </c>
      <c r="C121" s="2004">
        <v>350</v>
      </c>
      <c r="D121" s="181" t="s">
        <v>897</v>
      </c>
      <c r="E121" s="1746"/>
      <c r="F121" s="1833">
        <f t="shared" si="4"/>
        <v>140</v>
      </c>
      <c r="G121" s="1833">
        <f t="shared" si="5"/>
        <v>105</v>
      </c>
      <c r="H121" s="1833">
        <f t="shared" si="3"/>
        <v>105</v>
      </c>
      <c r="I121" s="1748"/>
      <c r="J121" s="1750"/>
      <c r="K121" s="1751"/>
      <c r="L121" s="1751"/>
      <c r="M121" s="1751"/>
      <c r="N121" s="1752"/>
      <c r="O121" s="1751"/>
      <c r="P121" s="1751"/>
      <c r="Q121" s="1751"/>
    </row>
    <row r="122" spans="1:17" s="1753" customFormat="1" ht="20.100000000000001" hidden="1" customHeight="1" outlineLevel="1">
      <c r="A122" s="1888"/>
      <c r="B122" s="84" t="s">
        <v>924</v>
      </c>
      <c r="C122" s="2004"/>
      <c r="D122" s="181" t="s">
        <v>897</v>
      </c>
      <c r="E122" s="1746"/>
      <c r="F122" s="1833">
        <f t="shared" si="4"/>
        <v>0</v>
      </c>
      <c r="G122" s="1833">
        <f t="shared" si="5"/>
        <v>0</v>
      </c>
      <c r="H122" s="1833">
        <f t="shared" si="3"/>
        <v>0</v>
      </c>
      <c r="I122" s="1748"/>
      <c r="J122" s="1750"/>
      <c r="K122" s="1751"/>
      <c r="L122" s="1751"/>
      <c r="M122" s="1751"/>
      <c r="N122" s="1752"/>
      <c r="O122" s="1751"/>
      <c r="P122" s="1751"/>
      <c r="Q122" s="1751"/>
    </row>
    <row r="123" spans="1:17" s="1753" customFormat="1" ht="20.100000000000001" hidden="1" customHeight="1" outlineLevel="1">
      <c r="A123" s="1888"/>
      <c r="B123" s="84" t="s">
        <v>925</v>
      </c>
      <c r="C123" s="2004"/>
      <c r="D123" s="181" t="s">
        <v>897</v>
      </c>
      <c r="E123" s="1746"/>
      <c r="F123" s="1833">
        <f t="shared" si="4"/>
        <v>0</v>
      </c>
      <c r="G123" s="1833">
        <f t="shared" si="5"/>
        <v>0</v>
      </c>
      <c r="H123" s="1833">
        <f t="shared" si="3"/>
        <v>0</v>
      </c>
      <c r="I123" s="1748"/>
      <c r="J123" s="1750"/>
      <c r="K123" s="1751"/>
      <c r="L123" s="1751"/>
      <c r="M123" s="1751"/>
      <c r="N123" s="1752"/>
      <c r="O123" s="1751"/>
      <c r="P123" s="1751"/>
      <c r="Q123" s="1751"/>
    </row>
    <row r="124" spans="1:17" s="1753" customFormat="1" ht="20.100000000000001" hidden="1" customHeight="1" outlineLevel="1">
      <c r="A124" s="1888"/>
      <c r="B124" s="84" t="s">
        <v>926</v>
      </c>
      <c r="C124" s="2004"/>
      <c r="D124" s="181" t="s">
        <v>897</v>
      </c>
      <c r="E124" s="1746"/>
      <c r="F124" s="1833">
        <f t="shared" si="4"/>
        <v>0</v>
      </c>
      <c r="G124" s="1833">
        <f t="shared" si="5"/>
        <v>0</v>
      </c>
      <c r="H124" s="1833">
        <f t="shared" si="3"/>
        <v>0</v>
      </c>
      <c r="I124" s="1748"/>
      <c r="J124" s="1750"/>
      <c r="K124" s="1751"/>
      <c r="L124" s="1751"/>
      <c r="M124" s="1751"/>
      <c r="N124" s="1752"/>
      <c r="O124" s="1751"/>
      <c r="P124" s="1751"/>
      <c r="Q124" s="1751"/>
    </row>
    <row r="125" spans="1:17" s="1753" customFormat="1" ht="20.100000000000001" customHeight="1" collapsed="1">
      <c r="A125" s="1888"/>
      <c r="B125" s="84" t="s">
        <v>927</v>
      </c>
      <c r="C125" s="2004">
        <v>300</v>
      </c>
      <c r="D125" s="181" t="s">
        <v>897</v>
      </c>
      <c r="E125" s="1746"/>
      <c r="F125" s="1833">
        <f t="shared" si="4"/>
        <v>120</v>
      </c>
      <c r="G125" s="1833">
        <f t="shared" si="5"/>
        <v>90</v>
      </c>
      <c r="H125" s="1833">
        <f t="shared" si="3"/>
        <v>90</v>
      </c>
      <c r="I125" s="1748"/>
      <c r="J125" s="1750"/>
      <c r="K125" s="1751"/>
      <c r="L125" s="1751"/>
      <c r="M125" s="1751"/>
      <c r="N125" s="1752"/>
      <c r="O125" s="1751"/>
      <c r="P125" s="1751"/>
      <c r="Q125" s="1751"/>
    </row>
    <row r="126" spans="1:17" s="1753" customFormat="1" ht="20.100000000000001" customHeight="1">
      <c r="A126" s="1888"/>
      <c r="B126" s="84" t="s">
        <v>928</v>
      </c>
      <c r="C126" s="2004">
        <v>350</v>
      </c>
      <c r="D126" s="181" t="s">
        <v>897</v>
      </c>
      <c r="E126" s="1746"/>
      <c r="F126" s="1833">
        <f t="shared" si="4"/>
        <v>140</v>
      </c>
      <c r="G126" s="1833">
        <f t="shared" si="5"/>
        <v>105</v>
      </c>
      <c r="H126" s="1833">
        <f t="shared" si="3"/>
        <v>105</v>
      </c>
      <c r="I126" s="1748"/>
      <c r="J126" s="1750"/>
      <c r="K126" s="1751"/>
      <c r="L126" s="1751"/>
      <c r="M126" s="1751"/>
      <c r="N126" s="1752"/>
      <c r="O126" s="1751"/>
      <c r="P126" s="1751"/>
      <c r="Q126" s="1751"/>
    </row>
    <row r="127" spans="1:17" s="1753" customFormat="1" ht="20.100000000000001" hidden="1" customHeight="1" outlineLevel="1">
      <c r="A127" s="1888"/>
      <c r="B127" s="84" t="s">
        <v>929</v>
      </c>
      <c r="C127" s="2004"/>
      <c r="D127" s="181" t="s">
        <v>897</v>
      </c>
      <c r="E127" s="1746"/>
      <c r="F127" s="1833">
        <f t="shared" si="4"/>
        <v>0</v>
      </c>
      <c r="G127" s="1833">
        <f t="shared" si="5"/>
        <v>0</v>
      </c>
      <c r="H127" s="1833">
        <f t="shared" si="3"/>
        <v>0</v>
      </c>
      <c r="I127" s="1748"/>
      <c r="J127" s="1750"/>
      <c r="K127" s="1751"/>
      <c r="L127" s="1751"/>
      <c r="M127" s="1751"/>
      <c r="N127" s="1752"/>
      <c r="O127" s="1751"/>
      <c r="P127" s="1751"/>
      <c r="Q127" s="1751"/>
    </row>
    <row r="128" spans="1:17" s="1753" customFormat="1" ht="20.100000000000001" hidden="1" customHeight="1" outlineLevel="1">
      <c r="A128" s="1888"/>
      <c r="B128" s="84" t="s">
        <v>930</v>
      </c>
      <c r="C128" s="2004"/>
      <c r="D128" s="181" t="s">
        <v>897</v>
      </c>
      <c r="E128" s="1746"/>
      <c r="F128" s="1833">
        <f t="shared" si="4"/>
        <v>0</v>
      </c>
      <c r="G128" s="1833">
        <f t="shared" si="5"/>
        <v>0</v>
      </c>
      <c r="H128" s="1833">
        <f t="shared" si="3"/>
        <v>0</v>
      </c>
      <c r="I128" s="1748"/>
      <c r="J128" s="1750"/>
      <c r="K128" s="1751"/>
      <c r="L128" s="1751"/>
      <c r="M128" s="1751"/>
      <c r="N128" s="1752"/>
      <c r="O128" s="1751"/>
      <c r="P128" s="1751"/>
      <c r="Q128" s="1751"/>
    </row>
    <row r="129" spans="1:17" s="1753" customFormat="1" ht="20.100000000000001" customHeight="1" collapsed="1">
      <c r="A129" s="1888"/>
      <c r="B129" s="84" t="s">
        <v>931</v>
      </c>
      <c r="C129" s="2004">
        <v>300</v>
      </c>
      <c r="D129" s="181" t="s">
        <v>897</v>
      </c>
      <c r="E129" s="1746"/>
      <c r="F129" s="1833">
        <f t="shared" si="4"/>
        <v>120</v>
      </c>
      <c r="G129" s="1833">
        <f t="shared" si="5"/>
        <v>90</v>
      </c>
      <c r="H129" s="1833">
        <f t="shared" si="3"/>
        <v>90</v>
      </c>
      <c r="I129" s="1748"/>
      <c r="J129" s="1750"/>
      <c r="K129" s="1751"/>
      <c r="L129" s="1751"/>
      <c r="M129" s="1751"/>
      <c r="N129" s="1752"/>
      <c r="O129" s="1751"/>
      <c r="P129" s="1751"/>
      <c r="Q129" s="1751"/>
    </row>
    <row r="130" spans="1:17" s="1753" customFormat="1" ht="20.100000000000001" hidden="1" customHeight="1" outlineLevel="1">
      <c r="A130" s="1888"/>
      <c r="B130" s="84" t="s">
        <v>932</v>
      </c>
      <c r="C130" s="2004"/>
      <c r="D130" s="181" t="s">
        <v>897</v>
      </c>
      <c r="E130" s="1746"/>
      <c r="F130" s="1833">
        <f t="shared" si="4"/>
        <v>0</v>
      </c>
      <c r="G130" s="1833">
        <f t="shared" si="5"/>
        <v>0</v>
      </c>
      <c r="H130" s="1833">
        <f t="shared" si="3"/>
        <v>0</v>
      </c>
      <c r="I130" s="1748"/>
      <c r="J130" s="1750"/>
      <c r="K130" s="1751"/>
      <c r="L130" s="1751"/>
      <c r="M130" s="1751"/>
      <c r="N130" s="1752"/>
      <c r="O130" s="1751"/>
      <c r="P130" s="1751"/>
      <c r="Q130" s="1751"/>
    </row>
    <row r="131" spans="1:17" s="1753" customFormat="1" ht="20.100000000000001" hidden="1" customHeight="1" outlineLevel="1">
      <c r="A131" s="1888"/>
      <c r="B131" s="84" t="s">
        <v>933</v>
      </c>
      <c r="C131" s="2004"/>
      <c r="D131" s="181" t="s">
        <v>897</v>
      </c>
      <c r="E131" s="1746"/>
      <c r="F131" s="1833">
        <f t="shared" si="4"/>
        <v>0</v>
      </c>
      <c r="G131" s="1833">
        <f t="shared" si="5"/>
        <v>0</v>
      </c>
      <c r="H131" s="1833">
        <f t="shared" si="3"/>
        <v>0</v>
      </c>
      <c r="I131" s="1748"/>
      <c r="J131" s="1750"/>
      <c r="K131" s="1751"/>
      <c r="L131" s="1751"/>
      <c r="M131" s="1751"/>
      <c r="N131" s="1752"/>
      <c r="O131" s="1751"/>
      <c r="P131" s="1751"/>
      <c r="Q131" s="1751"/>
    </row>
    <row r="132" spans="1:17" s="1753" customFormat="1" ht="20.100000000000001" hidden="1" customHeight="1" outlineLevel="1">
      <c r="A132" s="1888"/>
      <c r="B132" s="84" t="s">
        <v>934</v>
      </c>
      <c r="C132" s="2004"/>
      <c r="D132" s="181" t="s">
        <v>897</v>
      </c>
      <c r="E132" s="1746"/>
      <c r="F132" s="1833">
        <f t="shared" si="4"/>
        <v>0</v>
      </c>
      <c r="G132" s="1833">
        <f t="shared" si="5"/>
        <v>0</v>
      </c>
      <c r="H132" s="1833">
        <f t="shared" si="3"/>
        <v>0</v>
      </c>
      <c r="I132" s="1748"/>
      <c r="J132" s="1750"/>
      <c r="K132" s="1751"/>
      <c r="L132" s="1751"/>
      <c r="M132" s="1751"/>
      <c r="N132" s="1752"/>
      <c r="O132" s="1751"/>
      <c r="P132" s="1751"/>
      <c r="Q132" s="1751"/>
    </row>
    <row r="133" spans="1:17" s="1753" customFormat="1" ht="20.100000000000001" customHeight="1" collapsed="1">
      <c r="A133" s="1888"/>
      <c r="B133" s="84" t="s">
        <v>935</v>
      </c>
      <c r="C133" s="2004">
        <v>400</v>
      </c>
      <c r="D133" s="181" t="s">
        <v>897</v>
      </c>
      <c r="E133" s="1746"/>
      <c r="F133" s="1833">
        <f t="shared" si="4"/>
        <v>160</v>
      </c>
      <c r="G133" s="1833">
        <f t="shared" si="5"/>
        <v>120</v>
      </c>
      <c r="H133" s="1833">
        <f t="shared" si="3"/>
        <v>120</v>
      </c>
      <c r="I133" s="1748"/>
      <c r="J133" s="1750"/>
      <c r="K133" s="1751"/>
      <c r="L133" s="1751"/>
      <c r="M133" s="1751"/>
      <c r="N133" s="1752"/>
      <c r="O133" s="1751"/>
      <c r="P133" s="1751"/>
      <c r="Q133" s="1751"/>
    </row>
    <row r="134" spans="1:17" s="1753" customFormat="1" ht="20.100000000000001" hidden="1" customHeight="1" outlineLevel="1">
      <c r="A134" s="1888"/>
      <c r="B134" s="84" t="s">
        <v>936</v>
      </c>
      <c r="C134" s="2004"/>
      <c r="D134" s="181" t="s">
        <v>897</v>
      </c>
      <c r="E134" s="1746"/>
      <c r="F134" s="1833">
        <f t="shared" si="4"/>
        <v>0</v>
      </c>
      <c r="G134" s="1833">
        <f t="shared" si="5"/>
        <v>0</v>
      </c>
      <c r="H134" s="1833">
        <f t="shared" si="3"/>
        <v>0</v>
      </c>
      <c r="I134" s="1748"/>
      <c r="J134" s="1750"/>
      <c r="K134" s="1751"/>
      <c r="L134" s="1751"/>
      <c r="M134" s="1751"/>
      <c r="N134" s="1752"/>
      <c r="O134" s="1751"/>
      <c r="P134" s="1751"/>
      <c r="Q134" s="1751"/>
    </row>
    <row r="135" spans="1:17" s="1753" customFormat="1" ht="20.100000000000001" hidden="1" customHeight="1" outlineLevel="1">
      <c r="A135" s="1888"/>
      <c r="B135" s="84" t="s">
        <v>937</v>
      </c>
      <c r="C135" s="2004"/>
      <c r="D135" s="181" t="s">
        <v>897</v>
      </c>
      <c r="E135" s="1746"/>
      <c r="F135" s="1833">
        <f t="shared" si="4"/>
        <v>0</v>
      </c>
      <c r="G135" s="1833">
        <f t="shared" si="5"/>
        <v>0</v>
      </c>
      <c r="H135" s="1833">
        <f t="shared" si="3"/>
        <v>0</v>
      </c>
      <c r="I135" s="1748"/>
      <c r="J135" s="1750"/>
      <c r="K135" s="1751"/>
      <c r="L135" s="1751"/>
      <c r="M135" s="1751"/>
      <c r="N135" s="1752"/>
      <c r="O135" s="1751"/>
      <c r="P135" s="1751"/>
      <c r="Q135" s="1751"/>
    </row>
    <row r="136" spans="1:17" s="1753" customFormat="1" ht="20.100000000000001" hidden="1" customHeight="1" outlineLevel="1">
      <c r="A136" s="1888"/>
      <c r="B136" s="84" t="s">
        <v>938</v>
      </c>
      <c r="C136" s="2004"/>
      <c r="D136" s="181" t="s">
        <v>897</v>
      </c>
      <c r="E136" s="1746"/>
      <c r="F136" s="1833">
        <f t="shared" si="4"/>
        <v>0</v>
      </c>
      <c r="G136" s="1833">
        <f t="shared" si="5"/>
        <v>0</v>
      </c>
      <c r="H136" s="1833">
        <f t="shared" si="3"/>
        <v>0</v>
      </c>
      <c r="I136" s="1748"/>
      <c r="J136" s="1750"/>
      <c r="K136" s="1751"/>
      <c r="L136" s="1751"/>
      <c r="M136" s="1751"/>
      <c r="N136" s="1752"/>
      <c r="O136" s="1751"/>
      <c r="P136" s="1751"/>
      <c r="Q136" s="1751"/>
    </row>
    <row r="137" spans="1:17" s="1753" customFormat="1" ht="20.100000000000001" customHeight="1" collapsed="1">
      <c r="A137" s="1888"/>
      <c r="B137" s="84" t="s">
        <v>939</v>
      </c>
      <c r="C137" s="2004">
        <v>400</v>
      </c>
      <c r="D137" s="181" t="s">
        <v>897</v>
      </c>
      <c r="E137" s="1746"/>
      <c r="F137" s="1833">
        <f t="shared" si="4"/>
        <v>160</v>
      </c>
      <c r="G137" s="1833">
        <f t="shared" si="5"/>
        <v>120</v>
      </c>
      <c r="H137" s="1833">
        <f t="shared" si="3"/>
        <v>120</v>
      </c>
      <c r="I137" s="1748"/>
      <c r="J137" s="1750"/>
      <c r="K137" s="1751"/>
      <c r="L137" s="1751"/>
      <c r="M137" s="1751"/>
      <c r="N137" s="1752"/>
      <c r="O137" s="1751"/>
      <c r="P137" s="1751"/>
      <c r="Q137" s="1751"/>
    </row>
    <row r="138" spans="1:17" s="1753" customFormat="1" ht="20.100000000000001" hidden="1" customHeight="1" outlineLevel="1">
      <c r="A138" s="1888"/>
      <c r="B138" s="84" t="s">
        <v>940</v>
      </c>
      <c r="C138" s="2004"/>
      <c r="D138" s="181" t="s">
        <v>897</v>
      </c>
      <c r="E138" s="1746"/>
      <c r="F138" s="1833">
        <f t="shared" si="4"/>
        <v>0</v>
      </c>
      <c r="G138" s="1833">
        <f t="shared" si="5"/>
        <v>0</v>
      </c>
      <c r="H138" s="1833">
        <f t="shared" si="3"/>
        <v>0</v>
      </c>
      <c r="I138" s="1748"/>
      <c r="J138" s="1750"/>
      <c r="K138" s="1751"/>
      <c r="L138" s="1751"/>
      <c r="M138" s="1751"/>
      <c r="N138" s="1752"/>
      <c r="O138" s="1751"/>
      <c r="P138" s="1751"/>
      <c r="Q138" s="1751"/>
    </row>
    <row r="139" spans="1:17" s="1753" customFormat="1" ht="20.100000000000001" hidden="1" customHeight="1" outlineLevel="1">
      <c r="A139" s="1888"/>
      <c r="B139" s="84" t="s">
        <v>941</v>
      </c>
      <c r="C139" s="2004"/>
      <c r="D139" s="181" t="s">
        <v>897</v>
      </c>
      <c r="E139" s="1746"/>
      <c r="F139" s="1833">
        <f t="shared" si="4"/>
        <v>0</v>
      </c>
      <c r="G139" s="1833">
        <f t="shared" si="5"/>
        <v>0</v>
      </c>
      <c r="H139" s="1833">
        <f t="shared" si="3"/>
        <v>0</v>
      </c>
      <c r="I139" s="1748"/>
      <c r="J139" s="1750"/>
      <c r="K139" s="1751"/>
      <c r="L139" s="1751"/>
      <c r="M139" s="1751"/>
      <c r="N139" s="1752"/>
      <c r="O139" s="1751"/>
      <c r="P139" s="1751"/>
      <c r="Q139" s="1751"/>
    </row>
    <row r="140" spans="1:17" s="1753" customFormat="1" ht="20.100000000000001" hidden="1" customHeight="1" outlineLevel="1">
      <c r="A140" s="1888"/>
      <c r="B140" s="84" t="s">
        <v>942</v>
      </c>
      <c r="C140" s="2004"/>
      <c r="D140" s="181" t="s">
        <v>897</v>
      </c>
      <c r="E140" s="1746"/>
      <c r="F140" s="1833">
        <f t="shared" si="4"/>
        <v>0</v>
      </c>
      <c r="G140" s="1833">
        <f t="shared" si="5"/>
        <v>0</v>
      </c>
      <c r="H140" s="1833">
        <f t="shared" si="3"/>
        <v>0</v>
      </c>
      <c r="I140" s="1748"/>
      <c r="J140" s="1750"/>
      <c r="K140" s="1751"/>
      <c r="L140" s="1751"/>
      <c r="M140" s="1751"/>
      <c r="N140" s="1752"/>
      <c r="O140" s="1751"/>
      <c r="P140" s="1751"/>
      <c r="Q140" s="1751"/>
    </row>
    <row r="141" spans="1:17" s="1753" customFormat="1" ht="20.100000000000001" hidden="1" customHeight="1" outlineLevel="1">
      <c r="A141" s="1888"/>
      <c r="B141" s="84" t="s">
        <v>943</v>
      </c>
      <c r="C141" s="2004"/>
      <c r="D141" s="181" t="s">
        <v>897</v>
      </c>
      <c r="E141" s="1746"/>
      <c r="F141" s="1833">
        <f t="shared" si="4"/>
        <v>0</v>
      </c>
      <c r="G141" s="1833">
        <f t="shared" si="5"/>
        <v>0</v>
      </c>
      <c r="H141" s="1833">
        <f t="shared" si="3"/>
        <v>0</v>
      </c>
      <c r="I141" s="1748"/>
      <c r="J141" s="1750"/>
      <c r="K141" s="1751"/>
      <c r="L141" s="1751"/>
      <c r="M141" s="1751"/>
      <c r="N141" s="1752"/>
      <c r="O141" s="1751"/>
      <c r="P141" s="1751"/>
      <c r="Q141" s="1751"/>
    </row>
    <row r="142" spans="1:17" s="1753" customFormat="1" ht="20.100000000000001" customHeight="1" collapsed="1">
      <c r="A142" s="1888"/>
      <c r="B142" s="84" t="s">
        <v>944</v>
      </c>
      <c r="C142" s="2004">
        <v>300</v>
      </c>
      <c r="D142" s="181" t="s">
        <v>897</v>
      </c>
      <c r="E142" s="1746"/>
      <c r="F142" s="1833">
        <f t="shared" si="4"/>
        <v>120</v>
      </c>
      <c r="G142" s="1833">
        <f t="shared" si="5"/>
        <v>90</v>
      </c>
      <c r="H142" s="1833">
        <f t="shared" si="3"/>
        <v>90</v>
      </c>
      <c r="I142" s="1748"/>
      <c r="J142" s="1750"/>
      <c r="K142" s="1751"/>
      <c r="L142" s="1751"/>
      <c r="M142" s="1751"/>
      <c r="N142" s="1752"/>
      <c r="O142" s="1751"/>
      <c r="P142" s="1751"/>
      <c r="Q142" s="1751"/>
    </row>
    <row r="143" spans="1:17" s="1753" customFormat="1" ht="20.100000000000001" hidden="1" customHeight="1" outlineLevel="1">
      <c r="A143" s="1888"/>
      <c r="B143" s="84" t="s">
        <v>945</v>
      </c>
      <c r="C143" s="2004"/>
      <c r="D143" s="181" t="s">
        <v>897</v>
      </c>
      <c r="E143" s="1746"/>
      <c r="F143" s="1833">
        <f t="shared" si="4"/>
        <v>0</v>
      </c>
      <c r="G143" s="1833">
        <f t="shared" si="5"/>
        <v>0</v>
      </c>
      <c r="H143" s="1833">
        <f t="shared" si="3"/>
        <v>0</v>
      </c>
      <c r="I143" s="1748"/>
      <c r="J143" s="1750"/>
      <c r="K143" s="1751"/>
      <c r="L143" s="1751"/>
      <c r="M143" s="1751"/>
      <c r="N143" s="1752"/>
      <c r="O143" s="1751"/>
      <c r="P143" s="1751"/>
      <c r="Q143" s="1751"/>
    </row>
    <row r="144" spans="1:17" s="1753" customFormat="1" ht="20.100000000000001" hidden="1" customHeight="1" outlineLevel="1">
      <c r="A144" s="1888"/>
      <c r="B144" s="84" t="s">
        <v>946</v>
      </c>
      <c r="C144" s="2004"/>
      <c r="D144" s="181" t="s">
        <v>897</v>
      </c>
      <c r="E144" s="1746"/>
      <c r="F144" s="1833">
        <f t="shared" si="4"/>
        <v>0</v>
      </c>
      <c r="G144" s="1833">
        <f t="shared" si="5"/>
        <v>0</v>
      </c>
      <c r="H144" s="1833">
        <f t="shared" si="3"/>
        <v>0</v>
      </c>
      <c r="I144" s="1748"/>
      <c r="J144" s="1750"/>
      <c r="K144" s="1751"/>
      <c r="L144" s="1751"/>
      <c r="M144" s="1751"/>
      <c r="N144" s="1752"/>
      <c r="O144" s="1751"/>
      <c r="P144" s="1751"/>
      <c r="Q144" s="1751"/>
    </row>
    <row r="145" spans="1:17" s="1753" customFormat="1" ht="20.100000000000001" customHeight="1" collapsed="1">
      <c r="A145" s="1888"/>
      <c r="B145" s="84" t="s">
        <v>947</v>
      </c>
      <c r="C145" s="2004">
        <v>350</v>
      </c>
      <c r="D145" s="181" t="s">
        <v>897</v>
      </c>
      <c r="E145" s="1746"/>
      <c r="F145" s="1833">
        <f t="shared" si="4"/>
        <v>140</v>
      </c>
      <c r="G145" s="1833">
        <f t="shared" si="5"/>
        <v>105</v>
      </c>
      <c r="H145" s="1833">
        <f t="shared" si="3"/>
        <v>105</v>
      </c>
      <c r="I145" s="1748"/>
      <c r="J145" s="1750"/>
      <c r="K145" s="1751"/>
      <c r="L145" s="1751"/>
      <c r="M145" s="1751"/>
      <c r="N145" s="1752"/>
      <c r="O145" s="1751"/>
      <c r="P145" s="1751"/>
      <c r="Q145" s="1751"/>
    </row>
    <row r="146" spans="1:17" s="1753" customFormat="1" ht="20.100000000000001" hidden="1" customHeight="1" outlineLevel="1">
      <c r="A146" s="1888"/>
      <c r="B146" s="84" t="s">
        <v>948</v>
      </c>
      <c r="C146" s="2004"/>
      <c r="D146" s="181" t="s">
        <v>897</v>
      </c>
      <c r="E146" s="1746"/>
      <c r="F146" s="1833">
        <f t="shared" si="4"/>
        <v>0</v>
      </c>
      <c r="G146" s="1833">
        <f t="shared" si="5"/>
        <v>0</v>
      </c>
      <c r="H146" s="1833">
        <f t="shared" si="3"/>
        <v>0</v>
      </c>
      <c r="I146" s="1748"/>
      <c r="J146" s="1750"/>
      <c r="K146" s="1751"/>
      <c r="L146" s="1751"/>
      <c r="M146" s="1751"/>
      <c r="N146" s="1752"/>
      <c r="O146" s="1751"/>
      <c r="P146" s="1751"/>
      <c r="Q146" s="1751"/>
    </row>
    <row r="147" spans="1:17" s="1753" customFormat="1" ht="20.100000000000001" hidden="1" customHeight="1" outlineLevel="1">
      <c r="A147" s="1888"/>
      <c r="B147" s="84" t="s">
        <v>949</v>
      </c>
      <c r="C147" s="2004"/>
      <c r="D147" s="181" t="s">
        <v>897</v>
      </c>
      <c r="E147" s="1746"/>
      <c r="F147" s="1833">
        <f t="shared" si="4"/>
        <v>0</v>
      </c>
      <c r="G147" s="1833">
        <f t="shared" si="5"/>
        <v>0</v>
      </c>
      <c r="H147" s="1833">
        <f t="shared" si="3"/>
        <v>0</v>
      </c>
      <c r="I147" s="1748"/>
      <c r="J147" s="1750"/>
      <c r="K147" s="1751"/>
      <c r="L147" s="1751"/>
      <c r="M147" s="1751"/>
      <c r="N147" s="1752"/>
      <c r="O147" s="1751"/>
      <c r="P147" s="1751"/>
      <c r="Q147" s="1751"/>
    </row>
    <row r="148" spans="1:17" s="1753" customFormat="1" ht="20.100000000000001" customHeight="1" collapsed="1">
      <c r="A148" s="1754"/>
      <c r="B148" s="84" t="s">
        <v>950</v>
      </c>
      <c r="C148" s="2004">
        <v>300</v>
      </c>
      <c r="D148" s="181" t="s">
        <v>897</v>
      </c>
      <c r="E148" s="1746"/>
      <c r="F148" s="1833">
        <f t="shared" si="4"/>
        <v>120</v>
      </c>
      <c r="G148" s="1833">
        <f t="shared" si="5"/>
        <v>90</v>
      </c>
      <c r="H148" s="1833">
        <f t="shared" si="3"/>
        <v>90</v>
      </c>
      <c r="I148" s="1748"/>
      <c r="J148" s="1750"/>
      <c r="K148" s="1751"/>
      <c r="L148" s="1751"/>
      <c r="M148" s="1751"/>
      <c r="N148" s="1752"/>
      <c r="O148" s="1751"/>
      <c r="P148" s="1751"/>
      <c r="Q148" s="1751"/>
    </row>
    <row r="149" spans="1:17" s="1753" customFormat="1" ht="20.100000000000001" hidden="1" customHeight="1" outlineLevel="1">
      <c r="A149" s="1888"/>
      <c r="B149" s="84" t="s">
        <v>957</v>
      </c>
      <c r="C149" s="2004"/>
      <c r="D149" s="181" t="s">
        <v>897</v>
      </c>
      <c r="E149" s="1746"/>
      <c r="F149" s="1833">
        <f t="shared" si="4"/>
        <v>0</v>
      </c>
      <c r="G149" s="1833">
        <f t="shared" si="5"/>
        <v>0</v>
      </c>
      <c r="H149" s="1833">
        <f t="shared" si="3"/>
        <v>0</v>
      </c>
      <c r="I149" s="1748"/>
      <c r="J149" s="1750"/>
      <c r="K149" s="1751"/>
      <c r="L149" s="1751"/>
      <c r="M149" s="1751"/>
      <c r="N149" s="1752"/>
      <c r="O149" s="1751"/>
      <c r="P149" s="1751"/>
      <c r="Q149" s="1751"/>
    </row>
    <row r="150" spans="1:17" s="1753" customFormat="1" ht="20.100000000000001" hidden="1" customHeight="1" outlineLevel="1">
      <c r="A150" s="1888"/>
      <c r="B150" s="84" t="s">
        <v>952</v>
      </c>
      <c r="C150" s="2004"/>
      <c r="D150" s="181" t="s">
        <v>897</v>
      </c>
      <c r="E150" s="1746"/>
      <c r="F150" s="1833">
        <f t="shared" si="4"/>
        <v>0</v>
      </c>
      <c r="G150" s="1833">
        <f t="shared" si="5"/>
        <v>0</v>
      </c>
      <c r="H150" s="1833">
        <f t="shared" si="3"/>
        <v>0</v>
      </c>
      <c r="I150" s="1748"/>
      <c r="J150" s="1750"/>
      <c r="K150" s="1751"/>
      <c r="L150" s="1751"/>
      <c r="M150" s="1751"/>
      <c r="N150" s="1752"/>
      <c r="O150" s="1751"/>
      <c r="P150" s="1751"/>
      <c r="Q150" s="1751"/>
    </row>
    <row r="151" spans="1:17" s="1753" customFormat="1" ht="20.100000000000001" customHeight="1" collapsed="1">
      <c r="A151" s="1174"/>
      <c r="B151" s="1330" t="s">
        <v>953</v>
      </c>
      <c r="C151" s="2333">
        <v>100</v>
      </c>
      <c r="D151" s="1176" t="s">
        <v>897</v>
      </c>
      <c r="E151" s="2279"/>
      <c r="F151" s="2334">
        <f t="shared" si="4"/>
        <v>40</v>
      </c>
      <c r="G151" s="2334">
        <f t="shared" si="5"/>
        <v>30</v>
      </c>
      <c r="H151" s="2334">
        <f t="shared" si="3"/>
        <v>30</v>
      </c>
      <c r="I151" s="2335"/>
      <c r="J151" s="1849"/>
      <c r="K151" s="1756"/>
      <c r="L151" s="1756"/>
      <c r="M151" s="1757"/>
    </row>
    <row r="152" spans="1:17" ht="21.95" customHeight="1">
      <c r="A152" s="459" t="s">
        <v>207</v>
      </c>
      <c r="B152" s="2746" t="s">
        <v>785</v>
      </c>
      <c r="C152" s="2747"/>
      <c r="D152" s="2748"/>
      <c r="E152" s="450" t="s">
        <v>20</v>
      </c>
      <c r="F152" s="450"/>
      <c r="G152" s="450"/>
      <c r="H152" s="1487"/>
      <c r="I152" s="1484"/>
      <c r="J152" s="1691" t="s">
        <v>984</v>
      </c>
      <c r="K152" s="439"/>
      <c r="L152" s="439"/>
      <c r="O152" s="12">
        <v>4</v>
      </c>
    </row>
    <row r="153" spans="1:17" ht="21.95" customHeight="1">
      <c r="A153" s="459"/>
      <c r="B153" s="1155" t="s">
        <v>491</v>
      </c>
      <c r="C153" s="801"/>
      <c r="D153" s="802"/>
      <c r="E153" s="450" t="s">
        <v>44</v>
      </c>
      <c r="F153" s="450"/>
      <c r="G153" s="377"/>
      <c r="H153" s="1487"/>
      <c r="I153" s="1484"/>
      <c r="J153" s="1672"/>
      <c r="K153" s="439"/>
      <c r="L153" s="439"/>
    </row>
    <row r="154" spans="1:17" ht="21.95" customHeight="1">
      <c r="A154" s="459"/>
      <c r="B154" s="1155" t="s">
        <v>492</v>
      </c>
      <c r="C154" s="801"/>
      <c r="D154" s="802"/>
      <c r="E154" s="450" t="s">
        <v>123</v>
      </c>
      <c r="F154" s="450"/>
      <c r="G154" s="450"/>
      <c r="H154" s="1487"/>
      <c r="I154" s="1484"/>
      <c r="J154" s="1672"/>
      <c r="K154" s="439"/>
      <c r="L154" s="439"/>
    </row>
    <row r="155" spans="1:17" ht="21.95" customHeight="1">
      <c r="A155" s="460"/>
      <c r="B155" s="71" t="s">
        <v>1047</v>
      </c>
      <c r="C155" s="461">
        <v>15</v>
      </c>
      <c r="D155" s="1890" t="s">
        <v>174</v>
      </c>
      <c r="E155" s="450"/>
      <c r="F155" s="2005">
        <v>1</v>
      </c>
      <c r="G155" s="2006" t="s">
        <v>216</v>
      </c>
      <c r="H155" s="2006" t="s">
        <v>216</v>
      </c>
      <c r="I155" s="2006" t="s">
        <v>216</v>
      </c>
      <c r="J155" s="1686"/>
      <c r="K155" s="439"/>
      <c r="L155" s="439"/>
    </row>
    <row r="156" spans="1:17" s="1894" customFormat="1" ht="21.95" customHeight="1">
      <c r="A156" s="1891"/>
      <c r="B156" s="84" t="s">
        <v>902</v>
      </c>
      <c r="C156" s="1785">
        <v>1</v>
      </c>
      <c r="D156" s="181" t="s">
        <v>1135</v>
      </c>
      <c r="E156" s="1892"/>
      <c r="F156" s="2005">
        <v>1</v>
      </c>
      <c r="G156" s="2006" t="s">
        <v>216</v>
      </c>
      <c r="H156" s="2006" t="s">
        <v>216</v>
      </c>
      <c r="I156" s="2006" t="s">
        <v>216</v>
      </c>
      <c r="J156" s="1893"/>
    </row>
    <row r="157" spans="1:17" s="1894" customFormat="1" ht="21.95" customHeight="1">
      <c r="A157" s="1891"/>
      <c r="B157" s="84" t="s">
        <v>906</v>
      </c>
      <c r="C157" s="1785">
        <v>1</v>
      </c>
      <c r="D157" s="181" t="s">
        <v>897</v>
      </c>
      <c r="E157" s="1892"/>
      <c r="F157" s="2005">
        <v>1</v>
      </c>
      <c r="G157" s="2006" t="s">
        <v>216</v>
      </c>
      <c r="H157" s="2006" t="s">
        <v>216</v>
      </c>
      <c r="I157" s="2006" t="s">
        <v>216</v>
      </c>
      <c r="J157" s="1893"/>
    </row>
    <row r="158" spans="1:17" s="1894" customFormat="1" ht="21.95" customHeight="1">
      <c r="A158" s="1891"/>
      <c r="B158" s="84" t="s">
        <v>910</v>
      </c>
      <c r="C158" s="1785">
        <v>1</v>
      </c>
      <c r="D158" s="181" t="s">
        <v>897</v>
      </c>
      <c r="E158" s="1892"/>
      <c r="F158" s="2005">
        <v>1</v>
      </c>
      <c r="G158" s="2006" t="s">
        <v>216</v>
      </c>
      <c r="H158" s="2006" t="s">
        <v>216</v>
      </c>
      <c r="I158" s="2006" t="s">
        <v>216</v>
      </c>
      <c r="J158" s="1893"/>
    </row>
    <row r="159" spans="1:17" s="1894" customFormat="1" ht="21.95" customHeight="1">
      <c r="A159" s="1891"/>
      <c r="B159" s="84" t="s">
        <v>915</v>
      </c>
      <c r="C159" s="1785">
        <v>1</v>
      </c>
      <c r="D159" s="181" t="s">
        <v>897</v>
      </c>
      <c r="E159" s="1892"/>
      <c r="F159" s="2005">
        <v>1</v>
      </c>
      <c r="G159" s="2006" t="s">
        <v>216</v>
      </c>
      <c r="H159" s="2006" t="s">
        <v>216</v>
      </c>
      <c r="I159" s="2006" t="s">
        <v>216</v>
      </c>
      <c r="J159" s="1895"/>
    </row>
    <row r="160" spans="1:17" s="1894" customFormat="1" ht="21.95" customHeight="1">
      <c r="A160" s="1891"/>
      <c r="B160" s="84" t="s">
        <v>918</v>
      </c>
      <c r="C160" s="1785">
        <v>1</v>
      </c>
      <c r="D160" s="181" t="s">
        <v>897</v>
      </c>
      <c r="E160" s="1892"/>
      <c r="F160" s="2005">
        <v>1</v>
      </c>
      <c r="G160" s="2006" t="s">
        <v>216</v>
      </c>
      <c r="H160" s="2006" t="s">
        <v>216</v>
      </c>
      <c r="I160" s="2006" t="s">
        <v>216</v>
      </c>
      <c r="J160" s="1895"/>
    </row>
    <row r="161" spans="1:12" s="1894" customFormat="1" ht="21.95" customHeight="1">
      <c r="A161" s="1891"/>
      <c r="B161" s="84" t="s">
        <v>923</v>
      </c>
      <c r="C161" s="1785">
        <v>1</v>
      </c>
      <c r="D161" s="181" t="s">
        <v>897</v>
      </c>
      <c r="E161" s="1892"/>
      <c r="F161" s="2005">
        <v>1</v>
      </c>
      <c r="G161" s="2006" t="s">
        <v>216</v>
      </c>
      <c r="H161" s="2006" t="s">
        <v>216</v>
      </c>
      <c r="I161" s="2006" t="s">
        <v>216</v>
      </c>
      <c r="J161" s="1895"/>
    </row>
    <row r="162" spans="1:12" s="1894" customFormat="1" ht="21.95" customHeight="1">
      <c r="A162" s="1891"/>
      <c r="B162" s="84" t="s">
        <v>927</v>
      </c>
      <c r="C162" s="1785">
        <v>1</v>
      </c>
      <c r="D162" s="181" t="s">
        <v>897</v>
      </c>
      <c r="E162" s="1892"/>
      <c r="F162" s="2005">
        <v>1</v>
      </c>
      <c r="G162" s="2006" t="s">
        <v>216</v>
      </c>
      <c r="H162" s="2006" t="s">
        <v>216</v>
      </c>
      <c r="I162" s="2006" t="s">
        <v>216</v>
      </c>
      <c r="J162" s="1895"/>
    </row>
    <row r="163" spans="1:12" s="1894" customFormat="1" ht="21.95" customHeight="1">
      <c r="A163" s="1891"/>
      <c r="B163" s="84" t="s">
        <v>928</v>
      </c>
      <c r="C163" s="1785">
        <v>1</v>
      </c>
      <c r="D163" s="181" t="s">
        <v>897</v>
      </c>
      <c r="E163" s="1892"/>
      <c r="F163" s="2005">
        <v>1</v>
      </c>
      <c r="G163" s="2006" t="s">
        <v>216</v>
      </c>
      <c r="H163" s="2006" t="s">
        <v>216</v>
      </c>
      <c r="I163" s="2006" t="s">
        <v>216</v>
      </c>
      <c r="J163" s="1895"/>
    </row>
    <row r="164" spans="1:12" s="1894" customFormat="1" ht="21.95" customHeight="1">
      <c r="A164" s="1891"/>
      <c r="B164" s="84" t="s">
        <v>931</v>
      </c>
      <c r="C164" s="1785">
        <v>1</v>
      </c>
      <c r="D164" s="181" t="s">
        <v>897</v>
      </c>
      <c r="E164" s="1892"/>
      <c r="F164" s="2005">
        <v>1</v>
      </c>
      <c r="G164" s="2006" t="s">
        <v>216</v>
      </c>
      <c r="H164" s="2006" t="s">
        <v>216</v>
      </c>
      <c r="I164" s="2006" t="s">
        <v>216</v>
      </c>
      <c r="J164" s="1895"/>
    </row>
    <row r="165" spans="1:12" s="1894" customFormat="1" ht="21.95" customHeight="1">
      <c r="A165" s="1891"/>
      <c r="B165" s="84" t="s">
        <v>935</v>
      </c>
      <c r="C165" s="1785">
        <v>1</v>
      </c>
      <c r="D165" s="181" t="s">
        <v>897</v>
      </c>
      <c r="E165" s="1892"/>
      <c r="F165" s="2005">
        <v>1</v>
      </c>
      <c r="G165" s="2006" t="s">
        <v>216</v>
      </c>
      <c r="H165" s="2006" t="s">
        <v>216</v>
      </c>
      <c r="I165" s="2006" t="s">
        <v>216</v>
      </c>
      <c r="J165" s="1895"/>
    </row>
    <row r="166" spans="1:12" s="1894" customFormat="1" ht="21.95" customHeight="1">
      <c r="A166" s="1891"/>
      <c r="B166" s="84" t="s">
        <v>939</v>
      </c>
      <c r="C166" s="1785">
        <v>1</v>
      </c>
      <c r="D166" s="181" t="s">
        <v>897</v>
      </c>
      <c r="E166" s="1892"/>
      <c r="F166" s="2005">
        <v>1</v>
      </c>
      <c r="G166" s="2006" t="s">
        <v>216</v>
      </c>
      <c r="H166" s="2006" t="s">
        <v>216</v>
      </c>
      <c r="I166" s="2006" t="s">
        <v>216</v>
      </c>
      <c r="J166" s="1895"/>
    </row>
    <row r="167" spans="1:12" s="1894" customFormat="1" ht="21.95" customHeight="1">
      <c r="A167" s="1891"/>
      <c r="B167" s="84" t="s">
        <v>944</v>
      </c>
      <c r="C167" s="1785">
        <v>1</v>
      </c>
      <c r="D167" s="181" t="s">
        <v>897</v>
      </c>
      <c r="E167" s="1892"/>
      <c r="F167" s="2005">
        <v>1</v>
      </c>
      <c r="G167" s="2006" t="s">
        <v>216</v>
      </c>
      <c r="H167" s="2006" t="s">
        <v>216</v>
      </c>
      <c r="I167" s="2006" t="s">
        <v>216</v>
      </c>
      <c r="J167" s="1895"/>
    </row>
    <row r="168" spans="1:12" s="1894" customFormat="1" ht="21.95" customHeight="1">
      <c r="A168" s="1891"/>
      <c r="B168" s="84" t="s">
        <v>947</v>
      </c>
      <c r="C168" s="1785">
        <v>1</v>
      </c>
      <c r="D168" s="181" t="s">
        <v>897</v>
      </c>
      <c r="E168" s="1892"/>
      <c r="F168" s="2005">
        <v>1</v>
      </c>
      <c r="G168" s="2006" t="s">
        <v>216</v>
      </c>
      <c r="H168" s="2006" t="s">
        <v>216</v>
      </c>
      <c r="I168" s="2006" t="s">
        <v>216</v>
      </c>
      <c r="J168" s="1895"/>
    </row>
    <row r="169" spans="1:12" s="1894" customFormat="1" ht="21.95" customHeight="1">
      <c r="A169" s="1891"/>
      <c r="B169" s="84" t="s">
        <v>950</v>
      </c>
      <c r="C169" s="1785">
        <v>1</v>
      </c>
      <c r="D169" s="181" t="s">
        <v>897</v>
      </c>
      <c r="E169" s="1892"/>
      <c r="F169" s="2005">
        <v>1</v>
      </c>
      <c r="G169" s="2006" t="s">
        <v>216</v>
      </c>
      <c r="H169" s="2006" t="s">
        <v>216</v>
      </c>
      <c r="I169" s="2006" t="s">
        <v>216</v>
      </c>
      <c r="J169" s="1895"/>
    </row>
    <row r="170" spans="1:12" s="1894" customFormat="1" ht="21.95" customHeight="1">
      <c r="A170" s="1896"/>
      <c r="B170" s="1860" t="s">
        <v>953</v>
      </c>
      <c r="C170" s="1785">
        <v>1</v>
      </c>
      <c r="D170" s="181" t="s">
        <v>897</v>
      </c>
      <c r="E170" s="1897"/>
      <c r="F170" s="2005">
        <v>1</v>
      </c>
      <c r="G170" s="2006" t="s">
        <v>216</v>
      </c>
      <c r="H170" s="2006" t="s">
        <v>216</v>
      </c>
      <c r="I170" s="2006" t="s">
        <v>216</v>
      </c>
      <c r="J170" s="1898"/>
    </row>
    <row r="171" spans="1:12" ht="21.95" customHeight="1">
      <c r="A171" s="460"/>
      <c r="B171" s="71"/>
      <c r="C171" s="461"/>
      <c r="D171" s="83"/>
      <c r="E171" s="450"/>
      <c r="F171" s="378"/>
      <c r="G171" s="377"/>
      <c r="H171" s="245"/>
      <c r="I171" s="245"/>
      <c r="J171" s="1686"/>
      <c r="K171" s="439"/>
      <c r="L171" s="439"/>
    </row>
    <row r="172" spans="1:12" ht="21.95" customHeight="1">
      <c r="A172" s="460"/>
      <c r="B172" s="71"/>
      <c r="C172" s="461"/>
      <c r="D172" s="83"/>
      <c r="E172" s="450"/>
      <c r="F172" s="378"/>
      <c r="G172" s="377"/>
      <c r="H172" s="245"/>
      <c r="I172" s="245"/>
      <c r="J172" s="1686"/>
      <c r="K172" s="439"/>
      <c r="L172" s="439"/>
    </row>
    <row r="173" spans="1:12" ht="21.95" customHeight="1">
      <c r="A173" s="460"/>
      <c r="B173" s="71"/>
      <c r="C173" s="461"/>
      <c r="D173" s="83"/>
      <c r="E173" s="450"/>
      <c r="F173" s="378"/>
      <c r="G173" s="377"/>
      <c r="H173" s="245"/>
      <c r="I173" s="245"/>
      <c r="J173" s="1686"/>
      <c r="K173" s="439"/>
      <c r="L173" s="439"/>
    </row>
    <row r="174" spans="1:12" ht="21.95" customHeight="1">
      <c r="A174" s="460"/>
      <c r="B174" s="71"/>
      <c r="C174" s="461"/>
      <c r="D174" s="83"/>
      <c r="E174" s="450"/>
      <c r="F174" s="378"/>
      <c r="G174" s="377"/>
      <c r="H174" s="245"/>
      <c r="I174" s="245"/>
      <c r="J174" s="1686"/>
      <c r="K174" s="439"/>
      <c r="L174" s="439"/>
    </row>
    <row r="175" spans="1:12" ht="21.95" customHeight="1">
      <c r="A175" s="460"/>
      <c r="B175" s="71" t="s">
        <v>695</v>
      </c>
      <c r="C175" s="461"/>
      <c r="D175" s="83"/>
      <c r="E175" s="450"/>
      <c r="F175" s="378"/>
      <c r="G175" s="377"/>
      <c r="H175" s="245"/>
      <c r="I175" s="245"/>
      <c r="J175" s="1686"/>
      <c r="K175" s="439"/>
      <c r="L175" s="439"/>
    </row>
    <row r="176" spans="1:12" ht="21.95" customHeight="1">
      <c r="A176" s="460"/>
      <c r="B176" s="71"/>
      <c r="C176" s="461"/>
      <c r="D176" s="83"/>
      <c r="E176" s="450"/>
      <c r="F176" s="378"/>
      <c r="G176" s="377"/>
      <c r="H176" s="245"/>
      <c r="I176" s="245"/>
      <c r="J176" s="1686"/>
      <c r="K176" s="439"/>
      <c r="L176" s="439"/>
    </row>
    <row r="177" spans="1:15" ht="21.95" customHeight="1">
      <c r="A177" s="460"/>
      <c r="B177" s="71"/>
      <c r="C177" s="461"/>
      <c r="D177" s="83"/>
      <c r="E177" s="450"/>
      <c r="F177" s="378"/>
      <c r="G177" s="377"/>
      <c r="H177" s="245"/>
      <c r="I177" s="245"/>
      <c r="J177" s="1686"/>
      <c r="K177" s="439"/>
      <c r="L177" s="439"/>
    </row>
    <row r="178" spans="1:15" ht="21.95" customHeight="1">
      <c r="A178" s="460"/>
      <c r="B178" s="71"/>
      <c r="C178" s="461"/>
      <c r="D178" s="83"/>
      <c r="E178" s="450"/>
      <c r="F178" s="378"/>
      <c r="G178" s="377"/>
      <c r="H178" s="245"/>
      <c r="I178" s="245"/>
      <c r="J178" s="1686"/>
      <c r="K178" s="439"/>
      <c r="L178" s="439"/>
    </row>
    <row r="179" spans="1:15" ht="21.95" customHeight="1">
      <c r="A179" s="1257"/>
      <c r="B179" s="110"/>
      <c r="C179" s="1258"/>
      <c r="D179" s="132"/>
      <c r="E179" s="494"/>
      <c r="F179" s="1259"/>
      <c r="G179" s="558"/>
      <c r="H179" s="514"/>
      <c r="I179" s="514"/>
      <c r="J179" s="1687"/>
      <c r="K179" s="439"/>
      <c r="L179" s="439"/>
    </row>
    <row r="180" spans="1:15" ht="21" customHeight="1">
      <c r="A180" s="794" t="s">
        <v>780</v>
      </c>
      <c r="B180" s="1272" t="s">
        <v>786</v>
      </c>
      <c r="C180" s="1260"/>
      <c r="D180" s="1273"/>
      <c r="E180" s="450" t="s">
        <v>20</v>
      </c>
      <c r="F180" s="447"/>
      <c r="G180" s="447"/>
      <c r="H180" s="1488"/>
      <c r="I180" s="1482"/>
      <c r="J180" s="1691" t="s">
        <v>984</v>
      </c>
      <c r="K180" s="439"/>
      <c r="L180" s="439"/>
      <c r="O180" s="12">
        <v>5</v>
      </c>
    </row>
    <row r="181" spans="1:15" ht="21" customHeight="1">
      <c r="A181" s="462"/>
      <c r="B181" s="2204" t="s">
        <v>493</v>
      </c>
      <c r="C181" s="803"/>
      <c r="D181" s="1127"/>
      <c r="E181" s="450" t="s">
        <v>44</v>
      </c>
      <c r="F181" s="378"/>
      <c r="G181" s="377"/>
      <c r="H181" s="1487"/>
      <c r="I181" s="1484"/>
      <c r="J181" s="1672"/>
      <c r="K181" s="439"/>
      <c r="L181" s="439"/>
    </row>
    <row r="182" spans="1:15" ht="21" customHeight="1">
      <c r="A182" s="142"/>
      <c r="B182" s="804" t="s">
        <v>494</v>
      </c>
      <c r="C182" s="804"/>
      <c r="D182" s="1127"/>
      <c r="E182" s="450" t="s">
        <v>123</v>
      </c>
      <c r="F182" s="378"/>
      <c r="G182" s="377"/>
      <c r="H182" s="1487"/>
      <c r="I182" s="1484"/>
      <c r="J182" s="1672"/>
      <c r="K182" s="439"/>
      <c r="L182" s="439"/>
    </row>
    <row r="183" spans="1:15" ht="21" customHeight="1">
      <c r="A183" s="1261"/>
      <c r="B183" s="71" t="s">
        <v>1047</v>
      </c>
      <c r="C183" s="461">
        <v>75</v>
      </c>
      <c r="D183" s="83" t="s">
        <v>208</v>
      </c>
      <c r="E183" s="450"/>
      <c r="F183" s="461">
        <v>75</v>
      </c>
      <c r="G183" s="2006" t="s">
        <v>216</v>
      </c>
      <c r="H183" s="2006" t="s">
        <v>216</v>
      </c>
      <c r="I183" s="2006" t="s">
        <v>216</v>
      </c>
      <c r="J183" s="1686"/>
      <c r="K183" s="439"/>
      <c r="L183" s="439"/>
    </row>
    <row r="184" spans="1:15" s="1894" customFormat="1" ht="21" customHeight="1">
      <c r="A184" s="1891"/>
      <c r="B184" s="84" t="s">
        <v>902</v>
      </c>
      <c r="C184" s="1785">
        <v>5</v>
      </c>
      <c r="D184" s="235" t="s">
        <v>897</v>
      </c>
      <c r="E184" s="1892"/>
      <c r="F184" s="1785">
        <v>5</v>
      </c>
      <c r="G184" s="2006" t="s">
        <v>216</v>
      </c>
      <c r="H184" s="2006" t="s">
        <v>216</v>
      </c>
      <c r="I184" s="2006" t="s">
        <v>216</v>
      </c>
      <c r="J184" s="1893"/>
    </row>
    <row r="185" spans="1:15" s="1894" customFormat="1" ht="21" customHeight="1">
      <c r="A185" s="1891"/>
      <c r="B185" s="84" t="s">
        <v>906</v>
      </c>
      <c r="C185" s="1785">
        <v>5</v>
      </c>
      <c r="D185" s="235" t="s">
        <v>897</v>
      </c>
      <c r="E185" s="1892"/>
      <c r="F185" s="1785">
        <v>5</v>
      </c>
      <c r="G185" s="2006" t="s">
        <v>216</v>
      </c>
      <c r="H185" s="2006" t="s">
        <v>216</v>
      </c>
      <c r="I185" s="2006" t="s">
        <v>216</v>
      </c>
      <c r="J185" s="1893"/>
    </row>
    <row r="186" spans="1:15" s="1894" customFormat="1" ht="21" customHeight="1">
      <c r="A186" s="1891"/>
      <c r="B186" s="84" t="s">
        <v>910</v>
      </c>
      <c r="C186" s="1785">
        <v>5</v>
      </c>
      <c r="D186" s="235" t="s">
        <v>897</v>
      </c>
      <c r="E186" s="1892"/>
      <c r="F186" s="1785">
        <v>5</v>
      </c>
      <c r="G186" s="2006" t="s">
        <v>216</v>
      </c>
      <c r="H186" s="2006" t="s">
        <v>216</v>
      </c>
      <c r="I186" s="2006" t="s">
        <v>216</v>
      </c>
      <c r="J186" s="1893"/>
    </row>
    <row r="187" spans="1:15" s="1894" customFormat="1" ht="21" customHeight="1">
      <c r="A187" s="1891"/>
      <c r="B187" s="84" t="s">
        <v>915</v>
      </c>
      <c r="C187" s="1785">
        <v>5</v>
      </c>
      <c r="D187" s="235" t="s">
        <v>897</v>
      </c>
      <c r="E187" s="1892"/>
      <c r="F187" s="1785">
        <v>5</v>
      </c>
      <c r="G187" s="2006" t="s">
        <v>216</v>
      </c>
      <c r="H187" s="2006" t="s">
        <v>216</v>
      </c>
      <c r="I187" s="2006" t="s">
        <v>216</v>
      </c>
      <c r="J187" s="1895"/>
    </row>
    <row r="188" spans="1:15" s="1894" customFormat="1" ht="21" customHeight="1">
      <c r="A188" s="1891"/>
      <c r="B188" s="84" t="s">
        <v>918</v>
      </c>
      <c r="C188" s="1785">
        <v>5</v>
      </c>
      <c r="D188" s="235" t="s">
        <v>897</v>
      </c>
      <c r="E188" s="1892"/>
      <c r="F188" s="1785">
        <v>5</v>
      </c>
      <c r="G188" s="2006" t="s">
        <v>216</v>
      </c>
      <c r="H188" s="2006" t="s">
        <v>216</v>
      </c>
      <c r="I188" s="2006" t="s">
        <v>216</v>
      </c>
      <c r="J188" s="1895"/>
    </row>
    <row r="189" spans="1:15" s="1894" customFormat="1" ht="21" customHeight="1">
      <c r="A189" s="1891"/>
      <c r="B189" s="84" t="s">
        <v>923</v>
      </c>
      <c r="C189" s="1785">
        <v>5</v>
      </c>
      <c r="D189" s="235" t="s">
        <v>897</v>
      </c>
      <c r="E189" s="1892"/>
      <c r="F189" s="1785">
        <v>5</v>
      </c>
      <c r="G189" s="2006" t="s">
        <v>216</v>
      </c>
      <c r="H189" s="2006" t="s">
        <v>216</v>
      </c>
      <c r="I189" s="2006" t="s">
        <v>216</v>
      </c>
      <c r="J189" s="1895"/>
    </row>
    <row r="190" spans="1:15" s="1894" customFormat="1" ht="21" customHeight="1">
      <c r="A190" s="1891"/>
      <c r="B190" s="84" t="s">
        <v>927</v>
      </c>
      <c r="C190" s="1785">
        <v>5</v>
      </c>
      <c r="D190" s="235" t="s">
        <v>897</v>
      </c>
      <c r="E190" s="1892"/>
      <c r="F190" s="1785">
        <v>5</v>
      </c>
      <c r="G190" s="2006" t="s">
        <v>216</v>
      </c>
      <c r="H190" s="2006" t="s">
        <v>216</v>
      </c>
      <c r="I190" s="2006" t="s">
        <v>216</v>
      </c>
      <c r="J190" s="1895"/>
    </row>
    <row r="191" spans="1:15" s="1894" customFormat="1" ht="21" customHeight="1">
      <c r="A191" s="1891"/>
      <c r="B191" s="84" t="s">
        <v>928</v>
      </c>
      <c r="C191" s="1785">
        <v>5</v>
      </c>
      <c r="D191" s="235" t="s">
        <v>897</v>
      </c>
      <c r="E191" s="1892"/>
      <c r="F191" s="1785">
        <v>5</v>
      </c>
      <c r="G191" s="2006" t="s">
        <v>216</v>
      </c>
      <c r="H191" s="2006" t="s">
        <v>216</v>
      </c>
      <c r="I191" s="2006" t="s">
        <v>216</v>
      </c>
      <c r="J191" s="1895"/>
    </row>
    <row r="192" spans="1:15" s="1894" customFormat="1" ht="21" customHeight="1">
      <c r="A192" s="1891"/>
      <c r="B192" s="84" t="s">
        <v>931</v>
      </c>
      <c r="C192" s="1785">
        <v>5</v>
      </c>
      <c r="D192" s="235" t="s">
        <v>897</v>
      </c>
      <c r="E192" s="1892"/>
      <c r="F192" s="1785">
        <v>5</v>
      </c>
      <c r="G192" s="2006" t="s">
        <v>216</v>
      </c>
      <c r="H192" s="2006" t="s">
        <v>216</v>
      </c>
      <c r="I192" s="2006" t="s">
        <v>216</v>
      </c>
      <c r="J192" s="1895"/>
    </row>
    <row r="193" spans="1:15" s="1894" customFormat="1" ht="21" customHeight="1">
      <c r="A193" s="1891"/>
      <c r="B193" s="84" t="s">
        <v>935</v>
      </c>
      <c r="C193" s="1785">
        <v>5</v>
      </c>
      <c r="D193" s="235" t="s">
        <v>897</v>
      </c>
      <c r="E193" s="1892"/>
      <c r="F193" s="1785">
        <v>5</v>
      </c>
      <c r="G193" s="2006" t="s">
        <v>216</v>
      </c>
      <c r="H193" s="2006" t="s">
        <v>216</v>
      </c>
      <c r="I193" s="2006" t="s">
        <v>216</v>
      </c>
      <c r="J193" s="1895"/>
    </row>
    <row r="194" spans="1:15" s="1894" customFormat="1" ht="21" customHeight="1">
      <c r="A194" s="1891"/>
      <c r="B194" s="84" t="s">
        <v>939</v>
      </c>
      <c r="C194" s="1785">
        <v>5</v>
      </c>
      <c r="D194" s="235" t="s">
        <v>897</v>
      </c>
      <c r="E194" s="1892"/>
      <c r="F194" s="1785">
        <v>5</v>
      </c>
      <c r="G194" s="2006" t="s">
        <v>216</v>
      </c>
      <c r="H194" s="2006" t="s">
        <v>216</v>
      </c>
      <c r="I194" s="2006" t="s">
        <v>216</v>
      </c>
      <c r="J194" s="1895"/>
    </row>
    <row r="195" spans="1:15" s="1894" customFormat="1" ht="21" customHeight="1">
      <c r="A195" s="1891"/>
      <c r="B195" s="84" t="s">
        <v>944</v>
      </c>
      <c r="C195" s="1785">
        <v>5</v>
      </c>
      <c r="D195" s="235" t="s">
        <v>897</v>
      </c>
      <c r="E195" s="1892"/>
      <c r="F195" s="1785">
        <v>5</v>
      </c>
      <c r="G195" s="2006" t="s">
        <v>216</v>
      </c>
      <c r="H195" s="2006" t="s">
        <v>216</v>
      </c>
      <c r="I195" s="2006" t="s">
        <v>216</v>
      </c>
      <c r="J195" s="1895"/>
    </row>
    <row r="196" spans="1:15" s="1894" customFormat="1" ht="21" customHeight="1">
      <c r="A196" s="1891"/>
      <c r="B196" s="84" t="s">
        <v>947</v>
      </c>
      <c r="C196" s="1785">
        <v>5</v>
      </c>
      <c r="D196" s="235" t="s">
        <v>897</v>
      </c>
      <c r="E196" s="1892"/>
      <c r="F196" s="1785">
        <v>5</v>
      </c>
      <c r="G196" s="2006" t="s">
        <v>216</v>
      </c>
      <c r="H196" s="2006" t="s">
        <v>216</v>
      </c>
      <c r="I196" s="2006" t="s">
        <v>216</v>
      </c>
      <c r="J196" s="1895"/>
    </row>
    <row r="197" spans="1:15" s="1894" customFormat="1" ht="21" customHeight="1">
      <c r="A197" s="1891"/>
      <c r="B197" s="84" t="s">
        <v>950</v>
      </c>
      <c r="C197" s="1785">
        <v>5</v>
      </c>
      <c r="D197" s="235" t="s">
        <v>897</v>
      </c>
      <c r="E197" s="1892"/>
      <c r="F197" s="1785">
        <v>5</v>
      </c>
      <c r="G197" s="2006" t="s">
        <v>216</v>
      </c>
      <c r="H197" s="2006" t="s">
        <v>216</v>
      </c>
      <c r="I197" s="2006" t="s">
        <v>216</v>
      </c>
      <c r="J197" s="1895"/>
    </row>
    <row r="198" spans="1:15" s="1894" customFormat="1" ht="21" customHeight="1">
      <c r="A198" s="1896"/>
      <c r="B198" s="1860" t="s">
        <v>953</v>
      </c>
      <c r="C198" s="1785">
        <v>5</v>
      </c>
      <c r="D198" s="235" t="s">
        <v>897</v>
      </c>
      <c r="E198" s="1897"/>
      <c r="F198" s="1785">
        <v>5</v>
      </c>
      <c r="G198" s="2006" t="s">
        <v>216</v>
      </c>
      <c r="H198" s="2006" t="s">
        <v>216</v>
      </c>
      <c r="I198" s="2006" t="s">
        <v>216</v>
      </c>
      <c r="J198" s="1898"/>
    </row>
    <row r="199" spans="1:15" ht="17.25" customHeight="1">
      <c r="A199" s="1261"/>
      <c r="B199" s="71"/>
      <c r="C199" s="461"/>
      <c r="D199" s="83"/>
      <c r="E199" s="291"/>
      <c r="F199" s="291"/>
      <c r="G199" s="465"/>
      <c r="H199" s="245"/>
      <c r="I199" s="245"/>
      <c r="J199" s="1686"/>
      <c r="K199" s="439"/>
      <c r="L199" s="439"/>
    </row>
    <row r="200" spans="1:15" ht="21" customHeight="1">
      <c r="A200" s="466"/>
      <c r="B200" s="1125" t="s">
        <v>787</v>
      </c>
      <c r="C200" s="803"/>
      <c r="D200" s="1127"/>
      <c r="E200" s="450" t="s">
        <v>20</v>
      </c>
      <c r="F200" s="450"/>
      <c r="G200" s="450"/>
      <c r="H200" s="1487"/>
      <c r="I200" s="1484"/>
      <c r="J200" s="1691" t="s">
        <v>984</v>
      </c>
      <c r="K200" s="439"/>
      <c r="L200" s="439"/>
      <c r="O200" s="12">
        <v>6</v>
      </c>
    </row>
    <row r="201" spans="1:15" ht="21" customHeight="1">
      <c r="A201" s="466"/>
      <c r="B201" s="805" t="s">
        <v>209</v>
      </c>
      <c r="C201" s="803"/>
      <c r="D201" s="1127"/>
      <c r="E201" s="450" t="s">
        <v>44</v>
      </c>
      <c r="F201" s="450"/>
      <c r="G201" s="377"/>
      <c r="H201" s="1487"/>
      <c r="I201" s="1484"/>
      <c r="J201" s="1672"/>
      <c r="K201" s="439"/>
      <c r="L201" s="439"/>
    </row>
    <row r="202" spans="1:15" ht="21" customHeight="1">
      <c r="A202" s="466"/>
      <c r="B202" s="1125" t="s">
        <v>1370</v>
      </c>
      <c r="C202" s="803"/>
      <c r="D202" s="1127"/>
      <c r="E202" s="450" t="s">
        <v>123</v>
      </c>
      <c r="F202" s="378"/>
      <c r="G202" s="377"/>
      <c r="H202" s="1487"/>
      <c r="I202" s="1484"/>
      <c r="J202" s="1672"/>
      <c r="K202" s="439"/>
      <c r="L202" s="439"/>
    </row>
    <row r="203" spans="1:15" ht="21" customHeight="1">
      <c r="A203" s="466"/>
      <c r="B203" s="71" t="s">
        <v>1047</v>
      </c>
      <c r="C203" s="461">
        <v>75</v>
      </c>
      <c r="D203" s="83" t="s">
        <v>208</v>
      </c>
      <c r="E203" s="450"/>
      <c r="F203" s="2006" t="s">
        <v>216</v>
      </c>
      <c r="G203" s="461">
        <v>75</v>
      </c>
      <c r="H203" s="2006" t="s">
        <v>216</v>
      </c>
      <c r="I203" s="2006" t="s">
        <v>216</v>
      </c>
      <c r="J203" s="1686"/>
      <c r="K203" s="439"/>
      <c r="L203" s="439"/>
    </row>
    <row r="204" spans="1:15" s="1894" customFormat="1" ht="21" customHeight="1">
      <c r="A204" s="1891"/>
      <c r="B204" s="84" t="s">
        <v>902</v>
      </c>
      <c r="C204" s="1785">
        <v>5</v>
      </c>
      <c r="D204" s="235" t="s">
        <v>897</v>
      </c>
      <c r="E204" s="1892"/>
      <c r="F204" s="2006" t="s">
        <v>216</v>
      </c>
      <c r="G204" s="1785">
        <v>5</v>
      </c>
      <c r="H204" s="2006" t="s">
        <v>216</v>
      </c>
      <c r="I204" s="2006" t="s">
        <v>216</v>
      </c>
      <c r="J204" s="1893"/>
    </row>
    <row r="205" spans="1:15" s="1894" customFormat="1" ht="21" customHeight="1">
      <c r="A205" s="1891"/>
      <c r="B205" s="84" t="s">
        <v>906</v>
      </c>
      <c r="C205" s="1785">
        <v>5</v>
      </c>
      <c r="D205" s="235" t="s">
        <v>897</v>
      </c>
      <c r="E205" s="1892"/>
      <c r="F205" s="2006" t="s">
        <v>216</v>
      </c>
      <c r="G205" s="1785">
        <v>5</v>
      </c>
      <c r="H205" s="2006" t="s">
        <v>216</v>
      </c>
      <c r="I205" s="2006" t="s">
        <v>216</v>
      </c>
      <c r="J205" s="1893"/>
    </row>
    <row r="206" spans="1:15" s="1894" customFormat="1" ht="21" customHeight="1">
      <c r="A206" s="1891"/>
      <c r="B206" s="84" t="s">
        <v>910</v>
      </c>
      <c r="C206" s="1785">
        <v>5</v>
      </c>
      <c r="D206" s="235" t="s">
        <v>897</v>
      </c>
      <c r="E206" s="1892"/>
      <c r="F206" s="2006" t="s">
        <v>216</v>
      </c>
      <c r="G206" s="1785">
        <v>5</v>
      </c>
      <c r="H206" s="2006" t="s">
        <v>216</v>
      </c>
      <c r="I206" s="2006" t="s">
        <v>216</v>
      </c>
      <c r="J206" s="1893"/>
    </row>
    <row r="207" spans="1:15" s="1894" customFormat="1" ht="21" customHeight="1">
      <c r="A207" s="1891"/>
      <c r="B207" s="84" t="s">
        <v>915</v>
      </c>
      <c r="C207" s="1785">
        <v>5</v>
      </c>
      <c r="D207" s="235" t="s">
        <v>897</v>
      </c>
      <c r="E207" s="1892"/>
      <c r="F207" s="2006" t="s">
        <v>216</v>
      </c>
      <c r="G207" s="1785">
        <v>5</v>
      </c>
      <c r="H207" s="2006" t="s">
        <v>216</v>
      </c>
      <c r="I207" s="2006" t="s">
        <v>216</v>
      </c>
      <c r="J207" s="1895"/>
    </row>
    <row r="208" spans="1:15" s="1894" customFormat="1" ht="21" customHeight="1">
      <c r="A208" s="1891"/>
      <c r="B208" s="84" t="s">
        <v>918</v>
      </c>
      <c r="C208" s="1785">
        <v>5</v>
      </c>
      <c r="D208" s="235" t="s">
        <v>897</v>
      </c>
      <c r="E208" s="1892"/>
      <c r="F208" s="2006" t="s">
        <v>216</v>
      </c>
      <c r="G208" s="1785">
        <v>5</v>
      </c>
      <c r="H208" s="2006" t="s">
        <v>216</v>
      </c>
      <c r="I208" s="2006" t="s">
        <v>216</v>
      </c>
      <c r="J208" s="1895"/>
    </row>
    <row r="209" spans="1:15" s="1894" customFormat="1" ht="21" customHeight="1">
      <c r="A209" s="1891"/>
      <c r="B209" s="84" t="s">
        <v>923</v>
      </c>
      <c r="C209" s="1785">
        <v>5</v>
      </c>
      <c r="D209" s="235" t="s">
        <v>897</v>
      </c>
      <c r="E209" s="1892"/>
      <c r="F209" s="2006" t="s">
        <v>216</v>
      </c>
      <c r="G209" s="1785">
        <v>5</v>
      </c>
      <c r="H209" s="2006" t="s">
        <v>216</v>
      </c>
      <c r="I209" s="2006" t="s">
        <v>216</v>
      </c>
      <c r="J209" s="1895"/>
    </row>
    <row r="210" spans="1:15" s="1894" customFormat="1" ht="21" customHeight="1">
      <c r="A210" s="1891"/>
      <c r="B210" s="84" t="s">
        <v>927</v>
      </c>
      <c r="C210" s="1785">
        <v>5</v>
      </c>
      <c r="D210" s="235" t="s">
        <v>897</v>
      </c>
      <c r="E210" s="1892"/>
      <c r="F210" s="2006" t="s">
        <v>216</v>
      </c>
      <c r="G210" s="1785">
        <v>5</v>
      </c>
      <c r="H210" s="2006" t="s">
        <v>216</v>
      </c>
      <c r="I210" s="2006" t="s">
        <v>216</v>
      </c>
      <c r="J210" s="1895"/>
    </row>
    <row r="211" spans="1:15" s="1894" customFormat="1" ht="21" customHeight="1">
      <c r="A211" s="1891"/>
      <c r="B211" s="84" t="s">
        <v>928</v>
      </c>
      <c r="C211" s="1785">
        <v>5</v>
      </c>
      <c r="D211" s="235" t="s">
        <v>897</v>
      </c>
      <c r="E211" s="1892"/>
      <c r="F211" s="2006" t="s">
        <v>216</v>
      </c>
      <c r="G211" s="1785">
        <v>5</v>
      </c>
      <c r="H211" s="2006" t="s">
        <v>216</v>
      </c>
      <c r="I211" s="2006" t="s">
        <v>216</v>
      </c>
      <c r="J211" s="1895"/>
    </row>
    <row r="212" spans="1:15" s="1894" customFormat="1" ht="21" customHeight="1">
      <c r="A212" s="1891"/>
      <c r="B212" s="84" t="s">
        <v>931</v>
      </c>
      <c r="C212" s="1785">
        <v>5</v>
      </c>
      <c r="D212" s="235" t="s">
        <v>897</v>
      </c>
      <c r="E212" s="1892"/>
      <c r="F212" s="2006" t="s">
        <v>216</v>
      </c>
      <c r="G212" s="1785">
        <v>5</v>
      </c>
      <c r="H212" s="2006" t="s">
        <v>216</v>
      </c>
      <c r="I212" s="2006" t="s">
        <v>216</v>
      </c>
      <c r="J212" s="1895"/>
    </row>
    <row r="213" spans="1:15" s="1894" customFormat="1" ht="21" customHeight="1">
      <c r="A213" s="1891"/>
      <c r="B213" s="84" t="s">
        <v>935</v>
      </c>
      <c r="C213" s="1785">
        <v>5</v>
      </c>
      <c r="D213" s="235" t="s">
        <v>897</v>
      </c>
      <c r="E213" s="1892"/>
      <c r="F213" s="2006" t="s">
        <v>216</v>
      </c>
      <c r="G213" s="1785">
        <v>5</v>
      </c>
      <c r="H213" s="2006" t="s">
        <v>216</v>
      </c>
      <c r="I213" s="2006" t="s">
        <v>216</v>
      </c>
      <c r="J213" s="1895"/>
    </row>
    <row r="214" spans="1:15" s="1894" customFormat="1" ht="21" customHeight="1">
      <c r="A214" s="1891"/>
      <c r="B214" s="84" t="s">
        <v>939</v>
      </c>
      <c r="C214" s="1785">
        <v>5</v>
      </c>
      <c r="D214" s="235" t="s">
        <v>897</v>
      </c>
      <c r="E214" s="1892"/>
      <c r="F214" s="2006" t="s">
        <v>216</v>
      </c>
      <c r="G214" s="1785">
        <v>5</v>
      </c>
      <c r="H214" s="2006" t="s">
        <v>216</v>
      </c>
      <c r="I214" s="2006" t="s">
        <v>216</v>
      </c>
      <c r="J214" s="1895"/>
    </row>
    <row r="215" spans="1:15" s="1894" customFormat="1" ht="21" customHeight="1">
      <c r="A215" s="1891"/>
      <c r="B215" s="84" t="s">
        <v>944</v>
      </c>
      <c r="C215" s="1785">
        <v>5</v>
      </c>
      <c r="D215" s="235" t="s">
        <v>897</v>
      </c>
      <c r="E215" s="1892"/>
      <c r="F215" s="2006" t="s">
        <v>216</v>
      </c>
      <c r="G215" s="1785">
        <v>5</v>
      </c>
      <c r="H215" s="2006" t="s">
        <v>216</v>
      </c>
      <c r="I215" s="2006" t="s">
        <v>216</v>
      </c>
      <c r="J215" s="1895"/>
    </row>
    <row r="216" spans="1:15" s="1894" customFormat="1" ht="21" customHeight="1">
      <c r="A216" s="1891"/>
      <c r="B216" s="84" t="s">
        <v>947</v>
      </c>
      <c r="C216" s="1785">
        <v>5</v>
      </c>
      <c r="D216" s="235" t="s">
        <v>897</v>
      </c>
      <c r="E216" s="1892"/>
      <c r="F216" s="2006" t="s">
        <v>216</v>
      </c>
      <c r="G216" s="1785">
        <v>5</v>
      </c>
      <c r="H216" s="2006" t="s">
        <v>216</v>
      </c>
      <c r="I216" s="2006" t="s">
        <v>216</v>
      </c>
      <c r="J216" s="1895"/>
    </row>
    <row r="217" spans="1:15" s="1894" customFormat="1" ht="21" customHeight="1">
      <c r="A217" s="1891"/>
      <c r="B217" s="84" t="s">
        <v>950</v>
      </c>
      <c r="C217" s="1785">
        <v>5</v>
      </c>
      <c r="D217" s="235" t="s">
        <v>897</v>
      </c>
      <c r="E217" s="1892"/>
      <c r="F217" s="2006" t="s">
        <v>216</v>
      </c>
      <c r="G217" s="1785">
        <v>5</v>
      </c>
      <c r="H217" s="2006" t="s">
        <v>216</v>
      </c>
      <c r="I217" s="2006" t="s">
        <v>216</v>
      </c>
      <c r="J217" s="1895"/>
    </row>
    <row r="218" spans="1:15" s="1894" customFormat="1" ht="21" customHeight="1">
      <c r="A218" s="2340"/>
      <c r="B218" s="1330" t="s">
        <v>953</v>
      </c>
      <c r="C218" s="2341">
        <v>5</v>
      </c>
      <c r="D218" s="2342" t="s">
        <v>897</v>
      </c>
      <c r="E218" s="2343"/>
      <c r="F218" s="2344" t="s">
        <v>216</v>
      </c>
      <c r="G218" s="2341">
        <v>5</v>
      </c>
      <c r="H218" s="2344" t="s">
        <v>216</v>
      </c>
      <c r="I218" s="2344" t="s">
        <v>216</v>
      </c>
      <c r="J218" s="2345"/>
    </row>
    <row r="219" spans="1:15" ht="27.95" customHeight="1">
      <c r="A219" s="2338" t="s">
        <v>780</v>
      </c>
      <c r="B219" s="2749" t="s">
        <v>788</v>
      </c>
      <c r="C219" s="2750"/>
      <c r="D219" s="2751"/>
      <c r="E219" s="2339"/>
      <c r="F219" s="521"/>
      <c r="G219" s="521"/>
      <c r="H219" s="515"/>
      <c r="I219" s="515"/>
      <c r="J219" s="1690"/>
      <c r="K219" s="39"/>
      <c r="L219" s="39"/>
    </row>
    <row r="220" spans="1:15" ht="27.95" customHeight="1">
      <c r="A220" s="467"/>
      <c r="B220" s="2738" t="s">
        <v>789</v>
      </c>
      <c r="C220" s="2739"/>
      <c r="D220" s="2740"/>
      <c r="E220" s="450" t="s">
        <v>20</v>
      </c>
      <c r="F220" s="450"/>
      <c r="G220" s="450"/>
      <c r="H220" s="509"/>
      <c r="I220" s="509"/>
      <c r="J220" s="1691" t="s">
        <v>984</v>
      </c>
      <c r="K220" s="39"/>
      <c r="L220" s="39"/>
      <c r="O220" s="12">
        <v>7</v>
      </c>
    </row>
    <row r="221" spans="1:15" ht="27.95" customHeight="1">
      <c r="A221" s="467"/>
      <c r="B221" s="1125" t="s">
        <v>1371</v>
      </c>
      <c r="C221" s="2337"/>
      <c r="D221" s="810"/>
      <c r="E221" s="450" t="s">
        <v>44</v>
      </c>
      <c r="F221" s="450"/>
      <c r="G221" s="377"/>
      <c r="H221" s="509"/>
      <c r="I221" s="509"/>
      <c r="J221" s="1691"/>
      <c r="K221" s="39"/>
      <c r="L221" s="39"/>
    </row>
    <row r="222" spans="1:15" ht="27.95" customHeight="1">
      <c r="A222" s="467"/>
      <c r="B222" s="1125" t="s">
        <v>496</v>
      </c>
      <c r="C222" s="1126"/>
      <c r="D222" s="1477"/>
      <c r="E222" s="450" t="s">
        <v>123</v>
      </c>
      <c r="F222" s="450"/>
      <c r="G222" s="450"/>
      <c r="H222" s="509"/>
      <c r="I222" s="509"/>
      <c r="J222" s="1691"/>
      <c r="K222" s="39"/>
      <c r="L222" s="39"/>
    </row>
    <row r="223" spans="1:15" ht="27.95" customHeight="1">
      <c r="A223" s="1059"/>
      <c r="B223" s="1125" t="s">
        <v>495</v>
      </c>
      <c r="C223" s="809"/>
      <c r="D223" s="810"/>
      <c r="E223" s="806"/>
      <c r="F223" s="468"/>
      <c r="G223" s="468"/>
      <c r="H223" s="509"/>
      <c r="I223" s="509"/>
      <c r="J223" s="1691"/>
      <c r="K223" s="39"/>
      <c r="L223" s="39"/>
    </row>
    <row r="224" spans="1:15" ht="27.95" customHeight="1">
      <c r="A224" s="1262"/>
      <c r="B224" s="1149" t="s">
        <v>210</v>
      </c>
      <c r="C224" s="807">
        <v>934.08</v>
      </c>
      <c r="D224" s="1161" t="s">
        <v>211</v>
      </c>
      <c r="E224" s="456"/>
      <c r="F224" s="2358">
        <v>934</v>
      </c>
      <c r="G224" s="2358">
        <v>934</v>
      </c>
      <c r="H224" s="2358">
        <v>934</v>
      </c>
      <c r="I224" s="2358">
        <v>934</v>
      </c>
      <c r="J224" s="1686"/>
      <c r="K224" s="439"/>
      <c r="L224" s="439"/>
    </row>
    <row r="225" spans="1:17" ht="27.95" customHeight="1">
      <c r="A225" s="1262"/>
      <c r="B225" s="1149"/>
      <c r="C225" s="1060"/>
      <c r="D225" s="1161"/>
      <c r="E225" s="456"/>
      <c r="F225" s="456"/>
      <c r="G225" s="456"/>
      <c r="H225" s="245"/>
      <c r="I225" s="245"/>
      <c r="J225" s="1686"/>
      <c r="K225" s="439"/>
      <c r="L225" s="439"/>
    </row>
    <row r="226" spans="1:17" ht="27.95" customHeight="1">
      <c r="A226" s="454"/>
      <c r="B226" s="2321"/>
      <c r="C226" s="808"/>
      <c r="D226" s="2326"/>
      <c r="E226" s="450"/>
      <c r="F226" s="450"/>
      <c r="G226" s="450"/>
      <c r="H226" s="245"/>
      <c r="I226" s="245"/>
      <c r="J226" s="1686"/>
      <c r="K226" s="439"/>
      <c r="L226" s="439"/>
    </row>
    <row r="227" spans="1:17" ht="27.95" customHeight="1">
      <c r="A227" s="735"/>
      <c r="B227" s="2743" t="s">
        <v>790</v>
      </c>
      <c r="C227" s="2744"/>
      <c r="D227" s="2745"/>
      <c r="E227" s="486" t="s">
        <v>20</v>
      </c>
      <c r="F227" s="486"/>
      <c r="G227" s="486"/>
      <c r="H227" s="1872"/>
      <c r="I227" s="1872"/>
      <c r="J227" s="2336" t="s">
        <v>984</v>
      </c>
      <c r="K227" s="39"/>
      <c r="L227" s="39"/>
      <c r="O227" s="12">
        <v>8</v>
      </c>
    </row>
    <row r="228" spans="1:17" ht="27.95" customHeight="1">
      <c r="A228" s="467"/>
      <c r="B228" s="1125" t="s">
        <v>497</v>
      </c>
      <c r="C228" s="809"/>
      <c r="D228" s="810"/>
      <c r="E228" s="450" t="s">
        <v>44</v>
      </c>
      <c r="F228" s="450"/>
      <c r="G228" s="377"/>
      <c r="H228" s="509"/>
      <c r="I228" s="509"/>
      <c r="J228" s="1691"/>
      <c r="K228" s="39"/>
      <c r="L228" s="39"/>
    </row>
    <row r="229" spans="1:17" ht="27.95" customHeight="1">
      <c r="A229" s="467"/>
      <c r="B229" s="1125" t="s">
        <v>496</v>
      </c>
      <c r="C229" s="1126"/>
      <c r="D229" s="1477"/>
      <c r="E229" s="450" t="s">
        <v>123</v>
      </c>
      <c r="F229" s="450"/>
      <c r="G229" s="450"/>
      <c r="H229" s="509"/>
      <c r="I229" s="509"/>
      <c r="J229" s="1691"/>
      <c r="K229" s="39"/>
      <c r="L229" s="39"/>
    </row>
    <row r="230" spans="1:17" ht="27.95" customHeight="1">
      <c r="A230" s="467"/>
      <c r="B230" s="1125" t="s">
        <v>495</v>
      </c>
      <c r="C230" s="809"/>
      <c r="D230" s="810"/>
      <c r="E230" s="806"/>
      <c r="F230" s="2008">
        <v>1</v>
      </c>
      <c r="G230" s="2009"/>
      <c r="H230" s="2008">
        <v>1</v>
      </c>
      <c r="I230" s="509"/>
      <c r="J230" s="1691"/>
      <c r="K230" s="39"/>
      <c r="L230" s="39"/>
    </row>
    <row r="231" spans="1:17" ht="27.95" customHeight="1">
      <c r="A231" s="455"/>
      <c r="B231" s="799" t="s">
        <v>1007</v>
      </c>
      <c r="C231" s="1834">
        <f>C236+C240+C244+C249+C252+C257+C261+C262+C265+C269+C273+C278+C281+C284+C287</f>
        <v>30759.213419999993</v>
      </c>
      <c r="D231" s="2007" t="s">
        <v>211</v>
      </c>
      <c r="E231" s="450"/>
      <c r="F231" s="1413">
        <f>F236+F240+F244+F249+F252+F257+F261+F262+F265+F269+F273+F278+F281+F284+F287</f>
        <v>30759.213419999993</v>
      </c>
      <c r="G231" s="392"/>
      <c r="H231" s="1413">
        <f>H236+H240+H244+H249+H252+H257+H261+H262+H265+H269+H273+H278+H281+H284+H287</f>
        <v>30759.213419999993</v>
      </c>
      <c r="I231" s="245"/>
      <c r="J231" s="1686"/>
      <c r="K231" s="39"/>
      <c r="L231" s="39"/>
      <c r="M231" s="39"/>
      <c r="N231" s="39"/>
    </row>
    <row r="232" spans="1:17" s="1753" customFormat="1" ht="27.95" hidden="1" customHeight="1" outlineLevel="1">
      <c r="A232" s="1888"/>
      <c r="B232" s="84" t="s">
        <v>898</v>
      </c>
      <c r="C232" s="1834">
        <v>826.71420000000001</v>
      </c>
      <c r="D232" s="181" t="s">
        <v>897</v>
      </c>
      <c r="E232" s="1746"/>
      <c r="F232" s="1413">
        <v>826.71420000000001</v>
      </c>
      <c r="G232" s="1864">
        <f t="shared" ref="G232:G235" si="6">ROUNDUP((C232*0.4),0)</f>
        <v>331</v>
      </c>
      <c r="H232" s="1413">
        <v>826.71420000000001</v>
      </c>
      <c r="I232" s="1748" t="s">
        <v>216</v>
      </c>
      <c r="J232" s="1750"/>
      <c r="K232" s="1751"/>
      <c r="L232" s="1751"/>
      <c r="M232" s="1751"/>
      <c r="N232" s="1752"/>
      <c r="O232" s="1751"/>
      <c r="P232" s="1751"/>
      <c r="Q232" s="1751"/>
    </row>
    <row r="233" spans="1:17" s="1753" customFormat="1" ht="27.95" hidden="1" customHeight="1" outlineLevel="1">
      <c r="A233" s="1888"/>
      <c r="B233" s="84" t="s">
        <v>899</v>
      </c>
      <c r="C233" s="1834">
        <v>890.27172000000007</v>
      </c>
      <c r="D233" s="181" t="s">
        <v>897</v>
      </c>
      <c r="E233" s="1746"/>
      <c r="F233" s="1413">
        <v>890.27172000000007</v>
      </c>
      <c r="G233" s="1864">
        <f t="shared" si="6"/>
        <v>357</v>
      </c>
      <c r="H233" s="1413">
        <v>890.27172000000007</v>
      </c>
      <c r="I233" s="1748" t="s">
        <v>216</v>
      </c>
      <c r="J233" s="1750"/>
      <c r="K233" s="1751"/>
      <c r="L233" s="1751"/>
      <c r="M233" s="1751"/>
      <c r="N233" s="1752"/>
      <c r="O233" s="1751"/>
      <c r="P233" s="1751"/>
      <c r="Q233" s="1751"/>
    </row>
    <row r="234" spans="1:17" s="1753" customFormat="1" ht="27.95" hidden="1" customHeight="1" outlineLevel="1">
      <c r="A234" s="1888"/>
      <c r="B234" s="84" t="s">
        <v>900</v>
      </c>
      <c r="C234" s="1834">
        <v>252.75978000000001</v>
      </c>
      <c r="D234" s="181" t="s">
        <v>897</v>
      </c>
      <c r="E234" s="1746"/>
      <c r="F234" s="1413">
        <v>252.75978000000001</v>
      </c>
      <c r="G234" s="1864">
        <f t="shared" si="6"/>
        <v>102</v>
      </c>
      <c r="H234" s="1413">
        <v>252.75978000000001</v>
      </c>
      <c r="I234" s="1748" t="s">
        <v>216</v>
      </c>
      <c r="J234" s="1750"/>
      <c r="K234" s="1751"/>
      <c r="L234" s="1751"/>
      <c r="M234" s="1751"/>
      <c r="N234" s="1752"/>
      <c r="O234" s="1751"/>
      <c r="P234" s="1751"/>
      <c r="Q234" s="1751"/>
    </row>
    <row r="235" spans="1:17" s="1753" customFormat="1" ht="27.95" hidden="1" customHeight="1" outlineLevel="1">
      <c r="A235" s="1888"/>
      <c r="B235" s="84" t="s">
        <v>901</v>
      </c>
      <c r="C235" s="1834">
        <v>272.49222000000003</v>
      </c>
      <c r="D235" s="181" t="s">
        <v>897</v>
      </c>
      <c r="E235" s="1746"/>
      <c r="F235" s="1413">
        <v>272.49222000000003</v>
      </c>
      <c r="G235" s="1864">
        <f t="shared" si="6"/>
        <v>109</v>
      </c>
      <c r="H235" s="1413">
        <v>272.49222000000003</v>
      </c>
      <c r="I235" s="1748" t="s">
        <v>216</v>
      </c>
      <c r="J235" s="1750"/>
      <c r="K235" s="1751"/>
      <c r="L235" s="1751"/>
      <c r="M235" s="1751"/>
      <c r="N235" s="1752"/>
      <c r="O235" s="1751"/>
      <c r="P235" s="1751"/>
      <c r="Q235" s="1751"/>
    </row>
    <row r="236" spans="1:17" s="1753" customFormat="1" ht="27.95" customHeight="1" collapsed="1">
      <c r="A236" s="1888"/>
      <c r="B236" s="84" t="s">
        <v>902</v>
      </c>
      <c r="C236" s="1834">
        <v>2242.2379199999996</v>
      </c>
      <c r="D236" s="181" t="s">
        <v>897</v>
      </c>
      <c r="E236" s="1746"/>
      <c r="F236" s="1413">
        <v>2242.2379199999996</v>
      </c>
      <c r="G236" s="1833"/>
      <c r="H236" s="1413">
        <v>2242.2379199999996</v>
      </c>
      <c r="I236" s="1748"/>
      <c r="J236" s="1750"/>
      <c r="K236" s="1751"/>
      <c r="L236" s="1751"/>
      <c r="M236" s="1751"/>
      <c r="N236" s="1752"/>
      <c r="O236" s="1751"/>
      <c r="P236" s="1751"/>
      <c r="Q236" s="1751"/>
    </row>
    <row r="237" spans="1:17" s="1753" customFormat="1" ht="27.95" hidden="1" customHeight="1" outlineLevel="1">
      <c r="A237" s="1888"/>
      <c r="B237" s="84" t="s">
        <v>903</v>
      </c>
      <c r="C237" s="1834">
        <v>691.01058</v>
      </c>
      <c r="D237" s="181" t="s">
        <v>897</v>
      </c>
      <c r="E237" s="1746"/>
      <c r="F237" s="1413">
        <v>691.01058</v>
      </c>
      <c r="G237" s="1833"/>
      <c r="H237" s="1413">
        <v>691.01058</v>
      </c>
      <c r="I237" s="1748"/>
      <c r="J237" s="1750"/>
      <c r="K237" s="1751"/>
      <c r="L237" s="1751"/>
      <c r="M237" s="1751"/>
      <c r="N237" s="1752"/>
      <c r="O237" s="1751"/>
      <c r="P237" s="1751"/>
      <c r="Q237" s="1751"/>
    </row>
    <row r="238" spans="1:17" s="1753" customFormat="1" ht="27.95" hidden="1" customHeight="1" outlineLevel="1">
      <c r="A238" s="1888"/>
      <c r="B238" s="84" t="s">
        <v>904</v>
      </c>
      <c r="C238" s="1834">
        <v>719.23019999999997</v>
      </c>
      <c r="D238" s="181" t="s">
        <v>897</v>
      </c>
      <c r="E238" s="1746"/>
      <c r="F238" s="1413">
        <v>719.23019999999997</v>
      </c>
      <c r="G238" s="1833"/>
      <c r="H238" s="1413">
        <v>719.23019999999997</v>
      </c>
      <c r="I238" s="1748"/>
      <c r="J238" s="1750"/>
      <c r="K238" s="1751"/>
      <c r="L238" s="1751"/>
      <c r="M238" s="1751"/>
      <c r="N238" s="1752"/>
      <c r="O238" s="1751"/>
      <c r="P238" s="1751"/>
      <c r="Q238" s="1751"/>
    </row>
    <row r="239" spans="1:17" s="1753" customFormat="1" ht="27.95" hidden="1" customHeight="1" outlineLevel="1">
      <c r="A239" s="1888"/>
      <c r="B239" s="84" t="s">
        <v>905</v>
      </c>
      <c r="C239" s="1834">
        <v>776.64287999999999</v>
      </c>
      <c r="D239" s="181" t="s">
        <v>897</v>
      </c>
      <c r="E239" s="1746"/>
      <c r="F239" s="1413">
        <v>776.64287999999999</v>
      </c>
      <c r="G239" s="1833"/>
      <c r="H239" s="1413">
        <v>776.64287999999999</v>
      </c>
      <c r="I239" s="1748"/>
      <c r="J239" s="1750"/>
      <c r="K239" s="1751"/>
      <c r="L239" s="1751"/>
      <c r="M239" s="1751"/>
      <c r="N239" s="1752"/>
      <c r="O239" s="1751"/>
      <c r="P239" s="1751"/>
      <c r="Q239" s="1751"/>
    </row>
    <row r="240" spans="1:17" s="1753" customFormat="1" ht="27.95" customHeight="1" collapsed="1">
      <c r="A240" s="1888"/>
      <c r="B240" s="84" t="s">
        <v>906</v>
      </c>
      <c r="C240" s="1834">
        <v>2186.88366</v>
      </c>
      <c r="D240" s="181" t="s">
        <v>897</v>
      </c>
      <c r="E240" s="1746"/>
      <c r="F240" s="1413">
        <v>2186.88366</v>
      </c>
      <c r="G240" s="1833"/>
      <c r="H240" s="1413">
        <v>2186.88366</v>
      </c>
      <c r="I240" s="1748"/>
      <c r="J240" s="1750"/>
      <c r="K240" s="1751"/>
      <c r="L240" s="1751"/>
      <c r="M240" s="1751"/>
      <c r="N240" s="1752"/>
      <c r="O240" s="1751"/>
      <c r="P240" s="1751"/>
      <c r="Q240" s="1751"/>
    </row>
    <row r="241" spans="1:17" s="1753" customFormat="1" ht="27.95" hidden="1" customHeight="1" outlineLevel="1">
      <c r="A241" s="1888"/>
      <c r="B241" s="84" t="s">
        <v>907</v>
      </c>
      <c r="C241" s="1834">
        <v>758.53283999999996</v>
      </c>
      <c r="D241" s="181" t="s">
        <v>897</v>
      </c>
      <c r="E241" s="1746"/>
      <c r="F241" s="1413">
        <v>758.53283999999996</v>
      </c>
      <c r="G241" s="1833"/>
      <c r="H241" s="1413">
        <v>758.53283999999996</v>
      </c>
      <c r="I241" s="1748"/>
      <c r="J241" s="1750"/>
      <c r="K241" s="1751"/>
      <c r="L241" s="1751"/>
      <c r="M241" s="1751"/>
      <c r="N241" s="1752"/>
      <c r="O241" s="1751"/>
      <c r="P241" s="1751"/>
      <c r="Q241" s="1751"/>
    </row>
    <row r="242" spans="1:17" s="1753" customFormat="1" ht="27.95" hidden="1" customHeight="1" outlineLevel="1">
      <c r="A242" s="1888"/>
      <c r="B242" s="84" t="s">
        <v>908</v>
      </c>
      <c r="C242" s="1834">
        <v>853.80827999999997</v>
      </c>
      <c r="D242" s="181" t="s">
        <v>897</v>
      </c>
      <c r="E242" s="1746"/>
      <c r="F242" s="1413">
        <v>853.80827999999997</v>
      </c>
      <c r="G242" s="1833"/>
      <c r="H242" s="1413">
        <v>853.80827999999997</v>
      </c>
      <c r="I242" s="1748"/>
      <c r="J242" s="1750"/>
      <c r="K242" s="1751"/>
      <c r="L242" s="1751"/>
      <c r="M242" s="1751"/>
      <c r="N242" s="1752"/>
      <c r="O242" s="1751"/>
      <c r="P242" s="1751"/>
      <c r="Q242" s="1751"/>
    </row>
    <row r="243" spans="1:17" s="1753" customFormat="1" ht="27.95" hidden="1" customHeight="1" outlineLevel="1">
      <c r="A243" s="1888"/>
      <c r="B243" s="84" t="s">
        <v>909</v>
      </c>
      <c r="C243" s="1834">
        <v>386.58749999999998</v>
      </c>
      <c r="D243" s="181" t="s">
        <v>897</v>
      </c>
      <c r="E243" s="1746"/>
      <c r="F243" s="1413">
        <v>386.58749999999998</v>
      </c>
      <c r="G243" s="1833"/>
      <c r="H243" s="1413">
        <v>386.58749999999998</v>
      </c>
      <c r="I243" s="1748"/>
      <c r="J243" s="1750"/>
      <c r="K243" s="1751"/>
      <c r="L243" s="1751"/>
      <c r="M243" s="1751"/>
      <c r="N243" s="1752"/>
      <c r="O243" s="1751"/>
      <c r="P243" s="1751"/>
      <c r="Q243" s="1751"/>
    </row>
    <row r="244" spans="1:17" s="1753" customFormat="1" ht="27.95" customHeight="1" collapsed="1">
      <c r="A244" s="1888"/>
      <c r="B244" s="84" t="s">
        <v>910</v>
      </c>
      <c r="C244" s="1834">
        <v>1998.9286199999999</v>
      </c>
      <c r="D244" s="181" t="s">
        <v>897</v>
      </c>
      <c r="E244" s="1746"/>
      <c r="F244" s="1413">
        <v>1998.9286199999999</v>
      </c>
      <c r="G244" s="1833"/>
      <c r="H244" s="1413">
        <v>1998.9286199999999</v>
      </c>
      <c r="I244" s="1748"/>
      <c r="J244" s="1750"/>
      <c r="K244" s="1751"/>
      <c r="L244" s="1751"/>
      <c r="M244" s="1751"/>
      <c r="N244" s="1752"/>
      <c r="O244" s="1751"/>
      <c r="P244" s="1751"/>
      <c r="Q244" s="1751"/>
    </row>
    <row r="245" spans="1:17" s="1753" customFormat="1" ht="27.95" hidden="1" customHeight="1" outlineLevel="1">
      <c r="A245" s="1888"/>
      <c r="B245" s="84" t="s">
        <v>911</v>
      </c>
      <c r="C245" s="1834">
        <v>1119.51684</v>
      </c>
      <c r="D245" s="181" t="s">
        <v>897</v>
      </c>
      <c r="E245" s="1746"/>
      <c r="F245" s="1413">
        <v>1119.51684</v>
      </c>
      <c r="G245" s="1833"/>
      <c r="H245" s="1413">
        <v>1119.51684</v>
      </c>
      <c r="I245" s="1748"/>
      <c r="J245" s="1750"/>
      <c r="K245" s="1751"/>
      <c r="L245" s="1751"/>
      <c r="M245" s="1751"/>
      <c r="N245" s="1752"/>
      <c r="O245" s="1751"/>
      <c r="P245" s="1751"/>
      <c r="Q245" s="1751"/>
    </row>
    <row r="246" spans="1:17" s="1753" customFormat="1" ht="27.95" hidden="1" customHeight="1" outlineLevel="1">
      <c r="A246" s="1888"/>
      <c r="B246" s="84" t="s">
        <v>912</v>
      </c>
      <c r="C246" s="1834">
        <v>1241.1765599999999</v>
      </c>
      <c r="D246" s="181" t="s">
        <v>897</v>
      </c>
      <c r="E246" s="1746"/>
      <c r="F246" s="1413">
        <v>1241.1765599999999</v>
      </c>
      <c r="G246" s="1833"/>
      <c r="H246" s="1413">
        <v>1241.1765599999999</v>
      </c>
      <c r="I246" s="1748"/>
      <c r="J246" s="1750"/>
      <c r="K246" s="1751"/>
      <c r="L246" s="1751"/>
      <c r="M246" s="1751"/>
      <c r="N246" s="1752"/>
      <c r="O246" s="1751"/>
      <c r="P246" s="1751"/>
      <c r="Q246" s="1751"/>
    </row>
    <row r="247" spans="1:17" s="1753" customFormat="1" ht="27.95" hidden="1" customHeight="1" outlineLevel="1">
      <c r="A247" s="1888"/>
      <c r="B247" s="84" t="s">
        <v>913</v>
      </c>
      <c r="C247" s="1834">
        <v>553.96848000000011</v>
      </c>
      <c r="D247" s="181" t="s">
        <v>897</v>
      </c>
      <c r="E247" s="1746"/>
      <c r="F247" s="1413">
        <v>553.96848000000011</v>
      </c>
      <c r="G247" s="1833"/>
      <c r="H247" s="1413">
        <v>553.96848000000011</v>
      </c>
      <c r="I247" s="1748"/>
      <c r="J247" s="1750"/>
      <c r="K247" s="1751"/>
      <c r="L247" s="1751"/>
      <c r="M247" s="1751"/>
      <c r="N247" s="1752"/>
      <c r="O247" s="1751"/>
      <c r="P247" s="1751"/>
      <c r="Q247" s="1751"/>
    </row>
    <row r="248" spans="1:17" s="1753" customFormat="1" ht="27.95" hidden="1" customHeight="1" outlineLevel="1">
      <c r="A248" s="1888"/>
      <c r="B248" s="84" t="s">
        <v>914</v>
      </c>
      <c r="C248" s="1834">
        <v>518.95506</v>
      </c>
      <c r="D248" s="181" t="s">
        <v>897</v>
      </c>
      <c r="E248" s="1746"/>
      <c r="F248" s="1413">
        <v>518.95506</v>
      </c>
      <c r="G248" s="1833"/>
      <c r="H248" s="1413">
        <v>518.95506</v>
      </c>
      <c r="I248" s="1748"/>
      <c r="J248" s="1750"/>
      <c r="K248" s="1751"/>
      <c r="L248" s="1751"/>
      <c r="M248" s="1751"/>
      <c r="N248" s="1752"/>
      <c r="O248" s="1751"/>
      <c r="P248" s="1751"/>
      <c r="Q248" s="1751"/>
    </row>
    <row r="249" spans="1:17" s="1753" customFormat="1" ht="27.95" customHeight="1" collapsed="1">
      <c r="A249" s="1888"/>
      <c r="B249" s="84" t="s">
        <v>915</v>
      </c>
      <c r="C249" s="1834">
        <v>3433.6169399999999</v>
      </c>
      <c r="D249" s="181" t="s">
        <v>897</v>
      </c>
      <c r="E249" s="1746"/>
      <c r="F249" s="1413">
        <v>3433.6169399999999</v>
      </c>
      <c r="G249" s="1833"/>
      <c r="H249" s="1413">
        <v>3433.6169399999999</v>
      </c>
      <c r="I249" s="1748"/>
      <c r="J249" s="1750"/>
      <c r="K249" s="1751"/>
      <c r="L249" s="1751"/>
      <c r="M249" s="1751"/>
      <c r="N249" s="1752"/>
      <c r="O249" s="1751"/>
      <c r="P249" s="1751"/>
      <c r="Q249" s="1751"/>
    </row>
    <row r="250" spans="1:17" s="1753" customFormat="1" ht="27.95" hidden="1" customHeight="1" outlineLevel="1">
      <c r="A250" s="1888"/>
      <c r="B250" s="84" t="s">
        <v>916</v>
      </c>
      <c r="C250" s="1834">
        <v>2143.6467000000002</v>
      </c>
      <c r="D250" s="181" t="s">
        <v>897</v>
      </c>
      <c r="E250" s="1746"/>
      <c r="F250" s="1413">
        <v>2143.6467000000002</v>
      </c>
      <c r="G250" s="1833"/>
      <c r="H250" s="1413">
        <v>2143.6467000000002</v>
      </c>
      <c r="I250" s="1748"/>
      <c r="J250" s="1750"/>
      <c r="K250" s="1751"/>
      <c r="L250" s="1751"/>
      <c r="M250" s="1751"/>
      <c r="N250" s="1752"/>
      <c r="O250" s="1751"/>
      <c r="P250" s="1751"/>
      <c r="Q250" s="1751"/>
    </row>
    <row r="251" spans="1:17" s="1753" customFormat="1" ht="27.95" hidden="1" customHeight="1" outlineLevel="1">
      <c r="A251" s="1888"/>
      <c r="B251" s="84" t="s">
        <v>917</v>
      </c>
      <c r="C251" s="1834">
        <v>282.61194</v>
      </c>
      <c r="D251" s="181" t="s">
        <v>897</v>
      </c>
      <c r="E251" s="1746"/>
      <c r="F251" s="1413">
        <v>282.61194</v>
      </c>
      <c r="G251" s="1833"/>
      <c r="H251" s="1413">
        <v>282.61194</v>
      </c>
      <c r="I251" s="1748"/>
      <c r="J251" s="1750"/>
      <c r="K251" s="1751"/>
      <c r="L251" s="1751"/>
      <c r="M251" s="1751"/>
      <c r="N251" s="1752"/>
      <c r="O251" s="1751"/>
      <c r="P251" s="1751"/>
      <c r="Q251" s="1751"/>
    </row>
    <row r="252" spans="1:17" s="1753" customFormat="1" ht="27.95" customHeight="1" collapsed="1">
      <c r="A252" s="1888"/>
      <c r="B252" s="84" t="s">
        <v>918</v>
      </c>
      <c r="C252" s="1834">
        <v>2426.2586400000005</v>
      </c>
      <c r="D252" s="181" t="s">
        <v>897</v>
      </c>
      <c r="E252" s="1746"/>
      <c r="F252" s="1413">
        <v>2426.2586400000005</v>
      </c>
      <c r="G252" s="1833"/>
      <c r="H252" s="1413">
        <v>2426.2586400000005</v>
      </c>
      <c r="I252" s="1748"/>
      <c r="J252" s="1750"/>
      <c r="K252" s="1751"/>
      <c r="L252" s="1751"/>
      <c r="M252" s="1751"/>
      <c r="N252" s="1752"/>
      <c r="O252" s="1751"/>
      <c r="P252" s="1751"/>
      <c r="Q252" s="1751"/>
    </row>
    <row r="253" spans="1:17" s="1753" customFormat="1" ht="27.95" hidden="1" customHeight="1" outlineLevel="1">
      <c r="A253" s="1888"/>
      <c r="B253" s="84" t="s">
        <v>919</v>
      </c>
      <c r="C253" s="1834">
        <v>1781.6689799999999</v>
      </c>
      <c r="D253" s="181" t="s">
        <v>897</v>
      </c>
      <c r="E253" s="1746"/>
      <c r="F253" s="1413">
        <v>1781.6689799999999</v>
      </c>
      <c r="G253" s="1833"/>
      <c r="H253" s="1413">
        <v>1781.6689799999999</v>
      </c>
      <c r="I253" s="1748"/>
      <c r="J253" s="1750"/>
      <c r="K253" s="1751"/>
      <c r="L253" s="1751"/>
      <c r="M253" s="1751"/>
      <c r="N253" s="1752"/>
      <c r="O253" s="1751"/>
      <c r="P253" s="1751"/>
      <c r="Q253" s="1751"/>
    </row>
    <row r="254" spans="1:17" s="1753" customFormat="1" ht="27.95" hidden="1" customHeight="1" outlineLevel="1">
      <c r="A254" s="1888"/>
      <c r="B254" s="84" t="s">
        <v>920</v>
      </c>
      <c r="C254" s="1834">
        <v>470.70893999999998</v>
      </c>
      <c r="D254" s="181" t="s">
        <v>897</v>
      </c>
      <c r="E254" s="1746"/>
      <c r="F254" s="1413">
        <v>470.70893999999998</v>
      </c>
      <c r="G254" s="1833"/>
      <c r="H254" s="1413">
        <v>470.70893999999998</v>
      </c>
      <c r="I254" s="1748"/>
      <c r="J254" s="1750"/>
      <c r="K254" s="1751"/>
      <c r="L254" s="1751"/>
      <c r="M254" s="1751"/>
      <c r="N254" s="1752"/>
      <c r="O254" s="1751"/>
      <c r="P254" s="1751"/>
      <c r="Q254" s="1751"/>
    </row>
    <row r="255" spans="1:17" s="1753" customFormat="1" ht="27.95" hidden="1" customHeight="1" outlineLevel="1">
      <c r="A255" s="1888"/>
      <c r="B255" s="84" t="s">
        <v>921</v>
      </c>
      <c r="C255" s="1834">
        <v>476.85377999999997</v>
      </c>
      <c r="D255" s="181" t="s">
        <v>897</v>
      </c>
      <c r="E255" s="1746"/>
      <c r="F255" s="1413">
        <v>476.85377999999997</v>
      </c>
      <c r="G255" s="1833"/>
      <c r="H255" s="1413">
        <v>476.85377999999997</v>
      </c>
      <c r="I255" s="1748"/>
      <c r="J255" s="1750"/>
      <c r="K255" s="1751"/>
      <c r="L255" s="1751"/>
      <c r="M255" s="1751"/>
      <c r="N255" s="1752"/>
      <c r="O255" s="1751"/>
      <c r="P255" s="1751"/>
      <c r="Q255" s="1751"/>
    </row>
    <row r="256" spans="1:17" s="1753" customFormat="1" ht="27.95" hidden="1" customHeight="1" outlineLevel="1">
      <c r="A256" s="166"/>
      <c r="B256" s="84" t="s">
        <v>922</v>
      </c>
      <c r="C256" s="1834">
        <v>319.23761999999999</v>
      </c>
      <c r="D256" s="181" t="s">
        <v>897</v>
      </c>
      <c r="E256" s="1746"/>
      <c r="F256" s="1413">
        <v>319.23761999999999</v>
      </c>
      <c r="G256" s="1833"/>
      <c r="H256" s="1413">
        <v>319.23761999999999</v>
      </c>
      <c r="I256" s="1748"/>
      <c r="J256" s="1750"/>
      <c r="K256" s="1751"/>
      <c r="L256" s="1751"/>
      <c r="M256" s="1751"/>
      <c r="N256" s="1752"/>
      <c r="O256" s="1751"/>
      <c r="P256" s="1751"/>
      <c r="Q256" s="1751"/>
    </row>
    <row r="257" spans="1:17" s="1753" customFormat="1" ht="27.95" customHeight="1" collapsed="1">
      <c r="A257" s="1888"/>
      <c r="B257" s="84" t="s">
        <v>923</v>
      </c>
      <c r="C257" s="1834">
        <v>3048.4693199999997</v>
      </c>
      <c r="D257" s="181" t="s">
        <v>897</v>
      </c>
      <c r="E257" s="1746"/>
      <c r="F257" s="1413">
        <v>3048.4693199999997</v>
      </c>
      <c r="G257" s="1833"/>
      <c r="H257" s="1413">
        <v>3048.4693199999997</v>
      </c>
      <c r="I257" s="1748"/>
      <c r="J257" s="1750"/>
      <c r="K257" s="1751"/>
      <c r="L257" s="1751"/>
      <c r="M257" s="1751"/>
      <c r="N257" s="1752"/>
      <c r="O257" s="1751"/>
      <c r="P257" s="1751"/>
      <c r="Q257" s="1751"/>
    </row>
    <row r="258" spans="1:17" s="1753" customFormat="1" ht="27.95" hidden="1" customHeight="1" outlineLevel="1">
      <c r="A258" s="1888"/>
      <c r="B258" s="84" t="s">
        <v>924</v>
      </c>
      <c r="C258" s="1834">
        <v>836.03286000000003</v>
      </c>
      <c r="D258" s="181" t="s">
        <v>897</v>
      </c>
      <c r="E258" s="1746"/>
      <c r="F258" s="1413">
        <v>836.03286000000003</v>
      </c>
      <c r="G258" s="1833"/>
      <c r="H258" s="1413">
        <v>836.03286000000003</v>
      </c>
      <c r="I258" s="1748"/>
      <c r="J258" s="1750"/>
      <c r="K258" s="1751"/>
      <c r="L258" s="1751"/>
      <c r="M258" s="1751"/>
      <c r="N258" s="1752"/>
      <c r="O258" s="1751"/>
      <c r="P258" s="1751"/>
      <c r="Q258" s="1751"/>
    </row>
    <row r="259" spans="1:17" s="1753" customFormat="1" ht="27.95" hidden="1" customHeight="1" outlineLevel="1">
      <c r="A259" s="1888"/>
      <c r="B259" s="84" t="s">
        <v>925</v>
      </c>
      <c r="C259" s="1834">
        <v>378.49577999999997</v>
      </c>
      <c r="D259" s="181" t="s">
        <v>897</v>
      </c>
      <c r="E259" s="1746"/>
      <c r="F259" s="1413">
        <v>378.49577999999997</v>
      </c>
      <c r="G259" s="1833"/>
      <c r="H259" s="1413">
        <v>378.49577999999997</v>
      </c>
      <c r="I259" s="1748"/>
      <c r="J259" s="1750"/>
      <c r="K259" s="1751"/>
      <c r="L259" s="1751"/>
      <c r="M259" s="1751"/>
      <c r="N259" s="1752"/>
      <c r="O259" s="1751"/>
      <c r="P259" s="1751"/>
      <c r="Q259" s="1751"/>
    </row>
    <row r="260" spans="1:17" s="1753" customFormat="1" ht="27.95" hidden="1" customHeight="1" outlineLevel="1">
      <c r="A260" s="1888"/>
      <c r="B260" s="84" t="s">
        <v>926</v>
      </c>
      <c r="C260" s="1834">
        <v>417.53478000000001</v>
      </c>
      <c r="D260" s="181" t="s">
        <v>897</v>
      </c>
      <c r="E260" s="1746"/>
      <c r="F260" s="1413">
        <v>417.53478000000001</v>
      </c>
      <c r="G260" s="1833"/>
      <c r="H260" s="1413">
        <v>417.53478000000001</v>
      </c>
      <c r="I260" s="1748"/>
      <c r="J260" s="1750"/>
      <c r="K260" s="1751"/>
      <c r="L260" s="1751"/>
      <c r="M260" s="1751"/>
      <c r="N260" s="1752"/>
      <c r="O260" s="1751"/>
      <c r="P260" s="1751"/>
      <c r="Q260" s="1751"/>
    </row>
    <row r="261" spans="1:17" s="1753" customFormat="1" ht="27.95" customHeight="1" collapsed="1">
      <c r="A261" s="1888"/>
      <c r="B261" s="84" t="s">
        <v>927</v>
      </c>
      <c r="C261" s="1834">
        <v>1632.06342</v>
      </c>
      <c r="D261" s="181" t="s">
        <v>897</v>
      </c>
      <c r="E261" s="1746"/>
      <c r="F261" s="1413">
        <v>1632.06342</v>
      </c>
      <c r="G261" s="1833"/>
      <c r="H261" s="1413">
        <v>1632.06342</v>
      </c>
      <c r="I261" s="1748"/>
      <c r="J261" s="1750"/>
      <c r="K261" s="1751"/>
      <c r="L261" s="1751"/>
      <c r="M261" s="1751"/>
      <c r="N261" s="1752"/>
      <c r="O261" s="1751"/>
      <c r="P261" s="1751"/>
      <c r="Q261" s="1751"/>
    </row>
    <row r="262" spans="1:17" s="1753" customFormat="1" ht="27.95" customHeight="1">
      <c r="A262" s="1888"/>
      <c r="B262" s="84" t="s">
        <v>928</v>
      </c>
      <c r="C262" s="1834">
        <v>1433.4309600000001</v>
      </c>
      <c r="D262" s="181" t="s">
        <v>897</v>
      </c>
      <c r="E262" s="1746"/>
      <c r="F262" s="1413">
        <v>1433.4309600000001</v>
      </c>
      <c r="G262" s="1833"/>
      <c r="H262" s="1413">
        <v>1433.4309600000001</v>
      </c>
      <c r="I262" s="1748"/>
      <c r="J262" s="1750"/>
      <c r="K262" s="1751"/>
      <c r="L262" s="1751"/>
      <c r="M262" s="1751"/>
      <c r="N262" s="1752"/>
      <c r="O262" s="1751"/>
      <c r="P262" s="1751"/>
      <c r="Q262" s="1751"/>
    </row>
    <row r="263" spans="1:17" s="1753" customFormat="1" ht="27.95" hidden="1" customHeight="1" outlineLevel="1">
      <c r="A263" s="1888"/>
      <c r="B263" s="84" t="s">
        <v>929</v>
      </c>
      <c r="C263" s="1834">
        <v>978.68237999999997</v>
      </c>
      <c r="D263" s="181" t="s">
        <v>897</v>
      </c>
      <c r="E263" s="1746"/>
      <c r="F263" s="1413">
        <v>978.68237999999997</v>
      </c>
      <c r="G263" s="1833"/>
      <c r="H263" s="1413">
        <v>978.68237999999997</v>
      </c>
      <c r="I263" s="1748"/>
      <c r="J263" s="1750"/>
      <c r="K263" s="1751"/>
      <c r="L263" s="1751"/>
      <c r="M263" s="1751"/>
      <c r="N263" s="1752"/>
      <c r="O263" s="1751"/>
      <c r="P263" s="1751"/>
      <c r="Q263" s="1751"/>
    </row>
    <row r="264" spans="1:17" s="1753" customFormat="1" ht="27.95" hidden="1" customHeight="1" outlineLevel="1">
      <c r="A264" s="1888"/>
      <c r="B264" s="84" t="s">
        <v>930</v>
      </c>
      <c r="C264" s="1834">
        <v>505.88459999999998</v>
      </c>
      <c r="D264" s="181" t="s">
        <v>897</v>
      </c>
      <c r="E264" s="1746"/>
      <c r="F264" s="1413">
        <v>505.88459999999998</v>
      </c>
      <c r="G264" s="1833"/>
      <c r="H264" s="1413">
        <v>505.88459999999998</v>
      </c>
      <c r="I264" s="1748"/>
      <c r="J264" s="1750"/>
      <c r="K264" s="1751"/>
      <c r="L264" s="1751"/>
      <c r="M264" s="1751"/>
      <c r="N264" s="1752"/>
      <c r="O264" s="1751"/>
      <c r="P264" s="1751"/>
      <c r="Q264" s="1751"/>
    </row>
    <row r="265" spans="1:17" s="1753" customFormat="1" ht="27.95" customHeight="1" collapsed="1">
      <c r="A265" s="1888"/>
      <c r="B265" s="84" t="s">
        <v>931</v>
      </c>
      <c r="C265" s="1834">
        <v>1484.5669800000001</v>
      </c>
      <c r="D265" s="181" t="s">
        <v>897</v>
      </c>
      <c r="E265" s="1746"/>
      <c r="F265" s="1413">
        <v>1484.5669800000001</v>
      </c>
      <c r="G265" s="1833"/>
      <c r="H265" s="1413">
        <v>1484.5669800000001</v>
      </c>
      <c r="I265" s="1748"/>
      <c r="J265" s="1750"/>
      <c r="K265" s="1751"/>
      <c r="L265" s="1751"/>
      <c r="M265" s="1751"/>
      <c r="N265" s="1752"/>
      <c r="O265" s="1751"/>
      <c r="P265" s="1751"/>
      <c r="Q265" s="1751"/>
    </row>
    <row r="266" spans="1:17" s="1753" customFormat="1" ht="27.95" hidden="1" customHeight="1" outlineLevel="1">
      <c r="A266" s="1888"/>
      <c r="B266" s="84" t="s">
        <v>932</v>
      </c>
      <c r="C266" s="1834">
        <v>638.16090000000008</v>
      </c>
      <c r="D266" s="181" t="s">
        <v>897</v>
      </c>
      <c r="E266" s="1746"/>
      <c r="F266" s="1413">
        <v>638.16090000000008</v>
      </c>
      <c r="G266" s="1833"/>
      <c r="H266" s="1413">
        <v>638.16090000000008</v>
      </c>
      <c r="I266" s="1748"/>
      <c r="J266" s="1750"/>
      <c r="K266" s="1751"/>
      <c r="L266" s="1751"/>
      <c r="M266" s="1751"/>
      <c r="N266" s="1752"/>
      <c r="O266" s="1751"/>
      <c r="P266" s="1751"/>
      <c r="Q266" s="1751"/>
    </row>
    <row r="267" spans="1:17" s="1753" customFormat="1" ht="27.95" hidden="1" customHeight="1" outlineLevel="1">
      <c r="A267" s="1888"/>
      <c r="B267" s="84" t="s">
        <v>933</v>
      </c>
      <c r="C267" s="1834">
        <v>914.46576000000005</v>
      </c>
      <c r="D267" s="181" t="s">
        <v>897</v>
      </c>
      <c r="E267" s="1746"/>
      <c r="F267" s="1413">
        <v>914.46576000000005</v>
      </c>
      <c r="G267" s="1833"/>
      <c r="H267" s="1413">
        <v>914.46576000000005</v>
      </c>
      <c r="I267" s="1748"/>
      <c r="J267" s="1750"/>
      <c r="K267" s="1751"/>
      <c r="L267" s="1751"/>
      <c r="M267" s="1751"/>
      <c r="N267" s="1752"/>
      <c r="O267" s="1751"/>
      <c r="P267" s="1751"/>
      <c r="Q267" s="1751"/>
    </row>
    <row r="268" spans="1:17" s="1753" customFormat="1" ht="27.95" hidden="1" customHeight="1" outlineLevel="1">
      <c r="A268" s="1888"/>
      <c r="B268" s="84" t="s">
        <v>934</v>
      </c>
      <c r="C268" s="1834">
        <v>958.14887999999996</v>
      </c>
      <c r="D268" s="181" t="s">
        <v>897</v>
      </c>
      <c r="E268" s="1746"/>
      <c r="F268" s="1413">
        <v>958.14887999999996</v>
      </c>
      <c r="G268" s="1833"/>
      <c r="H268" s="1413">
        <v>958.14887999999996</v>
      </c>
      <c r="I268" s="1748"/>
      <c r="J268" s="1750"/>
      <c r="K268" s="1751"/>
      <c r="L268" s="1751"/>
      <c r="M268" s="1751"/>
      <c r="N268" s="1752"/>
      <c r="O268" s="1751"/>
      <c r="P268" s="1751"/>
      <c r="Q268" s="1751"/>
    </row>
    <row r="269" spans="1:17" s="1753" customFormat="1" ht="27.95" customHeight="1" collapsed="1">
      <c r="A269" s="1888"/>
      <c r="B269" s="84" t="s">
        <v>935</v>
      </c>
      <c r="C269" s="1834">
        <v>2510.7755400000001</v>
      </c>
      <c r="D269" s="181" t="s">
        <v>897</v>
      </c>
      <c r="E269" s="1746"/>
      <c r="F269" s="1413">
        <v>2510.7755400000001</v>
      </c>
      <c r="G269" s="1833"/>
      <c r="H269" s="1413">
        <v>2510.7755400000001</v>
      </c>
      <c r="I269" s="1748"/>
      <c r="J269" s="1750"/>
      <c r="K269" s="1751"/>
      <c r="L269" s="1751"/>
      <c r="M269" s="1751"/>
      <c r="N269" s="1752"/>
      <c r="O269" s="1751"/>
      <c r="P269" s="1751"/>
      <c r="Q269" s="1751"/>
    </row>
    <row r="270" spans="1:17" s="1753" customFormat="1" ht="27.95" hidden="1" customHeight="1" outlineLevel="1">
      <c r="A270" s="1888"/>
      <c r="B270" s="84" t="s">
        <v>936</v>
      </c>
      <c r="C270" s="1834">
        <v>1167.2762400000001</v>
      </c>
      <c r="D270" s="181" t="s">
        <v>897</v>
      </c>
      <c r="E270" s="1746"/>
      <c r="F270" s="1413">
        <v>1167.2762400000001</v>
      </c>
      <c r="G270" s="1833"/>
      <c r="H270" s="1413">
        <v>1167.2762400000001</v>
      </c>
      <c r="I270" s="1748"/>
      <c r="J270" s="1750"/>
      <c r="K270" s="1751"/>
      <c r="L270" s="1751"/>
      <c r="M270" s="1751"/>
      <c r="N270" s="1752"/>
      <c r="O270" s="1751"/>
      <c r="P270" s="1751"/>
      <c r="Q270" s="1751"/>
    </row>
    <row r="271" spans="1:17" s="1753" customFormat="1" ht="27.95" hidden="1" customHeight="1" outlineLevel="1">
      <c r="A271" s="1888"/>
      <c r="B271" s="84" t="s">
        <v>937</v>
      </c>
      <c r="C271" s="1834">
        <v>440.98859999999996</v>
      </c>
      <c r="D271" s="181" t="s">
        <v>897</v>
      </c>
      <c r="E271" s="1746"/>
      <c r="F271" s="1413">
        <v>440.98859999999996</v>
      </c>
      <c r="G271" s="1833"/>
      <c r="H271" s="1413">
        <v>440.98859999999996</v>
      </c>
      <c r="I271" s="1748"/>
      <c r="J271" s="1750"/>
      <c r="K271" s="1751"/>
      <c r="L271" s="1751"/>
      <c r="M271" s="1751"/>
      <c r="N271" s="1752"/>
      <c r="O271" s="1751"/>
      <c r="P271" s="1751"/>
      <c r="Q271" s="1751"/>
    </row>
    <row r="272" spans="1:17" s="1753" customFormat="1" ht="27.95" hidden="1" customHeight="1" outlineLevel="1">
      <c r="A272" s="1888"/>
      <c r="B272" s="84" t="s">
        <v>938</v>
      </c>
      <c r="C272" s="1834">
        <v>454.74858000000006</v>
      </c>
      <c r="D272" s="181" t="s">
        <v>897</v>
      </c>
      <c r="E272" s="1746"/>
      <c r="F272" s="1413">
        <v>454.74858000000006</v>
      </c>
      <c r="G272" s="1833"/>
      <c r="H272" s="1413">
        <v>454.74858000000006</v>
      </c>
      <c r="I272" s="1748"/>
      <c r="J272" s="1750"/>
      <c r="K272" s="1751"/>
      <c r="L272" s="1751"/>
      <c r="M272" s="1751"/>
      <c r="N272" s="1752"/>
      <c r="O272" s="1751"/>
      <c r="P272" s="1751"/>
      <c r="Q272" s="1751"/>
    </row>
    <row r="273" spans="1:17" s="1753" customFormat="1" ht="27.95" customHeight="1" collapsed="1">
      <c r="A273" s="1888"/>
      <c r="B273" s="84" t="s">
        <v>939</v>
      </c>
      <c r="C273" s="1834">
        <v>2063.0134200000002</v>
      </c>
      <c r="D273" s="181" t="s">
        <v>897</v>
      </c>
      <c r="E273" s="1746"/>
      <c r="F273" s="1413">
        <v>2063.0134200000002</v>
      </c>
      <c r="G273" s="1833"/>
      <c r="H273" s="1413">
        <v>2063.0134200000002</v>
      </c>
      <c r="I273" s="1748"/>
      <c r="J273" s="1750"/>
      <c r="K273" s="1751"/>
      <c r="L273" s="1751"/>
      <c r="M273" s="1751"/>
      <c r="N273" s="1752"/>
      <c r="O273" s="1751"/>
      <c r="P273" s="1751"/>
      <c r="Q273" s="1751"/>
    </row>
    <row r="274" spans="1:17" s="1753" customFormat="1" ht="27.95" hidden="1" customHeight="1" outlineLevel="1">
      <c r="A274" s="1888"/>
      <c r="B274" s="84" t="s">
        <v>940</v>
      </c>
      <c r="C274" s="1834">
        <v>854.43696</v>
      </c>
      <c r="D274" s="181" t="s">
        <v>897</v>
      </c>
      <c r="E274" s="1746"/>
      <c r="F274" s="1413">
        <v>854.43696</v>
      </c>
      <c r="G274" s="1833"/>
      <c r="H274" s="1413">
        <v>854.43696</v>
      </c>
      <c r="I274" s="1748"/>
      <c r="J274" s="1750"/>
      <c r="K274" s="1751"/>
      <c r="L274" s="1751"/>
      <c r="M274" s="1751"/>
      <c r="N274" s="1752"/>
      <c r="O274" s="1751"/>
      <c r="P274" s="1751"/>
      <c r="Q274" s="1751"/>
    </row>
    <row r="275" spans="1:17" s="1753" customFormat="1" ht="27.95" hidden="1" customHeight="1" outlineLevel="1">
      <c r="A275" s="1888"/>
      <c r="B275" s="84" t="s">
        <v>941</v>
      </c>
      <c r="C275" s="1834">
        <v>653.19851999999992</v>
      </c>
      <c r="D275" s="181" t="s">
        <v>897</v>
      </c>
      <c r="E275" s="1746"/>
      <c r="F275" s="1413">
        <v>653.19851999999992</v>
      </c>
      <c r="G275" s="1833"/>
      <c r="H275" s="1413">
        <v>653.19851999999992</v>
      </c>
      <c r="I275" s="1748"/>
      <c r="J275" s="1750"/>
      <c r="K275" s="1751"/>
      <c r="L275" s="1751"/>
      <c r="M275" s="1751"/>
      <c r="N275" s="1752"/>
      <c r="O275" s="1751"/>
      <c r="P275" s="1751"/>
      <c r="Q275" s="1751"/>
    </row>
    <row r="276" spans="1:17" s="1753" customFormat="1" ht="27.95" hidden="1" customHeight="1" outlineLevel="1">
      <c r="A276" s="1888"/>
      <c r="B276" s="84" t="s">
        <v>942</v>
      </c>
      <c r="C276" s="1834">
        <v>395.91629999999998</v>
      </c>
      <c r="D276" s="181" t="s">
        <v>897</v>
      </c>
      <c r="E276" s="1746"/>
      <c r="F276" s="1413">
        <v>395.91629999999998</v>
      </c>
      <c r="G276" s="1833"/>
      <c r="H276" s="1413">
        <v>395.91629999999998</v>
      </c>
      <c r="I276" s="1748"/>
      <c r="J276" s="1750"/>
      <c r="K276" s="1751"/>
      <c r="L276" s="1751"/>
      <c r="M276" s="1751"/>
      <c r="N276" s="1752"/>
      <c r="O276" s="1751"/>
      <c r="P276" s="1751"/>
      <c r="Q276" s="1751"/>
    </row>
    <row r="277" spans="1:17" s="1753" customFormat="1" ht="27.95" hidden="1" customHeight="1" outlineLevel="1">
      <c r="A277" s="1888"/>
      <c r="B277" s="84" t="s">
        <v>943</v>
      </c>
      <c r="C277" s="1834">
        <v>300.15413999999998</v>
      </c>
      <c r="D277" s="181" t="s">
        <v>897</v>
      </c>
      <c r="E277" s="1746"/>
      <c r="F277" s="1413">
        <v>300.15413999999998</v>
      </c>
      <c r="G277" s="1833"/>
      <c r="H277" s="1413">
        <v>300.15413999999998</v>
      </c>
      <c r="I277" s="1748"/>
      <c r="J277" s="1750"/>
      <c r="K277" s="1751"/>
      <c r="L277" s="1751"/>
      <c r="M277" s="1751"/>
      <c r="N277" s="1752"/>
      <c r="O277" s="1751"/>
      <c r="P277" s="1751"/>
      <c r="Q277" s="1751"/>
    </row>
    <row r="278" spans="1:17" s="1753" customFormat="1" ht="27.95" customHeight="1" collapsed="1">
      <c r="A278" s="1888"/>
      <c r="B278" s="84" t="s">
        <v>944</v>
      </c>
      <c r="C278" s="1834">
        <v>2203.7059199999999</v>
      </c>
      <c r="D278" s="181" t="s">
        <v>897</v>
      </c>
      <c r="E278" s="1746"/>
      <c r="F278" s="1413">
        <v>2203.7059199999999</v>
      </c>
      <c r="G278" s="1833"/>
      <c r="H278" s="1413">
        <v>2203.7059199999999</v>
      </c>
      <c r="I278" s="1748"/>
      <c r="J278" s="1750"/>
      <c r="K278" s="1751"/>
      <c r="L278" s="1751"/>
      <c r="M278" s="1751"/>
      <c r="N278" s="1752"/>
      <c r="O278" s="1751"/>
      <c r="P278" s="1751"/>
      <c r="Q278" s="1751"/>
    </row>
    <row r="279" spans="1:17" s="1753" customFormat="1" ht="27.95" hidden="1" customHeight="1" outlineLevel="1">
      <c r="A279" s="1888"/>
      <c r="B279" s="84" t="s">
        <v>945</v>
      </c>
      <c r="C279" s="1834">
        <v>1316.2632599999999</v>
      </c>
      <c r="D279" s="181" t="s">
        <v>897</v>
      </c>
      <c r="E279" s="1746"/>
      <c r="F279" s="1413">
        <v>1316.2632599999999</v>
      </c>
      <c r="G279" s="1833"/>
      <c r="H279" s="1413">
        <v>1316.2632599999999</v>
      </c>
      <c r="I279" s="1748"/>
      <c r="J279" s="1750"/>
      <c r="K279" s="1751"/>
      <c r="L279" s="1751"/>
      <c r="M279" s="1751"/>
      <c r="N279" s="1752"/>
      <c r="O279" s="1751"/>
      <c r="P279" s="1751"/>
      <c r="Q279" s="1751"/>
    </row>
    <row r="280" spans="1:17" s="1753" customFormat="1" ht="27.95" hidden="1" customHeight="1" outlineLevel="1">
      <c r="A280" s="1888"/>
      <c r="B280" s="84" t="s">
        <v>946</v>
      </c>
      <c r="C280" s="1834">
        <v>583.73951999999997</v>
      </c>
      <c r="D280" s="181" t="s">
        <v>897</v>
      </c>
      <c r="E280" s="1746"/>
      <c r="F280" s="1413">
        <v>583.73951999999997</v>
      </c>
      <c r="G280" s="1833"/>
      <c r="H280" s="1413">
        <v>583.73951999999997</v>
      </c>
      <c r="I280" s="1748"/>
      <c r="J280" s="1750"/>
      <c r="K280" s="1751"/>
      <c r="L280" s="1751"/>
      <c r="M280" s="1751"/>
      <c r="N280" s="1752"/>
      <c r="O280" s="1751"/>
      <c r="P280" s="1751"/>
      <c r="Q280" s="1751"/>
    </row>
    <row r="281" spans="1:17" s="1753" customFormat="1" ht="27.95" customHeight="1" collapsed="1">
      <c r="A281" s="1888"/>
      <c r="B281" s="84" t="s">
        <v>947</v>
      </c>
      <c r="C281" s="1834">
        <v>1900.00278</v>
      </c>
      <c r="D281" s="181" t="s">
        <v>897</v>
      </c>
      <c r="E281" s="1746"/>
      <c r="F281" s="1413">
        <v>1900.00278</v>
      </c>
      <c r="G281" s="1833"/>
      <c r="H281" s="1413">
        <v>1900.00278</v>
      </c>
      <c r="I281" s="1748"/>
      <c r="J281" s="1750"/>
      <c r="K281" s="1751"/>
      <c r="L281" s="1751"/>
      <c r="M281" s="1751"/>
      <c r="N281" s="1752"/>
      <c r="O281" s="1751"/>
      <c r="P281" s="1751"/>
      <c r="Q281" s="1751"/>
    </row>
    <row r="282" spans="1:17" s="1753" customFormat="1" ht="27.95" hidden="1" customHeight="1" outlineLevel="1">
      <c r="A282" s="1888"/>
      <c r="B282" s="84" t="s">
        <v>948</v>
      </c>
      <c r="C282" s="1834">
        <v>621.66312000000005</v>
      </c>
      <c r="D282" s="181" t="s">
        <v>897</v>
      </c>
      <c r="E282" s="1746"/>
      <c r="F282" s="1413">
        <v>621.66312000000005</v>
      </c>
      <c r="G282" s="1833"/>
      <c r="H282" s="1413">
        <v>621.66312000000005</v>
      </c>
      <c r="I282" s="1748"/>
      <c r="J282" s="1750"/>
      <c r="K282" s="1751"/>
      <c r="L282" s="1751"/>
      <c r="M282" s="1751"/>
      <c r="N282" s="1752"/>
      <c r="O282" s="1751"/>
      <c r="P282" s="1751"/>
      <c r="Q282" s="1751"/>
    </row>
    <row r="283" spans="1:17" s="1753" customFormat="1" ht="27.95" hidden="1" customHeight="1" outlineLevel="1">
      <c r="A283" s="1888"/>
      <c r="B283" s="84" t="s">
        <v>949</v>
      </c>
      <c r="C283" s="1834">
        <v>405.25524000000001</v>
      </c>
      <c r="D283" s="181" t="s">
        <v>897</v>
      </c>
      <c r="E283" s="1746"/>
      <c r="F283" s="1413">
        <v>405.25524000000001</v>
      </c>
      <c r="G283" s="1833"/>
      <c r="H283" s="1413">
        <v>405.25524000000001</v>
      </c>
      <c r="I283" s="1748"/>
      <c r="J283" s="1750"/>
      <c r="K283" s="1751"/>
      <c r="L283" s="1751"/>
      <c r="M283" s="1751"/>
      <c r="N283" s="1752"/>
      <c r="O283" s="1751"/>
      <c r="P283" s="1751"/>
      <c r="Q283" s="1751"/>
    </row>
    <row r="284" spans="1:17" s="1753" customFormat="1" ht="27.95" customHeight="1" collapsed="1">
      <c r="A284" s="1754"/>
      <c r="B284" s="84" t="s">
        <v>950</v>
      </c>
      <c r="C284" s="1834">
        <v>1026.9183600000001</v>
      </c>
      <c r="D284" s="181" t="s">
        <v>897</v>
      </c>
      <c r="E284" s="1746"/>
      <c r="F284" s="1413">
        <v>1026.9183600000001</v>
      </c>
      <c r="G284" s="1833"/>
      <c r="H284" s="1413">
        <v>1026.9183600000001</v>
      </c>
      <c r="I284" s="1748"/>
      <c r="J284" s="1750"/>
      <c r="K284" s="1751"/>
      <c r="L284" s="1751"/>
      <c r="M284" s="1751"/>
      <c r="N284" s="1752"/>
      <c r="O284" s="1751"/>
      <c r="P284" s="1751"/>
      <c r="Q284" s="1751"/>
    </row>
    <row r="285" spans="1:17" s="1753" customFormat="1" ht="27.95" hidden="1" customHeight="1" outlineLevel="1">
      <c r="A285" s="1888"/>
      <c r="B285" s="84" t="s">
        <v>957</v>
      </c>
      <c r="C285" s="1834">
        <v>521.93622000000005</v>
      </c>
      <c r="D285" s="181" t="s">
        <v>897</v>
      </c>
      <c r="E285" s="1746"/>
      <c r="F285" s="1413">
        <v>521.93622000000005</v>
      </c>
      <c r="G285" s="1833"/>
      <c r="H285" s="1413">
        <v>521.93622000000005</v>
      </c>
      <c r="I285" s="1748"/>
      <c r="J285" s="1750"/>
      <c r="K285" s="1751"/>
      <c r="L285" s="1751"/>
      <c r="M285" s="1751"/>
      <c r="N285" s="1752"/>
      <c r="O285" s="1751"/>
      <c r="P285" s="1751"/>
      <c r="Q285" s="1751"/>
    </row>
    <row r="286" spans="1:17" s="1753" customFormat="1" ht="27.95" hidden="1" customHeight="1" outlineLevel="1">
      <c r="A286" s="1888"/>
      <c r="B286" s="84" t="s">
        <v>952</v>
      </c>
      <c r="C286" s="1834">
        <v>646.40472</v>
      </c>
      <c r="D286" s="181" t="s">
        <v>897</v>
      </c>
      <c r="E286" s="1746"/>
      <c r="F286" s="1413">
        <v>646.40472</v>
      </c>
      <c r="G286" s="1833"/>
      <c r="H286" s="1413">
        <v>646.40472</v>
      </c>
      <c r="I286" s="1748"/>
      <c r="J286" s="1750"/>
      <c r="K286" s="1751"/>
      <c r="L286" s="1751"/>
      <c r="M286" s="1751"/>
      <c r="N286" s="1752"/>
      <c r="O286" s="1751"/>
      <c r="P286" s="1751"/>
      <c r="Q286" s="1751"/>
    </row>
    <row r="287" spans="1:17" s="1753" customFormat="1" ht="27.95" customHeight="1" collapsed="1">
      <c r="A287" s="112"/>
      <c r="B287" s="101" t="s">
        <v>953</v>
      </c>
      <c r="C287" s="1834">
        <v>1168.34094</v>
      </c>
      <c r="D287" s="181" t="s">
        <v>897</v>
      </c>
      <c r="E287" s="1755"/>
      <c r="F287" s="1413">
        <v>1168.34094</v>
      </c>
      <c r="G287" s="1833"/>
      <c r="H287" s="1413">
        <v>1168.34094</v>
      </c>
      <c r="I287" s="1748"/>
      <c r="J287" s="1750"/>
      <c r="K287" s="1756"/>
      <c r="L287" s="1756"/>
      <c r="M287" s="1757"/>
    </row>
    <row r="288" spans="1:17" ht="27.95" customHeight="1">
      <c r="A288" s="2346"/>
      <c r="B288" s="427"/>
      <c r="C288" s="2347"/>
      <c r="D288" s="1265"/>
      <c r="E288" s="494"/>
      <c r="F288" s="494"/>
      <c r="G288" s="494"/>
      <c r="H288" s="514"/>
      <c r="I288" s="514"/>
      <c r="J288" s="1687"/>
      <c r="K288" s="439"/>
      <c r="L288" s="439"/>
    </row>
    <row r="289" spans="1:17" ht="27.95" customHeight="1">
      <c r="A289" s="2338" t="s">
        <v>780</v>
      </c>
      <c r="B289" s="1178" t="s">
        <v>1372</v>
      </c>
      <c r="C289" s="2349"/>
      <c r="D289" s="2350"/>
      <c r="E289" s="447"/>
      <c r="F289" s="447"/>
      <c r="G289" s="447"/>
      <c r="H289" s="2351"/>
      <c r="I289" s="1482"/>
      <c r="J289" s="1676"/>
      <c r="K289" s="439"/>
      <c r="L289" s="471"/>
    </row>
    <row r="290" spans="1:17" ht="27.95" customHeight="1">
      <c r="A290" s="473"/>
      <c r="B290" s="813" t="s">
        <v>791</v>
      </c>
      <c r="C290" s="811"/>
      <c r="D290" s="758"/>
      <c r="E290" s="450" t="s">
        <v>20</v>
      </c>
      <c r="F290" s="450"/>
      <c r="G290" s="392"/>
      <c r="H290" s="1489"/>
      <c r="I290" s="1490"/>
      <c r="J290" s="1691" t="s">
        <v>984</v>
      </c>
      <c r="K290" s="39"/>
      <c r="L290" s="39"/>
      <c r="O290" s="12">
        <v>9</v>
      </c>
    </row>
    <row r="291" spans="1:17" ht="27.95" customHeight="1">
      <c r="A291" s="473"/>
      <c r="B291" s="813" t="s">
        <v>499</v>
      </c>
      <c r="C291" s="811"/>
      <c r="D291" s="758"/>
      <c r="E291" s="450" t="s">
        <v>44</v>
      </c>
      <c r="F291" s="385"/>
      <c r="G291" s="187"/>
      <c r="H291" s="1489"/>
      <c r="I291" s="1490"/>
      <c r="J291" s="1678"/>
      <c r="K291" s="39"/>
      <c r="L291" s="39"/>
    </row>
    <row r="292" spans="1:17" ht="27.95" customHeight="1">
      <c r="A292" s="475"/>
      <c r="B292" s="76" t="s">
        <v>213</v>
      </c>
      <c r="C292" s="474"/>
      <c r="D292" s="464"/>
      <c r="E292" s="450" t="s">
        <v>123</v>
      </c>
      <c r="F292" s="378"/>
      <c r="G292" s="377"/>
      <c r="H292" s="1491"/>
      <c r="I292" s="1484"/>
      <c r="J292" s="1672"/>
      <c r="K292" s="439"/>
      <c r="L292" s="439"/>
    </row>
    <row r="293" spans="1:17" ht="27.95" customHeight="1">
      <c r="A293" s="455"/>
      <c r="B293" s="799" t="s">
        <v>1007</v>
      </c>
      <c r="C293" s="2010">
        <v>1</v>
      </c>
      <c r="D293" s="2007"/>
      <c r="E293" s="450"/>
      <c r="F293" s="2005">
        <v>1</v>
      </c>
      <c r="G293" s="2005">
        <v>1</v>
      </c>
      <c r="H293" s="2005">
        <v>1</v>
      </c>
      <c r="I293" s="2005">
        <v>1</v>
      </c>
      <c r="J293" s="1686"/>
      <c r="K293" s="39"/>
      <c r="L293" s="39"/>
      <c r="M293" s="39"/>
      <c r="N293" s="39"/>
    </row>
    <row r="294" spans="1:17" s="1753" customFormat="1" ht="27.95" hidden="1" customHeight="1" outlineLevel="1">
      <c r="A294" s="1888"/>
      <c r="B294" s="84" t="s">
        <v>898</v>
      </c>
      <c r="C294" s="2010">
        <v>1</v>
      </c>
      <c r="D294" s="181"/>
      <c r="E294" s="1746"/>
      <c r="F294" s="2005">
        <v>1</v>
      </c>
      <c r="G294" s="2005">
        <v>1</v>
      </c>
      <c r="H294" s="2005">
        <v>1</v>
      </c>
      <c r="I294" s="2005">
        <v>1</v>
      </c>
      <c r="J294" s="1750"/>
      <c r="K294" s="1751"/>
      <c r="L294" s="1751"/>
      <c r="M294" s="1751"/>
      <c r="N294" s="1752"/>
      <c r="O294" s="1751"/>
      <c r="P294" s="1751"/>
      <c r="Q294" s="1751"/>
    </row>
    <row r="295" spans="1:17" s="1753" customFormat="1" ht="27.95" hidden="1" customHeight="1" outlineLevel="1">
      <c r="A295" s="1888"/>
      <c r="B295" s="84" t="s">
        <v>899</v>
      </c>
      <c r="C295" s="2010">
        <v>1</v>
      </c>
      <c r="D295" s="181"/>
      <c r="E295" s="1746"/>
      <c r="F295" s="2005">
        <v>1</v>
      </c>
      <c r="G295" s="2005">
        <v>1</v>
      </c>
      <c r="H295" s="2005">
        <v>1</v>
      </c>
      <c r="I295" s="2005">
        <v>1</v>
      </c>
      <c r="J295" s="1750"/>
      <c r="K295" s="1751"/>
      <c r="L295" s="1751"/>
      <c r="M295" s="1751"/>
      <c r="N295" s="1752"/>
      <c r="O295" s="1751"/>
      <c r="P295" s="1751"/>
      <c r="Q295" s="1751"/>
    </row>
    <row r="296" spans="1:17" s="1753" customFormat="1" ht="27.95" hidden="1" customHeight="1" outlineLevel="1">
      <c r="A296" s="1888"/>
      <c r="B296" s="84" t="s">
        <v>900</v>
      </c>
      <c r="C296" s="2010">
        <v>1</v>
      </c>
      <c r="D296" s="181"/>
      <c r="E296" s="1746"/>
      <c r="F296" s="2005">
        <v>1</v>
      </c>
      <c r="G296" s="2005">
        <v>1</v>
      </c>
      <c r="H296" s="2005">
        <v>1</v>
      </c>
      <c r="I296" s="2005">
        <v>1</v>
      </c>
      <c r="J296" s="1750"/>
      <c r="K296" s="1751"/>
      <c r="L296" s="1751"/>
      <c r="M296" s="1751"/>
      <c r="N296" s="1752"/>
      <c r="O296" s="1751"/>
      <c r="P296" s="1751"/>
      <c r="Q296" s="1751"/>
    </row>
    <row r="297" spans="1:17" s="1753" customFormat="1" ht="27.95" hidden="1" customHeight="1" outlineLevel="1">
      <c r="A297" s="1888"/>
      <c r="B297" s="84" t="s">
        <v>901</v>
      </c>
      <c r="C297" s="2010">
        <v>1</v>
      </c>
      <c r="D297" s="181"/>
      <c r="E297" s="1746"/>
      <c r="F297" s="2005">
        <v>1</v>
      </c>
      <c r="G297" s="2005">
        <v>1</v>
      </c>
      <c r="H297" s="2005">
        <v>1</v>
      </c>
      <c r="I297" s="2005">
        <v>1</v>
      </c>
      <c r="J297" s="1750"/>
      <c r="K297" s="1751"/>
      <c r="L297" s="1751"/>
      <c r="M297" s="1751"/>
      <c r="N297" s="1752"/>
      <c r="O297" s="1751"/>
      <c r="P297" s="1751"/>
      <c r="Q297" s="1751"/>
    </row>
    <row r="298" spans="1:17" s="1753" customFormat="1" ht="27.95" customHeight="1" collapsed="1">
      <c r="A298" s="1888"/>
      <c r="B298" s="84" t="s">
        <v>902</v>
      </c>
      <c r="C298" s="2010">
        <v>1</v>
      </c>
      <c r="D298" s="181"/>
      <c r="E298" s="1746"/>
      <c r="F298" s="2005">
        <v>1</v>
      </c>
      <c r="G298" s="2005">
        <v>1</v>
      </c>
      <c r="H298" s="2005">
        <v>1</v>
      </c>
      <c r="I298" s="2005">
        <v>1</v>
      </c>
      <c r="J298" s="1750"/>
      <c r="K298" s="1751"/>
      <c r="L298" s="1751"/>
      <c r="M298" s="1751"/>
      <c r="N298" s="1752"/>
      <c r="O298" s="1751"/>
      <c r="P298" s="1751"/>
      <c r="Q298" s="1751"/>
    </row>
    <row r="299" spans="1:17" s="1753" customFormat="1" ht="27.95" hidden="1" customHeight="1" outlineLevel="1">
      <c r="A299" s="1888"/>
      <c r="B299" s="84" t="s">
        <v>903</v>
      </c>
      <c r="C299" s="2010">
        <v>1</v>
      </c>
      <c r="D299" s="181"/>
      <c r="E299" s="1746"/>
      <c r="F299" s="2005">
        <v>1</v>
      </c>
      <c r="G299" s="2005">
        <v>1</v>
      </c>
      <c r="H299" s="2005">
        <v>1</v>
      </c>
      <c r="I299" s="2005">
        <v>1</v>
      </c>
      <c r="J299" s="1750"/>
      <c r="K299" s="1751"/>
      <c r="L299" s="1751"/>
      <c r="M299" s="1751"/>
      <c r="N299" s="1752"/>
      <c r="O299" s="1751"/>
      <c r="P299" s="1751"/>
      <c r="Q299" s="1751"/>
    </row>
    <row r="300" spans="1:17" s="1753" customFormat="1" ht="27.95" hidden="1" customHeight="1" outlineLevel="1">
      <c r="A300" s="1888"/>
      <c r="B300" s="84" t="s">
        <v>904</v>
      </c>
      <c r="C300" s="2010">
        <v>1</v>
      </c>
      <c r="D300" s="181"/>
      <c r="E300" s="1746"/>
      <c r="F300" s="2005">
        <v>1</v>
      </c>
      <c r="G300" s="2005">
        <v>1</v>
      </c>
      <c r="H300" s="2005">
        <v>1</v>
      </c>
      <c r="I300" s="2005">
        <v>1</v>
      </c>
      <c r="J300" s="1750"/>
      <c r="K300" s="1751"/>
      <c r="L300" s="1751"/>
      <c r="M300" s="1751"/>
      <c r="N300" s="1752"/>
      <c r="O300" s="1751"/>
      <c r="P300" s="1751"/>
      <c r="Q300" s="1751"/>
    </row>
    <row r="301" spans="1:17" s="1753" customFormat="1" ht="27.95" hidden="1" customHeight="1" outlineLevel="1">
      <c r="A301" s="1888"/>
      <c r="B301" s="84" t="s">
        <v>905</v>
      </c>
      <c r="C301" s="2010">
        <v>1</v>
      </c>
      <c r="D301" s="181"/>
      <c r="E301" s="1746"/>
      <c r="F301" s="2005">
        <v>1</v>
      </c>
      <c r="G301" s="2005">
        <v>1</v>
      </c>
      <c r="H301" s="2005">
        <v>1</v>
      </c>
      <c r="I301" s="2005">
        <v>1</v>
      </c>
      <c r="J301" s="1750"/>
      <c r="K301" s="1751"/>
      <c r="L301" s="1751"/>
      <c r="M301" s="1751"/>
      <c r="N301" s="1752"/>
      <c r="O301" s="1751"/>
      <c r="P301" s="1751"/>
      <c r="Q301" s="1751"/>
    </row>
    <row r="302" spans="1:17" s="1753" customFormat="1" ht="27.95" customHeight="1" collapsed="1">
      <c r="A302" s="1888"/>
      <c r="B302" s="84" t="s">
        <v>906</v>
      </c>
      <c r="C302" s="2010">
        <v>1</v>
      </c>
      <c r="D302" s="181"/>
      <c r="E302" s="1746"/>
      <c r="F302" s="2005">
        <v>1</v>
      </c>
      <c r="G302" s="2005">
        <v>1</v>
      </c>
      <c r="H302" s="2005">
        <v>1</v>
      </c>
      <c r="I302" s="2005">
        <v>1</v>
      </c>
      <c r="J302" s="1750"/>
      <c r="K302" s="1751"/>
      <c r="L302" s="1751"/>
      <c r="M302" s="1751"/>
      <c r="N302" s="1752"/>
      <c r="O302" s="1751"/>
      <c r="P302" s="1751"/>
      <c r="Q302" s="1751"/>
    </row>
    <row r="303" spans="1:17" s="1753" customFormat="1" ht="27.95" hidden="1" customHeight="1" outlineLevel="1">
      <c r="A303" s="1888"/>
      <c r="B303" s="84" t="s">
        <v>907</v>
      </c>
      <c r="C303" s="2010">
        <v>1</v>
      </c>
      <c r="D303" s="181"/>
      <c r="E303" s="1746"/>
      <c r="F303" s="2005">
        <v>1</v>
      </c>
      <c r="G303" s="2005">
        <v>1</v>
      </c>
      <c r="H303" s="2005">
        <v>1</v>
      </c>
      <c r="I303" s="2005">
        <v>1</v>
      </c>
      <c r="J303" s="1750"/>
      <c r="K303" s="1751"/>
      <c r="L303" s="1751"/>
      <c r="M303" s="1751"/>
      <c r="N303" s="1752"/>
      <c r="O303" s="1751"/>
      <c r="P303" s="1751"/>
      <c r="Q303" s="1751"/>
    </row>
    <row r="304" spans="1:17" s="1753" customFormat="1" ht="27.95" hidden="1" customHeight="1" outlineLevel="1">
      <c r="A304" s="1888"/>
      <c r="B304" s="84" t="s">
        <v>908</v>
      </c>
      <c r="C304" s="2010">
        <v>1</v>
      </c>
      <c r="D304" s="181"/>
      <c r="E304" s="1746"/>
      <c r="F304" s="2005">
        <v>1</v>
      </c>
      <c r="G304" s="2005">
        <v>1</v>
      </c>
      <c r="H304" s="2005">
        <v>1</v>
      </c>
      <c r="I304" s="2005">
        <v>1</v>
      </c>
      <c r="J304" s="1750"/>
      <c r="K304" s="1751"/>
      <c r="L304" s="1751"/>
      <c r="M304" s="1751"/>
      <c r="N304" s="1752"/>
      <c r="O304" s="1751"/>
      <c r="P304" s="1751"/>
      <c r="Q304" s="1751"/>
    </row>
    <row r="305" spans="1:17" s="1753" customFormat="1" ht="27.95" hidden="1" customHeight="1" outlineLevel="1">
      <c r="A305" s="1888"/>
      <c r="B305" s="84" t="s">
        <v>909</v>
      </c>
      <c r="C305" s="2010">
        <v>1</v>
      </c>
      <c r="D305" s="181"/>
      <c r="E305" s="1746"/>
      <c r="F305" s="2005">
        <v>1</v>
      </c>
      <c r="G305" s="2005">
        <v>1</v>
      </c>
      <c r="H305" s="2005">
        <v>1</v>
      </c>
      <c r="I305" s="2005">
        <v>1</v>
      </c>
      <c r="J305" s="1750"/>
      <c r="K305" s="1751"/>
      <c r="L305" s="1751"/>
      <c r="M305" s="1751"/>
      <c r="N305" s="1752"/>
      <c r="O305" s="1751"/>
      <c r="P305" s="1751"/>
      <c r="Q305" s="1751"/>
    </row>
    <row r="306" spans="1:17" s="1753" customFormat="1" ht="27.95" customHeight="1" collapsed="1">
      <c r="A306" s="1888"/>
      <c r="B306" s="84" t="s">
        <v>910</v>
      </c>
      <c r="C306" s="2010">
        <v>1</v>
      </c>
      <c r="D306" s="181"/>
      <c r="E306" s="1746"/>
      <c r="F306" s="2005">
        <v>1</v>
      </c>
      <c r="G306" s="2005">
        <v>1</v>
      </c>
      <c r="H306" s="2005">
        <v>1</v>
      </c>
      <c r="I306" s="2005">
        <v>1</v>
      </c>
      <c r="J306" s="1750"/>
      <c r="K306" s="1751"/>
      <c r="L306" s="1751"/>
      <c r="M306" s="1751"/>
      <c r="N306" s="1752"/>
      <c r="O306" s="1751"/>
      <c r="P306" s="1751"/>
      <c r="Q306" s="1751"/>
    </row>
    <row r="307" spans="1:17" s="1753" customFormat="1" ht="27.95" hidden="1" customHeight="1" outlineLevel="1">
      <c r="A307" s="1888"/>
      <c r="B307" s="84" t="s">
        <v>911</v>
      </c>
      <c r="C307" s="2010">
        <v>1</v>
      </c>
      <c r="D307" s="181"/>
      <c r="E307" s="1746"/>
      <c r="F307" s="2005">
        <v>1</v>
      </c>
      <c r="G307" s="2005">
        <v>1</v>
      </c>
      <c r="H307" s="2005">
        <v>1</v>
      </c>
      <c r="I307" s="2005">
        <v>1</v>
      </c>
      <c r="J307" s="1750"/>
      <c r="K307" s="1751"/>
      <c r="L307" s="1751"/>
      <c r="M307" s="1751"/>
      <c r="N307" s="1752"/>
      <c r="O307" s="1751"/>
      <c r="P307" s="1751"/>
      <c r="Q307" s="1751"/>
    </row>
    <row r="308" spans="1:17" s="1753" customFormat="1" ht="27.95" hidden="1" customHeight="1" outlineLevel="1">
      <c r="A308" s="1888"/>
      <c r="B308" s="84" t="s">
        <v>912</v>
      </c>
      <c r="C308" s="2010">
        <v>1</v>
      </c>
      <c r="D308" s="181"/>
      <c r="E308" s="1746"/>
      <c r="F308" s="2005">
        <v>1</v>
      </c>
      <c r="G308" s="2005">
        <v>1</v>
      </c>
      <c r="H308" s="2005">
        <v>1</v>
      </c>
      <c r="I308" s="2005">
        <v>1</v>
      </c>
      <c r="J308" s="1750"/>
      <c r="K308" s="1751"/>
      <c r="L308" s="1751"/>
      <c r="M308" s="1751"/>
      <c r="N308" s="1752"/>
      <c r="O308" s="1751"/>
      <c r="P308" s="1751"/>
      <c r="Q308" s="1751"/>
    </row>
    <row r="309" spans="1:17" s="1753" customFormat="1" ht="27.95" hidden="1" customHeight="1" outlineLevel="1">
      <c r="A309" s="1888"/>
      <c r="B309" s="84" t="s">
        <v>913</v>
      </c>
      <c r="C309" s="2010">
        <v>1</v>
      </c>
      <c r="D309" s="181"/>
      <c r="E309" s="1746"/>
      <c r="F309" s="2005">
        <v>1</v>
      </c>
      <c r="G309" s="2005">
        <v>1</v>
      </c>
      <c r="H309" s="2005">
        <v>1</v>
      </c>
      <c r="I309" s="2005">
        <v>1</v>
      </c>
      <c r="J309" s="1750"/>
      <c r="K309" s="1751"/>
      <c r="L309" s="1751"/>
      <c r="M309" s="1751"/>
      <c r="N309" s="1752"/>
      <c r="O309" s="1751"/>
      <c r="P309" s="1751"/>
      <c r="Q309" s="1751"/>
    </row>
    <row r="310" spans="1:17" s="1753" customFormat="1" ht="27.95" hidden="1" customHeight="1" outlineLevel="1">
      <c r="A310" s="1888"/>
      <c r="B310" s="84" t="s">
        <v>914</v>
      </c>
      <c r="C310" s="2010">
        <v>1</v>
      </c>
      <c r="D310" s="181"/>
      <c r="E310" s="1746"/>
      <c r="F310" s="2005">
        <v>1</v>
      </c>
      <c r="G310" s="2005">
        <v>1</v>
      </c>
      <c r="H310" s="2005">
        <v>1</v>
      </c>
      <c r="I310" s="2005">
        <v>1</v>
      </c>
      <c r="J310" s="1750"/>
      <c r="K310" s="1751"/>
      <c r="L310" s="1751"/>
      <c r="M310" s="1751"/>
      <c r="N310" s="1752"/>
      <c r="O310" s="1751"/>
      <c r="P310" s="1751"/>
      <c r="Q310" s="1751"/>
    </row>
    <row r="311" spans="1:17" s="1753" customFormat="1" ht="27.95" customHeight="1" collapsed="1">
      <c r="A311" s="1888"/>
      <c r="B311" s="84" t="s">
        <v>915</v>
      </c>
      <c r="C311" s="2010">
        <v>1</v>
      </c>
      <c r="D311" s="181"/>
      <c r="E311" s="1746"/>
      <c r="F311" s="2005">
        <v>1</v>
      </c>
      <c r="G311" s="2005">
        <v>1</v>
      </c>
      <c r="H311" s="2005">
        <v>1</v>
      </c>
      <c r="I311" s="2005">
        <v>1</v>
      </c>
      <c r="J311" s="1750"/>
      <c r="K311" s="1751"/>
      <c r="L311" s="1751"/>
      <c r="M311" s="1751"/>
      <c r="N311" s="1752"/>
      <c r="O311" s="1751"/>
      <c r="P311" s="1751"/>
      <c r="Q311" s="1751"/>
    </row>
    <row r="312" spans="1:17" s="1753" customFormat="1" ht="27.95" hidden="1" customHeight="1" outlineLevel="1">
      <c r="A312" s="1888"/>
      <c r="B312" s="84" t="s">
        <v>916</v>
      </c>
      <c r="C312" s="2010">
        <v>1</v>
      </c>
      <c r="D312" s="181"/>
      <c r="E312" s="1746"/>
      <c r="F312" s="2005">
        <v>1</v>
      </c>
      <c r="G312" s="2005">
        <v>1</v>
      </c>
      <c r="H312" s="2005">
        <v>1</v>
      </c>
      <c r="I312" s="2005">
        <v>1</v>
      </c>
      <c r="J312" s="1750"/>
      <c r="K312" s="1751"/>
      <c r="L312" s="1751"/>
      <c r="M312" s="1751"/>
      <c r="N312" s="1752"/>
      <c r="O312" s="1751"/>
      <c r="P312" s="1751"/>
      <c r="Q312" s="1751"/>
    </row>
    <row r="313" spans="1:17" s="1753" customFormat="1" ht="27.95" hidden="1" customHeight="1" outlineLevel="1">
      <c r="A313" s="1888"/>
      <c r="B313" s="84" t="s">
        <v>917</v>
      </c>
      <c r="C313" s="2010">
        <v>1</v>
      </c>
      <c r="D313" s="181"/>
      <c r="E313" s="1746"/>
      <c r="F313" s="2005">
        <v>1</v>
      </c>
      <c r="G313" s="2005">
        <v>1</v>
      </c>
      <c r="H313" s="2005">
        <v>1</v>
      </c>
      <c r="I313" s="2005">
        <v>1</v>
      </c>
      <c r="J313" s="1750"/>
      <c r="K313" s="1751"/>
      <c r="L313" s="1751"/>
      <c r="M313" s="1751"/>
      <c r="N313" s="1752"/>
      <c r="O313" s="1751"/>
      <c r="P313" s="1751"/>
      <c r="Q313" s="1751"/>
    </row>
    <row r="314" spans="1:17" s="1753" customFormat="1" ht="27.95" customHeight="1" collapsed="1">
      <c r="A314" s="1888"/>
      <c r="B314" s="84" t="s">
        <v>918</v>
      </c>
      <c r="C314" s="2010">
        <v>1</v>
      </c>
      <c r="D314" s="181"/>
      <c r="E314" s="1746"/>
      <c r="F314" s="2005">
        <v>1</v>
      </c>
      <c r="G314" s="2005">
        <v>1</v>
      </c>
      <c r="H314" s="2005">
        <v>1</v>
      </c>
      <c r="I314" s="2005">
        <v>1</v>
      </c>
      <c r="J314" s="1750"/>
      <c r="K314" s="1751"/>
      <c r="L314" s="1751"/>
      <c r="M314" s="1751"/>
      <c r="N314" s="1752"/>
      <c r="O314" s="1751"/>
      <c r="P314" s="1751"/>
      <c r="Q314" s="1751"/>
    </row>
    <row r="315" spans="1:17" s="1753" customFormat="1" ht="27.95" hidden="1" customHeight="1" outlineLevel="1">
      <c r="A315" s="1888"/>
      <c r="B315" s="84" t="s">
        <v>919</v>
      </c>
      <c r="C315" s="2010">
        <v>1</v>
      </c>
      <c r="D315" s="181"/>
      <c r="E315" s="1746"/>
      <c r="F315" s="2005">
        <v>1</v>
      </c>
      <c r="G315" s="2005">
        <v>1</v>
      </c>
      <c r="H315" s="2005">
        <v>1</v>
      </c>
      <c r="I315" s="2005">
        <v>1</v>
      </c>
      <c r="J315" s="1750"/>
      <c r="K315" s="1751"/>
      <c r="L315" s="1751"/>
      <c r="M315" s="1751"/>
      <c r="N315" s="1752"/>
      <c r="O315" s="1751"/>
      <c r="P315" s="1751"/>
      <c r="Q315" s="1751"/>
    </row>
    <row r="316" spans="1:17" s="1753" customFormat="1" ht="27.95" hidden="1" customHeight="1" outlineLevel="1">
      <c r="A316" s="1888"/>
      <c r="B316" s="84" t="s">
        <v>920</v>
      </c>
      <c r="C316" s="2010">
        <v>1</v>
      </c>
      <c r="D316" s="181"/>
      <c r="E316" s="1746"/>
      <c r="F316" s="2005">
        <v>1</v>
      </c>
      <c r="G316" s="2005">
        <v>1</v>
      </c>
      <c r="H316" s="2005">
        <v>1</v>
      </c>
      <c r="I316" s="2005">
        <v>1</v>
      </c>
      <c r="J316" s="1750"/>
      <c r="K316" s="1751"/>
      <c r="L316" s="1751"/>
      <c r="M316" s="1751"/>
      <c r="N316" s="1752"/>
      <c r="O316" s="1751"/>
      <c r="P316" s="1751"/>
      <c r="Q316" s="1751"/>
    </row>
    <row r="317" spans="1:17" s="1753" customFormat="1" ht="27.95" hidden="1" customHeight="1" outlineLevel="1">
      <c r="A317" s="1888"/>
      <c r="B317" s="84" t="s">
        <v>921</v>
      </c>
      <c r="C317" s="2010">
        <v>1</v>
      </c>
      <c r="D317" s="181"/>
      <c r="E317" s="1746"/>
      <c r="F317" s="2005">
        <v>1</v>
      </c>
      <c r="G317" s="2005">
        <v>1</v>
      </c>
      <c r="H317" s="2005">
        <v>1</v>
      </c>
      <c r="I317" s="2005">
        <v>1</v>
      </c>
      <c r="J317" s="1750"/>
      <c r="K317" s="1751"/>
      <c r="L317" s="1751"/>
      <c r="M317" s="1751"/>
      <c r="N317" s="1752"/>
      <c r="O317" s="1751"/>
      <c r="P317" s="1751"/>
      <c r="Q317" s="1751"/>
    </row>
    <row r="318" spans="1:17" s="1753" customFormat="1" ht="27.95" hidden="1" customHeight="1" outlineLevel="1">
      <c r="A318" s="166"/>
      <c r="B318" s="84" t="s">
        <v>922</v>
      </c>
      <c r="C318" s="2010">
        <v>1</v>
      </c>
      <c r="D318" s="181"/>
      <c r="E318" s="1746"/>
      <c r="F318" s="2005">
        <v>1</v>
      </c>
      <c r="G318" s="2005">
        <v>1</v>
      </c>
      <c r="H318" s="2005">
        <v>1</v>
      </c>
      <c r="I318" s="2005">
        <v>1</v>
      </c>
      <c r="J318" s="1750"/>
      <c r="K318" s="1751"/>
      <c r="L318" s="1751"/>
      <c r="M318" s="1751"/>
      <c r="N318" s="1752"/>
      <c r="O318" s="1751"/>
      <c r="P318" s="1751"/>
      <c r="Q318" s="1751"/>
    </row>
    <row r="319" spans="1:17" s="1753" customFormat="1" ht="27.95" customHeight="1" collapsed="1">
      <c r="A319" s="1888"/>
      <c r="B319" s="84" t="s">
        <v>923</v>
      </c>
      <c r="C319" s="2010">
        <v>1</v>
      </c>
      <c r="D319" s="181"/>
      <c r="E319" s="1746"/>
      <c r="F319" s="2005">
        <v>1</v>
      </c>
      <c r="G319" s="2005">
        <v>1</v>
      </c>
      <c r="H319" s="2005">
        <v>1</v>
      </c>
      <c r="I319" s="2005">
        <v>1</v>
      </c>
      <c r="J319" s="1750"/>
      <c r="K319" s="1751"/>
      <c r="L319" s="1751"/>
      <c r="M319" s="1751"/>
      <c r="N319" s="1752"/>
      <c r="O319" s="1751"/>
      <c r="P319" s="1751"/>
      <c r="Q319" s="1751"/>
    </row>
    <row r="320" spans="1:17" s="1753" customFormat="1" ht="27.95" hidden="1" customHeight="1" outlineLevel="1">
      <c r="A320" s="1888"/>
      <c r="B320" s="84" t="s">
        <v>924</v>
      </c>
      <c r="C320" s="2010">
        <v>1</v>
      </c>
      <c r="D320" s="181"/>
      <c r="E320" s="1746"/>
      <c r="F320" s="2005">
        <v>1</v>
      </c>
      <c r="G320" s="2005">
        <v>1</v>
      </c>
      <c r="H320" s="2005">
        <v>1</v>
      </c>
      <c r="I320" s="2005">
        <v>1</v>
      </c>
      <c r="J320" s="1750"/>
      <c r="K320" s="1751"/>
      <c r="L320" s="1751"/>
      <c r="M320" s="1751"/>
      <c r="N320" s="1752"/>
      <c r="O320" s="1751"/>
      <c r="P320" s="1751"/>
      <c r="Q320" s="1751"/>
    </row>
    <row r="321" spans="1:17" s="1753" customFormat="1" ht="27.95" hidden="1" customHeight="1" outlineLevel="1">
      <c r="A321" s="1888"/>
      <c r="B321" s="84" t="s">
        <v>925</v>
      </c>
      <c r="C321" s="2010">
        <v>1</v>
      </c>
      <c r="D321" s="181"/>
      <c r="E321" s="1746"/>
      <c r="F321" s="2005">
        <v>1</v>
      </c>
      <c r="G321" s="2005">
        <v>1</v>
      </c>
      <c r="H321" s="2005">
        <v>1</v>
      </c>
      <c r="I321" s="2005">
        <v>1</v>
      </c>
      <c r="J321" s="1750"/>
      <c r="K321" s="1751"/>
      <c r="L321" s="1751"/>
      <c r="M321" s="1751"/>
      <c r="N321" s="1752"/>
      <c r="O321" s="1751"/>
      <c r="P321" s="1751"/>
      <c r="Q321" s="1751"/>
    </row>
    <row r="322" spans="1:17" s="1753" customFormat="1" ht="27.95" hidden="1" customHeight="1" outlineLevel="1">
      <c r="A322" s="1888"/>
      <c r="B322" s="84" t="s">
        <v>926</v>
      </c>
      <c r="C322" s="2010">
        <v>1</v>
      </c>
      <c r="D322" s="181"/>
      <c r="E322" s="1746"/>
      <c r="F322" s="2005">
        <v>1</v>
      </c>
      <c r="G322" s="2005">
        <v>1</v>
      </c>
      <c r="H322" s="2005">
        <v>1</v>
      </c>
      <c r="I322" s="2005">
        <v>1</v>
      </c>
      <c r="J322" s="1750"/>
      <c r="K322" s="1751"/>
      <c r="L322" s="1751"/>
      <c r="M322" s="1751"/>
      <c r="N322" s="1752"/>
      <c r="O322" s="1751"/>
      <c r="P322" s="1751"/>
      <c r="Q322" s="1751"/>
    </row>
    <row r="323" spans="1:17" s="1753" customFormat="1" ht="27.95" customHeight="1" collapsed="1">
      <c r="A323" s="1888"/>
      <c r="B323" s="84" t="s">
        <v>927</v>
      </c>
      <c r="C323" s="2010">
        <v>1</v>
      </c>
      <c r="D323" s="181"/>
      <c r="E323" s="1746"/>
      <c r="F323" s="2005">
        <v>1</v>
      </c>
      <c r="G323" s="2005">
        <v>1</v>
      </c>
      <c r="H323" s="2005">
        <v>1</v>
      </c>
      <c r="I323" s="2005">
        <v>1</v>
      </c>
      <c r="J323" s="1750"/>
      <c r="K323" s="1751"/>
      <c r="L323" s="1751"/>
      <c r="M323" s="1751"/>
      <c r="N323" s="1752"/>
      <c r="O323" s="1751"/>
      <c r="P323" s="1751"/>
      <c r="Q323" s="1751"/>
    </row>
    <row r="324" spans="1:17" s="1753" customFormat="1" ht="27.95" customHeight="1">
      <c r="A324" s="1888"/>
      <c r="B324" s="84" t="s">
        <v>928</v>
      </c>
      <c r="C324" s="2010">
        <v>1</v>
      </c>
      <c r="D324" s="181"/>
      <c r="E324" s="1746"/>
      <c r="F324" s="2005">
        <v>1</v>
      </c>
      <c r="G324" s="2005">
        <v>1</v>
      </c>
      <c r="H324" s="2005">
        <v>1</v>
      </c>
      <c r="I324" s="2005">
        <v>1</v>
      </c>
      <c r="J324" s="1750"/>
      <c r="K324" s="1751"/>
      <c r="L324" s="1751"/>
      <c r="M324" s="1751"/>
      <c r="N324" s="1752"/>
      <c r="O324" s="1751"/>
      <c r="P324" s="1751"/>
      <c r="Q324" s="1751"/>
    </row>
    <row r="325" spans="1:17" s="1753" customFormat="1" ht="27.95" hidden="1" customHeight="1" outlineLevel="1">
      <c r="A325" s="1888"/>
      <c r="B325" s="84" t="s">
        <v>929</v>
      </c>
      <c r="C325" s="2010">
        <v>1</v>
      </c>
      <c r="D325" s="181"/>
      <c r="E325" s="1746"/>
      <c r="F325" s="2005">
        <v>1</v>
      </c>
      <c r="G325" s="2005">
        <v>1</v>
      </c>
      <c r="H325" s="2005">
        <v>1</v>
      </c>
      <c r="I325" s="2005">
        <v>1</v>
      </c>
      <c r="J325" s="1750"/>
      <c r="K325" s="1751"/>
      <c r="L325" s="1751"/>
      <c r="M325" s="1751"/>
      <c r="N325" s="1752"/>
      <c r="O325" s="1751"/>
      <c r="P325" s="1751"/>
      <c r="Q325" s="1751"/>
    </row>
    <row r="326" spans="1:17" s="1753" customFormat="1" ht="27.95" hidden="1" customHeight="1" outlineLevel="1">
      <c r="A326" s="1888"/>
      <c r="B326" s="84" t="s">
        <v>930</v>
      </c>
      <c r="C326" s="2010">
        <v>1</v>
      </c>
      <c r="D326" s="181"/>
      <c r="E326" s="1746"/>
      <c r="F326" s="2005">
        <v>1</v>
      </c>
      <c r="G326" s="2005">
        <v>1</v>
      </c>
      <c r="H326" s="2005">
        <v>1</v>
      </c>
      <c r="I326" s="2005">
        <v>1</v>
      </c>
      <c r="J326" s="1750"/>
      <c r="K326" s="1751"/>
      <c r="L326" s="1751"/>
      <c r="M326" s="1751"/>
      <c r="N326" s="1752"/>
      <c r="O326" s="1751"/>
      <c r="P326" s="1751"/>
      <c r="Q326" s="1751"/>
    </row>
    <row r="327" spans="1:17" s="1753" customFormat="1" ht="27.95" customHeight="1" collapsed="1">
      <c r="A327" s="1888"/>
      <c r="B327" s="84" t="s">
        <v>931</v>
      </c>
      <c r="C327" s="2010">
        <v>1</v>
      </c>
      <c r="D327" s="181"/>
      <c r="E327" s="1746"/>
      <c r="F327" s="2005">
        <v>1</v>
      </c>
      <c r="G327" s="2005">
        <v>1</v>
      </c>
      <c r="H327" s="2005">
        <v>1</v>
      </c>
      <c r="I327" s="2005">
        <v>1</v>
      </c>
      <c r="J327" s="1750"/>
      <c r="K327" s="1751"/>
      <c r="L327" s="1751"/>
      <c r="M327" s="1751"/>
      <c r="N327" s="1752"/>
      <c r="O327" s="1751"/>
      <c r="P327" s="1751"/>
      <c r="Q327" s="1751"/>
    </row>
    <row r="328" spans="1:17" s="1753" customFormat="1" ht="27.95" hidden="1" customHeight="1" outlineLevel="1">
      <c r="A328" s="1888"/>
      <c r="B328" s="84" t="s">
        <v>932</v>
      </c>
      <c r="C328" s="2010">
        <v>1</v>
      </c>
      <c r="D328" s="181"/>
      <c r="E328" s="1746"/>
      <c r="F328" s="2005">
        <v>1</v>
      </c>
      <c r="G328" s="2005">
        <v>1</v>
      </c>
      <c r="H328" s="2005">
        <v>1</v>
      </c>
      <c r="I328" s="2005">
        <v>1</v>
      </c>
      <c r="J328" s="1750"/>
      <c r="K328" s="1751"/>
      <c r="L328" s="1751"/>
      <c r="M328" s="1751"/>
      <c r="N328" s="1752"/>
      <c r="O328" s="1751"/>
      <c r="P328" s="1751"/>
      <c r="Q328" s="1751"/>
    </row>
    <row r="329" spans="1:17" s="1753" customFormat="1" ht="27.95" hidden="1" customHeight="1" outlineLevel="1">
      <c r="A329" s="1888"/>
      <c r="B329" s="84" t="s">
        <v>933</v>
      </c>
      <c r="C329" s="2010">
        <v>1</v>
      </c>
      <c r="D329" s="181"/>
      <c r="E329" s="1746"/>
      <c r="F329" s="2005">
        <v>1</v>
      </c>
      <c r="G329" s="2005">
        <v>1</v>
      </c>
      <c r="H329" s="2005">
        <v>1</v>
      </c>
      <c r="I329" s="2005">
        <v>1</v>
      </c>
      <c r="J329" s="1750"/>
      <c r="K329" s="1751"/>
      <c r="L329" s="1751"/>
      <c r="M329" s="1751"/>
      <c r="N329" s="1752"/>
      <c r="O329" s="1751"/>
      <c r="P329" s="1751"/>
      <c r="Q329" s="1751"/>
    </row>
    <row r="330" spans="1:17" s="1753" customFormat="1" ht="27.95" hidden="1" customHeight="1" outlineLevel="1">
      <c r="A330" s="1888"/>
      <c r="B330" s="84" t="s">
        <v>934</v>
      </c>
      <c r="C330" s="2010">
        <v>1</v>
      </c>
      <c r="D330" s="181"/>
      <c r="E330" s="1746"/>
      <c r="F330" s="2005">
        <v>1</v>
      </c>
      <c r="G330" s="2005">
        <v>1</v>
      </c>
      <c r="H330" s="2005">
        <v>1</v>
      </c>
      <c r="I330" s="2005">
        <v>1</v>
      </c>
      <c r="J330" s="1750"/>
      <c r="K330" s="1751"/>
      <c r="L330" s="1751"/>
      <c r="M330" s="1751"/>
      <c r="N330" s="1752"/>
      <c r="O330" s="1751"/>
      <c r="P330" s="1751"/>
      <c r="Q330" s="1751"/>
    </row>
    <row r="331" spans="1:17" s="1753" customFormat="1" ht="27.95" customHeight="1" collapsed="1">
      <c r="A331" s="1888"/>
      <c r="B331" s="84" t="s">
        <v>935</v>
      </c>
      <c r="C331" s="2010">
        <v>1</v>
      </c>
      <c r="D331" s="181"/>
      <c r="E331" s="1746"/>
      <c r="F331" s="2005">
        <v>1</v>
      </c>
      <c r="G331" s="2005">
        <v>1</v>
      </c>
      <c r="H331" s="2005">
        <v>1</v>
      </c>
      <c r="I331" s="2005">
        <v>1</v>
      </c>
      <c r="J331" s="1750"/>
      <c r="K331" s="1751"/>
      <c r="L331" s="1751"/>
      <c r="M331" s="1751"/>
      <c r="N331" s="1752"/>
      <c r="O331" s="1751"/>
      <c r="P331" s="1751"/>
      <c r="Q331" s="1751"/>
    </row>
    <row r="332" spans="1:17" s="1753" customFormat="1" ht="27.95" hidden="1" customHeight="1" outlineLevel="1">
      <c r="A332" s="1888"/>
      <c r="B332" s="84" t="s">
        <v>936</v>
      </c>
      <c r="C332" s="2010">
        <v>1</v>
      </c>
      <c r="D332" s="181"/>
      <c r="E332" s="1746"/>
      <c r="F332" s="2005">
        <v>1</v>
      </c>
      <c r="G332" s="2005">
        <v>1</v>
      </c>
      <c r="H332" s="2005">
        <v>1</v>
      </c>
      <c r="I332" s="2005">
        <v>1</v>
      </c>
      <c r="J332" s="1750"/>
      <c r="K332" s="1751"/>
      <c r="L332" s="1751"/>
      <c r="M332" s="1751"/>
      <c r="N332" s="1752"/>
      <c r="O332" s="1751"/>
      <c r="P332" s="1751"/>
      <c r="Q332" s="1751"/>
    </row>
    <row r="333" spans="1:17" s="1753" customFormat="1" ht="27.95" hidden="1" customHeight="1" outlineLevel="1">
      <c r="A333" s="1888"/>
      <c r="B333" s="84" t="s">
        <v>937</v>
      </c>
      <c r="C333" s="2010">
        <v>1</v>
      </c>
      <c r="D333" s="181"/>
      <c r="E333" s="1746"/>
      <c r="F333" s="2005">
        <v>1</v>
      </c>
      <c r="G333" s="2005">
        <v>1</v>
      </c>
      <c r="H333" s="2005">
        <v>1</v>
      </c>
      <c r="I333" s="2005">
        <v>1</v>
      </c>
      <c r="J333" s="1750"/>
      <c r="K333" s="1751"/>
      <c r="L333" s="1751"/>
      <c r="M333" s="1751"/>
      <c r="N333" s="1752"/>
      <c r="O333" s="1751"/>
      <c r="P333" s="1751"/>
      <c r="Q333" s="1751"/>
    </row>
    <row r="334" spans="1:17" s="1753" customFormat="1" ht="27.95" hidden="1" customHeight="1" outlineLevel="1">
      <c r="A334" s="1888"/>
      <c r="B334" s="84" t="s">
        <v>938</v>
      </c>
      <c r="C334" s="2010">
        <v>1</v>
      </c>
      <c r="D334" s="181"/>
      <c r="E334" s="1746"/>
      <c r="F334" s="2005">
        <v>1</v>
      </c>
      <c r="G334" s="2005">
        <v>1</v>
      </c>
      <c r="H334" s="2005">
        <v>1</v>
      </c>
      <c r="I334" s="2005">
        <v>1</v>
      </c>
      <c r="J334" s="1750"/>
      <c r="K334" s="1751"/>
      <c r="L334" s="1751"/>
      <c r="M334" s="1751"/>
      <c r="N334" s="1752"/>
      <c r="O334" s="1751"/>
      <c r="P334" s="1751"/>
      <c r="Q334" s="1751"/>
    </row>
    <row r="335" spans="1:17" s="1753" customFormat="1" ht="27.95" customHeight="1" collapsed="1">
      <c r="A335" s="1888"/>
      <c r="B335" s="84" t="s">
        <v>939</v>
      </c>
      <c r="C335" s="2010">
        <v>1</v>
      </c>
      <c r="D335" s="181"/>
      <c r="E335" s="1746"/>
      <c r="F335" s="2005">
        <v>1</v>
      </c>
      <c r="G335" s="2005">
        <v>1</v>
      </c>
      <c r="H335" s="2005">
        <v>1</v>
      </c>
      <c r="I335" s="2005">
        <v>1</v>
      </c>
      <c r="J335" s="1750"/>
      <c r="K335" s="1751"/>
      <c r="L335" s="1751"/>
      <c r="M335" s="1751"/>
      <c r="N335" s="1752"/>
      <c r="O335" s="1751"/>
      <c r="P335" s="1751"/>
      <c r="Q335" s="1751"/>
    </row>
    <row r="336" spans="1:17" s="1753" customFormat="1" ht="27.95" hidden="1" customHeight="1" outlineLevel="1">
      <c r="A336" s="1888"/>
      <c r="B336" s="84" t="s">
        <v>940</v>
      </c>
      <c r="C336" s="2010">
        <v>1</v>
      </c>
      <c r="D336" s="181"/>
      <c r="E336" s="1746"/>
      <c r="F336" s="2005">
        <v>1</v>
      </c>
      <c r="G336" s="2005">
        <v>1</v>
      </c>
      <c r="H336" s="2005">
        <v>1</v>
      </c>
      <c r="I336" s="2005">
        <v>1</v>
      </c>
      <c r="J336" s="1750"/>
      <c r="K336" s="1751"/>
      <c r="L336" s="1751"/>
      <c r="M336" s="1751"/>
      <c r="N336" s="1752"/>
      <c r="O336" s="1751"/>
      <c r="P336" s="1751"/>
      <c r="Q336" s="1751"/>
    </row>
    <row r="337" spans="1:17" s="1753" customFormat="1" ht="27.95" hidden="1" customHeight="1" outlineLevel="1">
      <c r="A337" s="1888"/>
      <c r="B337" s="84" t="s">
        <v>941</v>
      </c>
      <c r="C337" s="2010">
        <v>1</v>
      </c>
      <c r="D337" s="181"/>
      <c r="E337" s="1746"/>
      <c r="F337" s="2005">
        <v>1</v>
      </c>
      <c r="G337" s="2005">
        <v>1</v>
      </c>
      <c r="H337" s="2005">
        <v>1</v>
      </c>
      <c r="I337" s="2005">
        <v>1</v>
      </c>
      <c r="J337" s="1750"/>
      <c r="K337" s="1751"/>
      <c r="L337" s="1751"/>
      <c r="M337" s="1751"/>
      <c r="N337" s="1752"/>
      <c r="O337" s="1751"/>
      <c r="P337" s="1751"/>
      <c r="Q337" s="1751"/>
    </row>
    <row r="338" spans="1:17" s="1753" customFormat="1" ht="27.95" hidden="1" customHeight="1" outlineLevel="1">
      <c r="A338" s="1888"/>
      <c r="B338" s="84" t="s">
        <v>942</v>
      </c>
      <c r="C338" s="2010">
        <v>1</v>
      </c>
      <c r="D338" s="181"/>
      <c r="E338" s="1746"/>
      <c r="F338" s="2005">
        <v>1</v>
      </c>
      <c r="G338" s="2005">
        <v>1</v>
      </c>
      <c r="H338" s="2005">
        <v>1</v>
      </c>
      <c r="I338" s="2005">
        <v>1</v>
      </c>
      <c r="J338" s="1750"/>
      <c r="K338" s="1751"/>
      <c r="L338" s="1751"/>
      <c r="M338" s="1751"/>
      <c r="N338" s="1752"/>
      <c r="O338" s="1751"/>
      <c r="P338" s="1751"/>
      <c r="Q338" s="1751"/>
    </row>
    <row r="339" spans="1:17" s="1753" customFormat="1" ht="27.95" hidden="1" customHeight="1" outlineLevel="1">
      <c r="A339" s="1888"/>
      <c r="B339" s="84" t="s">
        <v>943</v>
      </c>
      <c r="C339" s="2010">
        <v>1</v>
      </c>
      <c r="D339" s="181"/>
      <c r="E339" s="1746"/>
      <c r="F339" s="2005">
        <v>1</v>
      </c>
      <c r="G339" s="2005">
        <v>1</v>
      </c>
      <c r="H339" s="2005">
        <v>1</v>
      </c>
      <c r="I339" s="2005">
        <v>1</v>
      </c>
      <c r="J339" s="1750"/>
      <c r="K339" s="1751"/>
      <c r="L339" s="1751"/>
      <c r="M339" s="1751"/>
      <c r="N339" s="1752"/>
      <c r="O339" s="1751"/>
      <c r="P339" s="1751"/>
      <c r="Q339" s="1751"/>
    </row>
    <row r="340" spans="1:17" s="1753" customFormat="1" ht="27.95" customHeight="1" collapsed="1">
      <c r="A340" s="1888"/>
      <c r="B340" s="84" t="s">
        <v>944</v>
      </c>
      <c r="C340" s="2010">
        <v>1</v>
      </c>
      <c r="D340" s="181"/>
      <c r="E340" s="1746"/>
      <c r="F340" s="2005">
        <v>1</v>
      </c>
      <c r="G340" s="2005">
        <v>1</v>
      </c>
      <c r="H340" s="2005">
        <v>1</v>
      </c>
      <c r="I340" s="2005">
        <v>1</v>
      </c>
      <c r="J340" s="1750"/>
      <c r="K340" s="1751"/>
      <c r="L340" s="1751"/>
      <c r="M340" s="1751"/>
      <c r="N340" s="1752"/>
      <c r="O340" s="1751"/>
      <c r="P340" s="1751"/>
      <c r="Q340" s="1751"/>
    </row>
    <row r="341" spans="1:17" s="1753" customFormat="1" ht="27.95" hidden="1" customHeight="1" outlineLevel="1">
      <c r="A341" s="1888"/>
      <c r="B341" s="84" t="s">
        <v>945</v>
      </c>
      <c r="C341" s="2010">
        <v>1</v>
      </c>
      <c r="D341" s="181"/>
      <c r="E341" s="1746"/>
      <c r="F341" s="2005">
        <v>1</v>
      </c>
      <c r="G341" s="2005">
        <v>1</v>
      </c>
      <c r="H341" s="2005">
        <v>1</v>
      </c>
      <c r="I341" s="2005">
        <v>1</v>
      </c>
      <c r="J341" s="1750"/>
      <c r="K341" s="1751"/>
      <c r="L341" s="1751"/>
      <c r="M341" s="1751"/>
      <c r="N341" s="1752"/>
      <c r="O341" s="1751"/>
      <c r="P341" s="1751"/>
      <c r="Q341" s="1751"/>
    </row>
    <row r="342" spans="1:17" s="1753" customFormat="1" ht="27.95" hidden="1" customHeight="1" outlineLevel="1">
      <c r="A342" s="1888"/>
      <c r="B342" s="84" t="s">
        <v>946</v>
      </c>
      <c r="C342" s="2010">
        <v>1</v>
      </c>
      <c r="D342" s="181"/>
      <c r="E342" s="1746"/>
      <c r="F342" s="2005">
        <v>1</v>
      </c>
      <c r="G342" s="2005">
        <v>1</v>
      </c>
      <c r="H342" s="2005">
        <v>1</v>
      </c>
      <c r="I342" s="2005">
        <v>1</v>
      </c>
      <c r="J342" s="1750"/>
      <c r="K342" s="1751"/>
      <c r="L342" s="1751"/>
      <c r="M342" s="1751"/>
      <c r="N342" s="1752"/>
      <c r="O342" s="1751"/>
      <c r="P342" s="1751"/>
      <c r="Q342" s="1751"/>
    </row>
    <row r="343" spans="1:17" s="1753" customFormat="1" ht="27.95" customHeight="1" collapsed="1">
      <c r="A343" s="1888"/>
      <c r="B343" s="84" t="s">
        <v>947</v>
      </c>
      <c r="C343" s="2010">
        <v>1</v>
      </c>
      <c r="D343" s="181"/>
      <c r="E343" s="1746"/>
      <c r="F343" s="2005">
        <v>1</v>
      </c>
      <c r="G343" s="2005">
        <v>1</v>
      </c>
      <c r="H343" s="2005">
        <v>1</v>
      </c>
      <c r="I343" s="2005">
        <v>1</v>
      </c>
      <c r="J343" s="1750"/>
      <c r="K343" s="1751"/>
      <c r="L343" s="1751"/>
      <c r="M343" s="1751"/>
      <c r="N343" s="1752"/>
      <c r="O343" s="1751"/>
      <c r="P343" s="1751"/>
      <c r="Q343" s="1751"/>
    </row>
    <row r="344" spans="1:17" s="1753" customFormat="1" ht="27.95" hidden="1" customHeight="1" outlineLevel="1">
      <c r="A344" s="1888"/>
      <c r="B344" s="84" t="s">
        <v>948</v>
      </c>
      <c r="C344" s="2010">
        <v>1</v>
      </c>
      <c r="D344" s="181"/>
      <c r="E344" s="1746"/>
      <c r="F344" s="2005">
        <v>1</v>
      </c>
      <c r="G344" s="2005">
        <v>1</v>
      </c>
      <c r="H344" s="2005">
        <v>1</v>
      </c>
      <c r="I344" s="2005">
        <v>1</v>
      </c>
      <c r="J344" s="1750"/>
      <c r="K344" s="1751"/>
      <c r="L344" s="1751"/>
      <c r="M344" s="1751"/>
      <c r="N344" s="1752"/>
      <c r="O344" s="1751"/>
      <c r="P344" s="1751"/>
      <c r="Q344" s="1751"/>
    </row>
    <row r="345" spans="1:17" s="1753" customFormat="1" ht="27.95" hidden="1" customHeight="1" outlineLevel="1">
      <c r="A345" s="1888"/>
      <c r="B345" s="84" t="s">
        <v>949</v>
      </c>
      <c r="C345" s="2010">
        <v>1</v>
      </c>
      <c r="D345" s="181"/>
      <c r="E345" s="1746"/>
      <c r="F345" s="2005">
        <v>1</v>
      </c>
      <c r="G345" s="2005">
        <v>1</v>
      </c>
      <c r="H345" s="2005">
        <v>1</v>
      </c>
      <c r="I345" s="2005">
        <v>1</v>
      </c>
      <c r="J345" s="1750"/>
      <c r="K345" s="1751"/>
      <c r="L345" s="1751"/>
      <c r="M345" s="1751"/>
      <c r="N345" s="1752"/>
      <c r="O345" s="1751"/>
      <c r="P345" s="1751"/>
      <c r="Q345" s="1751"/>
    </row>
    <row r="346" spans="1:17" s="1753" customFormat="1" ht="27.95" customHeight="1" collapsed="1">
      <c r="A346" s="1754"/>
      <c r="B346" s="84" t="s">
        <v>950</v>
      </c>
      <c r="C346" s="2010">
        <v>1</v>
      </c>
      <c r="D346" s="181"/>
      <c r="E346" s="1746"/>
      <c r="F346" s="2005">
        <v>1</v>
      </c>
      <c r="G346" s="2005">
        <v>1</v>
      </c>
      <c r="H346" s="2005">
        <v>1</v>
      </c>
      <c r="I346" s="2005">
        <v>1</v>
      </c>
      <c r="J346" s="1750"/>
      <c r="K346" s="1751"/>
      <c r="L346" s="1751"/>
      <c r="M346" s="1751"/>
      <c r="N346" s="1752"/>
      <c r="O346" s="1751"/>
      <c r="P346" s="1751"/>
      <c r="Q346" s="1751"/>
    </row>
    <row r="347" spans="1:17" s="1753" customFormat="1" ht="27.95" hidden="1" customHeight="1" outlineLevel="1">
      <c r="A347" s="1888"/>
      <c r="B347" s="84" t="s">
        <v>957</v>
      </c>
      <c r="C347" s="2010">
        <v>1</v>
      </c>
      <c r="D347" s="181"/>
      <c r="E347" s="1746"/>
      <c r="F347" s="2005">
        <v>1</v>
      </c>
      <c r="G347" s="2005">
        <v>1</v>
      </c>
      <c r="H347" s="2005">
        <v>1</v>
      </c>
      <c r="I347" s="2005">
        <v>1</v>
      </c>
      <c r="J347" s="1750"/>
      <c r="K347" s="1751"/>
      <c r="L347" s="1751"/>
      <c r="M347" s="1751"/>
      <c r="N347" s="1752"/>
      <c r="O347" s="1751"/>
      <c r="P347" s="1751"/>
      <c r="Q347" s="1751"/>
    </row>
    <row r="348" spans="1:17" s="1753" customFormat="1" ht="27.95" hidden="1" customHeight="1" outlineLevel="1">
      <c r="A348" s="1888"/>
      <c r="B348" s="84" t="s">
        <v>952</v>
      </c>
      <c r="C348" s="2010">
        <v>1</v>
      </c>
      <c r="D348" s="181"/>
      <c r="E348" s="1746"/>
      <c r="F348" s="2005">
        <v>1</v>
      </c>
      <c r="G348" s="2005">
        <v>1</v>
      </c>
      <c r="H348" s="2005">
        <v>1</v>
      </c>
      <c r="I348" s="2005">
        <v>1</v>
      </c>
      <c r="J348" s="1750"/>
      <c r="K348" s="1751"/>
      <c r="L348" s="1751"/>
      <c r="M348" s="1751"/>
      <c r="N348" s="1752"/>
      <c r="O348" s="1751"/>
      <c r="P348" s="1751"/>
      <c r="Q348" s="1751"/>
    </row>
    <row r="349" spans="1:17" s="1753" customFormat="1" ht="27.95" customHeight="1" collapsed="1">
      <c r="A349" s="112"/>
      <c r="B349" s="101" t="s">
        <v>953</v>
      </c>
      <c r="C349" s="2010">
        <v>1</v>
      </c>
      <c r="D349" s="181"/>
      <c r="E349" s="1755"/>
      <c r="F349" s="2005">
        <v>1</v>
      </c>
      <c r="G349" s="2005">
        <v>1</v>
      </c>
      <c r="H349" s="2005">
        <v>1</v>
      </c>
      <c r="I349" s="2005">
        <v>1</v>
      </c>
      <c r="J349" s="1750"/>
      <c r="K349" s="1756"/>
      <c r="L349" s="1756"/>
      <c r="M349" s="1757"/>
    </row>
    <row r="350" spans="1:17" ht="27.95" customHeight="1">
      <c r="A350" s="475"/>
      <c r="B350" s="76"/>
      <c r="C350" s="550"/>
      <c r="D350" s="797"/>
      <c r="E350" s="291"/>
      <c r="F350" s="291"/>
      <c r="G350" s="465"/>
      <c r="H350" s="245"/>
      <c r="I350" s="245"/>
      <c r="J350" s="1686"/>
      <c r="K350" s="439"/>
      <c r="L350" s="439"/>
    </row>
    <row r="351" spans="1:17" ht="27.95" customHeight="1">
      <c r="A351" s="477"/>
      <c r="B351" s="813" t="s">
        <v>792</v>
      </c>
      <c r="C351" s="811"/>
      <c r="D351" s="758"/>
      <c r="E351" s="450" t="s">
        <v>20</v>
      </c>
      <c r="F351" s="450"/>
      <c r="G351" s="392"/>
      <c r="H351" s="1492"/>
      <c r="I351" s="1493"/>
      <c r="J351" s="1691" t="s">
        <v>984</v>
      </c>
      <c r="K351" s="40"/>
      <c r="L351" s="40"/>
      <c r="O351" s="12">
        <v>10</v>
      </c>
    </row>
    <row r="352" spans="1:17" ht="27.95" customHeight="1">
      <c r="A352" s="477"/>
      <c r="B352" s="813" t="s">
        <v>498</v>
      </c>
      <c r="C352" s="811"/>
      <c r="D352" s="758"/>
      <c r="E352" s="450" t="s">
        <v>44</v>
      </c>
      <c r="F352" s="385"/>
      <c r="G352" s="187"/>
      <c r="H352" s="1492"/>
      <c r="I352" s="1493"/>
      <c r="J352" s="1678"/>
      <c r="K352" s="40"/>
      <c r="L352" s="40"/>
    </row>
    <row r="353" spans="1:17" ht="27.95" customHeight="1">
      <c r="A353" s="477"/>
      <c r="B353" s="76" t="s">
        <v>111</v>
      </c>
      <c r="C353" s="476" t="s">
        <v>214</v>
      </c>
      <c r="D353" s="78"/>
      <c r="E353" s="450" t="s">
        <v>123</v>
      </c>
      <c r="F353" s="2011">
        <v>1</v>
      </c>
      <c r="G353" s="2012" t="s">
        <v>216</v>
      </c>
      <c r="H353" s="2013" t="s">
        <v>216</v>
      </c>
      <c r="I353" s="2013" t="s">
        <v>216</v>
      </c>
      <c r="J353" s="1686"/>
      <c r="K353" s="40"/>
      <c r="L353" s="40"/>
    </row>
    <row r="354" spans="1:17" ht="27.95" customHeight="1">
      <c r="A354" s="2352"/>
      <c r="B354" s="2353"/>
      <c r="C354" s="2354"/>
      <c r="D354" s="2355"/>
      <c r="E354" s="346"/>
      <c r="F354" s="346"/>
      <c r="G354" s="2356"/>
      <c r="H354" s="509"/>
      <c r="I354" s="509"/>
      <c r="J354" s="1686"/>
      <c r="K354" s="40"/>
      <c r="L354" s="40"/>
    </row>
    <row r="355" spans="1:17" ht="27.95" customHeight="1">
      <c r="A355" s="733"/>
      <c r="B355" s="2738" t="s">
        <v>793</v>
      </c>
      <c r="C355" s="2739"/>
      <c r="D355" s="2740"/>
      <c r="E355" s="450" t="s">
        <v>20</v>
      </c>
      <c r="F355" s="450"/>
      <c r="G355" s="392"/>
      <c r="H355" s="245"/>
      <c r="I355" s="245"/>
      <c r="J355" s="1691" t="s">
        <v>987</v>
      </c>
      <c r="K355" s="439"/>
      <c r="L355" s="439"/>
      <c r="O355" s="12">
        <v>11</v>
      </c>
    </row>
    <row r="356" spans="1:17" ht="27.95" customHeight="1">
      <c r="A356" s="472"/>
      <c r="B356" s="2739" t="s">
        <v>500</v>
      </c>
      <c r="C356" s="2739"/>
      <c r="D356" s="2740"/>
      <c r="E356" s="450" t="s">
        <v>44</v>
      </c>
      <c r="F356" s="385"/>
      <c r="G356" s="187"/>
      <c r="H356" s="509"/>
      <c r="I356" s="509"/>
      <c r="J356" s="1691"/>
      <c r="K356" s="439"/>
      <c r="L356" s="439"/>
    </row>
    <row r="357" spans="1:17" ht="27.95" customHeight="1">
      <c r="A357" s="472"/>
      <c r="B357" s="71" t="s">
        <v>502</v>
      </c>
      <c r="C357" s="2270">
        <v>18.43</v>
      </c>
      <c r="D357" s="83" t="s">
        <v>501</v>
      </c>
      <c r="E357" s="450" t="s">
        <v>123</v>
      </c>
      <c r="F357" s="385"/>
      <c r="G357" s="187"/>
      <c r="H357" s="245"/>
      <c r="I357" s="2005">
        <v>1</v>
      </c>
      <c r="J357" s="1686"/>
      <c r="K357" s="439"/>
      <c r="L357" s="439"/>
    </row>
    <row r="358" spans="1:17" ht="27.95" customHeight="1">
      <c r="A358" s="1290"/>
      <c r="B358" s="110"/>
      <c r="C358" s="2357"/>
      <c r="D358" s="132"/>
      <c r="E358" s="494"/>
      <c r="F358" s="494"/>
      <c r="G358" s="494"/>
      <c r="H358" s="514"/>
      <c r="I358" s="514"/>
      <c r="J358" s="1687"/>
      <c r="K358" s="439"/>
      <c r="L358" s="439"/>
    </row>
    <row r="359" spans="1:17" ht="24" customHeight="1">
      <c r="A359" s="794" t="s">
        <v>780</v>
      </c>
      <c r="B359" s="2749" t="s">
        <v>794</v>
      </c>
      <c r="C359" s="2750"/>
      <c r="D359" s="2751"/>
      <c r="E359" s="447"/>
      <c r="F359" s="447"/>
      <c r="G359" s="521"/>
      <c r="H359" s="1486"/>
      <c r="I359" s="1486"/>
      <c r="J359" s="1699"/>
      <c r="K359" s="439"/>
      <c r="L359" s="439"/>
    </row>
    <row r="360" spans="1:17" ht="24" customHeight="1">
      <c r="A360" s="455"/>
      <c r="B360" s="2738" t="s">
        <v>1213</v>
      </c>
      <c r="C360" s="2739"/>
      <c r="D360" s="2740"/>
      <c r="E360" s="450" t="s">
        <v>20</v>
      </c>
      <c r="F360" s="385"/>
      <c r="G360" s="187"/>
      <c r="H360" s="509"/>
      <c r="I360" s="509"/>
      <c r="J360" s="1691" t="s">
        <v>995</v>
      </c>
      <c r="K360" s="439"/>
      <c r="L360" s="439"/>
      <c r="O360" s="12">
        <v>12</v>
      </c>
    </row>
    <row r="361" spans="1:17" ht="24" customHeight="1">
      <c r="A361" s="454"/>
      <c r="B361" s="799" t="s">
        <v>1048</v>
      </c>
      <c r="C361" s="1972">
        <f>C366+C370+C374+C379+C382+C387+C391+C392+C395+C399+C403+C408+C411+C414+C417</f>
        <v>317.15999999999997</v>
      </c>
      <c r="D361" s="83" t="s">
        <v>211</v>
      </c>
      <c r="E361" s="450" t="s">
        <v>44</v>
      </c>
      <c r="F361" s="1655">
        <f>F366+F370+F374+F379+F382+F387+F391+F392+F395+F399+F403+F408+F411+F414+F417</f>
        <v>52</v>
      </c>
      <c r="G361" s="1901">
        <f>G366+G370+G374+G379+G382+G387+G391+G392+G395+G399+G403+G408+G411+G414+G417</f>
        <v>77.759999999999991</v>
      </c>
      <c r="H361" s="2120">
        <f>H366+H370+H374+H379+H382+H387+H391+H392+H395+H399+H403+H408+H411+H414+H417</f>
        <v>86.66</v>
      </c>
      <c r="I361" s="2120">
        <f>I366+I370+I374+I379+I382+I387+I391+I392+I395+I399+I403+I408+I411+I414+I417</f>
        <v>100.74</v>
      </c>
      <c r="J361" s="1686"/>
      <c r="K361" s="439"/>
      <c r="L361" s="439"/>
    </row>
    <row r="362" spans="1:17" s="1753" customFormat="1" ht="24" hidden="1" customHeight="1" outlineLevel="1">
      <c r="A362" s="133"/>
      <c r="B362" s="1782" t="s">
        <v>898</v>
      </c>
      <c r="C362" s="666"/>
      <c r="D362" s="235" t="s">
        <v>897</v>
      </c>
      <c r="E362" s="392"/>
      <c r="F362" s="1864"/>
      <c r="G362" s="1864"/>
      <c r="H362" s="1865"/>
      <c r="I362" s="2125"/>
      <c r="J362" s="1750"/>
      <c r="K362" s="1751"/>
      <c r="L362" s="1751"/>
      <c r="M362" s="1751"/>
      <c r="N362" s="1752"/>
      <c r="O362" s="1751"/>
      <c r="P362" s="1751"/>
      <c r="Q362" s="1751"/>
    </row>
    <row r="363" spans="1:17" s="1753" customFormat="1" ht="24" hidden="1" customHeight="1" outlineLevel="1">
      <c r="A363" s="133"/>
      <c r="B363" s="1782" t="s">
        <v>899</v>
      </c>
      <c r="C363" s="666"/>
      <c r="D363" s="235" t="s">
        <v>897</v>
      </c>
      <c r="E363" s="1746"/>
      <c r="F363" s="1864"/>
      <c r="G363" s="1864"/>
      <c r="H363" s="1865"/>
      <c r="I363" s="2125"/>
      <c r="J363" s="1750"/>
      <c r="K363" s="1751"/>
      <c r="L363" s="1751"/>
      <c r="M363" s="1751"/>
      <c r="N363" s="1752"/>
      <c r="O363" s="1751"/>
      <c r="P363" s="1751"/>
      <c r="Q363" s="1751"/>
    </row>
    <row r="364" spans="1:17" s="1753" customFormat="1" ht="24" hidden="1" customHeight="1" outlineLevel="1">
      <c r="A364" s="133"/>
      <c r="B364" s="1782" t="s">
        <v>900</v>
      </c>
      <c r="C364" s="666"/>
      <c r="D364" s="235" t="s">
        <v>897</v>
      </c>
      <c r="E364" s="1746"/>
      <c r="F364" s="1864"/>
      <c r="G364" s="1864"/>
      <c r="H364" s="1865"/>
      <c r="I364" s="2125"/>
      <c r="J364" s="1750"/>
      <c r="K364" s="1751"/>
      <c r="L364" s="1751"/>
      <c r="M364" s="1751"/>
      <c r="N364" s="1752"/>
      <c r="O364" s="1751"/>
      <c r="P364" s="1751"/>
      <c r="Q364" s="1751"/>
    </row>
    <row r="365" spans="1:17" s="1753" customFormat="1" ht="24" hidden="1" customHeight="1" outlineLevel="1">
      <c r="A365" s="133"/>
      <c r="B365" s="1782" t="s">
        <v>901</v>
      </c>
      <c r="C365" s="666"/>
      <c r="D365" s="235" t="s">
        <v>897</v>
      </c>
      <c r="E365" s="1746"/>
      <c r="F365" s="1864"/>
      <c r="G365" s="1864"/>
      <c r="H365" s="1865"/>
      <c r="I365" s="2125"/>
      <c r="J365" s="1750"/>
      <c r="K365" s="1751"/>
      <c r="L365" s="1751"/>
      <c r="M365" s="1751"/>
      <c r="N365" s="1752"/>
      <c r="O365" s="1751"/>
      <c r="P365" s="1751"/>
      <c r="Q365" s="1751"/>
    </row>
    <row r="366" spans="1:17" s="1753" customFormat="1" ht="24" customHeight="1" collapsed="1">
      <c r="A366" s="133"/>
      <c r="B366" s="84" t="s">
        <v>902</v>
      </c>
      <c r="C366" s="1969">
        <v>32.68</v>
      </c>
      <c r="D366" s="235" t="s">
        <v>897</v>
      </c>
      <c r="E366" s="450" t="s">
        <v>123</v>
      </c>
      <c r="F366" s="2118">
        <v>7</v>
      </c>
      <c r="G366" s="2118">
        <v>7</v>
      </c>
      <c r="H366" s="2118">
        <v>7</v>
      </c>
      <c r="I366" s="2118">
        <v>11.68</v>
      </c>
      <c r="J366" s="1750"/>
    </row>
    <row r="367" spans="1:17" s="1753" customFormat="1" ht="24" hidden="1" customHeight="1" outlineLevel="1">
      <c r="A367" s="133"/>
      <c r="B367" s="1880" t="s">
        <v>903</v>
      </c>
      <c r="C367" s="1970"/>
      <c r="D367" s="235" t="s">
        <v>897</v>
      </c>
      <c r="E367" s="1746"/>
      <c r="F367" s="2119"/>
      <c r="G367" s="2119"/>
      <c r="H367" s="2119"/>
      <c r="I367" s="2119"/>
      <c r="J367" s="1750"/>
    </row>
    <row r="368" spans="1:17" s="1753" customFormat="1" ht="24" hidden="1" customHeight="1" outlineLevel="1">
      <c r="A368" s="133"/>
      <c r="B368" s="1880" t="s">
        <v>904</v>
      </c>
      <c r="C368" s="1970"/>
      <c r="D368" s="235" t="s">
        <v>897</v>
      </c>
      <c r="E368" s="1746"/>
      <c r="F368" s="2119"/>
      <c r="G368" s="2119"/>
      <c r="H368" s="2119"/>
      <c r="I368" s="2119"/>
      <c r="J368" s="1750"/>
    </row>
    <row r="369" spans="1:10" s="1753" customFormat="1" ht="24" hidden="1" customHeight="1" outlineLevel="1">
      <c r="A369" s="133"/>
      <c r="B369" s="1880" t="s">
        <v>905</v>
      </c>
      <c r="C369" s="1970"/>
      <c r="D369" s="235" t="s">
        <v>897</v>
      </c>
      <c r="E369" s="1746"/>
      <c r="F369" s="2119"/>
      <c r="G369" s="2119"/>
      <c r="H369" s="2119"/>
      <c r="I369" s="2119"/>
      <c r="J369" s="1750"/>
    </row>
    <row r="370" spans="1:10" s="1753" customFormat="1" ht="24" customHeight="1" collapsed="1">
      <c r="A370" s="133"/>
      <c r="B370" s="84" t="s">
        <v>906</v>
      </c>
      <c r="C370" s="1969">
        <v>0</v>
      </c>
      <c r="D370" s="235" t="s">
        <v>897</v>
      </c>
      <c r="E370" s="1746"/>
      <c r="F370" s="1971">
        <v>0</v>
      </c>
      <c r="G370" s="1971">
        <v>0</v>
      </c>
      <c r="H370" s="1971">
        <v>0</v>
      </c>
      <c r="I370" s="1971">
        <v>0</v>
      </c>
      <c r="J370" s="1750"/>
    </row>
    <row r="371" spans="1:10" s="1753" customFormat="1" ht="24" hidden="1" customHeight="1" outlineLevel="1">
      <c r="A371" s="133"/>
      <c r="B371" s="1880" t="s">
        <v>907</v>
      </c>
      <c r="C371" s="1970"/>
      <c r="D371" s="235" t="s">
        <v>897</v>
      </c>
      <c r="E371" s="1746"/>
      <c r="F371" s="2119"/>
      <c r="G371" s="2119"/>
      <c r="H371" s="2119"/>
      <c r="I371" s="2119"/>
      <c r="J371" s="1750"/>
    </row>
    <row r="372" spans="1:10" s="1753" customFormat="1" ht="24" hidden="1" customHeight="1" outlineLevel="1">
      <c r="A372" s="133"/>
      <c r="B372" s="1880" t="s">
        <v>908</v>
      </c>
      <c r="C372" s="1970"/>
      <c r="D372" s="235" t="s">
        <v>897</v>
      </c>
      <c r="E372" s="1746"/>
      <c r="F372" s="2119"/>
      <c r="G372" s="2119"/>
      <c r="H372" s="2119"/>
      <c r="I372" s="2119"/>
      <c r="J372" s="1750"/>
    </row>
    <row r="373" spans="1:10" s="1753" customFormat="1" ht="24" hidden="1" customHeight="1" outlineLevel="1">
      <c r="A373" s="133"/>
      <c r="B373" s="1880" t="s">
        <v>909</v>
      </c>
      <c r="C373" s="1970"/>
      <c r="D373" s="235" t="s">
        <v>897</v>
      </c>
      <c r="E373" s="1746"/>
      <c r="F373" s="2119"/>
      <c r="G373" s="2119"/>
      <c r="H373" s="2119"/>
      <c r="I373" s="2119"/>
      <c r="J373" s="1750"/>
    </row>
    <row r="374" spans="1:10" s="1753" customFormat="1" ht="24" customHeight="1" collapsed="1">
      <c r="A374" s="133"/>
      <c r="B374" s="84" t="s">
        <v>910</v>
      </c>
      <c r="C374" s="1969">
        <v>38.29</v>
      </c>
      <c r="D374" s="235" t="s">
        <v>897</v>
      </c>
      <c r="E374" s="1746"/>
      <c r="F374" s="1971">
        <v>0</v>
      </c>
      <c r="G374" s="2118">
        <v>12.76</v>
      </c>
      <c r="H374" s="2118">
        <v>12.76</v>
      </c>
      <c r="I374" s="2118">
        <v>12.77</v>
      </c>
      <c r="J374" s="1750"/>
    </row>
    <row r="375" spans="1:10" s="1753" customFormat="1" ht="24" hidden="1" customHeight="1" outlineLevel="1">
      <c r="A375" s="133"/>
      <c r="B375" s="1880" t="s">
        <v>911</v>
      </c>
      <c r="C375" s="1970"/>
      <c r="D375" s="235" t="s">
        <v>897</v>
      </c>
      <c r="E375" s="1746"/>
      <c r="F375" s="2119"/>
      <c r="G375" s="2119"/>
      <c r="H375" s="2119"/>
      <c r="I375" s="2119"/>
      <c r="J375" s="1750"/>
    </row>
    <row r="376" spans="1:10" s="1753" customFormat="1" ht="24" hidden="1" customHeight="1" outlineLevel="1">
      <c r="A376" s="133"/>
      <c r="B376" s="1880" t="s">
        <v>912</v>
      </c>
      <c r="C376" s="1970"/>
      <c r="D376" s="235" t="s">
        <v>897</v>
      </c>
      <c r="E376" s="1746"/>
      <c r="F376" s="2119"/>
      <c r="G376" s="2119"/>
      <c r="H376" s="2119"/>
      <c r="I376" s="2119"/>
      <c r="J376" s="1750"/>
    </row>
    <row r="377" spans="1:10" s="1753" customFormat="1" ht="24" hidden="1" customHeight="1" outlineLevel="1">
      <c r="A377" s="133"/>
      <c r="B377" s="1880" t="s">
        <v>913</v>
      </c>
      <c r="C377" s="1970"/>
      <c r="D377" s="235" t="s">
        <v>897</v>
      </c>
      <c r="E377" s="1746"/>
      <c r="F377" s="2119"/>
      <c r="G377" s="2119"/>
      <c r="H377" s="2119"/>
      <c r="I377" s="2119"/>
      <c r="J377" s="1750"/>
    </row>
    <row r="378" spans="1:10" s="1753" customFormat="1" ht="24" hidden="1" customHeight="1" outlineLevel="1">
      <c r="A378" s="133"/>
      <c r="B378" s="1880" t="s">
        <v>914</v>
      </c>
      <c r="C378" s="1970"/>
      <c r="D378" s="235" t="s">
        <v>897</v>
      </c>
      <c r="E378" s="1746"/>
      <c r="F378" s="2119"/>
      <c r="G378" s="2119"/>
      <c r="H378" s="2119"/>
      <c r="I378" s="2119"/>
      <c r="J378" s="1750"/>
    </row>
    <row r="379" spans="1:10" s="1753" customFormat="1" ht="24" customHeight="1" collapsed="1">
      <c r="A379" s="133"/>
      <c r="B379" s="84" t="s">
        <v>915</v>
      </c>
      <c r="C379" s="1969">
        <v>64.3</v>
      </c>
      <c r="D379" s="235" t="s">
        <v>897</v>
      </c>
      <c r="E379" s="1746"/>
      <c r="F379" s="2118">
        <v>15</v>
      </c>
      <c r="G379" s="2118">
        <v>15</v>
      </c>
      <c r="H379" s="2118">
        <v>15</v>
      </c>
      <c r="I379" s="2118">
        <v>19.3</v>
      </c>
      <c r="J379" s="1750"/>
    </row>
    <row r="380" spans="1:10" s="1753" customFormat="1" ht="24" hidden="1" customHeight="1" outlineLevel="1">
      <c r="A380" s="133"/>
      <c r="B380" s="1880" t="s">
        <v>916</v>
      </c>
      <c r="C380" s="1970"/>
      <c r="D380" s="235" t="s">
        <v>897</v>
      </c>
      <c r="E380" s="1746"/>
      <c r="F380" s="2119"/>
      <c r="G380" s="2119"/>
      <c r="H380" s="2119"/>
      <c r="I380" s="2119"/>
      <c r="J380" s="1750"/>
    </row>
    <row r="381" spans="1:10" s="1753" customFormat="1" ht="24" hidden="1" customHeight="1" outlineLevel="1">
      <c r="A381" s="133"/>
      <c r="B381" s="1880" t="s">
        <v>917</v>
      </c>
      <c r="C381" s="1970"/>
      <c r="D381" s="235" t="s">
        <v>897</v>
      </c>
      <c r="E381" s="1746"/>
      <c r="F381" s="2119"/>
      <c r="G381" s="2119"/>
      <c r="H381" s="2119"/>
      <c r="I381" s="2119"/>
      <c r="J381" s="1750"/>
    </row>
    <row r="382" spans="1:10" s="1753" customFormat="1" ht="24" customHeight="1" collapsed="1">
      <c r="A382" s="133"/>
      <c r="B382" s="84" t="s">
        <v>918</v>
      </c>
      <c r="C382" s="1969">
        <v>0</v>
      </c>
      <c r="D382" s="235" t="s">
        <v>897</v>
      </c>
      <c r="E382" s="1746"/>
      <c r="F382" s="1971">
        <v>0</v>
      </c>
      <c r="G382" s="1971">
        <v>0</v>
      </c>
      <c r="H382" s="1971">
        <v>0</v>
      </c>
      <c r="I382" s="1971">
        <v>0</v>
      </c>
      <c r="J382" s="1750"/>
    </row>
    <row r="383" spans="1:10" s="1753" customFormat="1" ht="24" hidden="1" customHeight="1" outlineLevel="1">
      <c r="A383" s="133"/>
      <c r="B383" s="1880" t="s">
        <v>919</v>
      </c>
      <c r="C383" s="1970"/>
      <c r="D383" s="235" t="s">
        <v>897</v>
      </c>
      <c r="E383" s="1746"/>
      <c r="F383" s="2119"/>
      <c r="G383" s="2119"/>
      <c r="H383" s="2119"/>
      <c r="I383" s="2119"/>
      <c r="J383" s="1750"/>
    </row>
    <row r="384" spans="1:10" s="1753" customFormat="1" ht="24" hidden="1" customHeight="1" outlineLevel="1">
      <c r="A384" s="133"/>
      <c r="B384" s="1880" t="s">
        <v>920</v>
      </c>
      <c r="C384" s="1970"/>
      <c r="D384" s="235" t="s">
        <v>897</v>
      </c>
      <c r="E384" s="1746"/>
      <c r="F384" s="2119"/>
      <c r="G384" s="2119"/>
      <c r="H384" s="2119"/>
      <c r="I384" s="2119"/>
      <c r="J384" s="1750"/>
    </row>
    <row r="385" spans="1:10" s="1753" customFormat="1" ht="24" hidden="1" customHeight="1" outlineLevel="1">
      <c r="A385" s="133"/>
      <c r="B385" s="1880" t="s">
        <v>921</v>
      </c>
      <c r="C385" s="1970"/>
      <c r="D385" s="235" t="s">
        <v>897</v>
      </c>
      <c r="E385" s="1746"/>
      <c r="F385" s="2119"/>
      <c r="G385" s="2119"/>
      <c r="H385" s="2119"/>
      <c r="I385" s="2119"/>
      <c r="J385" s="1750"/>
    </row>
    <row r="386" spans="1:10" s="1753" customFormat="1" ht="24" hidden="1" customHeight="1" outlineLevel="1">
      <c r="A386" s="166"/>
      <c r="B386" s="1880" t="s">
        <v>922</v>
      </c>
      <c r="C386" s="1970"/>
      <c r="D386" s="235" t="s">
        <v>897</v>
      </c>
      <c r="E386" s="1746"/>
      <c r="F386" s="2119"/>
      <c r="G386" s="2119"/>
      <c r="H386" s="2119"/>
      <c r="I386" s="2119"/>
      <c r="J386" s="1750"/>
    </row>
    <row r="387" spans="1:10" s="1753" customFormat="1" ht="24" customHeight="1" collapsed="1">
      <c r="A387" s="133"/>
      <c r="B387" s="84" t="s">
        <v>923</v>
      </c>
      <c r="C387" s="1969">
        <v>17.010000000000002</v>
      </c>
      <c r="D387" s="235" t="s">
        <v>897</v>
      </c>
      <c r="E387" s="1746"/>
      <c r="F387" s="2118">
        <v>4</v>
      </c>
      <c r="G387" s="2118">
        <v>4</v>
      </c>
      <c r="H387" s="2118">
        <v>4</v>
      </c>
      <c r="I387" s="2118">
        <v>5.01</v>
      </c>
      <c r="J387" s="1750"/>
    </row>
    <row r="388" spans="1:10" s="1753" customFormat="1" ht="24" hidden="1" customHeight="1" outlineLevel="1">
      <c r="A388" s="133"/>
      <c r="B388" s="1880" t="s">
        <v>924</v>
      </c>
      <c r="C388" s="1970"/>
      <c r="D388" s="235" t="s">
        <v>897</v>
      </c>
      <c r="E388" s="1746"/>
      <c r="F388" s="2119"/>
      <c r="G388" s="2119"/>
      <c r="H388" s="2119"/>
      <c r="I388" s="2119"/>
      <c r="J388" s="1750"/>
    </row>
    <row r="389" spans="1:10" s="1753" customFormat="1" ht="24" hidden="1" customHeight="1" outlineLevel="1">
      <c r="A389" s="133"/>
      <c r="B389" s="1880" t="s">
        <v>925</v>
      </c>
      <c r="C389" s="1970"/>
      <c r="D389" s="235" t="s">
        <v>897</v>
      </c>
      <c r="E389" s="1746"/>
      <c r="F389" s="2119"/>
      <c r="G389" s="2119"/>
      <c r="H389" s="2119"/>
      <c r="I389" s="2119"/>
      <c r="J389" s="1750"/>
    </row>
    <row r="390" spans="1:10" s="1753" customFormat="1" ht="24" hidden="1" customHeight="1" outlineLevel="1">
      <c r="A390" s="133"/>
      <c r="B390" s="1880" t="s">
        <v>926</v>
      </c>
      <c r="C390" s="1970"/>
      <c r="D390" s="235" t="s">
        <v>897</v>
      </c>
      <c r="E390" s="1746"/>
      <c r="F390" s="2119"/>
      <c r="G390" s="2119"/>
      <c r="H390" s="2119"/>
      <c r="I390" s="2119"/>
      <c r="J390" s="1750"/>
    </row>
    <row r="391" spans="1:10" s="1753" customFormat="1" ht="24" customHeight="1" collapsed="1">
      <c r="A391" s="133"/>
      <c r="B391" s="84" t="s">
        <v>927</v>
      </c>
      <c r="C391" s="1969">
        <v>1</v>
      </c>
      <c r="D391" s="235" t="s">
        <v>897</v>
      </c>
      <c r="E391" s="1746"/>
      <c r="F391" s="1971">
        <v>0</v>
      </c>
      <c r="G391" s="2118">
        <v>1</v>
      </c>
      <c r="H391" s="1971">
        <v>0</v>
      </c>
      <c r="I391" s="1971">
        <v>0</v>
      </c>
      <c r="J391" s="1750"/>
    </row>
    <row r="392" spans="1:10" s="1753" customFormat="1" ht="24" customHeight="1">
      <c r="A392" s="133"/>
      <c r="B392" s="84" t="s">
        <v>928</v>
      </c>
      <c r="C392" s="1969">
        <v>15</v>
      </c>
      <c r="D392" s="235" t="s">
        <v>897</v>
      </c>
      <c r="E392" s="1746"/>
      <c r="F392" s="1971">
        <v>0</v>
      </c>
      <c r="G392" s="2118">
        <v>5</v>
      </c>
      <c r="H392" s="2119">
        <v>5</v>
      </c>
      <c r="I392" s="2119">
        <v>5</v>
      </c>
      <c r="J392" s="1750"/>
    </row>
    <row r="393" spans="1:10" s="1753" customFormat="1" ht="24" hidden="1" customHeight="1" outlineLevel="1">
      <c r="A393" s="133"/>
      <c r="B393" s="1880" t="s">
        <v>929</v>
      </c>
      <c r="C393" s="1970"/>
      <c r="D393" s="235" t="s">
        <v>897</v>
      </c>
      <c r="E393" s="1746"/>
      <c r="F393" s="2119"/>
      <c r="G393" s="2119"/>
      <c r="H393" s="2119"/>
      <c r="I393" s="2119"/>
      <c r="J393" s="1750"/>
    </row>
    <row r="394" spans="1:10" s="1753" customFormat="1" ht="24" hidden="1" customHeight="1" outlineLevel="1">
      <c r="A394" s="133"/>
      <c r="B394" s="1880" t="s">
        <v>930</v>
      </c>
      <c r="C394" s="1970"/>
      <c r="D394" s="235" t="s">
        <v>897</v>
      </c>
      <c r="E394" s="1746"/>
      <c r="F394" s="2119"/>
      <c r="G394" s="2119"/>
      <c r="H394" s="2119"/>
      <c r="I394" s="2119"/>
      <c r="J394" s="1750"/>
    </row>
    <row r="395" spans="1:10" s="1753" customFormat="1" ht="24" customHeight="1" collapsed="1">
      <c r="A395" s="133"/>
      <c r="B395" s="84" t="s">
        <v>931</v>
      </c>
      <c r="C395" s="1969">
        <v>0</v>
      </c>
      <c r="D395" s="235" t="s">
        <v>897</v>
      </c>
      <c r="E395" s="1746"/>
      <c r="F395" s="1971">
        <v>0</v>
      </c>
      <c r="G395" s="1971">
        <v>0</v>
      </c>
      <c r="H395" s="1971">
        <v>0</v>
      </c>
      <c r="I395" s="1971">
        <v>0</v>
      </c>
      <c r="J395" s="1750"/>
    </row>
    <row r="396" spans="1:10" s="1753" customFormat="1" ht="24" hidden="1" customHeight="1" outlineLevel="1">
      <c r="A396" s="133"/>
      <c r="B396" s="1880" t="s">
        <v>932</v>
      </c>
      <c r="C396" s="1970"/>
      <c r="D396" s="235" t="s">
        <v>897</v>
      </c>
      <c r="E396" s="1746"/>
      <c r="F396" s="2119"/>
      <c r="G396" s="2119"/>
      <c r="H396" s="2119"/>
      <c r="I396" s="2119"/>
      <c r="J396" s="1750"/>
    </row>
    <row r="397" spans="1:10" s="1753" customFormat="1" ht="24" hidden="1" customHeight="1" outlineLevel="1">
      <c r="A397" s="133"/>
      <c r="B397" s="1880" t="s">
        <v>933</v>
      </c>
      <c r="C397" s="1970"/>
      <c r="D397" s="235" t="s">
        <v>897</v>
      </c>
      <c r="E397" s="1746"/>
      <c r="F397" s="2119"/>
      <c r="G397" s="2119"/>
      <c r="H397" s="2119"/>
      <c r="I397" s="2119"/>
      <c r="J397" s="1750"/>
    </row>
    <row r="398" spans="1:10" s="1753" customFormat="1" ht="24" hidden="1" customHeight="1" outlineLevel="1">
      <c r="A398" s="133"/>
      <c r="B398" s="1880" t="s">
        <v>934</v>
      </c>
      <c r="C398" s="1970"/>
      <c r="D398" s="235" t="s">
        <v>897</v>
      </c>
      <c r="E398" s="1746"/>
      <c r="F398" s="2119"/>
      <c r="G398" s="2119"/>
      <c r="H398" s="2119"/>
      <c r="I398" s="2119"/>
      <c r="J398" s="1750"/>
    </row>
    <row r="399" spans="1:10" s="1753" customFormat="1" ht="24" customHeight="1" collapsed="1">
      <c r="A399" s="133"/>
      <c r="B399" s="84" t="s">
        <v>935</v>
      </c>
      <c r="C399" s="1969">
        <v>32.590000000000003</v>
      </c>
      <c r="D399" s="235" t="s">
        <v>897</v>
      </c>
      <c r="E399" s="1746"/>
      <c r="F399" s="2118">
        <v>7</v>
      </c>
      <c r="G399" s="2118">
        <v>7</v>
      </c>
      <c r="H399" s="2118">
        <v>7</v>
      </c>
      <c r="I399" s="2118">
        <v>11.59</v>
      </c>
      <c r="J399" s="1750"/>
    </row>
    <row r="400" spans="1:10" s="1753" customFormat="1" ht="24" hidden="1" customHeight="1" outlineLevel="1">
      <c r="A400" s="133"/>
      <c r="B400" s="1880" t="s">
        <v>936</v>
      </c>
      <c r="C400" s="1970"/>
      <c r="D400" s="235" t="s">
        <v>897</v>
      </c>
      <c r="E400" s="1746"/>
      <c r="F400" s="2119"/>
      <c r="G400" s="2119"/>
      <c r="H400" s="2119"/>
      <c r="I400" s="2119"/>
      <c r="J400" s="1750"/>
    </row>
    <row r="401" spans="1:10" s="1753" customFormat="1" ht="24" hidden="1" customHeight="1" outlineLevel="1">
      <c r="A401" s="133"/>
      <c r="B401" s="1880" t="s">
        <v>937</v>
      </c>
      <c r="C401" s="1970"/>
      <c r="D401" s="235" t="s">
        <v>897</v>
      </c>
      <c r="E401" s="1746"/>
      <c r="F401" s="2119"/>
      <c r="G401" s="2119"/>
      <c r="H401" s="2119"/>
      <c r="I401" s="2119"/>
      <c r="J401" s="1750"/>
    </row>
    <row r="402" spans="1:10" s="1753" customFormat="1" ht="24" hidden="1" customHeight="1" outlineLevel="1">
      <c r="A402" s="133"/>
      <c r="B402" s="1880" t="s">
        <v>938</v>
      </c>
      <c r="C402" s="1970"/>
      <c r="D402" s="235" t="s">
        <v>897</v>
      </c>
      <c r="E402" s="1746"/>
      <c r="F402" s="2119"/>
      <c r="G402" s="2119"/>
      <c r="H402" s="2119"/>
      <c r="I402" s="2119"/>
      <c r="J402" s="1750"/>
    </row>
    <row r="403" spans="1:10" s="1753" customFormat="1" ht="24" customHeight="1" collapsed="1">
      <c r="A403" s="133"/>
      <c r="B403" s="84" t="s">
        <v>939</v>
      </c>
      <c r="C403" s="1969">
        <v>27</v>
      </c>
      <c r="D403" s="235" t="s">
        <v>897</v>
      </c>
      <c r="E403" s="1746"/>
      <c r="F403" s="1971">
        <v>0</v>
      </c>
      <c r="G403" s="2118">
        <v>7</v>
      </c>
      <c r="H403" s="2118">
        <v>10</v>
      </c>
      <c r="I403" s="2118">
        <v>10</v>
      </c>
      <c r="J403" s="1750"/>
    </row>
    <row r="404" spans="1:10" s="1753" customFormat="1" ht="24" hidden="1" customHeight="1" outlineLevel="1">
      <c r="A404" s="133"/>
      <c r="B404" s="1880" t="s">
        <v>940</v>
      </c>
      <c r="C404" s="1970"/>
      <c r="D404" s="235" t="s">
        <v>897</v>
      </c>
      <c r="E404" s="1746"/>
      <c r="F404" s="2119"/>
      <c r="G404" s="2119"/>
      <c r="H404" s="2119"/>
      <c r="I404" s="2119"/>
      <c r="J404" s="1750"/>
    </row>
    <row r="405" spans="1:10" s="1753" customFormat="1" ht="24" hidden="1" customHeight="1" outlineLevel="1">
      <c r="A405" s="133"/>
      <c r="B405" s="1880" t="s">
        <v>941</v>
      </c>
      <c r="C405" s="1970"/>
      <c r="D405" s="235" t="s">
        <v>897</v>
      </c>
      <c r="E405" s="1746"/>
      <c r="F405" s="2119"/>
      <c r="G405" s="2119"/>
      <c r="H405" s="2119"/>
      <c r="I405" s="2119"/>
      <c r="J405" s="1750"/>
    </row>
    <row r="406" spans="1:10" s="1753" customFormat="1" ht="24" hidden="1" customHeight="1" outlineLevel="1">
      <c r="A406" s="133"/>
      <c r="B406" s="1880" t="s">
        <v>942</v>
      </c>
      <c r="C406" s="1970"/>
      <c r="D406" s="235" t="s">
        <v>897</v>
      </c>
      <c r="E406" s="1746"/>
      <c r="F406" s="2119"/>
      <c r="G406" s="2119"/>
      <c r="H406" s="2119"/>
      <c r="I406" s="2119"/>
      <c r="J406" s="1750"/>
    </row>
    <row r="407" spans="1:10" s="1753" customFormat="1" ht="24" hidden="1" customHeight="1" outlineLevel="1">
      <c r="A407" s="133"/>
      <c r="B407" s="1880" t="s">
        <v>943</v>
      </c>
      <c r="C407" s="1970"/>
      <c r="D407" s="235" t="s">
        <v>897</v>
      </c>
      <c r="E407" s="1746"/>
      <c r="F407" s="2119"/>
      <c r="G407" s="2119"/>
      <c r="H407" s="2119"/>
      <c r="I407" s="2119"/>
      <c r="J407" s="1750"/>
    </row>
    <row r="408" spans="1:10" s="1753" customFormat="1" ht="24" customHeight="1" collapsed="1">
      <c r="A408" s="133"/>
      <c r="B408" s="84" t="s">
        <v>944</v>
      </c>
      <c r="C408" s="1969">
        <v>27.39</v>
      </c>
      <c r="D408" s="235" t="s">
        <v>897</v>
      </c>
      <c r="E408" s="1746"/>
      <c r="F408" s="2118">
        <v>7</v>
      </c>
      <c r="G408" s="2118">
        <v>7</v>
      </c>
      <c r="H408" s="2118">
        <v>7</v>
      </c>
      <c r="I408" s="2118">
        <v>6.39</v>
      </c>
      <c r="J408" s="1750"/>
    </row>
    <row r="409" spans="1:10" s="1753" customFormat="1" ht="24" hidden="1" customHeight="1" outlineLevel="1">
      <c r="A409" s="133"/>
      <c r="B409" s="1880" t="s">
        <v>945</v>
      </c>
      <c r="C409" s="1970"/>
      <c r="D409" s="235" t="s">
        <v>897</v>
      </c>
      <c r="E409" s="1746"/>
      <c r="F409" s="2119"/>
      <c r="G409" s="2119"/>
      <c r="H409" s="2119"/>
      <c r="I409" s="2119"/>
      <c r="J409" s="1750"/>
    </row>
    <row r="410" spans="1:10" s="1753" customFormat="1" ht="24" hidden="1" customHeight="1" outlineLevel="1">
      <c r="A410" s="133"/>
      <c r="B410" s="1880" t="s">
        <v>946</v>
      </c>
      <c r="C410" s="1970"/>
      <c r="D410" s="235" t="s">
        <v>897</v>
      </c>
      <c r="E410" s="1746"/>
      <c r="F410" s="2119"/>
      <c r="G410" s="2119"/>
      <c r="H410" s="2119"/>
      <c r="I410" s="2119"/>
      <c r="J410" s="1750"/>
    </row>
    <row r="411" spans="1:10" s="1753" customFormat="1" ht="24" customHeight="1" collapsed="1">
      <c r="A411" s="133"/>
      <c r="B411" s="84" t="s">
        <v>947</v>
      </c>
      <c r="C411" s="1969">
        <v>50</v>
      </c>
      <c r="D411" s="235" t="s">
        <v>897</v>
      </c>
      <c r="E411" s="1746"/>
      <c r="F411" s="2118">
        <v>12</v>
      </c>
      <c r="G411" s="2118">
        <v>12</v>
      </c>
      <c r="H411" s="2118">
        <v>12</v>
      </c>
      <c r="I411" s="2118">
        <v>14</v>
      </c>
      <c r="J411" s="1750"/>
    </row>
    <row r="412" spans="1:10" s="1753" customFormat="1" ht="24" hidden="1" customHeight="1" outlineLevel="1">
      <c r="A412" s="133"/>
      <c r="B412" s="1880" t="s">
        <v>1042</v>
      </c>
      <c r="C412" s="1970"/>
      <c r="D412" s="235" t="s">
        <v>897</v>
      </c>
      <c r="E412" s="1746"/>
      <c r="F412" s="2119"/>
      <c r="G412" s="2119"/>
      <c r="H412" s="2119"/>
      <c r="I412" s="2119"/>
      <c r="J412" s="1750"/>
    </row>
    <row r="413" spans="1:10" s="1753" customFormat="1" ht="24" hidden="1" customHeight="1" outlineLevel="1">
      <c r="A413" s="133"/>
      <c r="B413" s="1880" t="s">
        <v>949</v>
      </c>
      <c r="C413" s="1970"/>
      <c r="D413" s="235" t="s">
        <v>897</v>
      </c>
      <c r="E413" s="1746"/>
      <c r="F413" s="2119"/>
      <c r="G413" s="2119"/>
      <c r="H413" s="2119"/>
      <c r="I413" s="2119"/>
      <c r="J413" s="1750"/>
    </row>
    <row r="414" spans="1:10" s="1753" customFormat="1" ht="24" customHeight="1" collapsed="1">
      <c r="A414" s="1754"/>
      <c r="B414" s="84" t="s">
        <v>948</v>
      </c>
      <c r="C414" s="1969">
        <v>10</v>
      </c>
      <c r="D414" s="235" t="s">
        <v>897</v>
      </c>
      <c r="E414" s="1746"/>
      <c r="F414" s="1971">
        <v>0</v>
      </c>
      <c r="G414" s="1971">
        <v>0</v>
      </c>
      <c r="H414" s="2118">
        <v>5</v>
      </c>
      <c r="I414" s="2118">
        <v>5</v>
      </c>
      <c r="J414" s="1750"/>
    </row>
    <row r="415" spans="1:10" s="1753" customFormat="1" ht="24" hidden="1" customHeight="1" outlineLevel="1">
      <c r="A415" s="133"/>
      <c r="B415" s="1881" t="s">
        <v>1043</v>
      </c>
      <c r="C415" s="1970"/>
      <c r="D415" s="235" t="s">
        <v>897</v>
      </c>
      <c r="E415" s="1746"/>
      <c r="F415" s="2119"/>
      <c r="G415" s="2119"/>
      <c r="H415" s="2119"/>
      <c r="I415" s="2119"/>
      <c r="J415" s="1750"/>
    </row>
    <row r="416" spans="1:10" s="1753" customFormat="1" ht="24" hidden="1" customHeight="1" outlineLevel="1">
      <c r="A416" s="133"/>
      <c r="B416" s="1880" t="s">
        <v>952</v>
      </c>
      <c r="C416" s="1970"/>
      <c r="D416" s="235" t="s">
        <v>897</v>
      </c>
      <c r="E416" s="1746"/>
      <c r="F416" s="2119"/>
      <c r="G416" s="2119"/>
      <c r="H416" s="2119"/>
      <c r="I416" s="2119"/>
      <c r="J416" s="1750"/>
    </row>
    <row r="417" spans="1:17" s="1753" customFormat="1" ht="24" customHeight="1" collapsed="1">
      <c r="A417" s="112"/>
      <c r="B417" s="84" t="s">
        <v>1044</v>
      </c>
      <c r="C417" s="1969">
        <v>1.9</v>
      </c>
      <c r="D417" s="235" t="s">
        <v>897</v>
      </c>
      <c r="E417" s="1755"/>
      <c r="F417" s="1971">
        <v>0</v>
      </c>
      <c r="G417" s="1971">
        <v>0</v>
      </c>
      <c r="H417" s="2118">
        <v>1.9</v>
      </c>
      <c r="I417" s="1971">
        <v>0</v>
      </c>
      <c r="J417" s="1750"/>
    </row>
    <row r="418" spans="1:17" ht="24" customHeight="1">
      <c r="A418" s="455"/>
      <c r="B418" s="1978" t="s">
        <v>1217</v>
      </c>
      <c r="C418" s="1061"/>
      <c r="D418" s="83"/>
      <c r="E418" s="450"/>
      <c r="F418" s="456"/>
      <c r="G418" s="456"/>
      <c r="H418" s="245"/>
      <c r="I418" s="245"/>
      <c r="J418" s="1686"/>
      <c r="K418" s="439"/>
      <c r="L418" s="439"/>
    </row>
    <row r="419" spans="1:17" ht="16.5" customHeight="1">
      <c r="A419" s="455"/>
      <c r="B419" s="458"/>
      <c r="C419" s="1123"/>
      <c r="D419" s="1124"/>
      <c r="E419" s="456"/>
      <c r="F419" s="456"/>
      <c r="G419" s="456"/>
      <c r="H419" s="509"/>
      <c r="I419" s="509"/>
      <c r="J419" s="1691"/>
      <c r="K419" s="439"/>
      <c r="L419" s="439"/>
    </row>
    <row r="420" spans="1:17" ht="24" customHeight="1">
      <c r="A420" s="455"/>
      <c r="B420" s="2738" t="s">
        <v>795</v>
      </c>
      <c r="C420" s="2739"/>
      <c r="D420" s="2740"/>
      <c r="E420" s="450" t="s">
        <v>20</v>
      </c>
      <c r="F420" s="450"/>
      <c r="G420" s="392"/>
      <c r="H420" s="509"/>
      <c r="I420" s="509"/>
      <c r="J420" s="1691" t="s">
        <v>995</v>
      </c>
      <c r="K420" s="439"/>
      <c r="L420" s="440" t="s">
        <v>1215</v>
      </c>
      <c r="O420" s="12">
        <v>13</v>
      </c>
    </row>
    <row r="421" spans="1:17" ht="24" customHeight="1">
      <c r="A421" s="455"/>
      <c r="B421" s="799" t="s">
        <v>1048</v>
      </c>
      <c r="C421" s="1972">
        <f>C426+C430+C434+C439+C442+C447+C451+C452+C455+C459+C463+C468+C471+C474+C477</f>
        <v>366</v>
      </c>
      <c r="D421" s="83" t="s">
        <v>211</v>
      </c>
      <c r="E421" s="450" t="s">
        <v>44</v>
      </c>
      <c r="F421" s="2121">
        <v>0.25</v>
      </c>
      <c r="G421" s="2122">
        <v>0.3</v>
      </c>
      <c r="H421" s="2122">
        <v>0.3</v>
      </c>
      <c r="I421" s="2122">
        <v>0.15</v>
      </c>
      <c r="J421" s="1686"/>
      <c r="K421" s="439"/>
      <c r="L421" s="439"/>
    </row>
    <row r="422" spans="1:17" s="1753" customFormat="1" ht="24" hidden="1" customHeight="1" outlineLevel="1">
      <c r="A422" s="133"/>
      <c r="B422" s="1782" t="s">
        <v>898</v>
      </c>
      <c r="C422" s="1968">
        <v>10</v>
      </c>
      <c r="D422" s="235" t="s">
        <v>897</v>
      </c>
      <c r="E422" s="450"/>
      <c r="F422" s="1971">
        <f>C422*0.25</f>
        <v>2.5</v>
      </c>
      <c r="G422" s="1971">
        <f>C422*0.3</f>
        <v>3</v>
      </c>
      <c r="H422" s="1971">
        <f>C422*0.3</f>
        <v>3</v>
      </c>
      <c r="I422" s="1971">
        <f>C422*0.15</f>
        <v>1.5</v>
      </c>
      <c r="J422" s="1750"/>
      <c r="K422" s="1751"/>
      <c r="L422" s="1751"/>
      <c r="M422" s="1751"/>
      <c r="N422" s="1752"/>
      <c r="O422" s="1751"/>
      <c r="P422" s="1751"/>
      <c r="Q422" s="1751"/>
    </row>
    <row r="423" spans="1:17" s="1753" customFormat="1" ht="24" hidden="1" customHeight="1" outlineLevel="1">
      <c r="A423" s="133"/>
      <c r="B423" s="1782" t="s">
        <v>899</v>
      </c>
      <c r="C423" s="1968">
        <v>8</v>
      </c>
      <c r="D423" s="235" t="s">
        <v>897</v>
      </c>
      <c r="E423" s="1746"/>
      <c r="F423" s="1971">
        <f t="shared" ref="F423:F477" si="7">C423*0.25</f>
        <v>2</v>
      </c>
      <c r="G423" s="1971">
        <f t="shared" ref="G423:G477" si="8">C423*0.3</f>
        <v>2.4</v>
      </c>
      <c r="H423" s="1971">
        <f t="shared" ref="H423:H477" si="9">C423*0.3</f>
        <v>2.4</v>
      </c>
      <c r="I423" s="1971">
        <f t="shared" ref="I423:I477" si="10">C423*0.15</f>
        <v>1.2</v>
      </c>
      <c r="J423" s="1750"/>
      <c r="K423" s="1751"/>
      <c r="L423" s="1751"/>
      <c r="M423" s="1751"/>
      <c r="N423" s="1752"/>
      <c r="O423" s="1751"/>
      <c r="P423" s="1751"/>
      <c r="Q423" s="1751"/>
    </row>
    <row r="424" spans="1:17" s="1753" customFormat="1" ht="24" hidden="1" customHeight="1" outlineLevel="1">
      <c r="A424" s="133"/>
      <c r="B424" s="1782" t="s">
        <v>900</v>
      </c>
      <c r="C424" s="1968">
        <v>8</v>
      </c>
      <c r="D424" s="235" t="s">
        <v>897</v>
      </c>
      <c r="E424" s="1746"/>
      <c r="F424" s="1971">
        <f t="shared" si="7"/>
        <v>2</v>
      </c>
      <c r="G424" s="1971">
        <f t="shared" si="8"/>
        <v>2.4</v>
      </c>
      <c r="H424" s="1971">
        <f t="shared" si="9"/>
        <v>2.4</v>
      </c>
      <c r="I424" s="1971">
        <f t="shared" si="10"/>
        <v>1.2</v>
      </c>
      <c r="J424" s="1750"/>
      <c r="K424" s="1751"/>
      <c r="L424" s="1751"/>
      <c r="M424" s="1751"/>
      <c r="N424" s="1752"/>
      <c r="O424" s="1751"/>
      <c r="P424" s="1751"/>
      <c r="Q424" s="1751"/>
    </row>
    <row r="425" spans="1:17" s="1753" customFormat="1" ht="24" hidden="1" customHeight="1" outlineLevel="1">
      <c r="A425" s="133"/>
      <c r="B425" s="1782" t="s">
        <v>901</v>
      </c>
      <c r="C425" s="1968">
        <v>8</v>
      </c>
      <c r="D425" s="235" t="s">
        <v>897</v>
      </c>
      <c r="E425" s="1746"/>
      <c r="F425" s="1971">
        <f t="shared" si="7"/>
        <v>2</v>
      </c>
      <c r="G425" s="1971">
        <f t="shared" si="8"/>
        <v>2.4</v>
      </c>
      <c r="H425" s="1971">
        <f t="shared" si="9"/>
        <v>2.4</v>
      </c>
      <c r="I425" s="1971">
        <f t="shared" si="10"/>
        <v>1.2</v>
      </c>
      <c r="J425" s="1750"/>
      <c r="K425" s="1751"/>
      <c r="L425" s="1751"/>
      <c r="M425" s="1751"/>
      <c r="N425" s="1752"/>
      <c r="O425" s="1751"/>
      <c r="P425" s="1751"/>
      <c r="Q425" s="1751"/>
    </row>
    <row r="426" spans="1:17" s="1753" customFormat="1" ht="24" customHeight="1" collapsed="1">
      <c r="A426" s="133"/>
      <c r="B426" s="84" t="s">
        <v>902</v>
      </c>
      <c r="C426" s="1969">
        <f>SUM(C422:C425)</f>
        <v>34</v>
      </c>
      <c r="D426" s="235" t="s">
        <v>897</v>
      </c>
      <c r="E426" s="450" t="s">
        <v>123</v>
      </c>
      <c r="F426" s="1971">
        <f t="shared" si="7"/>
        <v>8.5</v>
      </c>
      <c r="G426" s="1971">
        <f t="shared" si="8"/>
        <v>10.199999999999999</v>
      </c>
      <c r="H426" s="1971">
        <f t="shared" si="9"/>
        <v>10.199999999999999</v>
      </c>
      <c r="I426" s="1971">
        <f t="shared" si="10"/>
        <v>5.0999999999999996</v>
      </c>
      <c r="J426" s="1750"/>
    </row>
    <row r="427" spans="1:17" s="1753" customFormat="1" ht="24" hidden="1" customHeight="1" outlineLevel="1">
      <c r="A427" s="133"/>
      <c r="B427" s="1880" t="s">
        <v>903</v>
      </c>
      <c r="C427" s="1970">
        <v>10</v>
      </c>
      <c r="D427" s="235" t="s">
        <v>897</v>
      </c>
      <c r="E427" s="1746"/>
      <c r="F427" s="1971">
        <f t="shared" si="7"/>
        <v>2.5</v>
      </c>
      <c r="G427" s="1971">
        <f t="shared" si="8"/>
        <v>3</v>
      </c>
      <c r="H427" s="1971">
        <f t="shared" si="9"/>
        <v>3</v>
      </c>
      <c r="I427" s="1971">
        <f t="shared" si="10"/>
        <v>1.5</v>
      </c>
      <c r="J427" s="1750"/>
    </row>
    <row r="428" spans="1:17" s="1753" customFormat="1" ht="24" hidden="1" customHeight="1" outlineLevel="1">
      <c r="A428" s="133"/>
      <c r="B428" s="1880" t="s">
        <v>904</v>
      </c>
      <c r="C428" s="1970">
        <v>8</v>
      </c>
      <c r="D428" s="235" t="s">
        <v>897</v>
      </c>
      <c r="E428" s="1746"/>
      <c r="F428" s="1971">
        <f t="shared" si="7"/>
        <v>2</v>
      </c>
      <c r="G428" s="1971">
        <f t="shared" si="8"/>
        <v>2.4</v>
      </c>
      <c r="H428" s="1971">
        <f t="shared" si="9"/>
        <v>2.4</v>
      </c>
      <c r="I428" s="1971">
        <f t="shared" si="10"/>
        <v>1.2</v>
      </c>
      <c r="J428" s="1750"/>
    </row>
    <row r="429" spans="1:17" s="1753" customFormat="1" ht="24" hidden="1" customHeight="1" outlineLevel="1">
      <c r="A429" s="133"/>
      <c r="B429" s="1880" t="s">
        <v>905</v>
      </c>
      <c r="C429" s="1970">
        <v>8</v>
      </c>
      <c r="D429" s="235" t="s">
        <v>897</v>
      </c>
      <c r="E429" s="1746"/>
      <c r="F429" s="1971">
        <f t="shared" si="7"/>
        <v>2</v>
      </c>
      <c r="G429" s="1971">
        <f t="shared" si="8"/>
        <v>2.4</v>
      </c>
      <c r="H429" s="1971">
        <f t="shared" si="9"/>
        <v>2.4</v>
      </c>
      <c r="I429" s="1971">
        <f t="shared" si="10"/>
        <v>1.2</v>
      </c>
      <c r="J429" s="1750"/>
    </row>
    <row r="430" spans="1:17" s="1753" customFormat="1" ht="24" customHeight="1" collapsed="1">
      <c r="A430" s="133"/>
      <c r="B430" s="84" t="s">
        <v>906</v>
      </c>
      <c r="C430" s="1969">
        <f>SUM(C427:C429)</f>
        <v>26</v>
      </c>
      <c r="D430" s="235" t="s">
        <v>897</v>
      </c>
      <c r="E430" s="1746"/>
      <c r="F430" s="1971">
        <f t="shared" si="7"/>
        <v>6.5</v>
      </c>
      <c r="G430" s="1971">
        <f t="shared" si="8"/>
        <v>7.8</v>
      </c>
      <c r="H430" s="1971">
        <f t="shared" si="9"/>
        <v>7.8</v>
      </c>
      <c r="I430" s="1971">
        <f t="shared" si="10"/>
        <v>3.9</v>
      </c>
      <c r="J430" s="1750"/>
    </row>
    <row r="431" spans="1:17" s="1753" customFormat="1" ht="24" hidden="1" customHeight="1" outlineLevel="1">
      <c r="A431" s="133"/>
      <c r="B431" s="1880" t="s">
        <v>907</v>
      </c>
      <c r="C431" s="1970">
        <v>10</v>
      </c>
      <c r="D431" s="235" t="s">
        <v>897</v>
      </c>
      <c r="E431" s="1746"/>
      <c r="F431" s="1971">
        <f t="shared" si="7"/>
        <v>2.5</v>
      </c>
      <c r="G431" s="1971">
        <f t="shared" si="8"/>
        <v>3</v>
      </c>
      <c r="H431" s="1971">
        <f t="shared" si="9"/>
        <v>3</v>
      </c>
      <c r="I431" s="1971">
        <f t="shared" si="10"/>
        <v>1.5</v>
      </c>
      <c r="J431" s="1750"/>
    </row>
    <row r="432" spans="1:17" s="1753" customFormat="1" ht="24" hidden="1" customHeight="1" outlineLevel="1">
      <c r="A432" s="133"/>
      <c r="B432" s="1880" t="s">
        <v>908</v>
      </c>
      <c r="C432" s="1970">
        <v>8</v>
      </c>
      <c r="D432" s="235" t="s">
        <v>897</v>
      </c>
      <c r="E432" s="1746"/>
      <c r="F432" s="1971">
        <f t="shared" si="7"/>
        <v>2</v>
      </c>
      <c r="G432" s="1971">
        <f t="shared" si="8"/>
        <v>2.4</v>
      </c>
      <c r="H432" s="1971">
        <f t="shared" si="9"/>
        <v>2.4</v>
      </c>
      <c r="I432" s="1971">
        <f t="shared" si="10"/>
        <v>1.2</v>
      </c>
      <c r="J432" s="1750"/>
    </row>
    <row r="433" spans="1:10" s="1753" customFormat="1" ht="24" hidden="1" customHeight="1" outlineLevel="1">
      <c r="A433" s="133"/>
      <c r="B433" s="1880" t="s">
        <v>909</v>
      </c>
      <c r="C433" s="1970">
        <v>8</v>
      </c>
      <c r="D433" s="235" t="s">
        <v>897</v>
      </c>
      <c r="E433" s="1746"/>
      <c r="F433" s="1971">
        <f t="shared" si="7"/>
        <v>2</v>
      </c>
      <c r="G433" s="1971">
        <f t="shared" si="8"/>
        <v>2.4</v>
      </c>
      <c r="H433" s="1971">
        <f t="shared" si="9"/>
        <v>2.4</v>
      </c>
      <c r="I433" s="1971">
        <f t="shared" si="10"/>
        <v>1.2</v>
      </c>
      <c r="J433" s="1750"/>
    </row>
    <row r="434" spans="1:10" s="1753" customFormat="1" ht="24" customHeight="1" collapsed="1">
      <c r="A434" s="133"/>
      <c r="B434" s="84" t="s">
        <v>910</v>
      </c>
      <c r="C434" s="1969">
        <f>SUM(C431:C433)</f>
        <v>26</v>
      </c>
      <c r="D434" s="235" t="s">
        <v>897</v>
      </c>
      <c r="E434" s="1746"/>
      <c r="F434" s="1971">
        <f t="shared" si="7"/>
        <v>6.5</v>
      </c>
      <c r="G434" s="1971">
        <f t="shared" si="8"/>
        <v>7.8</v>
      </c>
      <c r="H434" s="1971">
        <f t="shared" si="9"/>
        <v>7.8</v>
      </c>
      <c r="I434" s="1971">
        <f t="shared" si="10"/>
        <v>3.9</v>
      </c>
      <c r="J434" s="1750"/>
    </row>
    <row r="435" spans="1:10" s="1753" customFormat="1" ht="24" hidden="1" customHeight="1" outlineLevel="1">
      <c r="A435" s="133"/>
      <c r="B435" s="1880" t="s">
        <v>911</v>
      </c>
      <c r="C435" s="1970">
        <v>10</v>
      </c>
      <c r="D435" s="235" t="s">
        <v>897</v>
      </c>
      <c r="E435" s="1746"/>
      <c r="F435" s="1971">
        <f t="shared" si="7"/>
        <v>2.5</v>
      </c>
      <c r="G435" s="1971">
        <f t="shared" si="8"/>
        <v>3</v>
      </c>
      <c r="H435" s="1971">
        <f t="shared" si="9"/>
        <v>3</v>
      </c>
      <c r="I435" s="1971">
        <f t="shared" si="10"/>
        <v>1.5</v>
      </c>
      <c r="J435" s="1750"/>
    </row>
    <row r="436" spans="1:10" s="1753" customFormat="1" ht="24" hidden="1" customHeight="1" outlineLevel="1">
      <c r="A436" s="133"/>
      <c r="B436" s="1880" t="s">
        <v>912</v>
      </c>
      <c r="C436" s="1970">
        <v>8</v>
      </c>
      <c r="D436" s="235" t="s">
        <v>897</v>
      </c>
      <c r="E436" s="1746"/>
      <c r="F436" s="1971">
        <f t="shared" si="7"/>
        <v>2</v>
      </c>
      <c r="G436" s="1971">
        <f t="shared" si="8"/>
        <v>2.4</v>
      </c>
      <c r="H436" s="1971">
        <f t="shared" si="9"/>
        <v>2.4</v>
      </c>
      <c r="I436" s="1971">
        <f t="shared" si="10"/>
        <v>1.2</v>
      </c>
      <c r="J436" s="1750"/>
    </row>
    <row r="437" spans="1:10" s="1753" customFormat="1" ht="24" hidden="1" customHeight="1" outlineLevel="1">
      <c r="A437" s="133"/>
      <c r="B437" s="1880" t="s">
        <v>913</v>
      </c>
      <c r="C437" s="1970">
        <v>8</v>
      </c>
      <c r="D437" s="235" t="s">
        <v>897</v>
      </c>
      <c r="E437" s="1746"/>
      <c r="F437" s="1971">
        <f t="shared" si="7"/>
        <v>2</v>
      </c>
      <c r="G437" s="1971">
        <f t="shared" si="8"/>
        <v>2.4</v>
      </c>
      <c r="H437" s="1971">
        <f t="shared" si="9"/>
        <v>2.4</v>
      </c>
      <c r="I437" s="1971">
        <f t="shared" si="10"/>
        <v>1.2</v>
      </c>
      <c r="J437" s="1750"/>
    </row>
    <row r="438" spans="1:10" s="1753" customFormat="1" ht="24" hidden="1" customHeight="1" outlineLevel="1">
      <c r="A438" s="133"/>
      <c r="B438" s="1880" t="s">
        <v>914</v>
      </c>
      <c r="C438" s="1970">
        <v>8</v>
      </c>
      <c r="D438" s="235" t="s">
        <v>897</v>
      </c>
      <c r="E438" s="1746"/>
      <c r="F438" s="1971">
        <f t="shared" si="7"/>
        <v>2</v>
      </c>
      <c r="G438" s="1971">
        <f t="shared" si="8"/>
        <v>2.4</v>
      </c>
      <c r="H438" s="1971">
        <f t="shared" si="9"/>
        <v>2.4</v>
      </c>
      <c r="I438" s="1971">
        <f t="shared" si="10"/>
        <v>1.2</v>
      </c>
      <c r="J438" s="1750"/>
    </row>
    <row r="439" spans="1:10" s="1753" customFormat="1" ht="24" customHeight="1" collapsed="1">
      <c r="A439" s="133"/>
      <c r="B439" s="84" t="s">
        <v>915</v>
      </c>
      <c r="C439" s="1969">
        <f>SUM(C435:C438)</f>
        <v>34</v>
      </c>
      <c r="D439" s="235" t="s">
        <v>897</v>
      </c>
      <c r="E439" s="1746"/>
      <c r="F439" s="1971">
        <f t="shared" si="7"/>
        <v>8.5</v>
      </c>
      <c r="G439" s="1971">
        <f t="shared" si="8"/>
        <v>10.199999999999999</v>
      </c>
      <c r="H439" s="1971">
        <f t="shared" si="9"/>
        <v>10.199999999999999</v>
      </c>
      <c r="I439" s="1971">
        <f t="shared" si="10"/>
        <v>5.0999999999999996</v>
      </c>
      <c r="J439" s="1750"/>
    </row>
    <row r="440" spans="1:10" s="1753" customFormat="1" ht="24" hidden="1" customHeight="1" outlineLevel="1">
      <c r="A440" s="133"/>
      <c r="B440" s="1880" t="s">
        <v>916</v>
      </c>
      <c r="C440" s="1970">
        <v>10</v>
      </c>
      <c r="D440" s="235" t="s">
        <v>897</v>
      </c>
      <c r="E440" s="1746"/>
      <c r="F440" s="1971">
        <f t="shared" si="7"/>
        <v>2.5</v>
      </c>
      <c r="G440" s="1971">
        <f t="shared" si="8"/>
        <v>3</v>
      </c>
      <c r="H440" s="1971">
        <f t="shared" si="9"/>
        <v>3</v>
      </c>
      <c r="I440" s="1971">
        <f t="shared" si="10"/>
        <v>1.5</v>
      </c>
      <c r="J440" s="1750"/>
    </row>
    <row r="441" spans="1:10" s="1753" customFormat="1" ht="24" hidden="1" customHeight="1" outlineLevel="1">
      <c r="A441" s="133"/>
      <c r="B441" s="1880" t="s">
        <v>917</v>
      </c>
      <c r="C441" s="1970">
        <v>8</v>
      </c>
      <c r="D441" s="235" t="s">
        <v>897</v>
      </c>
      <c r="E441" s="1746"/>
      <c r="F441" s="1971">
        <f t="shared" si="7"/>
        <v>2</v>
      </c>
      <c r="G441" s="1971">
        <f t="shared" si="8"/>
        <v>2.4</v>
      </c>
      <c r="H441" s="1971">
        <f t="shared" si="9"/>
        <v>2.4</v>
      </c>
      <c r="I441" s="1971">
        <f t="shared" si="10"/>
        <v>1.2</v>
      </c>
      <c r="J441" s="1750"/>
    </row>
    <row r="442" spans="1:10" s="1753" customFormat="1" ht="24" customHeight="1" collapsed="1">
      <c r="A442" s="133"/>
      <c r="B442" s="84" t="s">
        <v>918</v>
      </c>
      <c r="C442" s="1969">
        <f>SUM(C440:C441)</f>
        <v>18</v>
      </c>
      <c r="D442" s="235" t="s">
        <v>897</v>
      </c>
      <c r="E442" s="1746"/>
      <c r="F442" s="1971">
        <f t="shared" si="7"/>
        <v>4.5</v>
      </c>
      <c r="G442" s="1971">
        <f t="shared" si="8"/>
        <v>5.3999999999999995</v>
      </c>
      <c r="H442" s="1971">
        <f t="shared" si="9"/>
        <v>5.3999999999999995</v>
      </c>
      <c r="I442" s="1971">
        <f t="shared" si="10"/>
        <v>2.6999999999999997</v>
      </c>
      <c r="J442" s="1750"/>
    </row>
    <row r="443" spans="1:10" s="1753" customFormat="1" ht="24" hidden="1" customHeight="1" outlineLevel="1">
      <c r="A443" s="133"/>
      <c r="B443" s="1880" t="s">
        <v>919</v>
      </c>
      <c r="C443" s="1970">
        <v>10</v>
      </c>
      <c r="D443" s="235" t="s">
        <v>897</v>
      </c>
      <c r="E443" s="1746"/>
      <c r="F443" s="1971">
        <f t="shared" si="7"/>
        <v>2.5</v>
      </c>
      <c r="G443" s="1971">
        <f t="shared" si="8"/>
        <v>3</v>
      </c>
      <c r="H443" s="1971">
        <f t="shared" si="9"/>
        <v>3</v>
      </c>
      <c r="I443" s="1971">
        <f t="shared" si="10"/>
        <v>1.5</v>
      </c>
      <c r="J443" s="1750"/>
    </row>
    <row r="444" spans="1:10" s="1753" customFormat="1" ht="24" hidden="1" customHeight="1" outlineLevel="1">
      <c r="A444" s="133"/>
      <c r="B444" s="1880" t="s">
        <v>920</v>
      </c>
      <c r="C444" s="1970">
        <v>8</v>
      </c>
      <c r="D444" s="235" t="s">
        <v>897</v>
      </c>
      <c r="E444" s="1746"/>
      <c r="F444" s="1971">
        <f t="shared" si="7"/>
        <v>2</v>
      </c>
      <c r="G444" s="1971">
        <f t="shared" si="8"/>
        <v>2.4</v>
      </c>
      <c r="H444" s="1971">
        <f t="shared" si="9"/>
        <v>2.4</v>
      </c>
      <c r="I444" s="1971">
        <f t="shared" si="10"/>
        <v>1.2</v>
      </c>
      <c r="J444" s="1750"/>
    </row>
    <row r="445" spans="1:10" s="1753" customFormat="1" ht="24" hidden="1" customHeight="1" outlineLevel="1">
      <c r="A445" s="133"/>
      <c r="B445" s="1880" t="s">
        <v>921</v>
      </c>
      <c r="C445" s="1970">
        <v>8</v>
      </c>
      <c r="D445" s="235" t="s">
        <v>897</v>
      </c>
      <c r="E445" s="1746"/>
      <c r="F445" s="1971">
        <f t="shared" si="7"/>
        <v>2</v>
      </c>
      <c r="G445" s="1971">
        <f t="shared" si="8"/>
        <v>2.4</v>
      </c>
      <c r="H445" s="1971">
        <f t="shared" si="9"/>
        <v>2.4</v>
      </c>
      <c r="I445" s="1971">
        <f t="shared" si="10"/>
        <v>1.2</v>
      </c>
      <c r="J445" s="1750"/>
    </row>
    <row r="446" spans="1:10" s="1753" customFormat="1" ht="24" hidden="1" customHeight="1" outlineLevel="1">
      <c r="A446" s="166"/>
      <c r="B446" s="1880" t="s">
        <v>922</v>
      </c>
      <c r="C446" s="1970">
        <v>8</v>
      </c>
      <c r="D446" s="235" t="s">
        <v>897</v>
      </c>
      <c r="E446" s="1746"/>
      <c r="F446" s="1971">
        <f t="shared" si="7"/>
        <v>2</v>
      </c>
      <c r="G446" s="1971">
        <f t="shared" si="8"/>
        <v>2.4</v>
      </c>
      <c r="H446" s="1971">
        <f t="shared" si="9"/>
        <v>2.4</v>
      </c>
      <c r="I446" s="1971">
        <f t="shared" si="10"/>
        <v>1.2</v>
      </c>
      <c r="J446" s="1750"/>
    </row>
    <row r="447" spans="1:10" s="1753" customFormat="1" ht="24" customHeight="1" collapsed="1">
      <c r="A447" s="133"/>
      <c r="B447" s="84" t="s">
        <v>923</v>
      </c>
      <c r="C447" s="1969">
        <f>SUM(C443:C446)</f>
        <v>34</v>
      </c>
      <c r="D447" s="235" t="s">
        <v>897</v>
      </c>
      <c r="E447" s="1746"/>
      <c r="F447" s="1971">
        <f t="shared" si="7"/>
        <v>8.5</v>
      </c>
      <c r="G447" s="1971">
        <f t="shared" si="8"/>
        <v>10.199999999999999</v>
      </c>
      <c r="H447" s="1971">
        <f t="shared" si="9"/>
        <v>10.199999999999999</v>
      </c>
      <c r="I447" s="1971">
        <f t="shared" si="10"/>
        <v>5.0999999999999996</v>
      </c>
      <c r="J447" s="1750"/>
    </row>
    <row r="448" spans="1:10" s="1753" customFormat="1" ht="24" hidden="1" customHeight="1" outlineLevel="1">
      <c r="A448" s="133"/>
      <c r="B448" s="1880" t="s">
        <v>924</v>
      </c>
      <c r="C448" s="1970">
        <v>10</v>
      </c>
      <c r="D448" s="235" t="s">
        <v>897</v>
      </c>
      <c r="E448" s="1746"/>
      <c r="F448" s="1971">
        <f t="shared" si="7"/>
        <v>2.5</v>
      </c>
      <c r="G448" s="1971">
        <f t="shared" si="8"/>
        <v>3</v>
      </c>
      <c r="H448" s="1971">
        <f t="shared" si="9"/>
        <v>3</v>
      </c>
      <c r="I448" s="1971">
        <f t="shared" si="10"/>
        <v>1.5</v>
      </c>
      <c r="J448" s="1750"/>
    </row>
    <row r="449" spans="1:10" s="1753" customFormat="1" ht="24" hidden="1" customHeight="1" outlineLevel="1">
      <c r="A449" s="133"/>
      <c r="B449" s="1880" t="s">
        <v>925</v>
      </c>
      <c r="C449" s="1970">
        <v>8</v>
      </c>
      <c r="D449" s="235" t="s">
        <v>897</v>
      </c>
      <c r="E449" s="1746"/>
      <c r="F449" s="1971">
        <f t="shared" si="7"/>
        <v>2</v>
      </c>
      <c r="G449" s="1971">
        <f t="shared" si="8"/>
        <v>2.4</v>
      </c>
      <c r="H449" s="1971">
        <f t="shared" si="9"/>
        <v>2.4</v>
      </c>
      <c r="I449" s="1971">
        <f t="shared" si="10"/>
        <v>1.2</v>
      </c>
      <c r="J449" s="1750"/>
    </row>
    <row r="450" spans="1:10" s="1753" customFormat="1" ht="24" hidden="1" customHeight="1" outlineLevel="1">
      <c r="A450" s="133"/>
      <c r="B450" s="1880" t="s">
        <v>926</v>
      </c>
      <c r="C450" s="1970">
        <v>8</v>
      </c>
      <c r="D450" s="235" t="s">
        <v>897</v>
      </c>
      <c r="E450" s="1746"/>
      <c r="F450" s="1971">
        <f t="shared" si="7"/>
        <v>2</v>
      </c>
      <c r="G450" s="1971">
        <f t="shared" si="8"/>
        <v>2.4</v>
      </c>
      <c r="H450" s="1971">
        <f t="shared" si="9"/>
        <v>2.4</v>
      </c>
      <c r="I450" s="1971">
        <f t="shared" si="10"/>
        <v>1.2</v>
      </c>
      <c r="J450" s="1750"/>
    </row>
    <row r="451" spans="1:10" s="1753" customFormat="1" ht="24" customHeight="1" collapsed="1">
      <c r="A451" s="133"/>
      <c r="B451" s="84" t="s">
        <v>927</v>
      </c>
      <c r="C451" s="1969">
        <f>SUM(C448:C450)</f>
        <v>26</v>
      </c>
      <c r="D451" s="235" t="s">
        <v>897</v>
      </c>
      <c r="E451" s="1746"/>
      <c r="F451" s="1971">
        <f t="shared" si="7"/>
        <v>6.5</v>
      </c>
      <c r="G451" s="1971">
        <f t="shared" si="8"/>
        <v>7.8</v>
      </c>
      <c r="H451" s="1971">
        <f t="shared" si="9"/>
        <v>7.8</v>
      </c>
      <c r="I451" s="1971">
        <f t="shared" si="10"/>
        <v>3.9</v>
      </c>
      <c r="J451" s="1750"/>
    </row>
    <row r="452" spans="1:10" s="1753" customFormat="1" ht="24" customHeight="1">
      <c r="A452" s="133"/>
      <c r="B452" s="84" t="s">
        <v>928</v>
      </c>
      <c r="C452" s="1969">
        <v>10</v>
      </c>
      <c r="D452" s="235" t="s">
        <v>897</v>
      </c>
      <c r="E452" s="1746"/>
      <c r="F452" s="1971">
        <f t="shared" si="7"/>
        <v>2.5</v>
      </c>
      <c r="G452" s="1971">
        <f t="shared" si="8"/>
        <v>3</v>
      </c>
      <c r="H452" s="1971">
        <f t="shared" si="9"/>
        <v>3</v>
      </c>
      <c r="I452" s="1971">
        <f t="shared" si="10"/>
        <v>1.5</v>
      </c>
      <c r="J452" s="1750"/>
    </row>
    <row r="453" spans="1:10" s="1753" customFormat="1" ht="24" hidden="1" customHeight="1" outlineLevel="1">
      <c r="A453" s="133"/>
      <c r="B453" s="1880" t="s">
        <v>929</v>
      </c>
      <c r="C453" s="1970">
        <v>10</v>
      </c>
      <c r="D453" s="235" t="s">
        <v>897</v>
      </c>
      <c r="E453" s="1746"/>
      <c r="F453" s="1971">
        <f t="shared" si="7"/>
        <v>2.5</v>
      </c>
      <c r="G453" s="1971">
        <f t="shared" si="8"/>
        <v>3</v>
      </c>
      <c r="H453" s="1971">
        <f t="shared" si="9"/>
        <v>3</v>
      </c>
      <c r="I453" s="1971">
        <f t="shared" si="10"/>
        <v>1.5</v>
      </c>
      <c r="J453" s="1750"/>
    </row>
    <row r="454" spans="1:10" s="1753" customFormat="1" ht="24" hidden="1" customHeight="1" outlineLevel="1">
      <c r="A454" s="133"/>
      <c r="B454" s="1880" t="s">
        <v>930</v>
      </c>
      <c r="C454" s="1970">
        <v>8</v>
      </c>
      <c r="D454" s="235" t="s">
        <v>897</v>
      </c>
      <c r="E454" s="1746"/>
      <c r="F454" s="1971">
        <f t="shared" si="7"/>
        <v>2</v>
      </c>
      <c r="G454" s="1971">
        <f t="shared" si="8"/>
        <v>2.4</v>
      </c>
      <c r="H454" s="1971">
        <f t="shared" si="9"/>
        <v>2.4</v>
      </c>
      <c r="I454" s="1971">
        <f t="shared" si="10"/>
        <v>1.2</v>
      </c>
      <c r="J454" s="1750"/>
    </row>
    <row r="455" spans="1:10" s="1753" customFormat="1" ht="24" customHeight="1" collapsed="1">
      <c r="A455" s="133"/>
      <c r="B455" s="84" t="s">
        <v>931</v>
      </c>
      <c r="C455" s="1969">
        <f>SUM(C453:C454)</f>
        <v>18</v>
      </c>
      <c r="D455" s="235" t="s">
        <v>897</v>
      </c>
      <c r="E455" s="1746"/>
      <c r="F455" s="1971">
        <f t="shared" si="7"/>
        <v>4.5</v>
      </c>
      <c r="G455" s="1971">
        <f t="shared" si="8"/>
        <v>5.3999999999999995</v>
      </c>
      <c r="H455" s="1971">
        <f t="shared" si="9"/>
        <v>5.3999999999999995</v>
      </c>
      <c r="I455" s="1971">
        <f t="shared" si="10"/>
        <v>2.6999999999999997</v>
      </c>
      <c r="J455" s="1750"/>
    </row>
    <row r="456" spans="1:10" s="1753" customFormat="1" ht="24" hidden="1" customHeight="1" outlineLevel="1">
      <c r="A456" s="133"/>
      <c r="B456" s="1880" t="s">
        <v>932</v>
      </c>
      <c r="C456" s="1970">
        <v>10</v>
      </c>
      <c r="D456" s="235" t="s">
        <v>897</v>
      </c>
      <c r="E456" s="1746"/>
      <c r="F456" s="1971">
        <f t="shared" si="7"/>
        <v>2.5</v>
      </c>
      <c r="G456" s="1971">
        <f t="shared" si="8"/>
        <v>3</v>
      </c>
      <c r="H456" s="1971">
        <f t="shared" si="9"/>
        <v>3</v>
      </c>
      <c r="I456" s="1971">
        <f t="shared" si="10"/>
        <v>1.5</v>
      </c>
      <c r="J456" s="1750"/>
    </row>
    <row r="457" spans="1:10" s="1753" customFormat="1" ht="24" hidden="1" customHeight="1" outlineLevel="1">
      <c r="A457" s="133"/>
      <c r="B457" s="1880" t="s">
        <v>933</v>
      </c>
      <c r="C457" s="1970">
        <v>8</v>
      </c>
      <c r="D457" s="235" t="s">
        <v>897</v>
      </c>
      <c r="E457" s="1746"/>
      <c r="F457" s="1971">
        <f t="shared" si="7"/>
        <v>2</v>
      </c>
      <c r="G457" s="1971">
        <f t="shared" si="8"/>
        <v>2.4</v>
      </c>
      <c r="H457" s="1971">
        <f t="shared" si="9"/>
        <v>2.4</v>
      </c>
      <c r="I457" s="1971">
        <f t="shared" si="10"/>
        <v>1.2</v>
      </c>
      <c r="J457" s="1750"/>
    </row>
    <row r="458" spans="1:10" s="1753" customFormat="1" ht="24" hidden="1" customHeight="1" outlineLevel="1">
      <c r="A458" s="133"/>
      <c r="B458" s="1880" t="s">
        <v>934</v>
      </c>
      <c r="C458" s="1970">
        <v>8</v>
      </c>
      <c r="D458" s="235" t="s">
        <v>897</v>
      </c>
      <c r="E458" s="1746"/>
      <c r="F458" s="1971">
        <f t="shared" si="7"/>
        <v>2</v>
      </c>
      <c r="G458" s="1971">
        <f t="shared" si="8"/>
        <v>2.4</v>
      </c>
      <c r="H458" s="1971">
        <f t="shared" si="9"/>
        <v>2.4</v>
      </c>
      <c r="I458" s="1971">
        <f t="shared" si="10"/>
        <v>1.2</v>
      </c>
      <c r="J458" s="1750"/>
    </row>
    <row r="459" spans="1:10" s="1753" customFormat="1" ht="24" customHeight="1" collapsed="1">
      <c r="A459" s="133"/>
      <c r="B459" s="84" t="s">
        <v>935</v>
      </c>
      <c r="C459" s="1969">
        <f>SUM(C456:C458)</f>
        <v>26</v>
      </c>
      <c r="D459" s="235" t="s">
        <v>897</v>
      </c>
      <c r="E459" s="1746"/>
      <c r="F459" s="1971">
        <f t="shared" si="7"/>
        <v>6.5</v>
      </c>
      <c r="G459" s="1971">
        <f t="shared" si="8"/>
        <v>7.8</v>
      </c>
      <c r="H459" s="1971">
        <f t="shared" si="9"/>
        <v>7.8</v>
      </c>
      <c r="I459" s="1971">
        <f t="shared" si="10"/>
        <v>3.9</v>
      </c>
      <c r="J459" s="1750"/>
    </row>
    <row r="460" spans="1:10" s="1753" customFormat="1" ht="24" hidden="1" customHeight="1" outlineLevel="1">
      <c r="A460" s="133"/>
      <c r="B460" s="1880" t="s">
        <v>936</v>
      </c>
      <c r="C460" s="1970">
        <v>10</v>
      </c>
      <c r="D460" s="235" t="s">
        <v>897</v>
      </c>
      <c r="E460" s="1746"/>
      <c r="F460" s="1971">
        <f t="shared" si="7"/>
        <v>2.5</v>
      </c>
      <c r="G460" s="1971">
        <f t="shared" si="8"/>
        <v>3</v>
      </c>
      <c r="H460" s="1971">
        <f t="shared" si="9"/>
        <v>3</v>
      </c>
      <c r="I460" s="1971">
        <f t="shared" si="10"/>
        <v>1.5</v>
      </c>
      <c r="J460" s="1750"/>
    </row>
    <row r="461" spans="1:10" s="1753" customFormat="1" ht="24" hidden="1" customHeight="1" outlineLevel="1">
      <c r="A461" s="133"/>
      <c r="B461" s="1880" t="s">
        <v>937</v>
      </c>
      <c r="C461" s="1970">
        <v>8</v>
      </c>
      <c r="D461" s="235" t="s">
        <v>897</v>
      </c>
      <c r="E461" s="1746"/>
      <c r="F461" s="1971">
        <f t="shared" si="7"/>
        <v>2</v>
      </c>
      <c r="G461" s="1971">
        <f t="shared" si="8"/>
        <v>2.4</v>
      </c>
      <c r="H461" s="1971">
        <f t="shared" si="9"/>
        <v>2.4</v>
      </c>
      <c r="I461" s="1971">
        <f t="shared" si="10"/>
        <v>1.2</v>
      </c>
      <c r="J461" s="1750"/>
    </row>
    <row r="462" spans="1:10" s="1753" customFormat="1" ht="24" hidden="1" customHeight="1" outlineLevel="1">
      <c r="A462" s="133"/>
      <c r="B462" s="1880" t="s">
        <v>938</v>
      </c>
      <c r="C462" s="1970">
        <v>8</v>
      </c>
      <c r="D462" s="235" t="s">
        <v>897</v>
      </c>
      <c r="E462" s="1746"/>
      <c r="F462" s="1971">
        <f t="shared" si="7"/>
        <v>2</v>
      </c>
      <c r="G462" s="1971">
        <f t="shared" si="8"/>
        <v>2.4</v>
      </c>
      <c r="H462" s="1971">
        <f t="shared" si="9"/>
        <v>2.4</v>
      </c>
      <c r="I462" s="1971">
        <f t="shared" si="10"/>
        <v>1.2</v>
      </c>
      <c r="J462" s="1750"/>
    </row>
    <row r="463" spans="1:10" s="1753" customFormat="1" ht="24" customHeight="1" collapsed="1">
      <c r="A463" s="133"/>
      <c r="B463" s="84" t="s">
        <v>939</v>
      </c>
      <c r="C463" s="1969">
        <f>SUM(C460:C462)</f>
        <v>26</v>
      </c>
      <c r="D463" s="235" t="s">
        <v>897</v>
      </c>
      <c r="E463" s="1746"/>
      <c r="F463" s="1971">
        <f t="shared" si="7"/>
        <v>6.5</v>
      </c>
      <c r="G463" s="1971">
        <f t="shared" si="8"/>
        <v>7.8</v>
      </c>
      <c r="H463" s="1971">
        <f t="shared" si="9"/>
        <v>7.8</v>
      </c>
      <c r="I463" s="1971">
        <f t="shared" si="10"/>
        <v>3.9</v>
      </c>
      <c r="J463" s="1750"/>
    </row>
    <row r="464" spans="1:10" s="1753" customFormat="1" ht="24" hidden="1" customHeight="1" outlineLevel="1">
      <c r="A464" s="133"/>
      <c r="B464" s="1880" t="s">
        <v>940</v>
      </c>
      <c r="C464" s="1970">
        <v>10</v>
      </c>
      <c r="D464" s="235" t="s">
        <v>897</v>
      </c>
      <c r="E464" s="1746"/>
      <c r="F464" s="1971">
        <f t="shared" si="7"/>
        <v>2.5</v>
      </c>
      <c r="G464" s="1971">
        <f t="shared" si="8"/>
        <v>3</v>
      </c>
      <c r="H464" s="1971">
        <f t="shared" si="9"/>
        <v>3</v>
      </c>
      <c r="I464" s="1971">
        <f t="shared" si="10"/>
        <v>1.5</v>
      </c>
      <c r="J464" s="1750"/>
    </row>
    <row r="465" spans="1:17" s="1753" customFormat="1" ht="24" hidden="1" customHeight="1" outlineLevel="1">
      <c r="A465" s="133"/>
      <c r="B465" s="1880" t="s">
        <v>941</v>
      </c>
      <c r="C465" s="1970">
        <v>8</v>
      </c>
      <c r="D465" s="235" t="s">
        <v>897</v>
      </c>
      <c r="E465" s="1746"/>
      <c r="F465" s="1971">
        <f t="shared" si="7"/>
        <v>2</v>
      </c>
      <c r="G465" s="1971">
        <f t="shared" si="8"/>
        <v>2.4</v>
      </c>
      <c r="H465" s="1971">
        <f t="shared" si="9"/>
        <v>2.4</v>
      </c>
      <c r="I465" s="1971">
        <f t="shared" si="10"/>
        <v>1.2</v>
      </c>
      <c r="J465" s="1750"/>
    </row>
    <row r="466" spans="1:17" s="1753" customFormat="1" ht="24" hidden="1" customHeight="1" outlineLevel="1">
      <c r="A466" s="133"/>
      <c r="B466" s="1880" t="s">
        <v>942</v>
      </c>
      <c r="C466" s="1970">
        <v>8</v>
      </c>
      <c r="D466" s="235" t="s">
        <v>897</v>
      </c>
      <c r="E466" s="1746"/>
      <c r="F466" s="1971">
        <f t="shared" si="7"/>
        <v>2</v>
      </c>
      <c r="G466" s="1971">
        <f t="shared" si="8"/>
        <v>2.4</v>
      </c>
      <c r="H466" s="1971">
        <f t="shared" si="9"/>
        <v>2.4</v>
      </c>
      <c r="I466" s="1971">
        <f t="shared" si="10"/>
        <v>1.2</v>
      </c>
      <c r="J466" s="1750"/>
    </row>
    <row r="467" spans="1:17" s="1753" customFormat="1" ht="24" hidden="1" customHeight="1" outlineLevel="1">
      <c r="A467" s="133"/>
      <c r="B467" s="1880" t="s">
        <v>943</v>
      </c>
      <c r="C467" s="1970">
        <v>8</v>
      </c>
      <c r="D467" s="235" t="s">
        <v>897</v>
      </c>
      <c r="E467" s="1746"/>
      <c r="F467" s="1971">
        <f t="shared" si="7"/>
        <v>2</v>
      </c>
      <c r="G467" s="1971">
        <f t="shared" si="8"/>
        <v>2.4</v>
      </c>
      <c r="H467" s="1971">
        <f t="shared" si="9"/>
        <v>2.4</v>
      </c>
      <c r="I467" s="1971">
        <f t="shared" si="10"/>
        <v>1.2</v>
      </c>
      <c r="J467" s="1750"/>
    </row>
    <row r="468" spans="1:17" s="1753" customFormat="1" ht="24" customHeight="1" collapsed="1">
      <c r="A468" s="133"/>
      <c r="B468" s="84" t="s">
        <v>944</v>
      </c>
      <c r="C468" s="1969">
        <f>SUM(C464:C467)</f>
        <v>34</v>
      </c>
      <c r="D468" s="235" t="s">
        <v>897</v>
      </c>
      <c r="E468" s="1746"/>
      <c r="F468" s="1971">
        <f t="shared" si="7"/>
        <v>8.5</v>
      </c>
      <c r="G468" s="1971">
        <f t="shared" si="8"/>
        <v>10.199999999999999</v>
      </c>
      <c r="H468" s="1971">
        <f t="shared" si="9"/>
        <v>10.199999999999999</v>
      </c>
      <c r="I468" s="1971">
        <f t="shared" si="10"/>
        <v>5.0999999999999996</v>
      </c>
      <c r="J468" s="1750"/>
    </row>
    <row r="469" spans="1:17" s="1753" customFormat="1" ht="24" hidden="1" customHeight="1" outlineLevel="1">
      <c r="A469" s="133"/>
      <c r="B469" s="1880" t="s">
        <v>945</v>
      </c>
      <c r="C469" s="1970">
        <v>10</v>
      </c>
      <c r="D469" s="235" t="s">
        <v>897</v>
      </c>
      <c r="E469" s="1746"/>
      <c r="F469" s="1971">
        <f t="shared" si="7"/>
        <v>2.5</v>
      </c>
      <c r="G469" s="1971">
        <f t="shared" si="8"/>
        <v>3</v>
      </c>
      <c r="H469" s="1971">
        <f t="shared" si="9"/>
        <v>3</v>
      </c>
      <c r="I469" s="1971">
        <f t="shared" si="10"/>
        <v>1.5</v>
      </c>
      <c r="J469" s="1750"/>
    </row>
    <row r="470" spans="1:17" s="1753" customFormat="1" ht="24" hidden="1" customHeight="1" outlineLevel="1">
      <c r="A470" s="133"/>
      <c r="B470" s="1880" t="s">
        <v>946</v>
      </c>
      <c r="C470" s="1970">
        <v>8</v>
      </c>
      <c r="D470" s="235" t="s">
        <v>897</v>
      </c>
      <c r="E470" s="1746"/>
      <c r="F470" s="1971">
        <f t="shared" si="7"/>
        <v>2</v>
      </c>
      <c r="G470" s="1971">
        <f t="shared" si="8"/>
        <v>2.4</v>
      </c>
      <c r="H470" s="1971">
        <f t="shared" si="9"/>
        <v>2.4</v>
      </c>
      <c r="I470" s="1971">
        <f t="shared" si="10"/>
        <v>1.2</v>
      </c>
      <c r="J470" s="1750"/>
    </row>
    <row r="471" spans="1:17" s="1753" customFormat="1" ht="24" customHeight="1" collapsed="1">
      <c r="A471" s="133"/>
      <c r="B471" s="84" t="s">
        <v>947</v>
      </c>
      <c r="C471" s="1969">
        <f>SUM(C469:C470)</f>
        <v>18</v>
      </c>
      <c r="D471" s="235" t="s">
        <v>897</v>
      </c>
      <c r="E471" s="1746"/>
      <c r="F471" s="1971">
        <f t="shared" si="7"/>
        <v>4.5</v>
      </c>
      <c r="G471" s="1971">
        <f t="shared" si="8"/>
        <v>5.3999999999999995</v>
      </c>
      <c r="H471" s="1971">
        <f t="shared" si="9"/>
        <v>5.3999999999999995</v>
      </c>
      <c r="I471" s="1971">
        <f t="shared" si="10"/>
        <v>2.6999999999999997</v>
      </c>
      <c r="J471" s="1750"/>
    </row>
    <row r="472" spans="1:17" s="1753" customFormat="1" ht="24" hidden="1" customHeight="1" outlineLevel="1">
      <c r="A472" s="133"/>
      <c r="B472" s="1880" t="s">
        <v>1042</v>
      </c>
      <c r="C472" s="1970">
        <v>10</v>
      </c>
      <c r="D472" s="235" t="s">
        <v>897</v>
      </c>
      <c r="E472" s="1746"/>
      <c r="F472" s="1971">
        <f t="shared" si="7"/>
        <v>2.5</v>
      </c>
      <c r="G472" s="1971">
        <f t="shared" si="8"/>
        <v>3</v>
      </c>
      <c r="H472" s="1971">
        <f t="shared" si="9"/>
        <v>3</v>
      </c>
      <c r="I472" s="1971">
        <f t="shared" si="10"/>
        <v>1.5</v>
      </c>
      <c r="J472" s="1750"/>
    </row>
    <row r="473" spans="1:17" s="1753" customFormat="1" ht="24" hidden="1" customHeight="1" outlineLevel="1">
      <c r="A473" s="133"/>
      <c r="B473" s="1880" t="s">
        <v>949</v>
      </c>
      <c r="C473" s="1970">
        <v>8</v>
      </c>
      <c r="D473" s="235" t="s">
        <v>897</v>
      </c>
      <c r="E473" s="1746"/>
      <c r="F473" s="1971">
        <f t="shared" si="7"/>
        <v>2</v>
      </c>
      <c r="G473" s="1971">
        <f t="shared" si="8"/>
        <v>2.4</v>
      </c>
      <c r="H473" s="1971">
        <f t="shared" si="9"/>
        <v>2.4</v>
      </c>
      <c r="I473" s="1971">
        <f t="shared" si="10"/>
        <v>1.2</v>
      </c>
      <c r="J473" s="1750"/>
    </row>
    <row r="474" spans="1:17" s="1753" customFormat="1" ht="24" customHeight="1" collapsed="1">
      <c r="A474" s="1754"/>
      <c r="B474" s="84" t="s">
        <v>948</v>
      </c>
      <c r="C474" s="1969">
        <f>SUM(C472:C473)</f>
        <v>18</v>
      </c>
      <c r="D474" s="235" t="s">
        <v>897</v>
      </c>
      <c r="E474" s="1746"/>
      <c r="F474" s="1971">
        <f t="shared" si="7"/>
        <v>4.5</v>
      </c>
      <c r="G474" s="1971">
        <f t="shared" si="8"/>
        <v>5.3999999999999995</v>
      </c>
      <c r="H474" s="1971">
        <f t="shared" si="9"/>
        <v>5.3999999999999995</v>
      </c>
      <c r="I474" s="1971">
        <f t="shared" si="10"/>
        <v>2.6999999999999997</v>
      </c>
      <c r="J474" s="1750"/>
    </row>
    <row r="475" spans="1:17" s="1753" customFormat="1" ht="24" hidden="1" customHeight="1" outlineLevel="1">
      <c r="A475" s="133"/>
      <c r="B475" s="1881" t="s">
        <v>1043</v>
      </c>
      <c r="C475" s="1970">
        <v>10</v>
      </c>
      <c r="D475" s="235" t="s">
        <v>897</v>
      </c>
      <c r="E475" s="1746"/>
      <c r="F475" s="1971">
        <f t="shared" si="7"/>
        <v>2.5</v>
      </c>
      <c r="G475" s="1971">
        <f t="shared" si="8"/>
        <v>3</v>
      </c>
      <c r="H475" s="1971">
        <f t="shared" si="9"/>
        <v>3</v>
      </c>
      <c r="I475" s="1971">
        <f t="shared" si="10"/>
        <v>1.5</v>
      </c>
      <c r="J475" s="1750"/>
    </row>
    <row r="476" spans="1:17" s="1753" customFormat="1" ht="24" hidden="1" customHeight="1" outlineLevel="1">
      <c r="A476" s="133"/>
      <c r="B476" s="1880" t="s">
        <v>952</v>
      </c>
      <c r="C476" s="1970">
        <v>8</v>
      </c>
      <c r="D476" s="235" t="s">
        <v>897</v>
      </c>
      <c r="E476" s="1746"/>
      <c r="F476" s="1971">
        <f t="shared" si="7"/>
        <v>2</v>
      </c>
      <c r="G476" s="1971">
        <f t="shared" si="8"/>
        <v>2.4</v>
      </c>
      <c r="H476" s="1971">
        <f t="shared" si="9"/>
        <v>2.4</v>
      </c>
      <c r="I476" s="1971">
        <f t="shared" si="10"/>
        <v>1.2</v>
      </c>
      <c r="J476" s="1750"/>
    </row>
    <row r="477" spans="1:17" s="1753" customFormat="1" ht="24" customHeight="1" collapsed="1">
      <c r="A477" s="1174"/>
      <c r="B477" s="1326" t="s">
        <v>1044</v>
      </c>
      <c r="C477" s="2359">
        <f>SUM(C475:C476)</f>
        <v>18</v>
      </c>
      <c r="D477" s="2342" t="s">
        <v>897</v>
      </c>
      <c r="E477" s="2279"/>
      <c r="F477" s="2360">
        <f t="shared" si="7"/>
        <v>4.5</v>
      </c>
      <c r="G477" s="2360">
        <f t="shared" si="8"/>
        <v>5.3999999999999995</v>
      </c>
      <c r="H477" s="2360">
        <f t="shared" si="9"/>
        <v>5.3999999999999995</v>
      </c>
      <c r="I477" s="2360">
        <f t="shared" si="10"/>
        <v>2.6999999999999997</v>
      </c>
      <c r="J477" s="1849"/>
    </row>
    <row r="478" spans="1:17" ht="27.95" customHeight="1">
      <c r="A478" s="2348"/>
      <c r="B478" s="2749" t="s">
        <v>796</v>
      </c>
      <c r="C478" s="2750"/>
      <c r="D478" s="2751"/>
      <c r="E478" s="447" t="s">
        <v>20</v>
      </c>
      <c r="F478" s="447"/>
      <c r="G478" s="521"/>
      <c r="H478" s="515"/>
      <c r="I478" s="515"/>
      <c r="J478" s="1690" t="s">
        <v>995</v>
      </c>
      <c r="K478" s="439"/>
      <c r="L478" s="440" t="s">
        <v>1214</v>
      </c>
      <c r="O478" s="12">
        <v>14</v>
      </c>
    </row>
    <row r="479" spans="1:17" ht="27.95" customHeight="1">
      <c r="A479" s="455"/>
      <c r="B479" s="799" t="s">
        <v>1048</v>
      </c>
      <c r="C479" s="1973">
        <f>C484+C488+C492+C497+C500+C505+C509+C510+C513+C517+C521+C526+C529+C532+C535</f>
        <v>58685</v>
      </c>
      <c r="D479" s="83" t="s">
        <v>504</v>
      </c>
      <c r="E479" s="450" t="s">
        <v>44</v>
      </c>
      <c r="F479" s="2121">
        <v>0.4</v>
      </c>
      <c r="G479" s="2122">
        <v>0.6</v>
      </c>
      <c r="H479" s="1977" t="s">
        <v>216</v>
      </c>
      <c r="I479" s="1977" t="s">
        <v>216</v>
      </c>
      <c r="J479" s="1686"/>
      <c r="K479" s="439"/>
    </row>
    <row r="480" spans="1:17" s="1753" customFormat="1" ht="27.95" hidden="1" customHeight="1" outlineLevel="1">
      <c r="A480" s="133"/>
      <c r="B480" s="1782" t="s">
        <v>898</v>
      </c>
      <c r="C480" s="1974">
        <v>740</v>
      </c>
      <c r="D480" s="235" t="s">
        <v>897</v>
      </c>
      <c r="E480" s="450" t="s">
        <v>123</v>
      </c>
      <c r="F480" s="1975">
        <v>300</v>
      </c>
      <c r="G480" s="1975">
        <v>440</v>
      </c>
      <c r="H480" s="1977" t="s">
        <v>216</v>
      </c>
      <c r="I480" s="1977" t="s">
        <v>216</v>
      </c>
      <c r="J480" s="1750"/>
      <c r="K480" s="1751"/>
      <c r="L480" s="1751"/>
      <c r="M480" s="1751"/>
      <c r="N480" s="1752"/>
      <c r="O480" s="1751"/>
      <c r="P480" s="1751"/>
      <c r="Q480" s="1751"/>
    </row>
    <row r="481" spans="1:17" s="1753" customFormat="1" ht="27.95" hidden="1" customHeight="1" outlineLevel="1">
      <c r="A481" s="133"/>
      <c r="B481" s="1782" t="s">
        <v>899</v>
      </c>
      <c r="C481" s="1974">
        <v>2330</v>
      </c>
      <c r="D481" s="235" t="s">
        <v>897</v>
      </c>
      <c r="E481" s="1746"/>
      <c r="F481" s="1975">
        <v>950</v>
      </c>
      <c r="G481" s="1975">
        <v>1380</v>
      </c>
      <c r="H481" s="1977" t="s">
        <v>216</v>
      </c>
      <c r="I481" s="1977" t="s">
        <v>216</v>
      </c>
      <c r="J481" s="1750"/>
      <c r="K481" s="1751"/>
      <c r="L481" s="1751"/>
      <c r="M481" s="1751"/>
      <c r="N481" s="1752"/>
      <c r="O481" s="1751"/>
      <c r="P481" s="1751"/>
      <c r="Q481" s="1751"/>
    </row>
    <row r="482" spans="1:17" s="1753" customFormat="1" ht="27.95" hidden="1" customHeight="1" outlineLevel="1">
      <c r="A482" s="133"/>
      <c r="B482" s="1782" t="s">
        <v>900</v>
      </c>
      <c r="C482" s="1974">
        <v>320</v>
      </c>
      <c r="D482" s="235" t="s">
        <v>897</v>
      </c>
      <c r="E482" s="1746"/>
      <c r="F482" s="1975">
        <v>130</v>
      </c>
      <c r="G482" s="1975">
        <v>190</v>
      </c>
      <c r="H482" s="1977" t="s">
        <v>216</v>
      </c>
      <c r="I482" s="1977" t="s">
        <v>216</v>
      </c>
      <c r="J482" s="1750"/>
      <c r="K482" s="1751"/>
      <c r="L482" s="1751"/>
      <c r="M482" s="1751"/>
      <c r="N482" s="1752"/>
      <c r="O482" s="1751"/>
      <c r="P482" s="1751"/>
      <c r="Q482" s="1751"/>
    </row>
    <row r="483" spans="1:17" s="1753" customFormat="1" ht="27.95" hidden="1" customHeight="1" outlineLevel="1">
      <c r="A483" s="133"/>
      <c r="B483" s="1782" t="s">
        <v>901</v>
      </c>
      <c r="C483" s="1974">
        <v>280</v>
      </c>
      <c r="D483" s="235" t="s">
        <v>897</v>
      </c>
      <c r="E483" s="1746"/>
      <c r="F483" s="1975">
        <v>100</v>
      </c>
      <c r="G483" s="1975">
        <v>180</v>
      </c>
      <c r="H483" s="1977" t="s">
        <v>216</v>
      </c>
      <c r="I483" s="1977" t="s">
        <v>216</v>
      </c>
      <c r="J483" s="1750"/>
      <c r="K483" s="1751"/>
      <c r="L483" s="1751"/>
      <c r="M483" s="1751"/>
      <c r="N483" s="1752"/>
      <c r="O483" s="1751"/>
      <c r="P483" s="1751"/>
      <c r="Q483" s="1751"/>
    </row>
    <row r="484" spans="1:17" s="1753" customFormat="1" ht="27.95" customHeight="1" collapsed="1">
      <c r="A484" s="133"/>
      <c r="B484" s="84" t="s">
        <v>902</v>
      </c>
      <c r="C484" s="1973">
        <f>SUM(C480:C483)</f>
        <v>3670</v>
      </c>
      <c r="D484" s="235" t="s">
        <v>897</v>
      </c>
      <c r="E484" s="450" t="s">
        <v>123</v>
      </c>
      <c r="F484" s="1976">
        <f>SUM(F480:F483)</f>
        <v>1480</v>
      </c>
      <c r="G484" s="1976">
        <f>SUM(G480:G483)</f>
        <v>2190</v>
      </c>
      <c r="H484" s="1977" t="s">
        <v>216</v>
      </c>
      <c r="I484" s="1977" t="s">
        <v>216</v>
      </c>
      <c r="J484" s="1750"/>
    </row>
    <row r="485" spans="1:17" s="1753" customFormat="1" ht="27.95" hidden="1" customHeight="1" outlineLevel="1">
      <c r="A485" s="133"/>
      <c r="B485" s="1880" t="s">
        <v>903</v>
      </c>
      <c r="C485" s="1973">
        <v>2500</v>
      </c>
      <c r="D485" s="235" t="s">
        <v>897</v>
      </c>
      <c r="E485" s="1746"/>
      <c r="F485" s="1975">
        <v>1000</v>
      </c>
      <c r="G485" s="1975">
        <v>1500</v>
      </c>
      <c r="H485" s="1977" t="s">
        <v>216</v>
      </c>
      <c r="I485" s="1977" t="s">
        <v>216</v>
      </c>
      <c r="J485" s="1750"/>
    </row>
    <row r="486" spans="1:17" s="1753" customFormat="1" ht="27.95" hidden="1" customHeight="1" outlineLevel="1">
      <c r="A486" s="133"/>
      <c r="B486" s="1880" t="s">
        <v>904</v>
      </c>
      <c r="C486" s="1973">
        <v>460</v>
      </c>
      <c r="D486" s="235" t="s">
        <v>897</v>
      </c>
      <c r="E486" s="1746"/>
      <c r="F486" s="1975">
        <v>200</v>
      </c>
      <c r="G486" s="1975">
        <v>260</v>
      </c>
      <c r="H486" s="1977" t="s">
        <v>216</v>
      </c>
      <c r="I486" s="1977" t="s">
        <v>216</v>
      </c>
      <c r="J486" s="1750"/>
    </row>
    <row r="487" spans="1:17" s="1753" customFormat="1" ht="27.95" hidden="1" customHeight="1" outlineLevel="1">
      <c r="A487" s="133"/>
      <c r="B487" s="1880" t="s">
        <v>905</v>
      </c>
      <c r="C487" s="1973">
        <v>2060</v>
      </c>
      <c r="D487" s="235" t="s">
        <v>897</v>
      </c>
      <c r="E487" s="1746"/>
      <c r="F487" s="1975">
        <v>900</v>
      </c>
      <c r="G487" s="1975">
        <v>1160</v>
      </c>
      <c r="H487" s="1977" t="s">
        <v>216</v>
      </c>
      <c r="I487" s="1977" t="s">
        <v>216</v>
      </c>
      <c r="J487" s="1750"/>
    </row>
    <row r="488" spans="1:17" s="1753" customFormat="1" ht="27.95" customHeight="1" collapsed="1">
      <c r="A488" s="133"/>
      <c r="B488" s="84" t="s">
        <v>906</v>
      </c>
      <c r="C488" s="1973">
        <f>SUM(C485:C487)</f>
        <v>5020</v>
      </c>
      <c r="D488" s="235" t="s">
        <v>897</v>
      </c>
      <c r="E488" s="1746"/>
      <c r="F488" s="1976">
        <f>SUM(F485:F487)</f>
        <v>2100</v>
      </c>
      <c r="G488" s="1976">
        <f>SUM(G485:G487)</f>
        <v>2920</v>
      </c>
      <c r="H488" s="1977" t="s">
        <v>216</v>
      </c>
      <c r="I488" s="1977" t="s">
        <v>216</v>
      </c>
      <c r="J488" s="1750"/>
    </row>
    <row r="489" spans="1:17" s="1753" customFormat="1" ht="27.95" hidden="1" customHeight="1" outlineLevel="1">
      <c r="A489" s="133"/>
      <c r="B489" s="1880" t="s">
        <v>907</v>
      </c>
      <c r="C489" s="1973">
        <v>735</v>
      </c>
      <c r="D489" s="235" t="s">
        <v>897</v>
      </c>
      <c r="E489" s="1746"/>
      <c r="F489" s="1975">
        <v>300</v>
      </c>
      <c r="G489" s="1975">
        <v>435</v>
      </c>
      <c r="H489" s="1977" t="s">
        <v>216</v>
      </c>
      <c r="I489" s="1977" t="s">
        <v>216</v>
      </c>
      <c r="J489" s="1750"/>
    </row>
    <row r="490" spans="1:17" s="1753" customFormat="1" ht="27.95" hidden="1" customHeight="1" outlineLevel="1">
      <c r="A490" s="133"/>
      <c r="B490" s="1880" t="s">
        <v>908</v>
      </c>
      <c r="C490" s="1973">
        <v>250</v>
      </c>
      <c r="D490" s="235" t="s">
        <v>897</v>
      </c>
      <c r="E490" s="1746"/>
      <c r="F490" s="1975">
        <v>100</v>
      </c>
      <c r="G490" s="1975">
        <v>150</v>
      </c>
      <c r="H490" s="1977" t="s">
        <v>216</v>
      </c>
      <c r="I490" s="1977" t="s">
        <v>216</v>
      </c>
      <c r="J490" s="1750"/>
    </row>
    <row r="491" spans="1:17" s="1753" customFormat="1" ht="27.95" hidden="1" customHeight="1" outlineLevel="1">
      <c r="A491" s="133"/>
      <c r="B491" s="1880" t="s">
        <v>909</v>
      </c>
      <c r="C491" s="1973">
        <v>430</v>
      </c>
      <c r="D491" s="235" t="s">
        <v>897</v>
      </c>
      <c r="E491" s="1746"/>
      <c r="F491" s="1975">
        <v>200</v>
      </c>
      <c r="G491" s="1975">
        <v>230</v>
      </c>
      <c r="H491" s="1977" t="s">
        <v>216</v>
      </c>
      <c r="I491" s="1977" t="s">
        <v>216</v>
      </c>
      <c r="J491" s="1750"/>
    </row>
    <row r="492" spans="1:17" s="1753" customFormat="1" ht="27.95" customHeight="1" collapsed="1">
      <c r="A492" s="133"/>
      <c r="B492" s="84" t="s">
        <v>910</v>
      </c>
      <c r="C492" s="1973">
        <f>SUM(C489:C491)</f>
        <v>1415</v>
      </c>
      <c r="D492" s="235" t="s">
        <v>897</v>
      </c>
      <c r="E492" s="1746"/>
      <c r="F492" s="1976">
        <f>SUM(F489:F491)</f>
        <v>600</v>
      </c>
      <c r="G492" s="1976">
        <f>SUM(G489:G491)</f>
        <v>815</v>
      </c>
      <c r="H492" s="1977" t="s">
        <v>216</v>
      </c>
      <c r="I492" s="1977" t="s">
        <v>216</v>
      </c>
      <c r="J492" s="1750"/>
    </row>
    <row r="493" spans="1:17" s="1753" customFormat="1" ht="27.95" hidden="1" customHeight="1" outlineLevel="1">
      <c r="A493" s="133"/>
      <c r="B493" s="1880" t="s">
        <v>911</v>
      </c>
      <c r="C493" s="1973">
        <v>1950</v>
      </c>
      <c r="D493" s="235" t="s">
        <v>897</v>
      </c>
      <c r="E493" s="1746"/>
      <c r="F493" s="1975">
        <v>800</v>
      </c>
      <c r="G493" s="1975">
        <v>1150</v>
      </c>
      <c r="H493" s="1977" t="s">
        <v>216</v>
      </c>
      <c r="I493" s="1977" t="s">
        <v>216</v>
      </c>
      <c r="J493" s="1750"/>
    </row>
    <row r="494" spans="1:17" s="1753" customFormat="1" ht="27.95" hidden="1" customHeight="1" outlineLevel="1">
      <c r="A494" s="133"/>
      <c r="B494" s="1880" t="s">
        <v>912</v>
      </c>
      <c r="C494" s="1973">
        <v>3220</v>
      </c>
      <c r="D494" s="235" t="s">
        <v>897</v>
      </c>
      <c r="E494" s="1746"/>
      <c r="F494" s="1975">
        <v>1200</v>
      </c>
      <c r="G494" s="1975">
        <v>2020</v>
      </c>
      <c r="H494" s="1977" t="s">
        <v>216</v>
      </c>
      <c r="I494" s="1977" t="s">
        <v>216</v>
      </c>
      <c r="J494" s="1750"/>
    </row>
    <row r="495" spans="1:17" s="1753" customFormat="1" ht="27.95" hidden="1" customHeight="1" outlineLevel="1">
      <c r="A495" s="133"/>
      <c r="B495" s="1880" t="s">
        <v>913</v>
      </c>
      <c r="C495" s="1973">
        <v>360</v>
      </c>
      <c r="D495" s="235" t="s">
        <v>897</v>
      </c>
      <c r="E495" s="1746"/>
      <c r="F495" s="1975">
        <v>150</v>
      </c>
      <c r="G495" s="1975">
        <v>210</v>
      </c>
      <c r="H495" s="1977" t="s">
        <v>216</v>
      </c>
      <c r="I495" s="1977" t="s">
        <v>216</v>
      </c>
      <c r="J495" s="1750"/>
    </row>
    <row r="496" spans="1:17" s="1753" customFormat="1" ht="27.95" hidden="1" customHeight="1" outlineLevel="1">
      <c r="A496" s="133"/>
      <c r="B496" s="1880" t="s">
        <v>914</v>
      </c>
      <c r="C496" s="1973">
        <v>500</v>
      </c>
      <c r="D496" s="235" t="s">
        <v>897</v>
      </c>
      <c r="E496" s="1746"/>
      <c r="F496" s="1975">
        <v>200</v>
      </c>
      <c r="G496" s="1975">
        <v>300</v>
      </c>
      <c r="H496" s="1977" t="s">
        <v>216</v>
      </c>
      <c r="I496" s="1977" t="s">
        <v>216</v>
      </c>
      <c r="J496" s="1750"/>
    </row>
    <row r="497" spans="1:10" s="1753" customFormat="1" ht="27.95" customHeight="1" collapsed="1">
      <c r="A497" s="133"/>
      <c r="B497" s="84" t="s">
        <v>915</v>
      </c>
      <c r="C497" s="1973">
        <f>SUM(C493:C496)</f>
        <v>6030</v>
      </c>
      <c r="D497" s="235" t="s">
        <v>897</v>
      </c>
      <c r="E497" s="1746"/>
      <c r="F497" s="1976">
        <f>SUM(F493:F496)</f>
        <v>2350</v>
      </c>
      <c r="G497" s="1976">
        <f>SUM(G493:G496)</f>
        <v>3680</v>
      </c>
      <c r="H497" s="1977" t="s">
        <v>216</v>
      </c>
      <c r="I497" s="1977" t="s">
        <v>216</v>
      </c>
      <c r="J497" s="1750"/>
    </row>
    <row r="498" spans="1:10" s="1753" customFormat="1" ht="27.95" hidden="1" customHeight="1" outlineLevel="1">
      <c r="A498" s="133"/>
      <c r="B498" s="1880" t="s">
        <v>916</v>
      </c>
      <c r="C498" s="1973">
        <v>6000</v>
      </c>
      <c r="D498" s="235" t="s">
        <v>897</v>
      </c>
      <c r="E498" s="1746"/>
      <c r="F498" s="1975">
        <v>2400</v>
      </c>
      <c r="G498" s="1975">
        <v>3600</v>
      </c>
      <c r="H498" s="1977" t="s">
        <v>216</v>
      </c>
      <c r="I498" s="1977" t="s">
        <v>216</v>
      </c>
      <c r="J498" s="1750"/>
    </row>
    <row r="499" spans="1:10" s="1753" customFormat="1" ht="27.95" hidden="1" customHeight="1" outlineLevel="1">
      <c r="A499" s="133"/>
      <c r="B499" s="1880" t="s">
        <v>917</v>
      </c>
      <c r="C499" s="1973">
        <v>730</v>
      </c>
      <c r="D499" s="235" t="s">
        <v>897</v>
      </c>
      <c r="E499" s="1746"/>
      <c r="F499" s="1975">
        <v>300</v>
      </c>
      <c r="G499" s="1975">
        <v>430</v>
      </c>
      <c r="H499" s="1977" t="s">
        <v>216</v>
      </c>
      <c r="I499" s="1977" t="s">
        <v>216</v>
      </c>
      <c r="J499" s="1750"/>
    </row>
    <row r="500" spans="1:10" s="1753" customFormat="1" ht="27.95" customHeight="1" collapsed="1">
      <c r="A500" s="133"/>
      <c r="B500" s="84" t="s">
        <v>918</v>
      </c>
      <c r="C500" s="1973">
        <f>SUM(C498:C499)</f>
        <v>6730</v>
      </c>
      <c r="D500" s="235" t="s">
        <v>897</v>
      </c>
      <c r="E500" s="1746"/>
      <c r="F500" s="1976">
        <f>SUM(F498:F499)</f>
        <v>2700</v>
      </c>
      <c r="G500" s="1976">
        <f>SUM(G498:G499)</f>
        <v>4030</v>
      </c>
      <c r="H500" s="1977" t="s">
        <v>216</v>
      </c>
      <c r="I500" s="1977" t="s">
        <v>216</v>
      </c>
      <c r="J500" s="1750"/>
    </row>
    <row r="501" spans="1:10" s="1753" customFormat="1" ht="27.95" hidden="1" customHeight="1" outlineLevel="1">
      <c r="A501" s="133"/>
      <c r="B501" s="1880" t="s">
        <v>919</v>
      </c>
      <c r="C501" s="1973">
        <v>4255</v>
      </c>
      <c r="D501" s="235" t="s">
        <v>897</v>
      </c>
      <c r="E501" s="1746"/>
      <c r="F501" s="1975">
        <v>1500</v>
      </c>
      <c r="G501" s="1975">
        <v>2755</v>
      </c>
      <c r="H501" s="1977" t="s">
        <v>216</v>
      </c>
      <c r="I501" s="1977" t="s">
        <v>216</v>
      </c>
      <c r="J501" s="1750"/>
    </row>
    <row r="502" spans="1:10" s="1753" customFormat="1" ht="27.95" hidden="1" customHeight="1" outlineLevel="1">
      <c r="A502" s="133"/>
      <c r="B502" s="1880" t="s">
        <v>920</v>
      </c>
      <c r="C502" s="1973">
        <v>1820</v>
      </c>
      <c r="D502" s="235" t="s">
        <v>897</v>
      </c>
      <c r="E502" s="1746"/>
      <c r="F502" s="1975">
        <v>800</v>
      </c>
      <c r="G502" s="1975">
        <v>1020</v>
      </c>
      <c r="H502" s="1977" t="s">
        <v>216</v>
      </c>
      <c r="I502" s="1977" t="s">
        <v>216</v>
      </c>
      <c r="J502" s="1750"/>
    </row>
    <row r="503" spans="1:10" s="1753" customFormat="1" ht="27.95" hidden="1" customHeight="1" outlineLevel="1">
      <c r="A503" s="133"/>
      <c r="B503" s="1880" t="s">
        <v>921</v>
      </c>
      <c r="C503" s="1973">
        <v>230</v>
      </c>
      <c r="D503" s="235" t="s">
        <v>897</v>
      </c>
      <c r="E503" s="1746"/>
      <c r="F503" s="1975">
        <v>100</v>
      </c>
      <c r="G503" s="1975">
        <v>130</v>
      </c>
      <c r="H503" s="1977" t="s">
        <v>216</v>
      </c>
      <c r="I503" s="1977" t="s">
        <v>216</v>
      </c>
      <c r="J503" s="1750"/>
    </row>
    <row r="504" spans="1:10" s="1753" customFormat="1" ht="27.95" hidden="1" customHeight="1" outlineLevel="1">
      <c r="A504" s="166"/>
      <c r="B504" s="1880" t="s">
        <v>922</v>
      </c>
      <c r="C504" s="1973">
        <v>30</v>
      </c>
      <c r="D504" s="235" t="s">
        <v>897</v>
      </c>
      <c r="E504" s="1746"/>
      <c r="F504" s="1975">
        <v>30</v>
      </c>
      <c r="G504" s="1975">
        <v>0</v>
      </c>
      <c r="H504" s="1977" t="s">
        <v>216</v>
      </c>
      <c r="I504" s="1977" t="s">
        <v>216</v>
      </c>
      <c r="J504" s="1750"/>
    </row>
    <row r="505" spans="1:10" s="1753" customFormat="1" ht="27.95" customHeight="1" collapsed="1">
      <c r="A505" s="133"/>
      <c r="B505" s="84" t="s">
        <v>923</v>
      </c>
      <c r="C505" s="1973">
        <f>SUM(C501:C504)</f>
        <v>6335</v>
      </c>
      <c r="D505" s="235" t="s">
        <v>897</v>
      </c>
      <c r="E505" s="1746"/>
      <c r="F505" s="1976">
        <f>SUM(F501:F504)</f>
        <v>2430</v>
      </c>
      <c r="G505" s="1976">
        <f>SUM(G501:G504)</f>
        <v>3905</v>
      </c>
      <c r="H505" s="1977" t="s">
        <v>216</v>
      </c>
      <c r="I505" s="1977" t="s">
        <v>216</v>
      </c>
      <c r="J505" s="1750"/>
    </row>
    <row r="506" spans="1:10" s="1753" customFormat="1" ht="27.95" hidden="1" customHeight="1" outlineLevel="1">
      <c r="A506" s="133"/>
      <c r="B506" s="1880" t="s">
        <v>924</v>
      </c>
      <c r="C506" s="1973">
        <v>1260</v>
      </c>
      <c r="D506" s="235" t="s">
        <v>897</v>
      </c>
      <c r="E506" s="1746"/>
      <c r="F506" s="1975">
        <v>500</v>
      </c>
      <c r="G506" s="1975">
        <v>760</v>
      </c>
      <c r="H506" s="1977" t="s">
        <v>216</v>
      </c>
      <c r="I506" s="1977" t="s">
        <v>216</v>
      </c>
      <c r="J506" s="1750"/>
    </row>
    <row r="507" spans="1:10" s="1753" customFormat="1" ht="27.95" hidden="1" customHeight="1" outlineLevel="1">
      <c r="A507" s="133"/>
      <c r="B507" s="1880" t="s">
        <v>925</v>
      </c>
      <c r="C507" s="1973">
        <v>980</v>
      </c>
      <c r="D507" s="235" t="s">
        <v>897</v>
      </c>
      <c r="E507" s="1746"/>
      <c r="F507" s="1975">
        <v>400</v>
      </c>
      <c r="G507" s="1975">
        <v>580</v>
      </c>
      <c r="H507" s="1977" t="s">
        <v>216</v>
      </c>
      <c r="I507" s="1977" t="s">
        <v>216</v>
      </c>
      <c r="J507" s="1750"/>
    </row>
    <row r="508" spans="1:10" s="1753" customFormat="1" ht="27.95" hidden="1" customHeight="1" outlineLevel="1">
      <c r="A508" s="133"/>
      <c r="B508" s="1880" t="s">
        <v>926</v>
      </c>
      <c r="C508" s="1973">
        <v>710</v>
      </c>
      <c r="D508" s="235" t="s">
        <v>897</v>
      </c>
      <c r="E508" s="1746"/>
      <c r="F508" s="1975">
        <v>300</v>
      </c>
      <c r="G508" s="1975">
        <v>410</v>
      </c>
      <c r="H508" s="1977" t="s">
        <v>216</v>
      </c>
      <c r="I508" s="1977" t="s">
        <v>216</v>
      </c>
      <c r="J508" s="1750"/>
    </row>
    <row r="509" spans="1:10" s="1753" customFormat="1" ht="27.95" customHeight="1" collapsed="1">
      <c r="A509" s="133"/>
      <c r="B509" s="84" t="s">
        <v>927</v>
      </c>
      <c r="C509" s="1973">
        <f>SUM(C506:C508)</f>
        <v>2950</v>
      </c>
      <c r="D509" s="235" t="s">
        <v>897</v>
      </c>
      <c r="E509" s="1746"/>
      <c r="F509" s="1976">
        <f>SUM(F506:F508)</f>
        <v>1200</v>
      </c>
      <c r="G509" s="1976">
        <f>SUM(G506:G508)</f>
        <v>1750</v>
      </c>
      <c r="H509" s="1977" t="s">
        <v>216</v>
      </c>
      <c r="I509" s="1977" t="s">
        <v>216</v>
      </c>
      <c r="J509" s="1750"/>
    </row>
    <row r="510" spans="1:10" s="1753" customFormat="1" ht="27.95" customHeight="1">
      <c r="A510" s="133"/>
      <c r="B510" s="84" t="s">
        <v>928</v>
      </c>
      <c r="C510" s="1973">
        <v>5910</v>
      </c>
      <c r="D510" s="235" t="s">
        <v>897</v>
      </c>
      <c r="E510" s="1746"/>
      <c r="F510" s="1975">
        <v>2500</v>
      </c>
      <c r="G510" s="1975">
        <v>3410</v>
      </c>
      <c r="H510" s="1977" t="s">
        <v>216</v>
      </c>
      <c r="I510" s="1977" t="s">
        <v>216</v>
      </c>
      <c r="J510" s="1750"/>
    </row>
    <row r="511" spans="1:10" s="1753" customFormat="1" ht="27.95" hidden="1" customHeight="1" outlineLevel="1">
      <c r="A511" s="133"/>
      <c r="B511" s="1880" t="s">
        <v>929</v>
      </c>
      <c r="C511" s="1973">
        <v>1830</v>
      </c>
      <c r="D511" s="235" t="s">
        <v>897</v>
      </c>
      <c r="E511" s="1746"/>
      <c r="F511" s="1975">
        <v>700</v>
      </c>
      <c r="G511" s="1975">
        <v>1130</v>
      </c>
      <c r="H511" s="1977" t="s">
        <v>216</v>
      </c>
      <c r="I511" s="1977" t="s">
        <v>216</v>
      </c>
      <c r="J511" s="1750"/>
    </row>
    <row r="512" spans="1:10" s="1753" customFormat="1" ht="27.95" hidden="1" customHeight="1" outlineLevel="1">
      <c r="A512" s="133"/>
      <c r="B512" s="1880" t="s">
        <v>930</v>
      </c>
      <c r="C512" s="1973">
        <v>1530</v>
      </c>
      <c r="D512" s="235" t="s">
        <v>897</v>
      </c>
      <c r="E512" s="1746"/>
      <c r="F512" s="1975">
        <v>600</v>
      </c>
      <c r="G512" s="1975">
        <v>930</v>
      </c>
      <c r="H512" s="1977" t="s">
        <v>216</v>
      </c>
      <c r="I512" s="1977" t="s">
        <v>216</v>
      </c>
      <c r="J512" s="1750"/>
    </row>
    <row r="513" spans="1:10" s="1753" customFormat="1" ht="27.95" customHeight="1" collapsed="1">
      <c r="A513" s="133"/>
      <c r="B513" s="84" t="s">
        <v>931</v>
      </c>
      <c r="C513" s="1973">
        <f>SUM(C511:C512)</f>
        <v>3360</v>
      </c>
      <c r="D513" s="235" t="s">
        <v>897</v>
      </c>
      <c r="E513" s="1746"/>
      <c r="F513" s="1975">
        <f>SUM(F511:F512)</f>
        <v>1300</v>
      </c>
      <c r="G513" s="1975">
        <f>SUM(G511:G512)</f>
        <v>2060</v>
      </c>
      <c r="H513" s="1977" t="s">
        <v>216</v>
      </c>
      <c r="I513" s="1977" t="s">
        <v>216</v>
      </c>
      <c r="J513" s="1750"/>
    </row>
    <row r="514" spans="1:10" s="1753" customFormat="1" ht="27.95" hidden="1" customHeight="1" outlineLevel="1">
      <c r="A514" s="133"/>
      <c r="B514" s="1880" t="s">
        <v>932</v>
      </c>
      <c r="C514" s="1973">
        <v>1440</v>
      </c>
      <c r="D514" s="235" t="s">
        <v>897</v>
      </c>
      <c r="E514" s="1746"/>
      <c r="F514" s="1975">
        <v>600</v>
      </c>
      <c r="G514" s="1975">
        <v>840</v>
      </c>
      <c r="H514" s="1977" t="s">
        <v>216</v>
      </c>
      <c r="I514" s="1977" t="s">
        <v>216</v>
      </c>
      <c r="J514" s="1750"/>
    </row>
    <row r="515" spans="1:10" s="1753" customFormat="1" ht="27.95" hidden="1" customHeight="1" outlineLevel="1">
      <c r="A515" s="133"/>
      <c r="B515" s="1880" t="s">
        <v>933</v>
      </c>
      <c r="C515" s="1973">
        <v>660</v>
      </c>
      <c r="D515" s="235" t="s">
        <v>897</v>
      </c>
      <c r="E515" s="1746"/>
      <c r="F515" s="1975">
        <v>300</v>
      </c>
      <c r="G515" s="1975">
        <v>360</v>
      </c>
      <c r="H515" s="1977" t="s">
        <v>216</v>
      </c>
      <c r="I515" s="1977" t="s">
        <v>216</v>
      </c>
      <c r="J515" s="1750"/>
    </row>
    <row r="516" spans="1:10" s="1753" customFormat="1" ht="27.95" hidden="1" customHeight="1" outlineLevel="1">
      <c r="A516" s="133"/>
      <c r="B516" s="1880" t="s">
        <v>934</v>
      </c>
      <c r="C516" s="1973">
        <v>730</v>
      </c>
      <c r="D516" s="235" t="s">
        <v>897</v>
      </c>
      <c r="E516" s="1746"/>
      <c r="F516" s="1975">
        <v>300</v>
      </c>
      <c r="G516" s="1975">
        <v>430</v>
      </c>
      <c r="H516" s="1977" t="s">
        <v>216</v>
      </c>
      <c r="I516" s="1977" t="s">
        <v>216</v>
      </c>
      <c r="J516" s="1750"/>
    </row>
    <row r="517" spans="1:10" s="1753" customFormat="1" ht="27.95" customHeight="1" collapsed="1">
      <c r="A517" s="133"/>
      <c r="B517" s="84" t="s">
        <v>935</v>
      </c>
      <c r="C517" s="1973">
        <f>SUM(C514:C516)</f>
        <v>2830</v>
      </c>
      <c r="D517" s="235" t="s">
        <v>897</v>
      </c>
      <c r="E517" s="1746"/>
      <c r="F517" s="1975">
        <f>SUM(F514:F516)</f>
        <v>1200</v>
      </c>
      <c r="G517" s="1975">
        <f>SUM(G514:G516)</f>
        <v>1630</v>
      </c>
      <c r="H517" s="1977" t="s">
        <v>216</v>
      </c>
      <c r="I517" s="1977" t="s">
        <v>216</v>
      </c>
      <c r="J517" s="1750"/>
    </row>
    <row r="518" spans="1:10" s="1753" customFormat="1" ht="27.95" hidden="1" customHeight="1" outlineLevel="1">
      <c r="A518" s="133"/>
      <c r="B518" s="1880" t="s">
        <v>936</v>
      </c>
      <c r="C518" s="1973">
        <v>930</v>
      </c>
      <c r="D518" s="235" t="s">
        <v>897</v>
      </c>
      <c r="E518" s="1746"/>
      <c r="F518" s="1975">
        <v>400</v>
      </c>
      <c r="G518" s="1975">
        <v>530</v>
      </c>
      <c r="H518" s="1977" t="s">
        <v>216</v>
      </c>
      <c r="I518" s="1977" t="s">
        <v>216</v>
      </c>
      <c r="J518" s="1750"/>
    </row>
    <row r="519" spans="1:10" s="1753" customFormat="1" ht="27.95" hidden="1" customHeight="1" outlineLevel="1">
      <c r="A519" s="133"/>
      <c r="B519" s="1880" t="s">
        <v>937</v>
      </c>
      <c r="C519" s="1973">
        <v>610</v>
      </c>
      <c r="D519" s="235" t="s">
        <v>897</v>
      </c>
      <c r="E519" s="1746"/>
      <c r="F519" s="1975">
        <v>300</v>
      </c>
      <c r="G519" s="1975">
        <v>310</v>
      </c>
      <c r="H519" s="1977" t="s">
        <v>216</v>
      </c>
      <c r="I519" s="1977" t="s">
        <v>216</v>
      </c>
      <c r="J519" s="1750"/>
    </row>
    <row r="520" spans="1:10" s="1753" customFormat="1" ht="27.95" hidden="1" customHeight="1" outlineLevel="1">
      <c r="A520" s="133"/>
      <c r="B520" s="1880" t="s">
        <v>938</v>
      </c>
      <c r="C520" s="1973">
        <v>250</v>
      </c>
      <c r="D520" s="235" t="s">
        <v>897</v>
      </c>
      <c r="E520" s="1746"/>
      <c r="F520" s="1975">
        <v>100</v>
      </c>
      <c r="G520" s="1975">
        <v>150</v>
      </c>
      <c r="H520" s="1977" t="s">
        <v>216</v>
      </c>
      <c r="I520" s="1977" t="s">
        <v>216</v>
      </c>
      <c r="J520" s="1750"/>
    </row>
    <row r="521" spans="1:10" s="1753" customFormat="1" ht="27.95" customHeight="1" collapsed="1">
      <c r="A521" s="133"/>
      <c r="B521" s="84" t="s">
        <v>939</v>
      </c>
      <c r="C521" s="1973">
        <f>SUM(C518:C520)</f>
        <v>1790</v>
      </c>
      <c r="D521" s="235" t="s">
        <v>897</v>
      </c>
      <c r="E521" s="1746"/>
      <c r="F521" s="1975">
        <f>SUM(F518:F520)</f>
        <v>800</v>
      </c>
      <c r="G521" s="1975">
        <f>SUM(G518:G520)</f>
        <v>990</v>
      </c>
      <c r="H521" s="1977" t="s">
        <v>216</v>
      </c>
      <c r="I521" s="1977" t="s">
        <v>216</v>
      </c>
      <c r="J521" s="1750"/>
    </row>
    <row r="522" spans="1:10" s="1753" customFormat="1" ht="27.95" hidden="1" customHeight="1" outlineLevel="1">
      <c r="A522" s="133"/>
      <c r="B522" s="1880" t="s">
        <v>940</v>
      </c>
      <c r="C522" s="1973">
        <v>310</v>
      </c>
      <c r="D522" s="235" t="s">
        <v>897</v>
      </c>
      <c r="E522" s="1746"/>
      <c r="F522" s="1975">
        <v>150</v>
      </c>
      <c r="G522" s="1975">
        <v>160</v>
      </c>
      <c r="H522" s="1977" t="s">
        <v>216</v>
      </c>
      <c r="I522" s="1977" t="s">
        <v>216</v>
      </c>
      <c r="J522" s="1750"/>
    </row>
    <row r="523" spans="1:10" s="1753" customFormat="1" ht="27.95" hidden="1" customHeight="1" outlineLevel="1">
      <c r="A523" s="133"/>
      <c r="B523" s="1880" t="s">
        <v>941</v>
      </c>
      <c r="C523" s="1973">
        <v>180</v>
      </c>
      <c r="D523" s="235" t="s">
        <v>897</v>
      </c>
      <c r="E523" s="1746"/>
      <c r="F523" s="1975">
        <v>100</v>
      </c>
      <c r="G523" s="1975">
        <v>80</v>
      </c>
      <c r="H523" s="1977" t="s">
        <v>216</v>
      </c>
      <c r="I523" s="1977" t="s">
        <v>216</v>
      </c>
      <c r="J523" s="1750"/>
    </row>
    <row r="524" spans="1:10" s="1753" customFormat="1" ht="27.95" hidden="1" customHeight="1" outlineLevel="1">
      <c r="A524" s="133"/>
      <c r="B524" s="1880" t="s">
        <v>942</v>
      </c>
      <c r="C524" s="1973">
        <v>980</v>
      </c>
      <c r="D524" s="235" t="s">
        <v>897</v>
      </c>
      <c r="E524" s="1746"/>
      <c r="F524" s="1975">
        <v>400</v>
      </c>
      <c r="G524" s="1975">
        <v>580</v>
      </c>
      <c r="H524" s="1977" t="s">
        <v>216</v>
      </c>
      <c r="I524" s="1977" t="s">
        <v>216</v>
      </c>
      <c r="J524" s="1750"/>
    </row>
    <row r="525" spans="1:10" s="1753" customFormat="1" ht="27.95" hidden="1" customHeight="1" outlineLevel="1">
      <c r="A525" s="133"/>
      <c r="B525" s="1880" t="s">
        <v>943</v>
      </c>
      <c r="C525" s="1973">
        <v>100</v>
      </c>
      <c r="D525" s="235" t="s">
        <v>897</v>
      </c>
      <c r="E525" s="1746"/>
      <c r="F525" s="1975">
        <v>50</v>
      </c>
      <c r="G525" s="1975">
        <v>50</v>
      </c>
      <c r="H525" s="1977" t="s">
        <v>216</v>
      </c>
      <c r="I525" s="1977" t="s">
        <v>216</v>
      </c>
      <c r="J525" s="1750"/>
    </row>
    <row r="526" spans="1:10" s="1753" customFormat="1" ht="27.95" customHeight="1" collapsed="1">
      <c r="A526" s="133"/>
      <c r="B526" s="84" t="s">
        <v>944</v>
      </c>
      <c r="C526" s="1973">
        <f>SUM(C522:C525)</f>
        <v>1570</v>
      </c>
      <c r="D526" s="235" t="s">
        <v>897</v>
      </c>
      <c r="E526" s="1746"/>
      <c r="F526" s="1975">
        <f>SUM(F522:F525)</f>
        <v>700</v>
      </c>
      <c r="G526" s="1975">
        <f>SUM(G522:G525)</f>
        <v>870</v>
      </c>
      <c r="H526" s="1977" t="s">
        <v>216</v>
      </c>
      <c r="I526" s="1977" t="s">
        <v>216</v>
      </c>
      <c r="J526" s="1750"/>
    </row>
    <row r="527" spans="1:10" s="1753" customFormat="1" ht="27.95" hidden="1" customHeight="1" outlineLevel="1">
      <c r="A527" s="133"/>
      <c r="B527" s="1880" t="s">
        <v>945</v>
      </c>
      <c r="C527" s="1973">
        <v>4590</v>
      </c>
      <c r="D527" s="235" t="s">
        <v>897</v>
      </c>
      <c r="E527" s="1746"/>
      <c r="F527" s="1975">
        <v>2000</v>
      </c>
      <c r="G527" s="1975">
        <v>2590</v>
      </c>
      <c r="H527" s="1977" t="s">
        <v>216</v>
      </c>
      <c r="I527" s="1977" t="s">
        <v>216</v>
      </c>
      <c r="J527" s="1750"/>
    </row>
    <row r="528" spans="1:10" s="1753" customFormat="1" ht="27.95" hidden="1" customHeight="1" outlineLevel="1">
      <c r="A528" s="133"/>
      <c r="B528" s="1880" t="s">
        <v>946</v>
      </c>
      <c r="C528" s="1973">
        <v>1330</v>
      </c>
      <c r="D528" s="235" t="s">
        <v>897</v>
      </c>
      <c r="E528" s="1746"/>
      <c r="F528" s="1975">
        <v>600</v>
      </c>
      <c r="G528" s="1975">
        <v>730</v>
      </c>
      <c r="H528" s="1977" t="s">
        <v>216</v>
      </c>
      <c r="I528" s="1977" t="s">
        <v>216</v>
      </c>
      <c r="J528" s="1750"/>
    </row>
    <row r="529" spans="1:15" s="1753" customFormat="1" ht="27.95" customHeight="1" collapsed="1">
      <c r="A529" s="133"/>
      <c r="B529" s="84" t="s">
        <v>947</v>
      </c>
      <c r="C529" s="1973">
        <f>SUM(C527:C528)</f>
        <v>5920</v>
      </c>
      <c r="D529" s="235" t="s">
        <v>897</v>
      </c>
      <c r="E529" s="1746"/>
      <c r="F529" s="1975">
        <f>SUM(F527:F528)</f>
        <v>2600</v>
      </c>
      <c r="G529" s="1975">
        <f>SUM(G527:G528)</f>
        <v>3320</v>
      </c>
      <c r="H529" s="1977" t="s">
        <v>216</v>
      </c>
      <c r="I529" s="1977" t="s">
        <v>216</v>
      </c>
      <c r="J529" s="1750"/>
    </row>
    <row r="530" spans="1:15" s="1753" customFormat="1" ht="27.95" hidden="1" customHeight="1" outlineLevel="1">
      <c r="A530" s="133"/>
      <c r="B530" s="1880" t="s">
        <v>1042</v>
      </c>
      <c r="C530" s="1973">
        <v>1560</v>
      </c>
      <c r="D530" s="235" t="s">
        <v>897</v>
      </c>
      <c r="E530" s="1746"/>
      <c r="F530" s="1975">
        <v>600</v>
      </c>
      <c r="G530" s="1975">
        <v>960</v>
      </c>
      <c r="H530" s="1977" t="s">
        <v>216</v>
      </c>
      <c r="I530" s="1977" t="s">
        <v>216</v>
      </c>
      <c r="J530" s="1750"/>
    </row>
    <row r="531" spans="1:15" s="1753" customFormat="1" ht="27.95" hidden="1" customHeight="1" outlineLevel="1">
      <c r="A531" s="133"/>
      <c r="B531" s="1880" t="s">
        <v>949</v>
      </c>
      <c r="C531" s="1973">
        <v>1245</v>
      </c>
      <c r="D531" s="235" t="s">
        <v>897</v>
      </c>
      <c r="E531" s="1746"/>
      <c r="F531" s="1975">
        <v>500</v>
      </c>
      <c r="G531" s="1975">
        <v>745</v>
      </c>
      <c r="H531" s="1977" t="s">
        <v>216</v>
      </c>
      <c r="I531" s="1977" t="s">
        <v>216</v>
      </c>
      <c r="J531" s="1750"/>
    </row>
    <row r="532" spans="1:15" s="1753" customFormat="1" ht="27.95" customHeight="1" collapsed="1">
      <c r="A532" s="1754"/>
      <c r="B532" s="84" t="s">
        <v>948</v>
      </c>
      <c r="C532" s="1973">
        <f>SUM(C530:C531)</f>
        <v>2805</v>
      </c>
      <c r="D532" s="235" t="s">
        <v>897</v>
      </c>
      <c r="E532" s="1746"/>
      <c r="F532" s="1975">
        <f>SUM(F530:F531)</f>
        <v>1100</v>
      </c>
      <c r="G532" s="1975">
        <f>SUM(G530:G531)</f>
        <v>1705</v>
      </c>
      <c r="H532" s="1977" t="s">
        <v>216</v>
      </c>
      <c r="I532" s="1977" t="s">
        <v>216</v>
      </c>
      <c r="J532" s="1750"/>
    </row>
    <row r="533" spans="1:15" s="1753" customFormat="1" ht="27.95" hidden="1" customHeight="1" outlineLevel="1">
      <c r="A533" s="133"/>
      <c r="B533" s="1881" t="s">
        <v>1043</v>
      </c>
      <c r="C533" s="1973">
        <v>1070</v>
      </c>
      <c r="D533" s="235" t="s">
        <v>897</v>
      </c>
      <c r="E533" s="1746"/>
      <c r="F533" s="1975">
        <v>500</v>
      </c>
      <c r="G533" s="1975">
        <v>570</v>
      </c>
      <c r="H533" s="1977" t="s">
        <v>216</v>
      </c>
      <c r="I533" s="1977" t="s">
        <v>216</v>
      </c>
      <c r="J533" s="1750"/>
    </row>
    <row r="534" spans="1:15" s="1753" customFormat="1" ht="27.95" hidden="1" customHeight="1" outlineLevel="1">
      <c r="A534" s="133"/>
      <c r="B534" s="1880" t="s">
        <v>952</v>
      </c>
      <c r="C534" s="1973">
        <v>1280</v>
      </c>
      <c r="D534" s="235" t="s">
        <v>897</v>
      </c>
      <c r="E534" s="1746"/>
      <c r="F534" s="1975">
        <v>500</v>
      </c>
      <c r="G534" s="1975">
        <v>780</v>
      </c>
      <c r="H534" s="1977" t="s">
        <v>216</v>
      </c>
      <c r="I534" s="1977" t="s">
        <v>216</v>
      </c>
      <c r="J534" s="1750"/>
    </row>
    <row r="535" spans="1:15" s="1753" customFormat="1" ht="27.95" customHeight="1" collapsed="1">
      <c r="A535" s="112"/>
      <c r="B535" s="84" t="s">
        <v>1044</v>
      </c>
      <c r="C535" s="1973">
        <f>SUM(C533:C534)</f>
        <v>2350</v>
      </c>
      <c r="D535" s="235" t="s">
        <v>897</v>
      </c>
      <c r="E535" s="1755"/>
      <c r="F535" s="1975">
        <f>SUM(F533:F534)</f>
        <v>1000</v>
      </c>
      <c r="G535" s="1975">
        <f>SUM(G533:G534)</f>
        <v>1350</v>
      </c>
      <c r="H535" s="1977" t="s">
        <v>216</v>
      </c>
      <c r="I535" s="1977" t="s">
        <v>216</v>
      </c>
      <c r="J535" s="1750"/>
    </row>
    <row r="536" spans="1:15" ht="27.95" customHeight="1">
      <c r="A536" s="455"/>
      <c r="B536" s="1978" t="s">
        <v>1087</v>
      </c>
      <c r="C536" s="1062"/>
      <c r="D536" s="83"/>
      <c r="E536" s="450"/>
      <c r="F536" s="385"/>
      <c r="G536" s="187"/>
      <c r="H536" s="245"/>
      <c r="I536" s="245"/>
      <c r="J536" s="1686"/>
      <c r="K536" s="439"/>
      <c r="L536" s="439"/>
    </row>
    <row r="537" spans="1:15" ht="27.95" customHeight="1">
      <c r="A537" s="455"/>
      <c r="B537" s="1150"/>
      <c r="C537" s="1147"/>
      <c r="D537" s="1148"/>
      <c r="E537" s="456"/>
      <c r="F537" s="2123"/>
      <c r="G537" s="2124"/>
      <c r="H537" s="509"/>
      <c r="I537" s="509"/>
      <c r="J537" s="1691"/>
      <c r="K537" s="439"/>
      <c r="L537" s="439"/>
    </row>
    <row r="538" spans="1:15" ht="27.95" customHeight="1">
      <c r="A538" s="455"/>
      <c r="B538" s="2776"/>
      <c r="C538" s="2730"/>
      <c r="D538" s="2731"/>
      <c r="E538" s="456"/>
      <c r="F538" s="456"/>
      <c r="G538" s="456"/>
      <c r="H538" s="509"/>
      <c r="I538" s="509"/>
      <c r="J538" s="1691"/>
      <c r="K538" s="439"/>
      <c r="L538" s="439"/>
    </row>
    <row r="539" spans="1:15" ht="27.95" customHeight="1">
      <c r="A539" s="455"/>
      <c r="B539" s="1146"/>
      <c r="C539" s="1147"/>
      <c r="D539" s="1148"/>
      <c r="E539" s="456"/>
      <c r="F539" s="456"/>
      <c r="G539" s="456"/>
      <c r="H539" s="509"/>
      <c r="I539" s="509"/>
      <c r="J539" s="1691"/>
      <c r="K539" s="439"/>
      <c r="L539" s="439"/>
    </row>
    <row r="540" spans="1:15" ht="27.95" customHeight="1">
      <c r="A540" s="1264"/>
      <c r="B540" s="2752"/>
      <c r="C540" s="2753"/>
      <c r="D540" s="2754"/>
      <c r="E540" s="494"/>
      <c r="F540" s="494"/>
      <c r="G540" s="494"/>
      <c r="H540" s="514"/>
      <c r="I540" s="514"/>
      <c r="J540" s="1687"/>
      <c r="K540" s="439"/>
      <c r="L540" s="439"/>
    </row>
    <row r="541" spans="1:15" ht="27.95" customHeight="1">
      <c r="A541" s="794" t="s">
        <v>780</v>
      </c>
      <c r="B541" s="2749" t="s">
        <v>797</v>
      </c>
      <c r="C541" s="2750"/>
      <c r="D541" s="2751"/>
      <c r="E541" s="1266"/>
      <c r="F541" s="1266"/>
      <c r="G541" s="1266"/>
      <c r="H541" s="1486"/>
      <c r="I541" s="1486"/>
      <c r="J541" s="1699"/>
      <c r="K541" s="439"/>
      <c r="L541" s="439"/>
    </row>
    <row r="542" spans="1:15" ht="27.95" customHeight="1">
      <c r="A542" s="455"/>
      <c r="B542" s="2738" t="s">
        <v>798</v>
      </c>
      <c r="C542" s="2739"/>
      <c r="D542" s="2740"/>
      <c r="E542" s="450" t="s">
        <v>128</v>
      </c>
      <c r="F542" s="450"/>
      <c r="G542" s="392"/>
      <c r="H542" s="509"/>
      <c r="I542" s="509"/>
      <c r="J542" s="1691" t="s">
        <v>128</v>
      </c>
      <c r="K542" s="439"/>
      <c r="L542" s="439"/>
      <c r="O542" s="12">
        <v>15</v>
      </c>
    </row>
    <row r="543" spans="1:15" ht="27.95" customHeight="1">
      <c r="A543" s="455"/>
      <c r="B543" s="799"/>
      <c r="C543" s="1061"/>
      <c r="D543" s="83"/>
      <c r="E543" s="450"/>
      <c r="F543" s="385"/>
      <c r="G543" s="187"/>
      <c r="H543" s="245"/>
      <c r="I543" s="245"/>
      <c r="J543" s="1686"/>
      <c r="K543" s="439"/>
      <c r="L543" s="439"/>
    </row>
    <row r="544" spans="1:15" ht="27.95" customHeight="1">
      <c r="A544" s="455"/>
      <c r="B544" s="2738" t="s">
        <v>799</v>
      </c>
      <c r="C544" s="2739"/>
      <c r="D544" s="2740"/>
      <c r="E544" s="450" t="s">
        <v>20</v>
      </c>
      <c r="F544" s="450"/>
      <c r="G544" s="392"/>
      <c r="H544" s="509"/>
      <c r="I544" s="509"/>
      <c r="J544" s="1691" t="s">
        <v>983</v>
      </c>
      <c r="K544" s="439"/>
      <c r="L544" s="439"/>
      <c r="O544" s="12">
        <v>16</v>
      </c>
    </row>
    <row r="545" spans="1:15" ht="27.95" customHeight="1">
      <c r="A545" s="943"/>
      <c r="B545" s="799" t="s">
        <v>503</v>
      </c>
      <c r="C545" s="1988">
        <v>5</v>
      </c>
      <c r="D545" s="83" t="s">
        <v>505</v>
      </c>
      <c r="E545" s="450" t="s">
        <v>44</v>
      </c>
      <c r="F545" s="385" t="s">
        <v>216</v>
      </c>
      <c r="G545" s="385" t="s">
        <v>216</v>
      </c>
      <c r="H545" s="385" t="s">
        <v>216</v>
      </c>
      <c r="I545" s="1985">
        <v>0.2</v>
      </c>
      <c r="J545" s="1686"/>
      <c r="K545" s="439"/>
      <c r="L545" s="439"/>
    </row>
    <row r="546" spans="1:15" ht="27.95" customHeight="1">
      <c r="A546" s="943"/>
      <c r="B546" s="799" t="s">
        <v>1049</v>
      </c>
      <c r="C546" s="1061"/>
      <c r="D546" s="83"/>
      <c r="E546" s="450" t="s">
        <v>123</v>
      </c>
      <c r="F546" s="385" t="s">
        <v>216</v>
      </c>
      <c r="G546" s="385" t="s">
        <v>216</v>
      </c>
      <c r="H546" s="385" t="s">
        <v>216</v>
      </c>
      <c r="I546" s="1986">
        <v>0.2</v>
      </c>
      <c r="J546" s="1686"/>
      <c r="K546" s="439"/>
      <c r="L546" s="439"/>
    </row>
    <row r="547" spans="1:15" ht="27.95" customHeight="1">
      <c r="A547" s="943"/>
      <c r="B547" s="799" t="s">
        <v>1050</v>
      </c>
      <c r="C547" s="1061"/>
      <c r="D547" s="83"/>
      <c r="E547" s="456"/>
      <c r="F547" s="385" t="s">
        <v>216</v>
      </c>
      <c r="G547" s="385" t="s">
        <v>216</v>
      </c>
      <c r="H547" s="385" t="s">
        <v>216</v>
      </c>
      <c r="I547" s="1986">
        <v>0.2</v>
      </c>
      <c r="J547" s="1686"/>
      <c r="K547" s="439"/>
      <c r="L547" s="439"/>
    </row>
    <row r="548" spans="1:15" ht="27.95" customHeight="1">
      <c r="A548" s="943"/>
      <c r="B548" s="2222" t="s">
        <v>1051</v>
      </c>
      <c r="C548" s="1062"/>
      <c r="D548" s="1145"/>
      <c r="E548" s="456"/>
      <c r="F548" s="385" t="s">
        <v>216</v>
      </c>
      <c r="G548" s="385" t="s">
        <v>216</v>
      </c>
      <c r="H548" s="385" t="s">
        <v>216</v>
      </c>
      <c r="I548" s="1986">
        <v>0.2</v>
      </c>
      <c r="J548" s="1686"/>
      <c r="K548" s="439"/>
      <c r="L548" s="439"/>
    </row>
    <row r="549" spans="1:15" ht="27.95" customHeight="1">
      <c r="A549" s="943"/>
      <c r="B549" s="2222" t="s">
        <v>1052</v>
      </c>
      <c r="C549" s="1062"/>
      <c r="D549" s="1822"/>
      <c r="E549" s="456"/>
      <c r="F549" s="385" t="s">
        <v>216</v>
      </c>
      <c r="G549" s="385" t="s">
        <v>216</v>
      </c>
      <c r="H549" s="385" t="s">
        <v>216</v>
      </c>
      <c r="I549" s="1986">
        <v>0.2</v>
      </c>
      <c r="J549" s="1691"/>
      <c r="K549" s="439"/>
      <c r="L549" s="439"/>
    </row>
    <row r="550" spans="1:15" ht="27.95" customHeight="1">
      <c r="A550" s="943"/>
      <c r="B550" s="2222" t="s">
        <v>1053</v>
      </c>
      <c r="C550" s="1062"/>
      <c r="D550" s="1822"/>
      <c r="E550" s="456"/>
      <c r="F550" s="385" t="s">
        <v>216</v>
      </c>
      <c r="G550" s="385" t="s">
        <v>216</v>
      </c>
      <c r="H550" s="385" t="s">
        <v>216</v>
      </c>
      <c r="I550" s="1986">
        <v>0.2</v>
      </c>
      <c r="J550" s="1691"/>
      <c r="K550" s="439"/>
      <c r="L550" s="439"/>
    </row>
    <row r="551" spans="1:15" ht="27.95" customHeight="1">
      <c r="A551" s="943"/>
      <c r="B551" s="1966" t="s">
        <v>1104</v>
      </c>
      <c r="C551" s="1062"/>
      <c r="D551" s="1964"/>
      <c r="E551" s="456"/>
      <c r="F551" s="468"/>
      <c r="G551" s="468"/>
      <c r="H551" s="509"/>
      <c r="I551" s="1987"/>
      <c r="J551" s="1691"/>
      <c r="K551" s="439"/>
      <c r="L551" s="439"/>
    </row>
    <row r="552" spans="1:15" ht="27.95" customHeight="1">
      <c r="A552" s="943"/>
      <c r="B552" s="1966" t="s">
        <v>1103</v>
      </c>
      <c r="C552" s="1062"/>
      <c r="D552" s="1964"/>
      <c r="E552" s="456"/>
      <c r="F552" s="468"/>
      <c r="G552" s="468"/>
      <c r="H552" s="509"/>
      <c r="I552" s="1987"/>
      <c r="J552" s="1691"/>
      <c r="K552" s="439"/>
      <c r="L552" s="439"/>
    </row>
    <row r="553" spans="1:15" ht="27.95" customHeight="1">
      <c r="A553" s="943"/>
      <c r="B553" s="1966" t="s">
        <v>1107</v>
      </c>
      <c r="C553" s="1062"/>
      <c r="D553" s="1964"/>
      <c r="E553" s="456"/>
      <c r="F553" s="468"/>
      <c r="G553" s="468"/>
      <c r="H553" s="509"/>
      <c r="I553" s="1987"/>
      <c r="J553" s="1691"/>
      <c r="K553" s="439"/>
      <c r="L553" s="439"/>
    </row>
    <row r="554" spans="1:15" ht="27.95" customHeight="1">
      <c r="A554" s="943"/>
      <c r="B554" s="1820"/>
      <c r="C554" s="1062"/>
      <c r="D554" s="1822"/>
      <c r="E554" s="456"/>
      <c r="F554" s="468"/>
      <c r="G554" s="468"/>
      <c r="H554" s="509"/>
      <c r="I554" s="509"/>
      <c r="J554" s="1691"/>
      <c r="K554" s="439"/>
      <c r="L554" s="439"/>
    </row>
    <row r="555" spans="1:15" ht="27.95" customHeight="1">
      <c r="A555" s="455"/>
      <c r="B555" s="2738" t="s">
        <v>800</v>
      </c>
      <c r="C555" s="2739"/>
      <c r="D555" s="2740"/>
      <c r="E555" s="450" t="s">
        <v>20</v>
      </c>
      <c r="F555" s="450"/>
      <c r="G555" s="392"/>
      <c r="H555" s="509"/>
      <c r="I555" s="509"/>
      <c r="J555" s="1691" t="s">
        <v>983</v>
      </c>
      <c r="K555" s="439"/>
      <c r="L555" s="439"/>
      <c r="O555" s="12">
        <v>17</v>
      </c>
    </row>
    <row r="556" spans="1:15" ht="27.95" customHeight="1">
      <c r="A556" s="943"/>
      <c r="B556" s="799" t="s">
        <v>503</v>
      </c>
      <c r="C556" s="1061">
        <v>4</v>
      </c>
      <c r="D556" s="83" t="s">
        <v>505</v>
      </c>
      <c r="E556" s="450" t="s">
        <v>44</v>
      </c>
      <c r="F556" s="385" t="s">
        <v>216</v>
      </c>
      <c r="G556" s="385" t="s">
        <v>216</v>
      </c>
      <c r="H556" s="385" t="s">
        <v>216</v>
      </c>
      <c r="I556" s="1985">
        <v>1</v>
      </c>
      <c r="J556" s="1686"/>
      <c r="K556" s="439"/>
      <c r="L556" s="439"/>
    </row>
    <row r="557" spans="1:15" ht="27.95" customHeight="1">
      <c r="A557" s="943"/>
      <c r="B557" s="799" t="s">
        <v>1054</v>
      </c>
      <c r="C557" s="1061"/>
      <c r="D557" s="83"/>
      <c r="E557" s="450" t="s">
        <v>123</v>
      </c>
      <c r="F557" s="385" t="s">
        <v>216</v>
      </c>
      <c r="G557" s="385" t="s">
        <v>216</v>
      </c>
      <c r="H557" s="385" t="s">
        <v>216</v>
      </c>
      <c r="I557" s="1985">
        <v>1</v>
      </c>
      <c r="J557" s="1686"/>
      <c r="K557" s="439"/>
      <c r="L557" s="439"/>
    </row>
    <row r="558" spans="1:15" ht="27.95" customHeight="1">
      <c r="A558" s="1121"/>
      <c r="B558" s="799" t="s">
        <v>1055</v>
      </c>
      <c r="C558" s="1061"/>
      <c r="D558" s="83"/>
      <c r="E558" s="456"/>
      <c r="F558" s="385" t="s">
        <v>216</v>
      </c>
      <c r="G558" s="385" t="s">
        <v>216</v>
      </c>
      <c r="H558" s="385" t="s">
        <v>216</v>
      </c>
      <c r="I558" s="1985">
        <v>1</v>
      </c>
      <c r="J558" s="1686"/>
      <c r="K558" s="439"/>
      <c r="L558" s="439"/>
    </row>
    <row r="559" spans="1:15" ht="27.95" customHeight="1">
      <c r="A559" s="1121"/>
      <c r="B559" s="2222" t="s">
        <v>1056</v>
      </c>
      <c r="C559" s="1062"/>
      <c r="D559" s="1145"/>
      <c r="E559" s="456"/>
      <c r="F559" s="385" t="s">
        <v>216</v>
      </c>
      <c r="G559" s="385" t="s">
        <v>216</v>
      </c>
      <c r="H559" s="385" t="s">
        <v>216</v>
      </c>
      <c r="I559" s="1985">
        <v>1</v>
      </c>
      <c r="J559" s="1686"/>
      <c r="K559" s="439"/>
      <c r="L559" s="439"/>
    </row>
    <row r="560" spans="1:15" ht="27.95" customHeight="1">
      <c r="A560" s="1121"/>
      <c r="B560" s="2222" t="s">
        <v>1057</v>
      </c>
      <c r="C560" s="1062"/>
      <c r="D560" s="1822"/>
      <c r="E560" s="456"/>
      <c r="F560" s="385" t="s">
        <v>216</v>
      </c>
      <c r="G560" s="385" t="s">
        <v>216</v>
      </c>
      <c r="H560" s="385" t="s">
        <v>216</v>
      </c>
      <c r="I560" s="1985">
        <v>1</v>
      </c>
      <c r="J560" s="1691"/>
      <c r="K560" s="439"/>
      <c r="L560" s="439"/>
    </row>
    <row r="561" spans="1:15" ht="27.95" customHeight="1">
      <c r="A561" s="1121"/>
      <c r="B561" s="1966" t="s">
        <v>1106</v>
      </c>
      <c r="C561" s="1062"/>
      <c r="D561" s="1964"/>
      <c r="E561" s="456"/>
      <c r="F561" s="1989"/>
      <c r="G561" s="1989"/>
      <c r="H561" s="1989"/>
      <c r="I561" s="1990"/>
      <c r="J561" s="1691"/>
      <c r="K561" s="439"/>
      <c r="L561" s="439"/>
    </row>
    <row r="562" spans="1:15" ht="27.95" customHeight="1">
      <c r="A562" s="1121"/>
      <c r="B562" s="1966" t="s">
        <v>1105</v>
      </c>
      <c r="C562" s="1062"/>
      <c r="D562" s="1964"/>
      <c r="E562" s="456"/>
      <c r="F562" s="1989"/>
      <c r="G562" s="1989"/>
      <c r="H562" s="1989"/>
      <c r="I562" s="1990"/>
      <c r="J562" s="1691"/>
      <c r="K562" s="439"/>
      <c r="L562" s="439"/>
    </row>
    <row r="563" spans="1:15" ht="27.95" customHeight="1">
      <c r="A563" s="1121"/>
      <c r="B563" s="1820"/>
      <c r="C563" s="1062"/>
      <c r="D563" s="1822"/>
      <c r="E563" s="456"/>
      <c r="F563" s="456"/>
      <c r="G563" s="456"/>
      <c r="H563" s="509"/>
      <c r="I563" s="509"/>
      <c r="J563" s="1691"/>
      <c r="K563" s="439"/>
      <c r="L563" s="439"/>
    </row>
    <row r="564" spans="1:15" ht="27.95" customHeight="1">
      <c r="A564" s="455"/>
      <c r="B564" s="2738" t="s">
        <v>801</v>
      </c>
      <c r="C564" s="2739"/>
      <c r="D564" s="2740"/>
      <c r="E564" s="450" t="s">
        <v>20</v>
      </c>
      <c r="F564" s="450"/>
      <c r="G564" s="392"/>
      <c r="H564" s="509"/>
      <c r="I564" s="509"/>
      <c r="J564" s="1691" t="s">
        <v>985</v>
      </c>
      <c r="K564" s="439"/>
      <c r="L564" s="439"/>
      <c r="O564" s="12">
        <v>18</v>
      </c>
    </row>
    <row r="565" spans="1:15" ht="27.95" customHeight="1">
      <c r="A565" s="455"/>
      <c r="B565" s="2735" t="s">
        <v>507</v>
      </c>
      <c r="C565" s="2736"/>
      <c r="D565" s="2737"/>
      <c r="E565" s="450" t="s">
        <v>44</v>
      </c>
      <c r="F565" s="2025">
        <v>10</v>
      </c>
      <c r="G565" s="2026">
        <v>18</v>
      </c>
      <c r="H565" s="2025">
        <v>10</v>
      </c>
      <c r="I565" s="2025"/>
      <c r="J565" s="1686"/>
      <c r="K565" s="439"/>
      <c r="L565" s="439"/>
    </row>
    <row r="566" spans="1:15" ht="27.95" customHeight="1">
      <c r="A566" s="455"/>
      <c r="B566" s="2735"/>
      <c r="C566" s="2736"/>
      <c r="D566" s="2737"/>
      <c r="E566" s="450" t="s">
        <v>123</v>
      </c>
      <c r="F566" s="385"/>
      <c r="G566" s="187"/>
      <c r="H566" s="245"/>
      <c r="I566" s="245"/>
      <c r="J566" s="1686"/>
      <c r="K566" s="439"/>
      <c r="L566" s="439"/>
    </row>
    <row r="567" spans="1:15" ht="27.95" customHeight="1">
      <c r="A567" s="455"/>
      <c r="B567" s="1536" t="s">
        <v>802</v>
      </c>
      <c r="C567" s="1153"/>
      <c r="D567" s="1154"/>
      <c r="E567" s="450" t="s">
        <v>20</v>
      </c>
      <c r="F567" s="450"/>
      <c r="G567" s="392"/>
      <c r="H567" s="509"/>
      <c r="I567" s="509"/>
      <c r="J567" s="1691" t="s">
        <v>984</v>
      </c>
      <c r="K567" s="439"/>
      <c r="L567" s="439"/>
      <c r="O567" s="12">
        <v>19</v>
      </c>
    </row>
    <row r="568" spans="1:15" ht="27.95" customHeight="1">
      <c r="A568" s="455"/>
      <c r="B568" s="2738" t="s">
        <v>506</v>
      </c>
      <c r="C568" s="2739"/>
      <c r="D568" s="2740"/>
      <c r="E568" s="450" t="s">
        <v>44</v>
      </c>
      <c r="F568" s="385"/>
      <c r="G568" s="187"/>
      <c r="H568" s="509"/>
      <c r="I568" s="509"/>
      <c r="J568" s="1691"/>
      <c r="K568" s="439"/>
      <c r="L568" s="439"/>
    </row>
    <row r="569" spans="1:15" ht="27.95" customHeight="1">
      <c r="A569" s="455"/>
      <c r="B569" s="2735" t="s">
        <v>508</v>
      </c>
      <c r="C569" s="2736"/>
      <c r="D569" s="2737"/>
      <c r="E569" s="450" t="s">
        <v>123</v>
      </c>
      <c r="F569" s="2014">
        <v>20</v>
      </c>
      <c r="G569" s="2014">
        <v>6</v>
      </c>
      <c r="H569" s="2014">
        <v>11</v>
      </c>
      <c r="I569" s="385" t="s">
        <v>216</v>
      </c>
      <c r="J569" s="1686"/>
      <c r="K569" s="439"/>
      <c r="L569" s="439"/>
    </row>
    <row r="570" spans="1:15" ht="27.95" customHeight="1">
      <c r="A570" s="455"/>
      <c r="B570" s="2755" t="s">
        <v>1136</v>
      </c>
      <c r="C570" s="2756"/>
      <c r="D570" s="2757"/>
      <c r="E570" s="456"/>
      <c r="F570" s="456"/>
      <c r="G570" s="456"/>
      <c r="H570" s="245"/>
      <c r="I570" s="245"/>
      <c r="J570" s="1686"/>
      <c r="K570" s="439"/>
      <c r="L570" s="439"/>
    </row>
    <row r="571" spans="1:15" ht="27.95" customHeight="1">
      <c r="A571" s="1264"/>
      <c r="B571" s="1267"/>
      <c r="C571" s="428"/>
      <c r="D571" s="429"/>
      <c r="E571" s="494"/>
      <c r="F571" s="494"/>
      <c r="G571" s="494"/>
      <c r="H571" s="514"/>
      <c r="I571" s="514"/>
      <c r="J571" s="1687"/>
      <c r="K571" s="439"/>
      <c r="L571" s="439"/>
    </row>
    <row r="572" spans="1:15" ht="27.95" customHeight="1">
      <c r="A572" s="794" t="s">
        <v>780</v>
      </c>
      <c r="B572" s="1268" t="s">
        <v>803</v>
      </c>
      <c r="C572" s="1269"/>
      <c r="D572" s="1270"/>
      <c r="E572" s="1266"/>
      <c r="F572" s="1266"/>
      <c r="G572" s="1266"/>
      <c r="H572" s="1486"/>
      <c r="I572" s="1486"/>
      <c r="J572" s="1699"/>
      <c r="K572" s="439"/>
      <c r="L572" s="439"/>
    </row>
    <row r="573" spans="1:15" ht="27.95" customHeight="1">
      <c r="A573" s="455"/>
      <c r="B573" s="2738" t="s">
        <v>1085</v>
      </c>
      <c r="C573" s="2739"/>
      <c r="D573" s="2740"/>
      <c r="E573" s="392"/>
      <c r="F573" s="450"/>
      <c r="G573" s="392"/>
      <c r="H573" s="509"/>
      <c r="I573" s="509"/>
      <c r="J573" s="1691"/>
      <c r="K573" s="439"/>
      <c r="L573" s="439"/>
    </row>
    <row r="574" spans="1:15" ht="27.95" customHeight="1">
      <c r="A574" s="455"/>
      <c r="B574" s="2738" t="s">
        <v>804</v>
      </c>
      <c r="C574" s="2739"/>
      <c r="D574" s="2740"/>
      <c r="E574" s="450" t="s">
        <v>20</v>
      </c>
      <c r="F574" s="385"/>
      <c r="G574" s="187"/>
      <c r="H574" s="509"/>
      <c r="I574" s="509"/>
      <c r="J574" s="1691" t="s">
        <v>992</v>
      </c>
      <c r="K574" s="439"/>
      <c r="L574" s="439"/>
      <c r="O574" s="12">
        <v>20</v>
      </c>
    </row>
    <row r="575" spans="1:15" ht="27.95" customHeight="1">
      <c r="A575" s="455"/>
      <c r="B575" s="2735" t="s">
        <v>509</v>
      </c>
      <c r="C575" s="2736"/>
      <c r="D575" s="2737"/>
      <c r="E575" s="450" t="s">
        <v>44</v>
      </c>
      <c r="F575" s="2151">
        <v>0.99</v>
      </c>
      <c r="G575" s="2151">
        <v>0.99</v>
      </c>
      <c r="H575" s="2151">
        <v>0.99</v>
      </c>
      <c r="I575" s="2151">
        <v>0.99</v>
      </c>
      <c r="J575" s="1686"/>
      <c r="K575" s="439"/>
      <c r="L575" s="439"/>
    </row>
    <row r="576" spans="1:15" ht="27.95" customHeight="1">
      <c r="A576" s="455"/>
      <c r="B576" s="2735"/>
      <c r="C576" s="2736"/>
      <c r="D576" s="2737"/>
      <c r="E576" s="450" t="s">
        <v>123</v>
      </c>
      <c r="F576" s="456"/>
      <c r="G576" s="456"/>
      <c r="H576" s="245"/>
      <c r="I576" s="245"/>
      <c r="J576" s="1686"/>
      <c r="K576" s="439"/>
      <c r="L576" s="439"/>
    </row>
    <row r="577" spans="1:15" ht="27.95" customHeight="1">
      <c r="A577" s="455"/>
      <c r="B577" s="2735"/>
      <c r="C577" s="2736"/>
      <c r="D577" s="2737"/>
      <c r="E577" s="456"/>
      <c r="F577" s="456"/>
      <c r="G577" s="456"/>
      <c r="H577" s="245"/>
      <c r="I577" s="245"/>
      <c r="J577" s="1686"/>
      <c r="K577" s="439"/>
      <c r="L577" s="439"/>
    </row>
    <row r="578" spans="1:15" ht="27.95" customHeight="1">
      <c r="A578" s="455"/>
      <c r="B578" s="1143"/>
      <c r="C578" s="1144"/>
      <c r="D578" s="1145"/>
      <c r="E578" s="456"/>
      <c r="F578" s="456"/>
      <c r="G578" s="456"/>
      <c r="H578" s="245"/>
      <c r="I578" s="245"/>
      <c r="J578" s="1686"/>
      <c r="K578" s="439"/>
      <c r="L578" s="439"/>
    </row>
    <row r="579" spans="1:15" ht="27.95" customHeight="1">
      <c r="A579" s="455"/>
      <c r="B579" s="458"/>
      <c r="C579" s="1123"/>
      <c r="D579" s="1124"/>
      <c r="E579" s="456"/>
      <c r="F579" s="456"/>
      <c r="G579" s="456"/>
      <c r="H579" s="509"/>
      <c r="I579" s="509"/>
      <c r="J579" s="1691"/>
      <c r="K579" s="439"/>
      <c r="L579" s="439"/>
    </row>
    <row r="580" spans="1:15" ht="27.95" customHeight="1">
      <c r="A580" s="455"/>
      <c r="B580" s="2738" t="s">
        <v>805</v>
      </c>
      <c r="C580" s="2739"/>
      <c r="D580" s="2740"/>
      <c r="E580" s="450" t="s">
        <v>20</v>
      </c>
      <c r="F580" s="450"/>
      <c r="G580" s="392"/>
      <c r="H580" s="509"/>
      <c r="I580" s="509"/>
      <c r="J580" s="1691" t="s">
        <v>992</v>
      </c>
      <c r="K580" s="439"/>
      <c r="L580" s="439"/>
      <c r="O580" s="12">
        <v>21</v>
      </c>
    </row>
    <row r="581" spans="1:15" ht="27.95" customHeight="1">
      <c r="A581" s="455"/>
      <c r="B581" s="2735" t="s">
        <v>510</v>
      </c>
      <c r="C581" s="2736"/>
      <c r="D581" s="2737"/>
      <c r="E581" s="450" t="s">
        <v>44</v>
      </c>
      <c r="F581" s="2151">
        <v>0.9</v>
      </c>
      <c r="G581" s="2151">
        <v>0.9</v>
      </c>
      <c r="H581" s="2151">
        <v>0.9</v>
      </c>
      <c r="I581" s="2151">
        <v>0.9</v>
      </c>
      <c r="J581" s="1686"/>
      <c r="K581" s="439"/>
      <c r="L581" s="439"/>
    </row>
    <row r="582" spans="1:15" ht="27.95" customHeight="1">
      <c r="A582" s="455"/>
      <c r="B582" s="2735"/>
      <c r="C582" s="2736"/>
      <c r="D582" s="2737"/>
      <c r="E582" s="450" t="s">
        <v>123</v>
      </c>
      <c r="F582" s="385"/>
      <c r="G582" s="187"/>
      <c r="H582" s="245"/>
      <c r="I582" s="245"/>
      <c r="J582" s="1686"/>
      <c r="K582" s="439"/>
      <c r="L582" s="439"/>
    </row>
    <row r="583" spans="1:15" ht="27.95" customHeight="1">
      <c r="A583" s="455"/>
      <c r="B583" s="2735"/>
      <c r="C583" s="2736"/>
      <c r="D583" s="2737"/>
      <c r="E583" s="456"/>
      <c r="F583" s="456"/>
      <c r="G583" s="456"/>
      <c r="H583" s="245"/>
      <c r="I583" s="245"/>
      <c r="J583" s="1686"/>
      <c r="K583" s="439"/>
      <c r="L583" s="439"/>
    </row>
    <row r="584" spans="1:15" ht="27.95" customHeight="1">
      <c r="A584" s="455"/>
      <c r="B584" s="1143"/>
      <c r="C584" s="1144"/>
      <c r="D584" s="1145"/>
      <c r="E584" s="456"/>
      <c r="F584" s="456"/>
      <c r="G584" s="456"/>
      <c r="H584" s="245"/>
      <c r="I584" s="245"/>
      <c r="J584" s="1686"/>
      <c r="K584" s="439"/>
      <c r="L584" s="439"/>
    </row>
    <row r="585" spans="1:15" ht="27.95" customHeight="1">
      <c r="A585" s="455"/>
      <c r="B585" s="458"/>
      <c r="C585" s="1123"/>
      <c r="D585" s="1124"/>
      <c r="E585" s="456"/>
      <c r="F585" s="456"/>
      <c r="G585" s="456"/>
      <c r="H585" s="509"/>
      <c r="I585" s="509"/>
      <c r="J585" s="1691"/>
      <c r="K585" s="439"/>
      <c r="L585" s="439"/>
    </row>
    <row r="586" spans="1:15" ht="27.95" customHeight="1">
      <c r="A586" s="455"/>
      <c r="B586" s="2738" t="s">
        <v>806</v>
      </c>
      <c r="C586" s="2739"/>
      <c r="D586" s="2740"/>
      <c r="E586" s="450" t="s">
        <v>20</v>
      </c>
      <c r="F586" s="450"/>
      <c r="G586" s="392"/>
      <c r="H586" s="509"/>
      <c r="I586" s="509"/>
      <c r="J586" s="1691" t="s">
        <v>992</v>
      </c>
      <c r="K586" s="439"/>
      <c r="L586" s="439"/>
      <c r="O586" s="12">
        <v>22</v>
      </c>
    </row>
    <row r="587" spans="1:15" ht="27.95" customHeight="1">
      <c r="A587" s="455"/>
      <c r="B587" s="2735" t="s">
        <v>511</v>
      </c>
      <c r="C587" s="2736"/>
      <c r="D587" s="2737"/>
      <c r="E587" s="450" t="s">
        <v>44</v>
      </c>
      <c r="F587" s="2151">
        <v>0.95</v>
      </c>
      <c r="G587" s="2151">
        <v>0.95</v>
      </c>
      <c r="H587" s="2151">
        <v>0.95</v>
      </c>
      <c r="I587" s="2151">
        <v>0.95</v>
      </c>
      <c r="J587" s="1686"/>
      <c r="K587" s="439"/>
      <c r="L587" s="439"/>
    </row>
    <row r="588" spans="1:15" ht="27.95" customHeight="1">
      <c r="A588" s="455"/>
      <c r="B588" s="2735"/>
      <c r="C588" s="2736"/>
      <c r="D588" s="2737"/>
      <c r="E588" s="450" t="s">
        <v>123</v>
      </c>
      <c r="F588" s="385"/>
      <c r="G588" s="187"/>
      <c r="H588" s="245"/>
      <c r="I588" s="245"/>
      <c r="J588" s="1686"/>
      <c r="K588" s="439"/>
      <c r="L588" s="439"/>
    </row>
    <row r="589" spans="1:15" ht="27.95" customHeight="1">
      <c r="A589" s="455"/>
      <c r="B589" s="2735"/>
      <c r="C589" s="2736"/>
      <c r="D589" s="2737"/>
      <c r="E589" s="456"/>
      <c r="F589" s="456"/>
      <c r="G589" s="456"/>
      <c r="H589" s="245"/>
      <c r="I589" s="245"/>
      <c r="J589" s="1686"/>
      <c r="K589" s="439"/>
      <c r="L589" s="439"/>
    </row>
    <row r="590" spans="1:15" ht="27.95" customHeight="1">
      <c r="A590" s="455"/>
      <c r="B590" s="2735"/>
      <c r="C590" s="2736"/>
      <c r="D590" s="2737"/>
      <c r="E590" s="456"/>
      <c r="F590" s="456"/>
      <c r="G590" s="456"/>
      <c r="H590" s="245"/>
      <c r="I590" s="245"/>
      <c r="J590" s="1686"/>
      <c r="K590" s="439"/>
      <c r="L590" s="439"/>
    </row>
    <row r="591" spans="1:15" ht="27.95" customHeight="1">
      <c r="A591" s="1264"/>
      <c r="B591" s="1267"/>
      <c r="C591" s="428"/>
      <c r="D591" s="429"/>
      <c r="E591" s="494"/>
      <c r="F591" s="494"/>
      <c r="G591" s="494"/>
      <c r="H591" s="514"/>
      <c r="I591" s="514"/>
      <c r="J591" s="1687"/>
      <c r="K591" s="439"/>
      <c r="L591" s="439"/>
    </row>
    <row r="592" spans="1:15" ht="27.95" customHeight="1">
      <c r="A592" s="794" t="s">
        <v>780</v>
      </c>
      <c r="B592" s="2749" t="s">
        <v>807</v>
      </c>
      <c r="C592" s="2750"/>
      <c r="D592" s="2751"/>
      <c r="E592" s="521"/>
      <c r="F592" s="447"/>
      <c r="G592" s="521"/>
      <c r="H592" s="1486"/>
      <c r="I592" s="1486"/>
      <c r="J592" s="1699"/>
      <c r="K592" s="439"/>
      <c r="L592" s="439"/>
    </row>
    <row r="593" spans="1:17" ht="27.95" customHeight="1">
      <c r="A593" s="454"/>
      <c r="B593" s="2738" t="s">
        <v>808</v>
      </c>
      <c r="C593" s="2739"/>
      <c r="D593" s="2740"/>
      <c r="E593" s="450" t="s">
        <v>20</v>
      </c>
      <c r="F593" s="385"/>
      <c r="G593" s="187"/>
      <c r="H593" s="245"/>
      <c r="I593" s="245"/>
      <c r="J593" s="1686" t="s">
        <v>984</v>
      </c>
      <c r="K593" s="439"/>
      <c r="L593" s="439"/>
      <c r="O593" s="12">
        <v>23</v>
      </c>
    </row>
    <row r="594" spans="1:17" ht="27.95" customHeight="1">
      <c r="A594" s="455"/>
      <c r="B594" s="76" t="s">
        <v>111</v>
      </c>
      <c r="C594" s="550">
        <v>1</v>
      </c>
      <c r="D594" s="797"/>
      <c r="E594" s="450" t="s">
        <v>44</v>
      </c>
      <c r="F594" s="2015">
        <v>1</v>
      </c>
      <c r="G594" s="2015">
        <v>1</v>
      </c>
      <c r="H594" s="2015">
        <v>1</v>
      </c>
      <c r="I594" s="2015">
        <v>1</v>
      </c>
      <c r="J594" s="1686"/>
      <c r="K594" s="39"/>
      <c r="L594" s="39"/>
      <c r="M594" s="39"/>
      <c r="N594" s="39"/>
    </row>
    <row r="595" spans="1:17" s="1753" customFormat="1" ht="27.95" hidden="1" customHeight="1" outlineLevel="1">
      <c r="A595" s="1888"/>
      <c r="B595" s="84" t="s">
        <v>898</v>
      </c>
      <c r="C595" s="2010">
        <v>1</v>
      </c>
      <c r="D595" s="181"/>
      <c r="E595" s="1746"/>
      <c r="F595" s="2005">
        <v>1</v>
      </c>
      <c r="G595" s="2005">
        <v>1</v>
      </c>
      <c r="H595" s="2005">
        <v>1</v>
      </c>
      <c r="I595" s="2005">
        <v>1</v>
      </c>
      <c r="J595" s="1750"/>
      <c r="K595" s="1751"/>
      <c r="L595" s="1751"/>
      <c r="M595" s="1751"/>
      <c r="N595" s="1752"/>
      <c r="O595" s="1751"/>
      <c r="P595" s="1751"/>
      <c r="Q595" s="1751"/>
    </row>
    <row r="596" spans="1:17" s="1753" customFormat="1" ht="27.95" hidden="1" customHeight="1" outlineLevel="1">
      <c r="A596" s="1888"/>
      <c r="B596" s="84" t="s">
        <v>899</v>
      </c>
      <c r="C596" s="2010">
        <v>1</v>
      </c>
      <c r="D596" s="181"/>
      <c r="E596" s="1746"/>
      <c r="F596" s="2005">
        <v>1</v>
      </c>
      <c r="G596" s="2005">
        <v>1</v>
      </c>
      <c r="H596" s="2005">
        <v>1</v>
      </c>
      <c r="I596" s="2005">
        <v>1</v>
      </c>
      <c r="J596" s="1750"/>
      <c r="K596" s="1751"/>
      <c r="L596" s="1751"/>
      <c r="M596" s="1751"/>
      <c r="N596" s="1752"/>
      <c r="O596" s="1751"/>
      <c r="P596" s="1751"/>
      <c r="Q596" s="1751"/>
    </row>
    <row r="597" spans="1:17" s="1753" customFormat="1" ht="27.95" hidden="1" customHeight="1" outlineLevel="1">
      <c r="A597" s="1888"/>
      <c r="B597" s="84" t="s">
        <v>900</v>
      </c>
      <c r="C597" s="2010">
        <v>1</v>
      </c>
      <c r="D597" s="181"/>
      <c r="E597" s="1746"/>
      <c r="F597" s="2005">
        <v>1</v>
      </c>
      <c r="G597" s="2005">
        <v>1</v>
      </c>
      <c r="H597" s="2005">
        <v>1</v>
      </c>
      <c r="I597" s="2005">
        <v>1</v>
      </c>
      <c r="J597" s="1750"/>
      <c r="K597" s="1751"/>
      <c r="L597" s="1751"/>
      <c r="M597" s="1751"/>
      <c r="N597" s="1752"/>
      <c r="O597" s="1751"/>
      <c r="P597" s="1751"/>
      <c r="Q597" s="1751"/>
    </row>
    <row r="598" spans="1:17" s="1753" customFormat="1" ht="27.95" hidden="1" customHeight="1" outlineLevel="1">
      <c r="A598" s="1888"/>
      <c r="B598" s="84" t="s">
        <v>901</v>
      </c>
      <c r="C598" s="2010">
        <v>1</v>
      </c>
      <c r="D598" s="181"/>
      <c r="E598" s="1746"/>
      <c r="F598" s="2005">
        <v>1</v>
      </c>
      <c r="G598" s="2005">
        <v>1</v>
      </c>
      <c r="H598" s="2005">
        <v>1</v>
      </c>
      <c r="I598" s="2005">
        <v>1</v>
      </c>
      <c r="J598" s="1750"/>
      <c r="K598" s="1751"/>
      <c r="L598" s="1751"/>
      <c r="M598" s="1751"/>
      <c r="N598" s="1752"/>
      <c r="O598" s="1751"/>
      <c r="P598" s="1751"/>
      <c r="Q598" s="1751"/>
    </row>
    <row r="599" spans="1:17" s="1753" customFormat="1" ht="27.95" customHeight="1" collapsed="1">
      <c r="A599" s="1888"/>
      <c r="B599" s="84" t="s">
        <v>902</v>
      </c>
      <c r="C599" s="2010">
        <v>1</v>
      </c>
      <c r="D599" s="181"/>
      <c r="E599" s="450" t="s">
        <v>123</v>
      </c>
      <c r="F599" s="2005">
        <v>1</v>
      </c>
      <c r="G599" s="2005">
        <v>1</v>
      </c>
      <c r="H599" s="2005">
        <v>1</v>
      </c>
      <c r="I599" s="2005">
        <v>1</v>
      </c>
      <c r="J599" s="1750"/>
      <c r="K599" s="1751"/>
      <c r="L599" s="1751"/>
      <c r="M599" s="1751"/>
      <c r="N599" s="1752"/>
      <c r="O599" s="1751"/>
      <c r="P599" s="1751"/>
      <c r="Q599" s="1751"/>
    </row>
    <row r="600" spans="1:17" s="1753" customFormat="1" ht="27.95" hidden="1" customHeight="1" outlineLevel="1">
      <c r="A600" s="1888"/>
      <c r="B600" s="84" t="s">
        <v>903</v>
      </c>
      <c r="C600" s="2010">
        <v>1</v>
      </c>
      <c r="D600" s="181"/>
      <c r="E600" s="1746"/>
      <c r="F600" s="2005">
        <v>1</v>
      </c>
      <c r="G600" s="2005">
        <v>1</v>
      </c>
      <c r="H600" s="2005">
        <v>1</v>
      </c>
      <c r="I600" s="2005">
        <v>1</v>
      </c>
      <c r="J600" s="1750"/>
      <c r="K600" s="1751"/>
      <c r="L600" s="1751"/>
      <c r="M600" s="1751"/>
      <c r="N600" s="1752"/>
      <c r="O600" s="1751"/>
      <c r="P600" s="1751"/>
      <c r="Q600" s="1751"/>
    </row>
    <row r="601" spans="1:17" s="1753" customFormat="1" ht="27.95" hidden="1" customHeight="1" outlineLevel="1">
      <c r="A601" s="1888"/>
      <c r="B601" s="84" t="s">
        <v>904</v>
      </c>
      <c r="C601" s="2010">
        <v>1</v>
      </c>
      <c r="D601" s="181"/>
      <c r="E601" s="1746"/>
      <c r="F601" s="2005">
        <v>1</v>
      </c>
      <c r="G601" s="2005">
        <v>1</v>
      </c>
      <c r="H601" s="2005">
        <v>1</v>
      </c>
      <c r="I601" s="2005">
        <v>1</v>
      </c>
      <c r="J601" s="1750"/>
      <c r="K601" s="1751"/>
      <c r="L601" s="1751"/>
      <c r="M601" s="1751"/>
      <c r="N601" s="1752"/>
      <c r="O601" s="1751"/>
      <c r="P601" s="1751"/>
      <c r="Q601" s="1751"/>
    </row>
    <row r="602" spans="1:17" s="1753" customFormat="1" ht="27.95" hidden="1" customHeight="1" outlineLevel="1">
      <c r="A602" s="1888"/>
      <c r="B602" s="84" t="s">
        <v>905</v>
      </c>
      <c r="C602" s="2010">
        <v>1</v>
      </c>
      <c r="D602" s="181"/>
      <c r="E602" s="1746"/>
      <c r="F602" s="2005">
        <v>1</v>
      </c>
      <c r="G602" s="2005">
        <v>1</v>
      </c>
      <c r="H602" s="2005">
        <v>1</v>
      </c>
      <c r="I602" s="2005">
        <v>1</v>
      </c>
      <c r="J602" s="1750"/>
      <c r="K602" s="1751"/>
      <c r="L602" s="1751"/>
      <c r="M602" s="1751"/>
      <c r="N602" s="1752"/>
      <c r="O602" s="1751"/>
      <c r="P602" s="1751"/>
      <c r="Q602" s="1751"/>
    </row>
    <row r="603" spans="1:17" s="1753" customFormat="1" ht="27.95" customHeight="1" collapsed="1">
      <c r="A603" s="1888"/>
      <c r="B603" s="84" t="s">
        <v>906</v>
      </c>
      <c r="C603" s="2010">
        <v>1</v>
      </c>
      <c r="D603" s="181"/>
      <c r="E603" s="1746"/>
      <c r="F603" s="2005">
        <v>1</v>
      </c>
      <c r="G603" s="2005">
        <v>1</v>
      </c>
      <c r="H603" s="2005">
        <v>1</v>
      </c>
      <c r="I603" s="2005">
        <v>1</v>
      </c>
      <c r="J603" s="1750"/>
      <c r="K603" s="1751"/>
      <c r="L603" s="1751"/>
      <c r="M603" s="1751"/>
      <c r="N603" s="1752"/>
      <c r="O603" s="1751"/>
      <c r="P603" s="1751"/>
      <c r="Q603" s="1751"/>
    </row>
    <row r="604" spans="1:17" s="1753" customFormat="1" ht="27.95" hidden="1" customHeight="1" outlineLevel="1">
      <c r="A604" s="1888"/>
      <c r="B604" s="84" t="s">
        <v>907</v>
      </c>
      <c r="C604" s="2010">
        <v>1</v>
      </c>
      <c r="D604" s="181"/>
      <c r="E604" s="1746"/>
      <c r="F604" s="2005">
        <v>1</v>
      </c>
      <c r="G604" s="2005">
        <v>1</v>
      </c>
      <c r="H604" s="2005">
        <v>1</v>
      </c>
      <c r="I604" s="2005">
        <v>1</v>
      </c>
      <c r="J604" s="1750"/>
      <c r="K604" s="1751"/>
      <c r="L604" s="1751"/>
      <c r="M604" s="1751"/>
      <c r="N604" s="1752"/>
      <c r="O604" s="1751"/>
      <c r="P604" s="1751"/>
      <c r="Q604" s="1751"/>
    </row>
    <row r="605" spans="1:17" s="1753" customFormat="1" ht="27.95" hidden="1" customHeight="1" outlineLevel="1">
      <c r="A605" s="1888"/>
      <c r="B605" s="84" t="s">
        <v>908</v>
      </c>
      <c r="C605" s="2010">
        <v>1</v>
      </c>
      <c r="D605" s="181"/>
      <c r="E605" s="1746"/>
      <c r="F605" s="2005">
        <v>1</v>
      </c>
      <c r="G605" s="2005">
        <v>1</v>
      </c>
      <c r="H605" s="2005">
        <v>1</v>
      </c>
      <c r="I605" s="2005">
        <v>1</v>
      </c>
      <c r="J605" s="1750"/>
      <c r="K605" s="1751"/>
      <c r="L605" s="1751"/>
      <c r="M605" s="1751"/>
      <c r="N605" s="1752"/>
      <c r="O605" s="1751"/>
      <c r="P605" s="1751"/>
      <c r="Q605" s="1751"/>
    </row>
    <row r="606" spans="1:17" s="1753" customFormat="1" ht="27.95" hidden="1" customHeight="1" outlineLevel="1">
      <c r="A606" s="1888"/>
      <c r="B606" s="84" t="s">
        <v>909</v>
      </c>
      <c r="C606" s="2010">
        <v>1</v>
      </c>
      <c r="D606" s="181"/>
      <c r="E606" s="1746"/>
      <c r="F606" s="2005">
        <v>1</v>
      </c>
      <c r="G606" s="2005">
        <v>1</v>
      </c>
      <c r="H606" s="2005">
        <v>1</v>
      </c>
      <c r="I606" s="2005">
        <v>1</v>
      </c>
      <c r="J606" s="1750"/>
      <c r="K606" s="1751"/>
      <c r="L606" s="1751"/>
      <c r="M606" s="1751"/>
      <c r="N606" s="1752"/>
      <c r="O606" s="1751"/>
      <c r="P606" s="1751"/>
      <c r="Q606" s="1751"/>
    </row>
    <row r="607" spans="1:17" s="1753" customFormat="1" ht="27.95" customHeight="1" collapsed="1">
      <c r="A607" s="1888"/>
      <c r="B607" s="84" t="s">
        <v>910</v>
      </c>
      <c r="C607" s="2010">
        <v>1</v>
      </c>
      <c r="D607" s="181"/>
      <c r="E607" s="1746"/>
      <c r="F607" s="2005">
        <v>1</v>
      </c>
      <c r="G607" s="2005">
        <v>1</v>
      </c>
      <c r="H607" s="2005">
        <v>1</v>
      </c>
      <c r="I607" s="2005">
        <v>1</v>
      </c>
      <c r="J607" s="1750"/>
      <c r="K607" s="1751"/>
      <c r="L607" s="1751"/>
      <c r="M607" s="1751"/>
      <c r="N607" s="1752"/>
      <c r="O607" s="1751"/>
      <c r="P607" s="1751"/>
      <c r="Q607" s="1751"/>
    </row>
    <row r="608" spans="1:17" s="1753" customFormat="1" ht="27.95" hidden="1" customHeight="1" outlineLevel="1">
      <c r="A608" s="1888"/>
      <c r="B608" s="84" t="s">
        <v>911</v>
      </c>
      <c r="C608" s="2010">
        <v>1</v>
      </c>
      <c r="D608" s="181"/>
      <c r="E608" s="1746"/>
      <c r="F608" s="2005">
        <v>1</v>
      </c>
      <c r="G608" s="2005">
        <v>1</v>
      </c>
      <c r="H608" s="2005">
        <v>1</v>
      </c>
      <c r="I608" s="2005">
        <v>1</v>
      </c>
      <c r="J608" s="1750"/>
      <c r="K608" s="1751"/>
      <c r="L608" s="1751"/>
      <c r="M608" s="1751"/>
      <c r="N608" s="1752"/>
      <c r="O608" s="1751"/>
      <c r="P608" s="1751"/>
      <c r="Q608" s="1751"/>
    </row>
    <row r="609" spans="1:17" s="1753" customFormat="1" ht="27.95" hidden="1" customHeight="1" outlineLevel="1">
      <c r="A609" s="1888"/>
      <c r="B609" s="84" t="s">
        <v>912</v>
      </c>
      <c r="C609" s="2010">
        <v>1</v>
      </c>
      <c r="D609" s="181"/>
      <c r="E609" s="1746"/>
      <c r="F609" s="2005">
        <v>1</v>
      </c>
      <c r="G609" s="2005">
        <v>1</v>
      </c>
      <c r="H609" s="2005">
        <v>1</v>
      </c>
      <c r="I609" s="2005">
        <v>1</v>
      </c>
      <c r="J609" s="1750"/>
      <c r="K609" s="1751"/>
      <c r="L609" s="1751"/>
      <c r="M609" s="1751"/>
      <c r="N609" s="1752"/>
      <c r="O609" s="1751"/>
      <c r="P609" s="1751"/>
      <c r="Q609" s="1751"/>
    </row>
    <row r="610" spans="1:17" s="1753" customFormat="1" ht="27.95" hidden="1" customHeight="1" outlineLevel="1">
      <c r="A610" s="1888"/>
      <c r="B610" s="84" t="s">
        <v>913</v>
      </c>
      <c r="C610" s="2010">
        <v>1</v>
      </c>
      <c r="D610" s="181"/>
      <c r="E610" s="1746"/>
      <c r="F610" s="2005">
        <v>1</v>
      </c>
      <c r="G610" s="2005">
        <v>1</v>
      </c>
      <c r="H610" s="2005">
        <v>1</v>
      </c>
      <c r="I610" s="2005">
        <v>1</v>
      </c>
      <c r="J610" s="1750"/>
      <c r="K610" s="1751"/>
      <c r="L610" s="1751"/>
      <c r="M610" s="1751"/>
      <c r="N610" s="1752"/>
      <c r="O610" s="1751"/>
      <c r="P610" s="1751"/>
      <c r="Q610" s="1751"/>
    </row>
    <row r="611" spans="1:17" s="1753" customFormat="1" ht="27.95" hidden="1" customHeight="1" outlineLevel="1">
      <c r="A611" s="1888"/>
      <c r="B611" s="84" t="s">
        <v>914</v>
      </c>
      <c r="C611" s="2010">
        <v>1</v>
      </c>
      <c r="D611" s="181"/>
      <c r="E611" s="1746"/>
      <c r="F611" s="2005">
        <v>1</v>
      </c>
      <c r="G611" s="2005">
        <v>1</v>
      </c>
      <c r="H611" s="2005">
        <v>1</v>
      </c>
      <c r="I611" s="2005">
        <v>1</v>
      </c>
      <c r="J611" s="1750"/>
      <c r="K611" s="1751"/>
      <c r="L611" s="1751"/>
      <c r="M611" s="1751"/>
      <c r="N611" s="1752"/>
      <c r="O611" s="1751"/>
      <c r="P611" s="1751"/>
      <c r="Q611" s="1751"/>
    </row>
    <row r="612" spans="1:17" s="1753" customFormat="1" ht="27.95" customHeight="1" collapsed="1">
      <c r="A612" s="1888"/>
      <c r="B612" s="84" t="s">
        <v>915</v>
      </c>
      <c r="C612" s="2010">
        <v>1</v>
      </c>
      <c r="D612" s="181"/>
      <c r="E612" s="1746"/>
      <c r="F612" s="2005">
        <v>1</v>
      </c>
      <c r="G612" s="2005">
        <v>1</v>
      </c>
      <c r="H612" s="2005">
        <v>1</v>
      </c>
      <c r="I612" s="2005">
        <v>1</v>
      </c>
      <c r="J612" s="1750"/>
      <c r="K612" s="1751"/>
      <c r="L612" s="1751"/>
      <c r="M612" s="1751"/>
      <c r="N612" s="1752"/>
      <c r="O612" s="1751"/>
      <c r="P612" s="1751"/>
      <c r="Q612" s="1751"/>
    </row>
    <row r="613" spans="1:17" s="1753" customFormat="1" ht="27.95" hidden="1" customHeight="1" outlineLevel="1">
      <c r="A613" s="1888"/>
      <c r="B613" s="84" t="s">
        <v>916</v>
      </c>
      <c r="C613" s="2010">
        <v>1</v>
      </c>
      <c r="D613" s="181"/>
      <c r="E613" s="1746"/>
      <c r="F613" s="2005">
        <v>1</v>
      </c>
      <c r="G613" s="2005">
        <v>1</v>
      </c>
      <c r="H613" s="2005">
        <v>1</v>
      </c>
      <c r="I613" s="2005">
        <v>1</v>
      </c>
      <c r="J613" s="1750"/>
      <c r="K613" s="1751"/>
      <c r="L613" s="1751"/>
      <c r="M613" s="1751"/>
      <c r="N613" s="1752"/>
      <c r="O613" s="1751"/>
      <c r="P613" s="1751"/>
      <c r="Q613" s="1751"/>
    </row>
    <row r="614" spans="1:17" s="1753" customFormat="1" ht="27.95" hidden="1" customHeight="1" outlineLevel="1">
      <c r="A614" s="1888"/>
      <c r="B614" s="84" t="s">
        <v>917</v>
      </c>
      <c r="C614" s="2010">
        <v>1</v>
      </c>
      <c r="D614" s="181"/>
      <c r="E614" s="1746"/>
      <c r="F614" s="2005">
        <v>1</v>
      </c>
      <c r="G614" s="2005">
        <v>1</v>
      </c>
      <c r="H614" s="2005">
        <v>1</v>
      </c>
      <c r="I614" s="2005">
        <v>1</v>
      </c>
      <c r="J614" s="1750"/>
      <c r="K614" s="1751"/>
      <c r="L614" s="1751"/>
      <c r="M614" s="1751"/>
      <c r="N614" s="1752"/>
      <c r="O614" s="1751"/>
      <c r="P614" s="1751"/>
      <c r="Q614" s="1751"/>
    </row>
    <row r="615" spans="1:17" s="1753" customFormat="1" ht="27.95" customHeight="1" collapsed="1">
      <c r="A615" s="1888"/>
      <c r="B615" s="84" t="s">
        <v>918</v>
      </c>
      <c r="C615" s="2010">
        <v>1</v>
      </c>
      <c r="D615" s="181"/>
      <c r="E615" s="1746"/>
      <c r="F615" s="2005">
        <v>1</v>
      </c>
      <c r="G615" s="2005">
        <v>1</v>
      </c>
      <c r="H615" s="2005">
        <v>1</v>
      </c>
      <c r="I615" s="2005">
        <v>1</v>
      </c>
      <c r="J615" s="1750"/>
      <c r="K615" s="1751"/>
      <c r="L615" s="1751"/>
      <c r="M615" s="1751"/>
      <c r="N615" s="1752"/>
      <c r="O615" s="1751"/>
      <c r="P615" s="1751"/>
      <c r="Q615" s="1751"/>
    </row>
    <row r="616" spans="1:17" s="1753" customFormat="1" ht="27.95" hidden="1" customHeight="1" outlineLevel="1">
      <c r="A616" s="1888"/>
      <c r="B616" s="84" t="s">
        <v>919</v>
      </c>
      <c r="C616" s="2010">
        <v>1</v>
      </c>
      <c r="D616" s="181"/>
      <c r="E616" s="1746"/>
      <c r="F616" s="2005">
        <v>1</v>
      </c>
      <c r="G616" s="2005">
        <v>1</v>
      </c>
      <c r="H616" s="2005">
        <v>1</v>
      </c>
      <c r="I616" s="2005">
        <v>1</v>
      </c>
      <c r="J616" s="1750"/>
      <c r="K616" s="1751"/>
      <c r="L616" s="1751"/>
      <c r="M616" s="1751"/>
      <c r="N616" s="1752"/>
      <c r="O616" s="1751"/>
      <c r="P616" s="1751"/>
      <c r="Q616" s="1751"/>
    </row>
    <row r="617" spans="1:17" s="1753" customFormat="1" ht="27.95" hidden="1" customHeight="1" outlineLevel="1">
      <c r="A617" s="1888"/>
      <c r="B617" s="84" t="s">
        <v>920</v>
      </c>
      <c r="C617" s="2010">
        <v>1</v>
      </c>
      <c r="D617" s="181"/>
      <c r="E617" s="1746"/>
      <c r="F617" s="2005">
        <v>1</v>
      </c>
      <c r="G617" s="2005">
        <v>1</v>
      </c>
      <c r="H617" s="2005">
        <v>1</v>
      </c>
      <c r="I617" s="2005">
        <v>1</v>
      </c>
      <c r="J617" s="1750"/>
      <c r="K617" s="1751"/>
      <c r="L617" s="1751"/>
      <c r="M617" s="1751"/>
      <c r="N617" s="1752"/>
      <c r="O617" s="1751"/>
      <c r="P617" s="1751"/>
      <c r="Q617" s="1751"/>
    </row>
    <row r="618" spans="1:17" s="1753" customFormat="1" ht="27.95" hidden="1" customHeight="1" outlineLevel="1">
      <c r="A618" s="1888"/>
      <c r="B618" s="84" t="s">
        <v>921</v>
      </c>
      <c r="C618" s="2010">
        <v>1</v>
      </c>
      <c r="D618" s="181"/>
      <c r="E618" s="1746"/>
      <c r="F618" s="2005">
        <v>1</v>
      </c>
      <c r="G618" s="2005">
        <v>1</v>
      </c>
      <c r="H618" s="2005">
        <v>1</v>
      </c>
      <c r="I618" s="2005">
        <v>1</v>
      </c>
      <c r="J618" s="1750"/>
      <c r="K618" s="1751"/>
      <c r="L618" s="1751"/>
      <c r="M618" s="1751"/>
      <c r="N618" s="1752"/>
      <c r="O618" s="1751"/>
      <c r="P618" s="1751"/>
      <c r="Q618" s="1751"/>
    </row>
    <row r="619" spans="1:17" s="1753" customFormat="1" ht="27.95" hidden="1" customHeight="1" outlineLevel="1">
      <c r="A619" s="166"/>
      <c r="B619" s="84" t="s">
        <v>922</v>
      </c>
      <c r="C619" s="2010">
        <v>1</v>
      </c>
      <c r="D619" s="181"/>
      <c r="E619" s="1746"/>
      <c r="F619" s="2005">
        <v>1</v>
      </c>
      <c r="G619" s="2005">
        <v>1</v>
      </c>
      <c r="H619" s="2005">
        <v>1</v>
      </c>
      <c r="I619" s="2005">
        <v>1</v>
      </c>
      <c r="J619" s="1750"/>
      <c r="K619" s="1751"/>
      <c r="L619" s="1751"/>
      <c r="M619" s="1751"/>
      <c r="N619" s="1752"/>
      <c r="O619" s="1751"/>
      <c r="P619" s="1751"/>
      <c r="Q619" s="1751"/>
    </row>
    <row r="620" spans="1:17" s="1753" customFormat="1" ht="27.95" customHeight="1" collapsed="1">
      <c r="A620" s="1888"/>
      <c r="B620" s="84" t="s">
        <v>923</v>
      </c>
      <c r="C620" s="2010">
        <v>1</v>
      </c>
      <c r="D620" s="181"/>
      <c r="E620" s="1746"/>
      <c r="F620" s="2005">
        <v>1</v>
      </c>
      <c r="G620" s="2005">
        <v>1</v>
      </c>
      <c r="H620" s="2005">
        <v>1</v>
      </c>
      <c r="I620" s="2005">
        <v>1</v>
      </c>
      <c r="J620" s="1750"/>
      <c r="K620" s="1751"/>
      <c r="L620" s="1751"/>
      <c r="M620" s="1751"/>
      <c r="N620" s="1752"/>
      <c r="O620" s="1751"/>
      <c r="P620" s="1751"/>
      <c r="Q620" s="1751"/>
    </row>
    <row r="621" spans="1:17" s="1753" customFormat="1" ht="27.95" hidden="1" customHeight="1" outlineLevel="1">
      <c r="A621" s="1888"/>
      <c r="B621" s="84" t="s">
        <v>924</v>
      </c>
      <c r="C621" s="2010">
        <v>1</v>
      </c>
      <c r="D621" s="181"/>
      <c r="E621" s="1746"/>
      <c r="F621" s="2005">
        <v>1</v>
      </c>
      <c r="G621" s="2005">
        <v>1</v>
      </c>
      <c r="H621" s="2005">
        <v>1</v>
      </c>
      <c r="I621" s="2005">
        <v>1</v>
      </c>
      <c r="J621" s="1750"/>
      <c r="K621" s="1751"/>
      <c r="L621" s="1751"/>
      <c r="M621" s="1751"/>
      <c r="N621" s="1752"/>
      <c r="O621" s="1751"/>
      <c r="P621" s="1751"/>
      <c r="Q621" s="1751"/>
    </row>
    <row r="622" spans="1:17" s="1753" customFormat="1" ht="27.95" hidden="1" customHeight="1" outlineLevel="1">
      <c r="A622" s="1888"/>
      <c r="B622" s="84" t="s">
        <v>925</v>
      </c>
      <c r="C622" s="2010">
        <v>1</v>
      </c>
      <c r="D622" s="181"/>
      <c r="E622" s="1746"/>
      <c r="F622" s="2005">
        <v>1</v>
      </c>
      <c r="G622" s="2005">
        <v>1</v>
      </c>
      <c r="H622" s="2005">
        <v>1</v>
      </c>
      <c r="I622" s="2005">
        <v>1</v>
      </c>
      <c r="J622" s="1750"/>
      <c r="K622" s="1751"/>
      <c r="L622" s="1751"/>
      <c r="M622" s="1751"/>
      <c r="N622" s="1752"/>
      <c r="O622" s="1751"/>
      <c r="P622" s="1751"/>
      <c r="Q622" s="1751"/>
    </row>
    <row r="623" spans="1:17" s="1753" customFormat="1" ht="27.95" hidden="1" customHeight="1" outlineLevel="1">
      <c r="A623" s="1888"/>
      <c r="B623" s="84" t="s">
        <v>926</v>
      </c>
      <c r="C623" s="2010">
        <v>1</v>
      </c>
      <c r="D623" s="181"/>
      <c r="E623" s="1746"/>
      <c r="F623" s="2005">
        <v>1</v>
      </c>
      <c r="G623" s="2005">
        <v>1</v>
      </c>
      <c r="H623" s="2005">
        <v>1</v>
      </c>
      <c r="I623" s="2005">
        <v>1</v>
      </c>
      <c r="J623" s="1750"/>
      <c r="K623" s="1751"/>
      <c r="L623" s="1751"/>
      <c r="M623" s="1751"/>
      <c r="N623" s="1752"/>
      <c r="O623" s="1751"/>
      <c r="P623" s="1751"/>
      <c r="Q623" s="1751"/>
    </row>
    <row r="624" spans="1:17" s="1753" customFormat="1" ht="27.95" customHeight="1" collapsed="1">
      <c r="A624" s="1888"/>
      <c r="B624" s="84" t="s">
        <v>927</v>
      </c>
      <c r="C624" s="2010">
        <v>1</v>
      </c>
      <c r="D624" s="181"/>
      <c r="E624" s="1746"/>
      <c r="F624" s="2005">
        <v>1</v>
      </c>
      <c r="G624" s="2005">
        <v>1</v>
      </c>
      <c r="H624" s="2005">
        <v>1</v>
      </c>
      <c r="I624" s="2005">
        <v>1</v>
      </c>
      <c r="J624" s="1750"/>
      <c r="K624" s="1751"/>
      <c r="L624" s="1751"/>
      <c r="M624" s="1751"/>
      <c r="N624" s="1752"/>
      <c r="O624" s="1751"/>
      <c r="P624" s="1751"/>
      <c r="Q624" s="1751"/>
    </row>
    <row r="625" spans="1:17" s="1753" customFormat="1" ht="27.95" customHeight="1">
      <c r="A625" s="1888"/>
      <c r="B625" s="84" t="s">
        <v>928</v>
      </c>
      <c r="C625" s="2010">
        <v>1</v>
      </c>
      <c r="D625" s="181"/>
      <c r="E625" s="1746"/>
      <c r="F625" s="2005">
        <v>1</v>
      </c>
      <c r="G625" s="2005">
        <v>1</v>
      </c>
      <c r="H625" s="2005">
        <v>1</v>
      </c>
      <c r="I625" s="2005">
        <v>1</v>
      </c>
      <c r="J625" s="1750"/>
      <c r="K625" s="1751"/>
      <c r="L625" s="1751"/>
      <c r="M625" s="1751"/>
      <c r="N625" s="1752"/>
      <c r="O625" s="1751"/>
      <c r="P625" s="1751"/>
      <c r="Q625" s="1751"/>
    </row>
    <row r="626" spans="1:17" s="1753" customFormat="1" ht="27.95" hidden="1" customHeight="1" outlineLevel="1">
      <c r="A626" s="1888"/>
      <c r="B626" s="84" t="s">
        <v>929</v>
      </c>
      <c r="C626" s="2010">
        <v>1</v>
      </c>
      <c r="D626" s="181"/>
      <c r="E626" s="1746"/>
      <c r="F626" s="2005">
        <v>1</v>
      </c>
      <c r="G626" s="2005">
        <v>1</v>
      </c>
      <c r="H626" s="2005">
        <v>1</v>
      </c>
      <c r="I626" s="2005">
        <v>1</v>
      </c>
      <c r="J626" s="1750"/>
      <c r="K626" s="1751"/>
      <c r="L626" s="1751"/>
      <c r="M626" s="1751"/>
      <c r="N626" s="1752"/>
      <c r="O626" s="1751"/>
      <c r="P626" s="1751"/>
      <c r="Q626" s="1751"/>
    </row>
    <row r="627" spans="1:17" s="1753" customFormat="1" ht="27.95" hidden="1" customHeight="1" outlineLevel="1">
      <c r="A627" s="1888"/>
      <c r="B627" s="84" t="s">
        <v>930</v>
      </c>
      <c r="C627" s="2010">
        <v>1</v>
      </c>
      <c r="D627" s="181"/>
      <c r="E627" s="1746"/>
      <c r="F627" s="2005">
        <v>1</v>
      </c>
      <c r="G627" s="2005">
        <v>1</v>
      </c>
      <c r="H627" s="2005">
        <v>1</v>
      </c>
      <c r="I627" s="2005">
        <v>1</v>
      </c>
      <c r="J627" s="1750"/>
      <c r="K627" s="1751"/>
      <c r="L627" s="1751"/>
      <c r="M627" s="1751"/>
      <c r="N627" s="1752"/>
      <c r="O627" s="1751"/>
      <c r="P627" s="1751"/>
      <c r="Q627" s="1751"/>
    </row>
    <row r="628" spans="1:17" s="1753" customFormat="1" ht="27.95" customHeight="1" collapsed="1">
      <c r="A628" s="1888"/>
      <c r="B628" s="84" t="s">
        <v>931</v>
      </c>
      <c r="C628" s="2010">
        <v>1</v>
      </c>
      <c r="D628" s="181"/>
      <c r="E628" s="1746"/>
      <c r="F628" s="2005">
        <v>1</v>
      </c>
      <c r="G628" s="2005">
        <v>1</v>
      </c>
      <c r="H628" s="2005">
        <v>1</v>
      </c>
      <c r="I628" s="2005">
        <v>1</v>
      </c>
      <c r="J628" s="1750"/>
      <c r="K628" s="1751"/>
      <c r="L628" s="1751"/>
      <c r="M628" s="1751"/>
      <c r="N628" s="1752"/>
      <c r="O628" s="1751"/>
      <c r="P628" s="1751"/>
      <c r="Q628" s="1751"/>
    </row>
    <row r="629" spans="1:17" s="1753" customFormat="1" ht="27.95" hidden="1" customHeight="1" outlineLevel="1">
      <c r="A629" s="1888"/>
      <c r="B629" s="84" t="s">
        <v>932</v>
      </c>
      <c r="C629" s="2010">
        <v>1</v>
      </c>
      <c r="D629" s="181"/>
      <c r="E629" s="1746"/>
      <c r="F629" s="2005">
        <v>1</v>
      </c>
      <c r="G629" s="2005">
        <v>1</v>
      </c>
      <c r="H629" s="2005">
        <v>1</v>
      </c>
      <c r="I629" s="2005">
        <v>1</v>
      </c>
      <c r="J629" s="1750"/>
      <c r="K629" s="1751"/>
      <c r="L629" s="1751"/>
      <c r="M629" s="1751"/>
      <c r="N629" s="1752"/>
      <c r="O629" s="1751"/>
      <c r="P629" s="1751"/>
      <c r="Q629" s="1751"/>
    </row>
    <row r="630" spans="1:17" s="1753" customFormat="1" ht="27.95" hidden="1" customHeight="1" outlineLevel="1">
      <c r="A630" s="1888"/>
      <c r="B630" s="84" t="s">
        <v>933</v>
      </c>
      <c r="C630" s="2010">
        <v>1</v>
      </c>
      <c r="D630" s="181"/>
      <c r="E630" s="1746"/>
      <c r="F630" s="2005">
        <v>1</v>
      </c>
      <c r="G630" s="2005">
        <v>1</v>
      </c>
      <c r="H630" s="2005">
        <v>1</v>
      </c>
      <c r="I630" s="2005">
        <v>1</v>
      </c>
      <c r="J630" s="1750"/>
      <c r="K630" s="1751"/>
      <c r="L630" s="1751"/>
      <c r="M630" s="1751"/>
      <c r="N630" s="1752"/>
      <c r="O630" s="1751"/>
      <c r="P630" s="1751"/>
      <c r="Q630" s="1751"/>
    </row>
    <row r="631" spans="1:17" s="1753" customFormat="1" ht="27.95" hidden="1" customHeight="1" outlineLevel="1">
      <c r="A631" s="1888"/>
      <c r="B631" s="84" t="s">
        <v>934</v>
      </c>
      <c r="C631" s="2010">
        <v>1</v>
      </c>
      <c r="D631" s="181"/>
      <c r="E631" s="1746"/>
      <c r="F631" s="2005">
        <v>1</v>
      </c>
      <c r="G631" s="2005">
        <v>1</v>
      </c>
      <c r="H631" s="2005">
        <v>1</v>
      </c>
      <c r="I631" s="2005">
        <v>1</v>
      </c>
      <c r="J631" s="1750"/>
      <c r="K631" s="1751"/>
      <c r="L631" s="1751"/>
      <c r="M631" s="1751"/>
      <c r="N631" s="1752"/>
      <c r="O631" s="1751"/>
      <c r="P631" s="1751"/>
      <c r="Q631" s="1751"/>
    </row>
    <row r="632" spans="1:17" s="1753" customFormat="1" ht="27.95" customHeight="1" collapsed="1">
      <c r="A632" s="1888"/>
      <c r="B632" s="84" t="s">
        <v>935</v>
      </c>
      <c r="C632" s="2010">
        <v>1</v>
      </c>
      <c r="D632" s="181"/>
      <c r="E632" s="1746"/>
      <c r="F632" s="2005">
        <v>1</v>
      </c>
      <c r="G632" s="2005">
        <v>1</v>
      </c>
      <c r="H632" s="2005">
        <v>1</v>
      </c>
      <c r="I632" s="2005">
        <v>1</v>
      </c>
      <c r="J632" s="1750"/>
      <c r="K632" s="1751"/>
      <c r="L632" s="1751"/>
      <c r="M632" s="1751"/>
      <c r="N632" s="1752"/>
      <c r="O632" s="1751"/>
      <c r="P632" s="1751"/>
      <c r="Q632" s="1751"/>
    </row>
    <row r="633" spans="1:17" s="1753" customFormat="1" ht="27.95" hidden="1" customHeight="1" outlineLevel="1">
      <c r="A633" s="1888"/>
      <c r="B633" s="84" t="s">
        <v>936</v>
      </c>
      <c r="C633" s="2010">
        <v>1</v>
      </c>
      <c r="D633" s="181"/>
      <c r="E633" s="1746"/>
      <c r="F633" s="2005">
        <v>1</v>
      </c>
      <c r="G633" s="2005">
        <v>1</v>
      </c>
      <c r="H633" s="2005">
        <v>1</v>
      </c>
      <c r="I633" s="2005">
        <v>1</v>
      </c>
      <c r="J633" s="1750"/>
      <c r="K633" s="1751"/>
      <c r="L633" s="1751"/>
      <c r="M633" s="1751"/>
      <c r="N633" s="1752"/>
      <c r="O633" s="1751"/>
      <c r="P633" s="1751"/>
      <c r="Q633" s="1751"/>
    </row>
    <row r="634" spans="1:17" s="1753" customFormat="1" ht="27.95" hidden="1" customHeight="1" outlineLevel="1">
      <c r="A634" s="1888"/>
      <c r="B634" s="84" t="s">
        <v>937</v>
      </c>
      <c r="C634" s="2010">
        <v>1</v>
      </c>
      <c r="D634" s="181"/>
      <c r="E634" s="1746"/>
      <c r="F634" s="2005">
        <v>1</v>
      </c>
      <c r="G634" s="2005">
        <v>1</v>
      </c>
      <c r="H634" s="2005">
        <v>1</v>
      </c>
      <c r="I634" s="2005">
        <v>1</v>
      </c>
      <c r="J634" s="1750"/>
      <c r="K634" s="1751"/>
      <c r="L634" s="1751"/>
      <c r="M634" s="1751"/>
      <c r="N634" s="1752"/>
      <c r="O634" s="1751"/>
      <c r="P634" s="1751"/>
      <c r="Q634" s="1751"/>
    </row>
    <row r="635" spans="1:17" s="1753" customFormat="1" ht="27.95" hidden="1" customHeight="1" outlineLevel="1">
      <c r="A635" s="1888"/>
      <c r="B635" s="84" t="s">
        <v>938</v>
      </c>
      <c r="C635" s="2010">
        <v>1</v>
      </c>
      <c r="D635" s="181"/>
      <c r="E635" s="1746"/>
      <c r="F635" s="2005">
        <v>1</v>
      </c>
      <c r="G635" s="2005">
        <v>1</v>
      </c>
      <c r="H635" s="2005">
        <v>1</v>
      </c>
      <c r="I635" s="2005">
        <v>1</v>
      </c>
      <c r="J635" s="1750"/>
      <c r="K635" s="1751"/>
      <c r="L635" s="1751"/>
      <c r="M635" s="1751"/>
      <c r="N635" s="1752"/>
      <c r="O635" s="1751"/>
      <c r="P635" s="1751"/>
      <c r="Q635" s="1751"/>
    </row>
    <row r="636" spans="1:17" s="1753" customFormat="1" ht="27.95" customHeight="1" collapsed="1">
      <c r="A636" s="1888"/>
      <c r="B636" s="84" t="s">
        <v>939</v>
      </c>
      <c r="C636" s="2010">
        <v>1</v>
      </c>
      <c r="D636" s="181"/>
      <c r="E636" s="1746"/>
      <c r="F636" s="2005">
        <v>1</v>
      </c>
      <c r="G636" s="2005">
        <v>1</v>
      </c>
      <c r="H636" s="2005">
        <v>1</v>
      </c>
      <c r="I636" s="2005">
        <v>1</v>
      </c>
      <c r="J636" s="1750"/>
      <c r="K636" s="1751"/>
      <c r="L636" s="1751"/>
      <c r="M636" s="1751"/>
      <c r="N636" s="1752"/>
      <c r="O636" s="1751"/>
      <c r="P636" s="1751"/>
      <c r="Q636" s="1751"/>
    </row>
    <row r="637" spans="1:17" s="1753" customFormat="1" ht="27.95" hidden="1" customHeight="1" outlineLevel="1">
      <c r="A637" s="1888"/>
      <c r="B637" s="84" t="s">
        <v>940</v>
      </c>
      <c r="C637" s="2010">
        <v>1</v>
      </c>
      <c r="D637" s="181"/>
      <c r="E637" s="1746"/>
      <c r="F637" s="2005">
        <v>1</v>
      </c>
      <c r="G637" s="2005">
        <v>1</v>
      </c>
      <c r="H637" s="2005">
        <v>1</v>
      </c>
      <c r="I637" s="2005">
        <v>1</v>
      </c>
      <c r="J637" s="1750"/>
      <c r="K637" s="1751"/>
      <c r="L637" s="1751"/>
      <c r="M637" s="1751"/>
      <c r="N637" s="1752"/>
      <c r="O637" s="1751"/>
      <c r="P637" s="1751"/>
      <c r="Q637" s="1751"/>
    </row>
    <row r="638" spans="1:17" s="1753" customFormat="1" ht="27.95" hidden="1" customHeight="1" outlineLevel="1">
      <c r="A638" s="1888"/>
      <c r="B638" s="84" t="s">
        <v>941</v>
      </c>
      <c r="C638" s="2010">
        <v>1</v>
      </c>
      <c r="D638" s="181"/>
      <c r="E638" s="1746"/>
      <c r="F638" s="2005">
        <v>1</v>
      </c>
      <c r="G638" s="2005">
        <v>1</v>
      </c>
      <c r="H638" s="2005">
        <v>1</v>
      </c>
      <c r="I638" s="2005">
        <v>1</v>
      </c>
      <c r="J638" s="1750"/>
      <c r="K638" s="1751"/>
      <c r="L638" s="1751"/>
      <c r="M638" s="1751"/>
      <c r="N638" s="1752"/>
      <c r="O638" s="1751"/>
      <c r="P638" s="1751"/>
      <c r="Q638" s="1751"/>
    </row>
    <row r="639" spans="1:17" s="1753" customFormat="1" ht="27.95" hidden="1" customHeight="1" outlineLevel="1">
      <c r="A639" s="1888"/>
      <c r="B639" s="84" t="s">
        <v>942</v>
      </c>
      <c r="C639" s="2010">
        <v>1</v>
      </c>
      <c r="D639" s="181"/>
      <c r="E639" s="1746"/>
      <c r="F639" s="2005">
        <v>1</v>
      </c>
      <c r="G639" s="2005">
        <v>1</v>
      </c>
      <c r="H639" s="2005">
        <v>1</v>
      </c>
      <c r="I639" s="2005">
        <v>1</v>
      </c>
      <c r="J639" s="1750"/>
      <c r="K639" s="1751"/>
      <c r="L639" s="1751"/>
      <c r="M639" s="1751"/>
      <c r="N639" s="1752"/>
      <c r="O639" s="1751"/>
      <c r="P639" s="1751"/>
      <c r="Q639" s="1751"/>
    </row>
    <row r="640" spans="1:17" s="1753" customFormat="1" ht="27.95" hidden="1" customHeight="1" outlineLevel="1">
      <c r="A640" s="1888"/>
      <c r="B640" s="84" t="s">
        <v>943</v>
      </c>
      <c r="C640" s="2010">
        <v>1</v>
      </c>
      <c r="D640" s="181"/>
      <c r="E640" s="1746"/>
      <c r="F640" s="2005">
        <v>1</v>
      </c>
      <c r="G640" s="2005">
        <v>1</v>
      </c>
      <c r="H640" s="2005">
        <v>1</v>
      </c>
      <c r="I640" s="2005">
        <v>1</v>
      </c>
      <c r="J640" s="1750"/>
      <c r="K640" s="1751"/>
      <c r="L640" s="1751"/>
      <c r="M640" s="1751"/>
      <c r="N640" s="1752"/>
      <c r="O640" s="1751"/>
      <c r="P640" s="1751"/>
      <c r="Q640" s="1751"/>
    </row>
    <row r="641" spans="1:17" s="1753" customFormat="1" ht="27.95" customHeight="1" collapsed="1">
      <c r="A641" s="1888"/>
      <c r="B641" s="84" t="s">
        <v>944</v>
      </c>
      <c r="C641" s="2010">
        <v>1</v>
      </c>
      <c r="D641" s="181"/>
      <c r="E641" s="1746"/>
      <c r="F641" s="2005">
        <v>1</v>
      </c>
      <c r="G641" s="2005">
        <v>1</v>
      </c>
      <c r="H641" s="2005">
        <v>1</v>
      </c>
      <c r="I641" s="2005">
        <v>1</v>
      </c>
      <c r="J641" s="1750"/>
      <c r="K641" s="1751"/>
      <c r="L641" s="1751"/>
      <c r="M641" s="1751"/>
      <c r="N641" s="1752"/>
      <c r="O641" s="1751"/>
      <c r="P641" s="1751"/>
      <c r="Q641" s="1751"/>
    </row>
    <row r="642" spans="1:17" s="1753" customFormat="1" ht="27.95" hidden="1" customHeight="1" outlineLevel="1">
      <c r="A642" s="1888"/>
      <c r="B642" s="84" t="s">
        <v>945</v>
      </c>
      <c r="C642" s="2010">
        <v>1</v>
      </c>
      <c r="D642" s="181"/>
      <c r="E642" s="1746"/>
      <c r="F642" s="2005">
        <v>1</v>
      </c>
      <c r="G642" s="2005">
        <v>1</v>
      </c>
      <c r="H642" s="2005">
        <v>1</v>
      </c>
      <c r="I642" s="2005">
        <v>1</v>
      </c>
      <c r="J642" s="1750"/>
      <c r="K642" s="1751"/>
      <c r="L642" s="1751"/>
      <c r="M642" s="1751"/>
      <c r="N642" s="1752"/>
      <c r="O642" s="1751"/>
      <c r="P642" s="1751"/>
      <c r="Q642" s="1751"/>
    </row>
    <row r="643" spans="1:17" s="1753" customFormat="1" ht="27.95" hidden="1" customHeight="1" outlineLevel="1">
      <c r="A643" s="1888"/>
      <c r="B643" s="84" t="s">
        <v>946</v>
      </c>
      <c r="C643" s="2010">
        <v>1</v>
      </c>
      <c r="D643" s="181"/>
      <c r="E643" s="1746"/>
      <c r="F643" s="2005">
        <v>1</v>
      </c>
      <c r="G643" s="2005">
        <v>1</v>
      </c>
      <c r="H643" s="2005">
        <v>1</v>
      </c>
      <c r="I643" s="2005">
        <v>1</v>
      </c>
      <c r="J643" s="1750"/>
      <c r="K643" s="1751"/>
      <c r="L643" s="1751"/>
      <c r="M643" s="1751"/>
      <c r="N643" s="1752"/>
      <c r="O643" s="1751"/>
      <c r="P643" s="1751"/>
      <c r="Q643" s="1751"/>
    </row>
    <row r="644" spans="1:17" s="1753" customFormat="1" ht="27.95" customHeight="1" collapsed="1">
      <c r="A644" s="1888"/>
      <c r="B644" s="84" t="s">
        <v>947</v>
      </c>
      <c r="C644" s="2010">
        <v>1</v>
      </c>
      <c r="D644" s="181"/>
      <c r="E644" s="1746"/>
      <c r="F644" s="2005">
        <v>1</v>
      </c>
      <c r="G644" s="2005">
        <v>1</v>
      </c>
      <c r="H644" s="2005">
        <v>1</v>
      </c>
      <c r="I644" s="2005">
        <v>1</v>
      </c>
      <c r="J644" s="1750"/>
      <c r="K644" s="1751"/>
      <c r="L644" s="1751"/>
      <c r="M644" s="1751"/>
      <c r="N644" s="1752"/>
      <c r="O644" s="1751"/>
      <c r="P644" s="1751"/>
      <c r="Q644" s="1751"/>
    </row>
    <row r="645" spans="1:17" s="1753" customFormat="1" ht="27.95" hidden="1" customHeight="1" outlineLevel="1">
      <c r="A645" s="1888"/>
      <c r="B645" s="84" t="s">
        <v>948</v>
      </c>
      <c r="C645" s="2010">
        <v>1</v>
      </c>
      <c r="D645" s="181"/>
      <c r="E645" s="1746"/>
      <c r="F645" s="2005">
        <v>1</v>
      </c>
      <c r="G645" s="2005">
        <v>1</v>
      </c>
      <c r="H645" s="2005">
        <v>1</v>
      </c>
      <c r="I645" s="2005">
        <v>1</v>
      </c>
      <c r="J645" s="1750"/>
      <c r="K645" s="1751"/>
      <c r="L645" s="1751"/>
      <c r="M645" s="1751"/>
      <c r="N645" s="1752"/>
      <c r="O645" s="1751"/>
      <c r="P645" s="1751"/>
      <c r="Q645" s="1751"/>
    </row>
    <row r="646" spans="1:17" s="1753" customFormat="1" ht="27.95" hidden="1" customHeight="1" outlineLevel="1">
      <c r="A646" s="1888"/>
      <c r="B646" s="84" t="s">
        <v>949</v>
      </c>
      <c r="C646" s="2010">
        <v>1</v>
      </c>
      <c r="D646" s="181"/>
      <c r="E646" s="1746"/>
      <c r="F646" s="2005">
        <v>1</v>
      </c>
      <c r="G646" s="2005">
        <v>1</v>
      </c>
      <c r="H646" s="2005">
        <v>1</v>
      </c>
      <c r="I646" s="2005">
        <v>1</v>
      </c>
      <c r="J646" s="1750"/>
      <c r="K646" s="1751"/>
      <c r="L646" s="1751"/>
      <c r="M646" s="1751"/>
      <c r="N646" s="1752"/>
      <c r="O646" s="1751"/>
      <c r="P646" s="1751"/>
      <c r="Q646" s="1751"/>
    </row>
    <row r="647" spans="1:17" s="1753" customFormat="1" ht="27.95" customHeight="1" collapsed="1">
      <c r="A647" s="1754"/>
      <c r="B647" s="84" t="s">
        <v>950</v>
      </c>
      <c r="C647" s="2010">
        <v>1</v>
      </c>
      <c r="D647" s="181"/>
      <c r="E647" s="1746"/>
      <c r="F647" s="2005">
        <v>1</v>
      </c>
      <c r="G647" s="2005">
        <v>1</v>
      </c>
      <c r="H647" s="2005">
        <v>1</v>
      </c>
      <c r="I647" s="2005">
        <v>1</v>
      </c>
      <c r="J647" s="1750"/>
      <c r="K647" s="1751"/>
      <c r="L647" s="1751"/>
      <c r="M647" s="1751"/>
      <c r="N647" s="1752"/>
      <c r="O647" s="1751"/>
      <c r="P647" s="1751"/>
      <c r="Q647" s="1751"/>
    </row>
    <row r="648" spans="1:17" s="1753" customFormat="1" ht="27.95" hidden="1" customHeight="1" outlineLevel="1">
      <c r="A648" s="1888"/>
      <c r="B648" s="84" t="s">
        <v>957</v>
      </c>
      <c r="C648" s="2010">
        <v>1</v>
      </c>
      <c r="D648" s="181"/>
      <c r="E648" s="1746"/>
      <c r="F648" s="2005">
        <v>1</v>
      </c>
      <c r="G648" s="2005">
        <v>1</v>
      </c>
      <c r="H648" s="2005">
        <v>1</v>
      </c>
      <c r="I648" s="2005">
        <v>1</v>
      </c>
      <c r="J648" s="1750"/>
      <c r="K648" s="1751"/>
      <c r="L648" s="1751"/>
      <c r="M648" s="1751"/>
      <c r="N648" s="1752"/>
      <c r="O648" s="1751"/>
      <c r="P648" s="1751"/>
      <c r="Q648" s="1751"/>
    </row>
    <row r="649" spans="1:17" s="1753" customFormat="1" ht="27.95" hidden="1" customHeight="1" outlineLevel="1">
      <c r="A649" s="1888"/>
      <c r="B649" s="84" t="s">
        <v>952</v>
      </c>
      <c r="C649" s="2010">
        <v>1</v>
      </c>
      <c r="D649" s="181"/>
      <c r="E649" s="1746"/>
      <c r="F649" s="2005">
        <v>1</v>
      </c>
      <c r="G649" s="2005">
        <v>1</v>
      </c>
      <c r="H649" s="2005">
        <v>1</v>
      </c>
      <c r="I649" s="2005">
        <v>1</v>
      </c>
      <c r="J649" s="1750"/>
      <c r="K649" s="1751"/>
      <c r="L649" s="1751"/>
      <c r="M649" s="1751"/>
      <c r="N649" s="1752"/>
      <c r="O649" s="1751"/>
      <c r="P649" s="1751"/>
      <c r="Q649" s="1751"/>
    </row>
    <row r="650" spans="1:17" s="1753" customFormat="1" ht="27.95" customHeight="1" collapsed="1">
      <c r="A650" s="112"/>
      <c r="B650" s="101" t="s">
        <v>953</v>
      </c>
      <c r="C650" s="2010">
        <v>1</v>
      </c>
      <c r="D650" s="181"/>
      <c r="E650" s="1755"/>
      <c r="F650" s="2005">
        <v>1</v>
      </c>
      <c r="G650" s="2005">
        <v>1</v>
      </c>
      <c r="H650" s="2005">
        <v>1</v>
      </c>
      <c r="I650" s="2005">
        <v>1</v>
      </c>
      <c r="J650" s="1750"/>
      <c r="K650" s="1756"/>
      <c r="L650" s="1756"/>
      <c r="M650" s="1757"/>
    </row>
    <row r="651" spans="1:17" ht="27.95" customHeight="1">
      <c r="A651" s="455"/>
      <c r="B651" s="76"/>
      <c r="C651" s="550"/>
      <c r="D651" s="797"/>
      <c r="E651" s="450"/>
      <c r="F651" s="456"/>
      <c r="G651" s="456"/>
      <c r="H651" s="245"/>
      <c r="I651" s="245"/>
      <c r="J651" s="1686"/>
      <c r="K651" s="439"/>
      <c r="L651" s="439"/>
    </row>
    <row r="652" spans="1:17" s="26" customFormat="1" ht="27.95" customHeight="1">
      <c r="A652" s="454"/>
      <c r="B652" s="76"/>
      <c r="C652" s="550"/>
      <c r="D652" s="1124"/>
      <c r="E652" s="450"/>
      <c r="F652" s="450"/>
      <c r="G652" s="450"/>
      <c r="H652" s="245"/>
      <c r="I652" s="245"/>
      <c r="J652" s="1686"/>
      <c r="K652" s="602"/>
      <c r="L652" s="602"/>
    </row>
    <row r="653" spans="1:17" s="69" customFormat="1" ht="27.95" customHeight="1">
      <c r="A653" s="455"/>
      <c r="B653" s="76"/>
      <c r="C653" s="550"/>
      <c r="D653" s="1124"/>
      <c r="E653" s="456"/>
      <c r="F653" s="456"/>
      <c r="G653" s="456"/>
      <c r="H653" s="509"/>
      <c r="I653" s="509"/>
      <c r="J653" s="1691"/>
      <c r="K653" s="833"/>
      <c r="L653" s="833"/>
    </row>
    <row r="654" spans="1:17" s="38" customFormat="1" ht="27.95" customHeight="1">
      <c r="A654" s="472"/>
      <c r="B654" s="2353"/>
      <c r="C654" s="2361"/>
      <c r="D654" s="2362"/>
      <c r="E654" s="456"/>
      <c r="F654" s="456"/>
      <c r="G654" s="456"/>
      <c r="H654" s="509"/>
      <c r="I654" s="509"/>
      <c r="J654" s="1691"/>
      <c r="K654" s="70"/>
      <c r="L654" s="70"/>
    </row>
    <row r="655" spans="1:17" ht="27.95" customHeight="1">
      <c r="A655" s="733"/>
      <c r="B655" s="2758" t="s">
        <v>809</v>
      </c>
      <c r="C655" s="2759"/>
      <c r="D655" s="2760"/>
      <c r="E655" s="450" t="s">
        <v>20</v>
      </c>
      <c r="F655" s="450"/>
      <c r="G655" s="392"/>
      <c r="H655" s="245"/>
      <c r="I655" s="245"/>
      <c r="J655" s="1686" t="s">
        <v>985</v>
      </c>
      <c r="K655" s="439"/>
      <c r="L655" s="439"/>
      <c r="O655" s="12">
        <v>24</v>
      </c>
    </row>
    <row r="656" spans="1:17" ht="27.95" customHeight="1">
      <c r="A656" s="455"/>
      <c r="B656" s="1125" t="s">
        <v>512</v>
      </c>
      <c r="C656" s="820"/>
      <c r="D656" s="821"/>
      <c r="E656" s="450" t="s">
        <v>44</v>
      </c>
      <c r="F656" s="385"/>
      <c r="G656" s="187"/>
      <c r="H656" s="509"/>
      <c r="I656" s="509"/>
      <c r="J656" s="1691"/>
      <c r="K656" s="439"/>
      <c r="L656" s="439"/>
    </row>
    <row r="657" spans="1:15" ht="27.95" customHeight="1">
      <c r="A657" s="455"/>
      <c r="B657" s="1125" t="s">
        <v>513</v>
      </c>
      <c r="C657" s="820"/>
      <c r="D657" s="821"/>
      <c r="E657" s="450" t="s">
        <v>123</v>
      </c>
      <c r="F657" s="385"/>
      <c r="G657" s="187"/>
      <c r="H657" s="509"/>
      <c r="I657" s="509"/>
      <c r="J657" s="1691"/>
      <c r="K657" s="439"/>
      <c r="L657" s="439"/>
    </row>
    <row r="658" spans="1:15" ht="27.95" customHeight="1">
      <c r="A658" s="455"/>
      <c r="B658" s="1125" t="s">
        <v>514</v>
      </c>
      <c r="C658" s="820"/>
      <c r="D658" s="821"/>
      <c r="E658" s="456"/>
      <c r="F658" s="456"/>
      <c r="G658" s="456"/>
      <c r="H658" s="509"/>
      <c r="I658" s="509"/>
      <c r="J658" s="1691"/>
      <c r="K658" s="439"/>
      <c r="L658" s="439"/>
    </row>
    <row r="659" spans="1:15" ht="27.95" customHeight="1">
      <c r="A659" s="455"/>
      <c r="B659" s="2735" t="s">
        <v>515</v>
      </c>
      <c r="C659" s="2736"/>
      <c r="D659" s="2737"/>
      <c r="E659" s="456"/>
      <c r="F659" s="2205">
        <v>0.3</v>
      </c>
      <c r="G659" s="2205">
        <v>0.3</v>
      </c>
      <c r="H659" s="1796">
        <v>0.4</v>
      </c>
      <c r="I659" s="1796"/>
      <c r="J659" s="1686"/>
      <c r="K659" s="439"/>
      <c r="L659" s="439"/>
    </row>
    <row r="660" spans="1:15" ht="27.95" customHeight="1">
      <c r="A660" s="455"/>
      <c r="B660" s="2735"/>
      <c r="C660" s="2736"/>
      <c r="D660" s="2737"/>
      <c r="E660" s="456"/>
      <c r="F660" s="456"/>
      <c r="G660" s="456"/>
      <c r="H660" s="245"/>
      <c r="I660" s="245"/>
      <c r="J660" s="1686"/>
      <c r="K660" s="439"/>
      <c r="L660" s="439"/>
    </row>
    <row r="661" spans="1:15" ht="27.95" customHeight="1">
      <c r="A661" s="455"/>
      <c r="B661" s="2735"/>
      <c r="C661" s="2736"/>
      <c r="D661" s="2737"/>
      <c r="E661" s="456"/>
      <c r="F661" s="456"/>
      <c r="G661" s="456"/>
      <c r="H661" s="245"/>
      <c r="I661" s="245"/>
      <c r="J661" s="1686"/>
      <c r="K661" s="439"/>
      <c r="L661" s="439"/>
    </row>
    <row r="662" spans="1:15" ht="27.95" customHeight="1">
      <c r="A662" s="455"/>
      <c r="B662" s="2735"/>
      <c r="C662" s="2736"/>
      <c r="D662" s="2737"/>
      <c r="E662" s="456"/>
      <c r="F662" s="456"/>
      <c r="G662" s="456"/>
      <c r="H662" s="245"/>
      <c r="I662" s="245"/>
      <c r="J662" s="1686"/>
      <c r="K662" s="439"/>
      <c r="L662" s="439"/>
    </row>
    <row r="663" spans="1:15" ht="27.95" customHeight="1">
      <c r="A663" s="1290"/>
      <c r="B663" s="2423"/>
      <c r="C663" s="2331"/>
      <c r="D663" s="2331"/>
      <c r="E663" s="494"/>
      <c r="F663" s="494"/>
      <c r="G663" s="494"/>
      <c r="H663" s="514"/>
      <c r="I663" s="514"/>
      <c r="J663" s="1687"/>
      <c r="K663" s="439"/>
      <c r="L663" s="439"/>
    </row>
    <row r="664" spans="1:15" ht="27.95" customHeight="1">
      <c r="A664" s="794"/>
      <c r="B664" s="1268" t="s">
        <v>810</v>
      </c>
      <c r="C664" s="1269"/>
      <c r="D664" s="1269"/>
      <c r="E664" s="521"/>
      <c r="F664" s="447"/>
      <c r="G664" s="521"/>
      <c r="H664" s="515"/>
      <c r="I664" s="515"/>
      <c r="J664" s="1690"/>
      <c r="K664" s="439"/>
      <c r="L664" s="439"/>
    </row>
    <row r="665" spans="1:15" ht="27.95" customHeight="1">
      <c r="A665" s="467"/>
      <c r="B665" s="2738" t="s">
        <v>811</v>
      </c>
      <c r="C665" s="2739"/>
      <c r="D665" s="2740"/>
      <c r="E665" s="450" t="s">
        <v>20</v>
      </c>
      <c r="F665" s="385"/>
      <c r="G665" s="187"/>
      <c r="H665" s="509"/>
      <c r="I665" s="509"/>
      <c r="J665" s="1691" t="s">
        <v>984</v>
      </c>
      <c r="K665" s="39"/>
      <c r="L665" s="39"/>
      <c r="O665" s="12">
        <v>25</v>
      </c>
    </row>
    <row r="666" spans="1:15" ht="27.95" customHeight="1">
      <c r="A666" s="467"/>
      <c r="B666" s="2223" t="s">
        <v>516</v>
      </c>
      <c r="C666" s="1153"/>
      <c r="D666" s="1154"/>
      <c r="E666" s="450" t="s">
        <v>44</v>
      </c>
      <c r="F666" s="385"/>
      <c r="G666" s="187"/>
      <c r="H666" s="509"/>
      <c r="I666" s="509"/>
      <c r="J666" s="1691"/>
      <c r="K666" s="39"/>
      <c r="L666" s="39"/>
    </row>
    <row r="667" spans="1:15" ht="27.95" customHeight="1">
      <c r="A667" s="455"/>
      <c r="B667" s="2761" t="s">
        <v>517</v>
      </c>
      <c r="C667" s="2762"/>
      <c r="D667" s="2763"/>
      <c r="E667" s="392" t="s">
        <v>123</v>
      </c>
      <c r="F667" s="468"/>
      <c r="G667" s="468"/>
      <c r="H667" s="245"/>
      <c r="I667" s="245"/>
      <c r="J667" s="1686"/>
      <c r="K667" s="439"/>
      <c r="L667" s="439"/>
    </row>
    <row r="668" spans="1:15" ht="27.95" customHeight="1">
      <c r="A668" s="455"/>
      <c r="B668" s="2016" t="s">
        <v>1137</v>
      </c>
      <c r="C668" s="242"/>
      <c r="D668" s="243"/>
      <c r="E668" s="468"/>
      <c r="F668" s="468"/>
      <c r="G668" s="468"/>
      <c r="H668" s="245"/>
      <c r="I668" s="245"/>
      <c r="J668" s="1686"/>
      <c r="K668" s="39"/>
      <c r="L668" s="39"/>
      <c r="M668" s="39"/>
      <c r="N668" s="39"/>
    </row>
    <row r="669" spans="1:15" ht="27.95" customHeight="1">
      <c r="A669" s="455"/>
      <c r="B669" s="2767" t="s">
        <v>1138</v>
      </c>
      <c r="C669" s="2768"/>
      <c r="D669" s="2769"/>
      <c r="E669" s="468"/>
      <c r="F669" s="468">
        <v>200</v>
      </c>
      <c r="G669" s="468">
        <v>200</v>
      </c>
      <c r="H669" s="468">
        <v>200</v>
      </c>
      <c r="I669" s="468" t="s">
        <v>216</v>
      </c>
      <c r="J669" s="1686"/>
      <c r="K669" s="39"/>
      <c r="L669" s="39"/>
      <c r="M669" s="39"/>
      <c r="N669" s="39"/>
    </row>
    <row r="670" spans="1:15" ht="27.95" customHeight="1">
      <c r="A670" s="455"/>
      <c r="B670" s="2767" t="s">
        <v>1139</v>
      </c>
      <c r="C670" s="2768"/>
      <c r="D670" s="2769"/>
      <c r="E670" s="468"/>
      <c r="F670" s="468">
        <v>15</v>
      </c>
      <c r="G670" s="468">
        <v>15</v>
      </c>
      <c r="H670" s="468" t="s">
        <v>216</v>
      </c>
      <c r="I670" s="468" t="s">
        <v>216</v>
      </c>
      <c r="J670" s="1686"/>
      <c r="K670" s="39"/>
      <c r="L670" s="39"/>
      <c r="M670" s="39"/>
      <c r="N670" s="39"/>
    </row>
    <row r="671" spans="1:15" ht="27.95" customHeight="1">
      <c r="A671" s="455"/>
      <c r="B671" s="2016" t="s">
        <v>1140</v>
      </c>
      <c r="C671" s="242"/>
      <c r="D671" s="243"/>
      <c r="E671" s="468"/>
      <c r="F671" s="468"/>
      <c r="G671" s="468"/>
      <c r="H671" s="245"/>
      <c r="I671" s="245"/>
      <c r="J671" s="1686"/>
      <c r="K671" s="39"/>
      <c r="L671" s="39"/>
      <c r="M671" s="39"/>
      <c r="N671" s="39"/>
    </row>
    <row r="672" spans="1:15" ht="27.95" customHeight="1">
      <c r="A672" s="455"/>
      <c r="B672" s="2767" t="s">
        <v>1141</v>
      </c>
      <c r="C672" s="2768"/>
      <c r="D672" s="2769"/>
      <c r="E672" s="468"/>
      <c r="F672" s="468">
        <v>200</v>
      </c>
      <c r="G672" s="468">
        <v>200</v>
      </c>
      <c r="H672" s="468">
        <v>100</v>
      </c>
      <c r="I672" s="468" t="s">
        <v>216</v>
      </c>
      <c r="J672" s="1686"/>
      <c r="K672" s="39"/>
      <c r="L672" s="39"/>
      <c r="M672" s="39"/>
      <c r="N672" s="39"/>
    </row>
    <row r="673" spans="1:15" ht="27.95" customHeight="1">
      <c r="A673" s="467"/>
      <c r="B673" s="2767" t="s">
        <v>1142</v>
      </c>
      <c r="C673" s="2768"/>
      <c r="D673" s="2769"/>
      <c r="E673" s="468"/>
      <c r="F673" s="468">
        <v>15</v>
      </c>
      <c r="G673" s="468">
        <v>15</v>
      </c>
      <c r="H673" s="468" t="s">
        <v>216</v>
      </c>
      <c r="I673" s="468" t="s">
        <v>216</v>
      </c>
      <c r="J673" s="1686"/>
      <c r="K673" s="39"/>
      <c r="L673" s="39"/>
      <c r="M673" s="39"/>
      <c r="N673" s="39"/>
    </row>
    <row r="674" spans="1:15" ht="27.95" customHeight="1">
      <c r="A674" s="455"/>
      <c r="B674" s="2735"/>
      <c r="C674" s="2736"/>
      <c r="D674" s="2737"/>
      <c r="E674" s="456"/>
      <c r="F674" s="456"/>
      <c r="G674" s="456"/>
      <c r="H674" s="245"/>
      <c r="I674" s="245"/>
      <c r="J674" s="1686"/>
      <c r="K674" s="439"/>
      <c r="L674" s="439"/>
    </row>
    <row r="675" spans="1:15" ht="27.95" customHeight="1">
      <c r="A675" s="455"/>
      <c r="B675" s="2735"/>
      <c r="C675" s="2736"/>
      <c r="D675" s="2737"/>
      <c r="E675" s="456"/>
      <c r="F675" s="456"/>
      <c r="G675" s="456"/>
      <c r="H675" s="245"/>
      <c r="I675" s="245"/>
      <c r="J675" s="1686"/>
      <c r="K675" s="439"/>
      <c r="L675" s="439"/>
    </row>
    <row r="676" spans="1:15" ht="27.95" customHeight="1">
      <c r="A676" s="467"/>
      <c r="B676" s="2741"/>
      <c r="C676" s="2736"/>
      <c r="D676" s="2737"/>
      <c r="E676" s="468"/>
      <c r="F676" s="468"/>
      <c r="G676" s="468"/>
      <c r="H676" s="245"/>
      <c r="I676" s="245"/>
      <c r="J676" s="1686"/>
      <c r="K676" s="39"/>
      <c r="L676" s="39"/>
    </row>
    <row r="677" spans="1:15" ht="27.95" customHeight="1">
      <c r="A677" s="467"/>
      <c r="B677" s="814"/>
      <c r="C677" s="469"/>
      <c r="D677" s="470"/>
      <c r="E677" s="468"/>
      <c r="F677" s="468"/>
      <c r="G677" s="468"/>
      <c r="H677" s="509"/>
      <c r="I677" s="509"/>
      <c r="J677" s="1691"/>
      <c r="K677" s="39"/>
      <c r="L677" s="39"/>
    </row>
    <row r="678" spans="1:15" ht="27.95" customHeight="1">
      <c r="A678" s="467"/>
      <c r="B678" s="796" t="s">
        <v>812</v>
      </c>
      <c r="C678" s="822"/>
      <c r="D678" s="823"/>
      <c r="E678" s="450" t="s">
        <v>20</v>
      </c>
      <c r="F678" s="450"/>
      <c r="G678" s="392"/>
      <c r="H678" s="509"/>
      <c r="I678" s="509"/>
      <c r="J678" s="1691" t="s">
        <v>984</v>
      </c>
      <c r="K678" s="39"/>
      <c r="L678" s="39"/>
      <c r="O678" s="12">
        <v>26</v>
      </c>
    </row>
    <row r="679" spans="1:15" ht="27.95" customHeight="1">
      <c r="A679" s="467"/>
      <c r="B679" s="796" t="s">
        <v>538</v>
      </c>
      <c r="C679" s="822"/>
      <c r="D679" s="823"/>
      <c r="E679" s="450" t="s">
        <v>44</v>
      </c>
      <c r="F679" s="385"/>
      <c r="G679" s="187"/>
      <c r="H679" s="509"/>
      <c r="I679" s="509"/>
      <c r="J679" s="1691"/>
      <c r="K679" s="39"/>
      <c r="L679" s="39"/>
    </row>
    <row r="680" spans="1:15" ht="27.95" customHeight="1">
      <c r="A680" s="455"/>
      <c r="B680" s="2764" t="s">
        <v>536</v>
      </c>
      <c r="C680" s="2765"/>
      <c r="D680" s="2766"/>
      <c r="E680" s="450" t="s">
        <v>123</v>
      </c>
      <c r="F680" s="385"/>
      <c r="G680" s="187"/>
      <c r="H680" s="509"/>
      <c r="I680" s="509"/>
      <c r="J680" s="1691"/>
      <c r="K680" s="439"/>
      <c r="L680" s="439"/>
    </row>
    <row r="681" spans="1:15" ht="27.95" customHeight="1">
      <c r="A681" s="455"/>
      <c r="B681" s="2764" t="s">
        <v>537</v>
      </c>
      <c r="C681" s="2765"/>
      <c r="D681" s="2766"/>
      <c r="E681" s="456"/>
      <c r="F681" s="456"/>
      <c r="G681" s="456"/>
      <c r="H681" s="509"/>
      <c r="I681" s="509"/>
      <c r="J681" s="1691"/>
      <c r="K681" s="439"/>
      <c r="L681" s="439"/>
    </row>
    <row r="682" spans="1:15" ht="27.95" customHeight="1">
      <c r="A682" s="455"/>
      <c r="B682" s="2761" t="s">
        <v>517</v>
      </c>
      <c r="C682" s="2762"/>
      <c r="D682" s="2763"/>
      <c r="E682" s="468"/>
      <c r="F682" s="468"/>
      <c r="G682" s="468"/>
      <c r="H682" s="245"/>
      <c r="I682" s="245"/>
      <c r="J682" s="1686"/>
      <c r="K682" s="439"/>
      <c r="L682" s="439"/>
    </row>
    <row r="683" spans="1:15" ht="27.95" customHeight="1">
      <c r="A683" s="455"/>
      <c r="B683" s="2761" t="s">
        <v>1143</v>
      </c>
      <c r="C683" s="2762"/>
      <c r="D683" s="2763"/>
      <c r="E683" s="2017"/>
      <c r="F683" s="468">
        <v>663</v>
      </c>
      <c r="G683" s="468">
        <v>332</v>
      </c>
      <c r="H683" s="468">
        <v>330.28</v>
      </c>
      <c r="I683" s="468" t="s">
        <v>216</v>
      </c>
      <c r="J683" s="1686"/>
      <c r="K683" s="439"/>
      <c r="L683" s="439"/>
    </row>
    <row r="684" spans="1:15" ht="27.95" customHeight="1">
      <c r="A684" s="455"/>
      <c r="B684" s="2761" t="s">
        <v>1144</v>
      </c>
      <c r="C684" s="2762"/>
      <c r="D684" s="2763"/>
      <c r="E684" s="2017"/>
      <c r="F684" s="468">
        <v>215</v>
      </c>
      <c r="G684" s="468">
        <v>108</v>
      </c>
      <c r="H684" s="468">
        <v>105.47000000000003</v>
      </c>
      <c r="I684" s="468" t="s">
        <v>216</v>
      </c>
      <c r="J684" s="1686"/>
      <c r="K684" s="439"/>
      <c r="L684" s="439"/>
    </row>
    <row r="685" spans="1:15" ht="27.95" customHeight="1">
      <c r="A685" s="455"/>
      <c r="B685" s="2741"/>
      <c r="C685" s="2736"/>
      <c r="D685" s="2737"/>
      <c r="E685" s="479"/>
      <c r="F685" s="479"/>
      <c r="G685" s="479"/>
      <c r="H685" s="245"/>
      <c r="I685" s="245"/>
      <c r="J685" s="1686"/>
      <c r="K685" s="439"/>
      <c r="L685" s="439"/>
    </row>
    <row r="686" spans="1:15" ht="27.95" customHeight="1">
      <c r="A686" s="455"/>
      <c r="B686" s="814"/>
      <c r="C686" s="469"/>
      <c r="D686" s="470"/>
      <c r="E686" s="479"/>
      <c r="F686" s="479"/>
      <c r="G686" s="479"/>
      <c r="H686" s="509"/>
      <c r="I686" s="509"/>
      <c r="J686" s="1691"/>
      <c r="K686" s="439"/>
      <c r="L686" s="439"/>
    </row>
    <row r="687" spans="1:15" ht="27.95" customHeight="1">
      <c r="A687" s="455"/>
      <c r="B687" s="814"/>
      <c r="C687" s="469"/>
      <c r="D687" s="470"/>
      <c r="E687" s="479"/>
      <c r="F687" s="479"/>
      <c r="G687" s="479"/>
      <c r="H687" s="509"/>
      <c r="I687" s="509"/>
      <c r="J687" s="1691"/>
      <c r="K687" s="439"/>
      <c r="L687" s="439"/>
    </row>
    <row r="688" spans="1:15" ht="27.95" customHeight="1">
      <c r="A688" s="475"/>
      <c r="B688" s="814"/>
      <c r="C688" s="469"/>
      <c r="D688" s="470"/>
      <c r="E688" s="479"/>
      <c r="F688" s="479"/>
      <c r="G688" s="479"/>
      <c r="H688" s="509"/>
      <c r="I688" s="509"/>
      <c r="J688" s="1691"/>
      <c r="K688" s="439"/>
      <c r="L688" s="439"/>
    </row>
    <row r="689" spans="1:15" ht="27.95" customHeight="1">
      <c r="A689" s="1253"/>
      <c r="B689" s="1274"/>
      <c r="C689" s="1275"/>
      <c r="D689" s="1276"/>
      <c r="E689" s="1277"/>
      <c r="F689" s="1277"/>
      <c r="G689" s="1277"/>
      <c r="H689" s="514"/>
      <c r="I689" s="514"/>
      <c r="J689" s="1687"/>
      <c r="K689" s="439"/>
      <c r="L689" s="439"/>
    </row>
    <row r="690" spans="1:15" ht="27.95" customHeight="1">
      <c r="A690" s="794" t="s">
        <v>780</v>
      </c>
      <c r="B690" s="2224" t="s">
        <v>813</v>
      </c>
      <c r="C690" s="1278"/>
      <c r="D690" s="1279"/>
      <c r="E690" s="450" t="s">
        <v>20</v>
      </c>
      <c r="F690" s="447"/>
      <c r="G690" s="521"/>
      <c r="H690" s="1486"/>
      <c r="I690" s="1486"/>
      <c r="J690" s="1699" t="s">
        <v>995</v>
      </c>
      <c r="K690" s="439"/>
      <c r="L690" s="439"/>
      <c r="O690" s="12">
        <v>27</v>
      </c>
    </row>
    <row r="691" spans="1:15" ht="27.95" customHeight="1">
      <c r="A691" s="467"/>
      <c r="B691" s="2773" t="s">
        <v>518</v>
      </c>
      <c r="C691" s="2774"/>
      <c r="D691" s="2775"/>
      <c r="E691" s="450" t="s">
        <v>44</v>
      </c>
      <c r="F691" s="385"/>
      <c r="G691" s="187"/>
      <c r="H691" s="509"/>
      <c r="I691" s="509"/>
      <c r="J691" s="1691"/>
      <c r="K691" s="39"/>
      <c r="L691" s="39"/>
    </row>
    <row r="692" spans="1:15" ht="27.95" customHeight="1">
      <c r="A692" s="455"/>
      <c r="B692" s="2269" t="s">
        <v>539</v>
      </c>
      <c r="C692" s="824"/>
      <c r="D692" s="825"/>
      <c r="E692" s="450" t="s">
        <v>123</v>
      </c>
      <c r="F692" s="385"/>
      <c r="G692" s="187"/>
      <c r="H692" s="509"/>
      <c r="I692" s="509"/>
      <c r="J692" s="1691"/>
      <c r="K692" s="439"/>
      <c r="L692" s="439"/>
    </row>
    <row r="693" spans="1:15" ht="27.95" customHeight="1">
      <c r="A693" s="455"/>
      <c r="B693" s="2729" t="s">
        <v>521</v>
      </c>
      <c r="C693" s="2730"/>
      <c r="D693" s="2731"/>
      <c r="E693" s="479"/>
      <c r="F693" s="479"/>
      <c r="G693" s="479"/>
      <c r="H693" s="509"/>
      <c r="I693" s="509"/>
      <c r="J693" s="1691"/>
      <c r="K693" s="439"/>
      <c r="L693" s="439"/>
    </row>
    <row r="694" spans="1:15" ht="27.95" customHeight="1">
      <c r="A694" s="455"/>
      <c r="B694" s="830" t="s">
        <v>519</v>
      </c>
      <c r="C694" s="831"/>
      <c r="D694" s="832"/>
      <c r="E694" s="479"/>
      <c r="F694" s="479"/>
      <c r="G694" s="479"/>
      <c r="H694" s="509"/>
      <c r="I694" s="509"/>
      <c r="J694" s="1691"/>
      <c r="K694" s="439"/>
      <c r="L694" s="439"/>
    </row>
    <row r="695" spans="1:15" ht="27.95" customHeight="1">
      <c r="A695" s="455"/>
      <c r="B695" s="830" t="s">
        <v>520</v>
      </c>
      <c r="C695" s="831"/>
      <c r="D695" s="832"/>
      <c r="E695" s="479"/>
      <c r="F695" s="479"/>
      <c r="G695" s="479"/>
      <c r="H695" s="509"/>
      <c r="I695" s="509"/>
      <c r="J695" s="1691"/>
      <c r="K695" s="439"/>
      <c r="L695" s="439"/>
    </row>
    <row r="696" spans="1:15" ht="27.95" customHeight="1">
      <c r="A696" s="455"/>
      <c r="B696" s="799" t="s">
        <v>503</v>
      </c>
      <c r="C696" s="105" t="s">
        <v>522</v>
      </c>
      <c r="D696" s="797"/>
      <c r="E696" s="479"/>
      <c r="F696" s="2219"/>
      <c r="G696" s="2219"/>
      <c r="H696" s="245"/>
      <c r="I696" s="2005">
        <v>1</v>
      </c>
      <c r="J696" s="1686"/>
      <c r="K696" s="439"/>
      <c r="L696" s="439"/>
    </row>
    <row r="697" spans="1:15" ht="27.95" customHeight="1">
      <c r="A697" s="455"/>
      <c r="B697" s="799"/>
      <c r="C697" s="105"/>
      <c r="D697" s="797"/>
      <c r="E697" s="479"/>
      <c r="F697" s="479"/>
      <c r="G697" s="479"/>
      <c r="H697" s="245"/>
      <c r="I697" s="245"/>
      <c r="J697" s="1686"/>
      <c r="K697" s="439"/>
      <c r="L697" s="439"/>
    </row>
    <row r="698" spans="1:15" ht="27.95" customHeight="1">
      <c r="A698" s="455"/>
      <c r="B698" s="799"/>
      <c r="C698" s="105"/>
      <c r="D698" s="797"/>
      <c r="E698" s="479"/>
      <c r="F698" s="479"/>
      <c r="G698" s="479"/>
      <c r="H698" s="245"/>
      <c r="I698" s="245"/>
      <c r="J698" s="1686"/>
      <c r="K698" s="439"/>
      <c r="L698" s="439"/>
    </row>
    <row r="699" spans="1:15" ht="27.95" customHeight="1">
      <c r="A699" s="455"/>
      <c r="B699" s="799"/>
      <c r="C699" s="105"/>
      <c r="D699" s="817"/>
      <c r="E699" s="479"/>
      <c r="F699" s="479"/>
      <c r="G699" s="479"/>
      <c r="H699" s="245"/>
      <c r="I699" s="245"/>
      <c r="J699" s="1686"/>
      <c r="K699" s="439"/>
      <c r="L699" s="439"/>
    </row>
    <row r="700" spans="1:15" ht="27.95" customHeight="1">
      <c r="A700" s="455"/>
      <c r="B700" s="815"/>
      <c r="C700" s="816"/>
      <c r="D700" s="817"/>
      <c r="E700" s="479"/>
      <c r="F700" s="479"/>
      <c r="G700" s="479"/>
      <c r="H700" s="509"/>
      <c r="I700" s="509"/>
      <c r="J700" s="1691"/>
      <c r="K700" s="439"/>
      <c r="L700" s="439"/>
    </row>
    <row r="701" spans="1:15" ht="27.95" customHeight="1">
      <c r="A701" s="467"/>
      <c r="B701" s="796" t="s">
        <v>814</v>
      </c>
      <c r="C701" s="822"/>
      <c r="D701" s="823"/>
      <c r="E701" s="450" t="s">
        <v>124</v>
      </c>
      <c r="F701" s="450"/>
      <c r="G701" s="392"/>
      <c r="H701" s="509"/>
      <c r="I701" s="509"/>
      <c r="J701" s="1691" t="s">
        <v>124</v>
      </c>
      <c r="K701" s="39"/>
      <c r="L701" s="39"/>
      <c r="O701" s="12">
        <v>28</v>
      </c>
    </row>
    <row r="702" spans="1:15" ht="27.95" customHeight="1">
      <c r="A702" s="455"/>
      <c r="B702" s="799" t="s">
        <v>187</v>
      </c>
      <c r="C702" s="82" t="s">
        <v>132</v>
      </c>
      <c r="D702" s="83" t="s">
        <v>158</v>
      </c>
      <c r="E702" s="450"/>
      <c r="F702" s="385"/>
      <c r="G702" s="187"/>
      <c r="H702" s="245"/>
      <c r="I702" s="245"/>
      <c r="J702" s="1686"/>
      <c r="K702" s="439"/>
      <c r="L702" s="439"/>
    </row>
    <row r="703" spans="1:15" ht="27.95" customHeight="1">
      <c r="A703" s="455"/>
      <c r="B703" s="799"/>
      <c r="C703" s="82"/>
      <c r="D703" s="83"/>
      <c r="E703" s="450"/>
      <c r="F703" s="385"/>
      <c r="G703" s="187"/>
      <c r="H703" s="245"/>
      <c r="I703" s="245"/>
      <c r="J703" s="1686"/>
      <c r="K703" s="439"/>
      <c r="L703" s="439"/>
    </row>
    <row r="704" spans="1:15" ht="27.95" customHeight="1">
      <c r="A704" s="455"/>
      <c r="B704" s="799"/>
      <c r="C704" s="82"/>
      <c r="D704" s="83"/>
      <c r="E704" s="456"/>
      <c r="F704" s="456"/>
      <c r="G704" s="456"/>
      <c r="H704" s="245"/>
      <c r="I704" s="245"/>
      <c r="J704" s="1686"/>
      <c r="K704" s="439"/>
      <c r="L704" s="439"/>
    </row>
    <row r="705" spans="1:15" ht="27.95" customHeight="1">
      <c r="A705" s="455"/>
      <c r="B705" s="1143"/>
      <c r="C705" s="82"/>
      <c r="D705" s="83"/>
      <c r="E705" s="456"/>
      <c r="F705" s="456"/>
      <c r="G705" s="456"/>
      <c r="H705" s="245"/>
      <c r="I705" s="245"/>
      <c r="J705" s="1686"/>
      <c r="K705" s="439"/>
      <c r="L705" s="439"/>
    </row>
    <row r="706" spans="1:15" ht="27.95" customHeight="1">
      <c r="A706" s="454"/>
      <c r="B706" s="458"/>
      <c r="C706" s="798"/>
      <c r="D706" s="797"/>
      <c r="E706" s="450"/>
      <c r="F706" s="450"/>
      <c r="G706" s="450"/>
      <c r="H706" s="245"/>
      <c r="I706" s="245"/>
      <c r="J706" s="1691"/>
      <c r="K706" s="439"/>
      <c r="L706" s="439"/>
    </row>
    <row r="707" spans="1:15" ht="27.95" customHeight="1">
      <c r="A707" s="733"/>
      <c r="B707" s="1125" t="s">
        <v>815</v>
      </c>
      <c r="C707" s="803"/>
      <c r="D707" s="1127"/>
      <c r="E707" s="450" t="s">
        <v>20</v>
      </c>
      <c r="F707" s="450"/>
      <c r="G707" s="450"/>
      <c r="H707" s="1487"/>
      <c r="I707" s="1484"/>
      <c r="J707" s="1686" t="s">
        <v>995</v>
      </c>
      <c r="K707" s="439"/>
      <c r="L707" s="471"/>
      <c r="O707" s="12">
        <v>29</v>
      </c>
    </row>
    <row r="708" spans="1:15" ht="27.95" customHeight="1">
      <c r="A708" s="826"/>
      <c r="B708" s="1125" t="s">
        <v>523</v>
      </c>
      <c r="C708" s="803"/>
      <c r="D708" s="1127"/>
      <c r="E708" s="450" t="s">
        <v>44</v>
      </c>
      <c r="F708" s="378"/>
      <c r="G708" s="377"/>
      <c r="H708" s="1487"/>
      <c r="I708" s="1484"/>
      <c r="J708" s="1672"/>
      <c r="K708" s="439"/>
      <c r="L708" s="471"/>
    </row>
    <row r="709" spans="1:15" ht="27.95" customHeight="1">
      <c r="A709" s="826"/>
      <c r="B709" s="1125" t="s">
        <v>524</v>
      </c>
      <c r="C709" s="803"/>
      <c r="D709" s="1127"/>
      <c r="E709" s="450" t="s">
        <v>123</v>
      </c>
      <c r="F709" s="378"/>
      <c r="G709" s="377"/>
      <c r="H709" s="1487"/>
      <c r="I709" s="1484"/>
      <c r="J709" s="1672"/>
      <c r="K709" s="439"/>
      <c r="L709" s="471"/>
    </row>
    <row r="710" spans="1:15" ht="27.95" customHeight="1">
      <c r="A710" s="826"/>
      <c r="B710" s="1126" t="s">
        <v>540</v>
      </c>
      <c r="C710" s="803"/>
      <c r="D710" s="1127"/>
      <c r="E710" s="450"/>
      <c r="F710" s="378"/>
      <c r="G710" s="377"/>
      <c r="H710" s="1487"/>
      <c r="I710" s="1484"/>
      <c r="J710" s="1672"/>
      <c r="K710" s="439"/>
      <c r="L710" s="471"/>
    </row>
    <row r="711" spans="1:15" ht="27.95" customHeight="1">
      <c r="A711" s="483"/>
      <c r="B711" s="1144" t="s">
        <v>111</v>
      </c>
      <c r="C711" s="1821" t="s">
        <v>775</v>
      </c>
      <c r="D711" s="1145"/>
      <c r="E711" s="291"/>
      <c r="F711" s="190"/>
      <c r="G711" s="2005">
        <v>1</v>
      </c>
      <c r="H711" s="245"/>
      <c r="I711" s="245"/>
      <c r="J711" s="1686"/>
      <c r="K711" s="439"/>
      <c r="L711" s="471"/>
    </row>
    <row r="712" spans="1:15" ht="27.95" customHeight="1">
      <c r="A712" s="483"/>
      <c r="B712" s="1144"/>
      <c r="C712" s="1144"/>
      <c r="D712" s="1145"/>
      <c r="E712" s="291"/>
      <c r="F712" s="291"/>
      <c r="G712" s="465"/>
      <c r="H712" s="245"/>
      <c r="I712" s="245"/>
      <c r="J712" s="1686"/>
      <c r="K712" s="439"/>
      <c r="L712" s="471"/>
    </row>
    <row r="713" spans="1:15" ht="27.95" customHeight="1">
      <c r="A713" s="483"/>
      <c r="B713" s="1144"/>
      <c r="C713" s="124"/>
      <c r="D713" s="1145"/>
      <c r="E713" s="291"/>
      <c r="F713" s="291"/>
      <c r="G713" s="465"/>
      <c r="H713" s="245"/>
      <c r="I713" s="245"/>
      <c r="J713" s="1686"/>
      <c r="K713" s="439"/>
      <c r="L713" s="471"/>
    </row>
    <row r="714" spans="1:15" ht="27.95" customHeight="1">
      <c r="A714" s="483"/>
      <c r="B714" s="239"/>
      <c r="C714" s="237"/>
      <c r="D714" s="238"/>
      <c r="E714" s="291"/>
      <c r="F714" s="291"/>
      <c r="G714" s="465"/>
      <c r="H714" s="245"/>
      <c r="I714" s="245"/>
      <c r="J714" s="1686"/>
      <c r="K714" s="439"/>
      <c r="L714" s="471"/>
    </row>
    <row r="715" spans="1:15" ht="27.95" customHeight="1">
      <c r="A715" s="483"/>
      <c r="B715" s="239"/>
      <c r="C715" s="237"/>
      <c r="D715" s="238"/>
      <c r="E715" s="291"/>
      <c r="F715" s="291"/>
      <c r="G715" s="465"/>
      <c r="H715" s="245"/>
      <c r="I715" s="245"/>
      <c r="J715" s="1686"/>
      <c r="K715" s="439"/>
      <c r="L715" s="471"/>
    </row>
    <row r="716" spans="1:15" ht="27.95" customHeight="1">
      <c r="A716" s="483"/>
      <c r="B716" s="239"/>
      <c r="C716" s="237"/>
      <c r="D716" s="238"/>
      <c r="E716" s="309"/>
      <c r="F716" s="309"/>
      <c r="G716" s="834"/>
      <c r="H716" s="1426"/>
      <c r="I716" s="1426"/>
      <c r="J716" s="1688"/>
      <c r="K716" s="439"/>
      <c r="L716" s="471"/>
    </row>
    <row r="717" spans="1:15" ht="27.95" customHeight="1">
      <c r="A717" s="483"/>
      <c r="B717" s="239"/>
      <c r="C717" s="237"/>
      <c r="D717" s="238"/>
      <c r="E717" s="309"/>
      <c r="F717" s="309"/>
      <c r="G717" s="834"/>
      <c r="H717" s="1426"/>
      <c r="I717" s="1426"/>
      <c r="J717" s="1688"/>
      <c r="K717" s="439"/>
      <c r="L717" s="471"/>
    </row>
    <row r="718" spans="1:15" ht="27.95" customHeight="1">
      <c r="A718" s="1280"/>
      <c r="B718" s="1201"/>
      <c r="C718" s="1281"/>
      <c r="D718" s="1282"/>
      <c r="E718" s="1237"/>
      <c r="F718" s="1237"/>
      <c r="G718" s="1283"/>
      <c r="H718" s="1450"/>
      <c r="I718" s="1450"/>
      <c r="J718" s="1689"/>
      <c r="K718" s="439"/>
      <c r="L718" s="471"/>
    </row>
    <row r="719" spans="1:15" ht="27.75" customHeight="1">
      <c r="A719" s="794" t="s">
        <v>780</v>
      </c>
      <c r="B719" s="1328" t="s">
        <v>816</v>
      </c>
      <c r="C719" s="1284"/>
      <c r="D719" s="1285"/>
      <c r="E719" s="450" t="s">
        <v>20</v>
      </c>
      <c r="F719" s="447"/>
      <c r="G719" s="447"/>
      <c r="H719" s="515"/>
      <c r="I719" s="515"/>
      <c r="J719" s="1690" t="s">
        <v>983</v>
      </c>
      <c r="K719" s="439"/>
      <c r="L719" s="471"/>
      <c r="O719" s="12">
        <v>30</v>
      </c>
    </row>
    <row r="720" spans="1:15" ht="27.95" customHeight="1">
      <c r="A720" s="483"/>
      <c r="B720" s="1155" t="s">
        <v>525</v>
      </c>
      <c r="C720" s="827"/>
      <c r="D720" s="828"/>
      <c r="E720" s="450" t="s">
        <v>44</v>
      </c>
      <c r="F720" s="378"/>
      <c r="G720" s="377"/>
      <c r="H720" s="245"/>
      <c r="I720" s="245"/>
      <c r="J720" s="1686"/>
      <c r="K720" s="439"/>
      <c r="L720" s="471"/>
    </row>
    <row r="721" spans="1:15" ht="27.95" customHeight="1">
      <c r="A721" s="483"/>
      <c r="B721" s="1156" t="s">
        <v>526</v>
      </c>
      <c r="C721" s="827"/>
      <c r="D721" s="828"/>
      <c r="E721" s="450" t="s">
        <v>123</v>
      </c>
      <c r="F721" s="378"/>
      <c r="G721" s="377"/>
      <c r="H721" s="245"/>
      <c r="I721" s="245"/>
      <c r="J721" s="1686"/>
      <c r="K721" s="439"/>
      <c r="L721" s="471"/>
    </row>
    <row r="722" spans="1:15" ht="27.95" customHeight="1">
      <c r="A722" s="1286"/>
      <c r="B722" s="1149" t="s">
        <v>215</v>
      </c>
      <c r="C722" s="1993">
        <v>20</v>
      </c>
      <c r="D722" s="238" t="s">
        <v>217</v>
      </c>
      <c r="E722" s="450"/>
      <c r="F722" s="1991">
        <v>5</v>
      </c>
      <c r="G722" s="1992">
        <v>5</v>
      </c>
      <c r="H722" s="1991">
        <v>5</v>
      </c>
      <c r="I722" s="1991">
        <v>5</v>
      </c>
      <c r="J722" s="1686"/>
      <c r="K722" s="439"/>
      <c r="L722" s="471"/>
    </row>
    <row r="723" spans="1:15" ht="27.95" customHeight="1">
      <c r="A723" s="1287"/>
      <c r="B723" s="1149"/>
      <c r="C723" s="1063"/>
      <c r="D723" s="238"/>
      <c r="E723" s="291"/>
      <c r="F723" s="291"/>
      <c r="G723" s="465"/>
      <c r="H723" s="245"/>
      <c r="I723" s="245"/>
      <c r="J723" s="1686"/>
      <c r="K723" s="439"/>
      <c r="L723" s="471"/>
    </row>
    <row r="724" spans="1:15" ht="27.95" customHeight="1">
      <c r="A724" s="1287"/>
      <c r="B724" s="239"/>
      <c r="C724" s="1063"/>
      <c r="D724" s="238"/>
      <c r="E724" s="291"/>
      <c r="F724" s="291"/>
      <c r="G724" s="465"/>
      <c r="H724" s="245"/>
      <c r="I724" s="245"/>
      <c r="J724" s="1686"/>
      <c r="K724" s="439"/>
      <c r="L724" s="471"/>
    </row>
    <row r="725" spans="1:15" ht="27.95" customHeight="1">
      <c r="A725" s="483"/>
      <c r="B725" s="239"/>
      <c r="C725" s="237"/>
      <c r="D725" s="238"/>
      <c r="E725" s="291"/>
      <c r="F725" s="291"/>
      <c r="G725" s="465"/>
      <c r="H725" s="245"/>
      <c r="I725" s="245"/>
      <c r="J725" s="1686"/>
      <c r="K725" s="439"/>
      <c r="L725" s="471"/>
    </row>
    <row r="726" spans="1:15" ht="27.95" customHeight="1">
      <c r="A726" s="485"/>
      <c r="B726" s="1151" t="s">
        <v>817</v>
      </c>
      <c r="C726" s="237"/>
      <c r="D726" s="238"/>
      <c r="E726" s="450"/>
      <c r="F726" s="486"/>
      <c r="G726" s="486"/>
      <c r="H726" s="1426"/>
      <c r="I726" s="1426"/>
      <c r="J726" s="1688" t="s">
        <v>124</v>
      </c>
      <c r="K726" s="439"/>
      <c r="L726" s="471"/>
      <c r="O726" s="12">
        <v>31</v>
      </c>
    </row>
    <row r="727" spans="1:15" ht="27.95" customHeight="1">
      <c r="A727" s="483"/>
      <c r="B727" s="1152" t="s">
        <v>218</v>
      </c>
      <c r="C727" s="237"/>
      <c r="D727" s="238"/>
      <c r="E727" s="450"/>
      <c r="F727" s="378"/>
      <c r="G727" s="377"/>
      <c r="H727" s="245"/>
      <c r="I727" s="245"/>
      <c r="J727" s="1686"/>
      <c r="K727" s="439"/>
      <c r="L727" s="471"/>
    </row>
    <row r="728" spans="1:15" ht="27.95" customHeight="1">
      <c r="A728" s="1288"/>
      <c r="B728" s="1149" t="s">
        <v>215</v>
      </c>
      <c r="C728" s="1587" t="s">
        <v>216</v>
      </c>
      <c r="D728" s="238" t="s">
        <v>217</v>
      </c>
      <c r="E728" s="450"/>
      <c r="F728" s="488"/>
      <c r="G728" s="489"/>
      <c r="H728" s="245"/>
      <c r="I728" s="245"/>
      <c r="J728" s="1686"/>
      <c r="K728" s="439"/>
      <c r="L728" s="471"/>
    </row>
    <row r="729" spans="1:15" ht="27.95" customHeight="1">
      <c r="A729" s="1288"/>
      <c r="B729" s="1149"/>
      <c r="C729" s="1587"/>
      <c r="D729" s="238"/>
      <c r="E729" s="291"/>
      <c r="F729" s="291"/>
      <c r="G729" s="465"/>
      <c r="H729" s="245"/>
      <c r="I729" s="245"/>
      <c r="J729" s="1686"/>
      <c r="K729" s="439"/>
      <c r="L729" s="471"/>
    </row>
    <row r="730" spans="1:15" ht="27.95" customHeight="1">
      <c r="A730" s="1287"/>
      <c r="B730" s="239"/>
      <c r="C730" s="1587"/>
      <c r="D730" s="238"/>
      <c r="E730" s="291"/>
      <c r="F730" s="291"/>
      <c r="G730" s="465"/>
      <c r="H730" s="245"/>
      <c r="I730" s="245"/>
      <c r="J730" s="1686"/>
      <c r="K730" s="439"/>
      <c r="L730" s="471"/>
    </row>
    <row r="731" spans="1:15" ht="27.95" customHeight="1">
      <c r="A731" s="475"/>
      <c r="B731" s="239"/>
      <c r="C731" s="237"/>
      <c r="D731" s="238"/>
      <c r="E731" s="291"/>
      <c r="F731" s="291"/>
      <c r="G731" s="465"/>
      <c r="H731" s="1487"/>
      <c r="I731" s="1484"/>
      <c r="J731" s="1672"/>
      <c r="K731" s="439"/>
      <c r="L731" s="471"/>
    </row>
    <row r="732" spans="1:15" ht="27.95" customHeight="1">
      <c r="A732" s="365"/>
      <c r="B732" s="2777" t="s">
        <v>818</v>
      </c>
      <c r="C732" s="2778"/>
      <c r="D732" s="2779"/>
      <c r="E732" s="450"/>
      <c r="F732" s="450"/>
      <c r="G732" s="377"/>
      <c r="H732" s="1487"/>
      <c r="I732" s="1484"/>
      <c r="J732" s="1672"/>
      <c r="K732" s="439"/>
      <c r="L732" s="70"/>
    </row>
    <row r="733" spans="1:15" ht="27.95" customHeight="1">
      <c r="A733" s="475"/>
      <c r="B733" s="484" t="s">
        <v>219</v>
      </c>
      <c r="C733" s="463"/>
      <c r="D733" s="464"/>
      <c r="E733" s="450"/>
      <c r="F733" s="378"/>
      <c r="G733" s="450"/>
      <c r="H733" s="1487"/>
      <c r="I733" s="1484"/>
      <c r="J733" s="1672"/>
      <c r="K733" s="439"/>
      <c r="L733" s="439"/>
    </row>
    <row r="734" spans="1:15" ht="27.95" customHeight="1">
      <c r="A734" s="475"/>
      <c r="B734" s="2258" t="s">
        <v>819</v>
      </c>
      <c r="C734" s="2259"/>
      <c r="D734" s="2260"/>
      <c r="E734" s="450" t="s">
        <v>20</v>
      </c>
      <c r="F734" s="450"/>
      <c r="G734" s="450"/>
      <c r="H734" s="245"/>
      <c r="I734" s="245"/>
      <c r="J734" s="1686" t="s">
        <v>984</v>
      </c>
      <c r="K734" s="439"/>
      <c r="L734" s="439"/>
      <c r="O734" s="12">
        <v>32</v>
      </c>
    </row>
    <row r="735" spans="1:15" ht="27.95" customHeight="1">
      <c r="A735" s="475"/>
      <c r="B735" s="2780" t="s">
        <v>528</v>
      </c>
      <c r="C735" s="2781"/>
      <c r="D735" s="2782"/>
      <c r="E735" s="450" t="s">
        <v>44</v>
      </c>
      <c r="F735" s="291"/>
      <c r="G735" s="377"/>
      <c r="H735" s="245"/>
      <c r="I735" s="245"/>
      <c r="J735" s="1686"/>
      <c r="K735" s="439"/>
      <c r="L735" s="439"/>
    </row>
    <row r="736" spans="1:15" ht="27.95" customHeight="1">
      <c r="A736" s="475"/>
      <c r="B736" s="1151" t="s">
        <v>1373</v>
      </c>
      <c r="C736" s="800"/>
      <c r="D736" s="800"/>
      <c r="E736" s="450" t="s">
        <v>123</v>
      </c>
      <c r="F736" s="291"/>
      <c r="G736" s="377"/>
      <c r="H736" s="245"/>
      <c r="I736" s="245"/>
      <c r="J736" s="1686"/>
      <c r="K736" s="439"/>
      <c r="L736" s="439"/>
    </row>
    <row r="737" spans="1:15" ht="27.95" customHeight="1">
      <c r="A737" s="1289"/>
      <c r="B737" s="71" t="s">
        <v>46</v>
      </c>
      <c r="C737" s="2363">
        <v>4</v>
      </c>
      <c r="D737" s="453" t="s">
        <v>527</v>
      </c>
      <c r="E737" s="450"/>
      <c r="F737" s="2020">
        <v>4</v>
      </c>
      <c r="G737" s="2019" t="s">
        <v>216</v>
      </c>
      <c r="H737" s="2013" t="s">
        <v>216</v>
      </c>
      <c r="I737" s="2013" t="s">
        <v>216</v>
      </c>
      <c r="J737" s="1686"/>
      <c r="K737" s="439"/>
      <c r="L737" s="439"/>
    </row>
    <row r="738" spans="1:15" ht="27.95" customHeight="1">
      <c r="A738" s="1261"/>
      <c r="B738" s="71" t="s">
        <v>1145</v>
      </c>
      <c r="C738" s="105"/>
      <c r="D738" s="83"/>
      <c r="E738" s="450"/>
      <c r="F738" s="291"/>
      <c r="G738" s="465"/>
      <c r="H738" s="245"/>
      <c r="I738" s="245"/>
      <c r="J738" s="1686"/>
      <c r="K738" s="439"/>
      <c r="L738" s="439"/>
    </row>
    <row r="739" spans="1:15" ht="27.95" customHeight="1">
      <c r="A739" s="475"/>
      <c r="B739" s="492" t="s">
        <v>221</v>
      </c>
      <c r="C739" s="453"/>
      <c r="D739" s="291"/>
      <c r="E739" s="291"/>
      <c r="F739" s="291"/>
      <c r="G739" s="465"/>
      <c r="H739" s="245"/>
      <c r="I739" s="245"/>
      <c r="J739" s="1686"/>
      <c r="K739" s="439"/>
      <c r="L739" s="439"/>
    </row>
    <row r="740" spans="1:15" ht="27.95" customHeight="1">
      <c r="A740" s="475"/>
      <c r="B740" s="71"/>
      <c r="C740" s="491"/>
      <c r="D740" s="453"/>
      <c r="E740" s="291"/>
      <c r="F740" s="291"/>
      <c r="G740" s="465"/>
      <c r="H740" s="245"/>
      <c r="I740" s="245"/>
      <c r="J740" s="1686"/>
      <c r="K740" s="439"/>
      <c r="L740" s="439"/>
    </row>
    <row r="741" spans="1:15" ht="27.95" customHeight="1">
      <c r="A741" s="475"/>
      <c r="B741" s="71"/>
      <c r="C741" s="491"/>
      <c r="D741" s="453"/>
      <c r="E741" s="291"/>
      <c r="F741" s="291"/>
      <c r="G741" s="465"/>
      <c r="H741" s="245"/>
      <c r="I741" s="245"/>
      <c r="J741" s="1686"/>
      <c r="K741" s="439"/>
      <c r="L741" s="439"/>
    </row>
    <row r="742" spans="1:15" ht="27.95" customHeight="1">
      <c r="A742" s="475"/>
      <c r="B742" s="71"/>
      <c r="C742" s="491"/>
      <c r="D742" s="453"/>
      <c r="E742" s="291"/>
      <c r="F742" s="291"/>
      <c r="G742" s="465"/>
      <c r="H742" s="245"/>
      <c r="I742" s="245"/>
      <c r="J742" s="1686"/>
      <c r="K742" s="439"/>
      <c r="L742" s="439"/>
    </row>
    <row r="743" spans="1:15" ht="27.95" customHeight="1">
      <c r="A743" s="472"/>
      <c r="B743" s="135"/>
      <c r="C743" s="505"/>
      <c r="D743" s="506"/>
      <c r="E743" s="286"/>
      <c r="F743" s="286"/>
      <c r="G743" s="2364"/>
      <c r="H743" s="509"/>
      <c r="I743" s="509"/>
      <c r="J743" s="1691"/>
      <c r="K743" s="439"/>
      <c r="L743" s="439"/>
    </row>
    <row r="744" spans="1:15" ht="27.95" customHeight="1">
      <c r="A744" s="365"/>
      <c r="B744" s="2325" t="s">
        <v>820</v>
      </c>
      <c r="C744" s="491"/>
      <c r="D744" s="453"/>
      <c r="E744" s="450" t="s">
        <v>20</v>
      </c>
      <c r="F744" s="450"/>
      <c r="G744" s="450"/>
      <c r="H744" s="245"/>
      <c r="I744" s="245"/>
      <c r="J744" s="1686" t="s">
        <v>984</v>
      </c>
      <c r="K744" s="439"/>
      <c r="L744" s="439"/>
      <c r="O744" s="12">
        <v>33</v>
      </c>
    </row>
    <row r="745" spans="1:15" ht="27.95" customHeight="1">
      <c r="A745" s="475"/>
      <c r="B745" s="2777" t="s">
        <v>966</v>
      </c>
      <c r="C745" s="2778"/>
      <c r="D745" s="2779"/>
      <c r="E745" s="450" t="s">
        <v>44</v>
      </c>
      <c r="F745" s="291"/>
      <c r="G745" s="377"/>
      <c r="H745" s="245"/>
      <c r="I745" s="245"/>
      <c r="J745" s="1686"/>
      <c r="K745" s="439"/>
      <c r="L745" s="439"/>
    </row>
    <row r="746" spans="1:15" ht="27.95" customHeight="1">
      <c r="A746" s="475"/>
      <c r="B746" s="1149" t="s">
        <v>210</v>
      </c>
      <c r="C746" s="1157">
        <v>1</v>
      </c>
      <c r="D746" s="1145" t="s">
        <v>127</v>
      </c>
      <c r="E746" s="450" t="s">
        <v>123</v>
      </c>
      <c r="F746" s="2020">
        <v>1</v>
      </c>
      <c r="G746" s="2019" t="s">
        <v>216</v>
      </c>
      <c r="H746" s="2013" t="s">
        <v>216</v>
      </c>
      <c r="I746" s="2013" t="s">
        <v>216</v>
      </c>
      <c r="J746" s="1686"/>
      <c r="K746" s="439"/>
      <c r="L746" s="439"/>
    </row>
    <row r="747" spans="1:15" ht="27.95" customHeight="1">
      <c r="A747" s="475"/>
      <c r="B747" s="1149"/>
      <c r="C747" s="362"/>
      <c r="D747" s="1145"/>
      <c r="E747" s="450"/>
      <c r="F747" s="291"/>
      <c r="G747" s="465"/>
      <c r="H747" s="245"/>
      <c r="I747" s="245"/>
      <c r="J747" s="1686"/>
      <c r="K747" s="439"/>
      <c r="L747" s="439"/>
    </row>
    <row r="748" spans="1:15" ht="27.95" customHeight="1">
      <c r="A748" s="475"/>
      <c r="B748" s="2321"/>
      <c r="C748" s="461"/>
      <c r="D748" s="2320"/>
      <c r="E748" s="291"/>
      <c r="F748" s="291"/>
      <c r="G748" s="465"/>
      <c r="H748" s="245"/>
      <c r="I748" s="245"/>
      <c r="J748" s="1686"/>
      <c r="K748" s="439"/>
      <c r="L748" s="439"/>
    </row>
    <row r="749" spans="1:15" ht="27.95" customHeight="1">
      <c r="A749" s="1290"/>
      <c r="B749" s="427"/>
      <c r="C749" s="1258"/>
      <c r="D749" s="429"/>
      <c r="E749" s="314"/>
      <c r="F749" s="314"/>
      <c r="G749" s="1291"/>
      <c r="H749" s="514"/>
      <c r="I749" s="514"/>
      <c r="J749" s="1687"/>
      <c r="K749" s="439"/>
      <c r="L749" s="439"/>
    </row>
    <row r="750" spans="1:15" ht="27.95" customHeight="1">
      <c r="A750" s="363" t="s">
        <v>821</v>
      </c>
      <c r="B750" s="2365" t="s">
        <v>822</v>
      </c>
      <c r="C750" s="2366"/>
      <c r="D750" s="2367"/>
      <c r="E750" s="447"/>
      <c r="F750" s="447"/>
      <c r="G750" s="447"/>
      <c r="H750" s="1488"/>
      <c r="I750" s="1482"/>
      <c r="J750" s="1676"/>
      <c r="K750" s="439"/>
      <c r="L750" s="439"/>
    </row>
    <row r="751" spans="1:15" ht="27.95" customHeight="1">
      <c r="A751" s="451"/>
      <c r="B751" s="493" t="s">
        <v>541</v>
      </c>
      <c r="C751" s="463"/>
      <c r="D751" s="464"/>
      <c r="E751" s="450"/>
      <c r="F751" s="487"/>
      <c r="G751" s="377"/>
      <c r="H751" s="1487"/>
      <c r="I751" s="1484"/>
      <c r="J751" s="1672"/>
      <c r="K751" s="439"/>
      <c r="L751" s="439"/>
    </row>
    <row r="752" spans="1:15" ht="27.95" customHeight="1">
      <c r="A752" s="365"/>
      <c r="B752" s="1125" t="s">
        <v>823</v>
      </c>
      <c r="C752" s="803"/>
      <c r="D752" s="464"/>
      <c r="E752" s="450" t="s">
        <v>20</v>
      </c>
      <c r="F752" s="321"/>
      <c r="G752" s="489"/>
      <c r="H752" s="1487"/>
      <c r="I752" s="1484"/>
      <c r="J752" s="1672" t="s">
        <v>984</v>
      </c>
      <c r="K752" s="439"/>
      <c r="L752" s="439"/>
      <c r="O752" s="12">
        <v>34</v>
      </c>
    </row>
    <row r="753" spans="1:15" ht="27.95" customHeight="1">
      <c r="A753" s="1262"/>
      <c r="B753" s="1149" t="s">
        <v>210</v>
      </c>
      <c r="C753" s="2021">
        <v>934.08</v>
      </c>
      <c r="D753" s="1161" t="s">
        <v>211</v>
      </c>
      <c r="E753" s="450" t="s">
        <v>44</v>
      </c>
      <c r="F753" s="2022">
        <v>934</v>
      </c>
      <c r="G753" s="2022">
        <v>934</v>
      </c>
      <c r="H753" s="2022">
        <v>934</v>
      </c>
      <c r="I753" s="2022">
        <v>934</v>
      </c>
      <c r="J753" s="1686"/>
      <c r="K753" s="439"/>
      <c r="L753" s="439"/>
    </row>
    <row r="754" spans="1:15" ht="27.95" customHeight="1">
      <c r="A754" s="1263"/>
      <c r="B754" s="1149"/>
      <c r="C754" s="1064"/>
      <c r="D754" s="1161"/>
      <c r="E754" s="450" t="s">
        <v>123</v>
      </c>
      <c r="F754" s="321"/>
      <c r="G754" s="489"/>
      <c r="H754" s="245"/>
      <c r="I754" s="245"/>
      <c r="J754" s="1686"/>
      <c r="K754" s="439"/>
      <c r="L754" s="439"/>
    </row>
    <row r="755" spans="1:15" ht="27.95" customHeight="1">
      <c r="A755" s="1262"/>
      <c r="B755" s="1149"/>
      <c r="C755" s="1122"/>
      <c r="D755" s="1161"/>
      <c r="E755" s="450"/>
      <c r="F755" s="321"/>
      <c r="G755" s="489"/>
      <c r="H755" s="245"/>
      <c r="I755" s="245"/>
      <c r="J755" s="1686"/>
      <c r="K755" s="439"/>
      <c r="L755" s="439"/>
    </row>
    <row r="756" spans="1:15" ht="27.95" customHeight="1">
      <c r="A756" s="365"/>
      <c r="B756" s="1125" t="s">
        <v>824</v>
      </c>
      <c r="C756" s="803"/>
      <c r="D756" s="1127"/>
      <c r="E756" s="450" t="s">
        <v>20</v>
      </c>
      <c r="F756" s="495"/>
      <c r="G756" s="450"/>
      <c r="H756" s="1487"/>
      <c r="I756" s="1484"/>
      <c r="J756" s="1672" t="s">
        <v>984</v>
      </c>
      <c r="K756" s="439"/>
      <c r="L756" s="439"/>
      <c r="O756" s="12">
        <v>35</v>
      </c>
    </row>
    <row r="757" spans="1:15" s="440" customFormat="1" ht="27.95" customHeight="1">
      <c r="A757" s="1906"/>
      <c r="B757" s="84" t="s">
        <v>1058</v>
      </c>
      <c r="C757" s="1834">
        <f>C762+C766+C770+C775+C778+C783+C787+C788+C791+C795+C799+C804+C807+C810+C813</f>
        <v>30759.213419999993</v>
      </c>
      <c r="D757" s="181" t="s">
        <v>211</v>
      </c>
      <c r="E757" s="450" t="s">
        <v>44</v>
      </c>
      <c r="F757" s="1413">
        <f>F762+F766+F770+F775+F778+F783+F787+F788+F791+F795+F799+F804+F807+F810+F813</f>
        <v>30759.213419999993</v>
      </c>
      <c r="G757" s="2023"/>
      <c r="H757" s="1413">
        <f>H762+H766+H770+H775+H778+H783+H787+H788+H791+H795+H799+H804+H807+H810+H813</f>
        <v>30759.213419999993</v>
      </c>
      <c r="I757" s="1975"/>
      <c r="J757" s="1893"/>
    </row>
    <row r="758" spans="1:15" s="1753" customFormat="1" ht="27.95" hidden="1" customHeight="1" outlineLevel="1">
      <c r="A758" s="133"/>
      <c r="B758" s="84" t="s">
        <v>898</v>
      </c>
      <c r="C758" s="1834">
        <v>826.71420000000001</v>
      </c>
      <c r="D758" s="181" t="s">
        <v>897</v>
      </c>
      <c r="E758" s="1746"/>
      <c r="F758" s="1413">
        <v>826.71420000000001</v>
      </c>
      <c r="G758" s="2024"/>
      <c r="H758" s="1413">
        <v>826.71420000000001</v>
      </c>
      <c r="I758" s="1975"/>
      <c r="J758" s="1750"/>
    </row>
    <row r="759" spans="1:15" s="1753" customFormat="1" ht="27.95" hidden="1" customHeight="1" outlineLevel="1">
      <c r="A759" s="133"/>
      <c r="B759" s="84" t="s">
        <v>899</v>
      </c>
      <c r="C759" s="1834">
        <v>890.27172000000007</v>
      </c>
      <c r="D759" s="181" t="s">
        <v>897</v>
      </c>
      <c r="E759" s="1746"/>
      <c r="F759" s="1413">
        <v>890.27172000000007</v>
      </c>
      <c r="G759" s="2024"/>
      <c r="H759" s="1413">
        <v>890.27172000000007</v>
      </c>
      <c r="I759" s="1975"/>
      <c r="J759" s="1750"/>
    </row>
    <row r="760" spans="1:15" s="1753" customFormat="1" ht="27.95" hidden="1" customHeight="1" outlineLevel="1">
      <c r="A760" s="133"/>
      <c r="B760" s="84" t="s">
        <v>900</v>
      </c>
      <c r="C760" s="1834">
        <v>252.75978000000001</v>
      </c>
      <c r="D760" s="181" t="s">
        <v>897</v>
      </c>
      <c r="E760" s="1746"/>
      <c r="F760" s="1413">
        <v>252.75978000000001</v>
      </c>
      <c r="G760" s="2024"/>
      <c r="H760" s="1413">
        <v>252.75978000000001</v>
      </c>
      <c r="I760" s="1975"/>
      <c r="J760" s="1750"/>
    </row>
    <row r="761" spans="1:15" s="1753" customFormat="1" ht="27.95" hidden="1" customHeight="1" outlineLevel="1">
      <c r="A761" s="133"/>
      <c r="B761" s="84" t="s">
        <v>901</v>
      </c>
      <c r="C761" s="1834">
        <v>272.49222000000003</v>
      </c>
      <c r="D761" s="181" t="s">
        <v>897</v>
      </c>
      <c r="E761" s="1746"/>
      <c r="F761" s="1413">
        <v>272.49222000000003</v>
      </c>
      <c r="G761" s="2024"/>
      <c r="H761" s="1413">
        <v>272.49222000000003</v>
      </c>
      <c r="I761" s="1975"/>
      <c r="J761" s="1750"/>
    </row>
    <row r="762" spans="1:15" s="1753" customFormat="1" ht="27.95" customHeight="1" collapsed="1">
      <c r="A762" s="133"/>
      <c r="B762" s="84" t="s">
        <v>902</v>
      </c>
      <c r="C762" s="1834">
        <v>2242.2379199999996</v>
      </c>
      <c r="D762" s="181" t="s">
        <v>897</v>
      </c>
      <c r="E762" s="450" t="s">
        <v>123</v>
      </c>
      <c r="F762" s="1413">
        <v>2242.2379199999996</v>
      </c>
      <c r="G762" s="2024"/>
      <c r="H762" s="1413">
        <v>2242.2379199999996</v>
      </c>
      <c r="I762" s="1975"/>
      <c r="J762" s="1750"/>
    </row>
    <row r="763" spans="1:15" s="1753" customFormat="1" ht="27.95" hidden="1" customHeight="1" outlineLevel="1">
      <c r="A763" s="133"/>
      <c r="B763" s="84" t="s">
        <v>903</v>
      </c>
      <c r="C763" s="1834">
        <v>691.01058</v>
      </c>
      <c r="D763" s="181" t="s">
        <v>897</v>
      </c>
      <c r="E763" s="1907"/>
      <c r="F763" s="1413">
        <v>691.01058</v>
      </c>
      <c r="G763" s="2024"/>
      <c r="H763" s="1413">
        <v>691.01058</v>
      </c>
      <c r="I763" s="1975"/>
      <c r="J763" s="1750"/>
    </row>
    <row r="764" spans="1:15" s="1753" customFormat="1" ht="27.95" hidden="1" customHeight="1" outlineLevel="1">
      <c r="A764" s="133"/>
      <c r="B764" s="84" t="s">
        <v>904</v>
      </c>
      <c r="C764" s="1834">
        <v>719.23019999999997</v>
      </c>
      <c r="D764" s="181" t="s">
        <v>897</v>
      </c>
      <c r="E764" s="1907"/>
      <c r="F764" s="1413">
        <v>719.23019999999997</v>
      </c>
      <c r="G764" s="2024"/>
      <c r="H764" s="1413">
        <v>719.23019999999997</v>
      </c>
      <c r="I764" s="1975"/>
      <c r="J764" s="1750"/>
    </row>
    <row r="765" spans="1:15" s="1753" customFormat="1" ht="27.95" hidden="1" customHeight="1" outlineLevel="1">
      <c r="A765" s="133"/>
      <c r="B765" s="84" t="s">
        <v>905</v>
      </c>
      <c r="C765" s="1834">
        <v>776.64287999999999</v>
      </c>
      <c r="D765" s="181" t="s">
        <v>897</v>
      </c>
      <c r="E765" s="1907"/>
      <c r="F765" s="1413">
        <v>776.64287999999999</v>
      </c>
      <c r="G765" s="2024"/>
      <c r="H765" s="1413">
        <v>776.64287999999999</v>
      </c>
      <c r="I765" s="1975"/>
      <c r="J765" s="1750"/>
    </row>
    <row r="766" spans="1:15" s="1753" customFormat="1" ht="27.95" customHeight="1" collapsed="1">
      <c r="A766" s="133"/>
      <c r="B766" s="84" t="s">
        <v>906</v>
      </c>
      <c r="C766" s="1834">
        <v>2186.88366</v>
      </c>
      <c r="D766" s="181" t="s">
        <v>897</v>
      </c>
      <c r="E766" s="1907"/>
      <c r="F766" s="1413">
        <v>2186.88366</v>
      </c>
      <c r="G766" s="2024"/>
      <c r="H766" s="1413">
        <v>2186.88366</v>
      </c>
      <c r="I766" s="1975"/>
      <c r="J766" s="1750"/>
    </row>
    <row r="767" spans="1:15" s="1753" customFormat="1" ht="27.95" hidden="1" customHeight="1" outlineLevel="1">
      <c r="A767" s="133"/>
      <c r="B767" s="84" t="s">
        <v>907</v>
      </c>
      <c r="C767" s="1834">
        <v>758.53283999999996</v>
      </c>
      <c r="D767" s="181" t="s">
        <v>897</v>
      </c>
      <c r="E767" s="1907"/>
      <c r="F767" s="1413">
        <v>758.53283999999996</v>
      </c>
      <c r="G767" s="2024"/>
      <c r="H767" s="1413">
        <v>758.53283999999996</v>
      </c>
      <c r="I767" s="1975"/>
      <c r="J767" s="1750"/>
    </row>
    <row r="768" spans="1:15" s="1753" customFormat="1" ht="27.95" hidden="1" customHeight="1" outlineLevel="1">
      <c r="A768" s="133"/>
      <c r="B768" s="84" t="s">
        <v>908</v>
      </c>
      <c r="C768" s="1834">
        <v>853.80827999999997</v>
      </c>
      <c r="D768" s="181" t="s">
        <v>897</v>
      </c>
      <c r="E768" s="1907"/>
      <c r="F768" s="1413">
        <v>853.80827999999997</v>
      </c>
      <c r="G768" s="2024"/>
      <c r="H768" s="1413">
        <v>853.80827999999997</v>
      </c>
      <c r="I768" s="1975"/>
      <c r="J768" s="1750"/>
    </row>
    <row r="769" spans="1:10" s="1753" customFormat="1" ht="27.95" hidden="1" customHeight="1" outlineLevel="1">
      <c r="A769" s="133"/>
      <c r="B769" s="84" t="s">
        <v>909</v>
      </c>
      <c r="C769" s="1834">
        <v>386.58749999999998</v>
      </c>
      <c r="D769" s="181" t="s">
        <v>897</v>
      </c>
      <c r="E769" s="1907"/>
      <c r="F769" s="1413">
        <v>386.58749999999998</v>
      </c>
      <c r="G769" s="2024"/>
      <c r="H769" s="1413">
        <v>386.58749999999998</v>
      </c>
      <c r="I769" s="1975"/>
      <c r="J769" s="1750"/>
    </row>
    <row r="770" spans="1:10" s="1753" customFormat="1" ht="27.95" customHeight="1" collapsed="1">
      <c r="A770" s="133"/>
      <c r="B770" s="84" t="s">
        <v>910</v>
      </c>
      <c r="C770" s="1834">
        <v>1998.9286199999999</v>
      </c>
      <c r="D770" s="181" t="s">
        <v>897</v>
      </c>
      <c r="E770" s="1907"/>
      <c r="F770" s="1413">
        <v>1998.9286199999999</v>
      </c>
      <c r="G770" s="2024"/>
      <c r="H770" s="1413">
        <v>1998.9286199999999</v>
      </c>
      <c r="I770" s="1975"/>
      <c r="J770" s="1750"/>
    </row>
    <row r="771" spans="1:10" s="1753" customFormat="1" ht="27.95" hidden="1" customHeight="1" outlineLevel="1">
      <c r="A771" s="133"/>
      <c r="B771" s="84" t="s">
        <v>911</v>
      </c>
      <c r="C771" s="1834">
        <v>1119.51684</v>
      </c>
      <c r="D771" s="181" t="s">
        <v>897</v>
      </c>
      <c r="E771" s="1907"/>
      <c r="F771" s="1413">
        <v>1119.51684</v>
      </c>
      <c r="G771" s="2024"/>
      <c r="H771" s="1413">
        <v>1119.51684</v>
      </c>
      <c r="I771" s="1975"/>
      <c r="J771" s="1750"/>
    </row>
    <row r="772" spans="1:10" s="1753" customFormat="1" ht="27.95" hidden="1" customHeight="1" outlineLevel="1">
      <c r="A772" s="133"/>
      <c r="B772" s="84" t="s">
        <v>912</v>
      </c>
      <c r="C772" s="1834">
        <v>1241.1765599999999</v>
      </c>
      <c r="D772" s="181" t="s">
        <v>897</v>
      </c>
      <c r="E772" s="1907"/>
      <c r="F772" s="1413">
        <v>1241.1765599999999</v>
      </c>
      <c r="G772" s="2024"/>
      <c r="H772" s="1413">
        <v>1241.1765599999999</v>
      </c>
      <c r="I772" s="1975"/>
      <c r="J772" s="1750"/>
    </row>
    <row r="773" spans="1:10" s="1753" customFormat="1" ht="27.95" hidden="1" customHeight="1" outlineLevel="1">
      <c r="A773" s="133"/>
      <c r="B773" s="84" t="s">
        <v>913</v>
      </c>
      <c r="C773" s="1834">
        <v>553.96848000000011</v>
      </c>
      <c r="D773" s="181" t="s">
        <v>897</v>
      </c>
      <c r="E773" s="1907"/>
      <c r="F773" s="1413">
        <v>553.96848000000011</v>
      </c>
      <c r="G773" s="2024"/>
      <c r="H773" s="1413">
        <v>553.96848000000011</v>
      </c>
      <c r="I773" s="1975"/>
      <c r="J773" s="1750"/>
    </row>
    <row r="774" spans="1:10" s="1753" customFormat="1" ht="27.95" hidden="1" customHeight="1" outlineLevel="1">
      <c r="A774" s="133"/>
      <c r="B774" s="84" t="s">
        <v>914</v>
      </c>
      <c r="C774" s="1834">
        <v>518.95506</v>
      </c>
      <c r="D774" s="181" t="s">
        <v>897</v>
      </c>
      <c r="E774" s="1907"/>
      <c r="F774" s="1413">
        <v>518.95506</v>
      </c>
      <c r="G774" s="2024"/>
      <c r="H774" s="1413">
        <v>518.95506</v>
      </c>
      <c r="I774" s="1975"/>
      <c r="J774" s="1750"/>
    </row>
    <row r="775" spans="1:10" s="1753" customFormat="1" ht="27.95" customHeight="1" collapsed="1">
      <c r="A775" s="133"/>
      <c r="B775" s="84" t="s">
        <v>915</v>
      </c>
      <c r="C775" s="1834">
        <v>3433.6169399999999</v>
      </c>
      <c r="D775" s="181" t="s">
        <v>897</v>
      </c>
      <c r="E775" s="1907"/>
      <c r="F775" s="1413">
        <v>3433.6169399999999</v>
      </c>
      <c r="G775" s="2024"/>
      <c r="H775" s="1413">
        <v>3433.6169399999999</v>
      </c>
      <c r="I775" s="1975"/>
      <c r="J775" s="1750"/>
    </row>
    <row r="776" spans="1:10" s="1753" customFormat="1" ht="27.95" hidden="1" customHeight="1" outlineLevel="1">
      <c r="A776" s="133"/>
      <c r="B776" s="84" t="s">
        <v>916</v>
      </c>
      <c r="C776" s="1834">
        <v>2143.6467000000002</v>
      </c>
      <c r="D776" s="181" t="s">
        <v>897</v>
      </c>
      <c r="E776" s="1907"/>
      <c r="F776" s="1413">
        <v>2143.6467000000002</v>
      </c>
      <c r="G776" s="2024"/>
      <c r="H776" s="1413">
        <v>2143.6467000000002</v>
      </c>
      <c r="I776" s="1975"/>
      <c r="J776" s="1750"/>
    </row>
    <row r="777" spans="1:10" s="1753" customFormat="1" ht="27.95" hidden="1" customHeight="1" outlineLevel="1">
      <c r="A777" s="133"/>
      <c r="B777" s="84" t="s">
        <v>917</v>
      </c>
      <c r="C777" s="1834">
        <v>282.61194</v>
      </c>
      <c r="D777" s="181" t="s">
        <v>897</v>
      </c>
      <c r="E777" s="1907"/>
      <c r="F777" s="1413">
        <v>282.61194</v>
      </c>
      <c r="G777" s="2024"/>
      <c r="H777" s="1413">
        <v>282.61194</v>
      </c>
      <c r="I777" s="1975"/>
      <c r="J777" s="1750"/>
    </row>
    <row r="778" spans="1:10" s="1753" customFormat="1" ht="27.95" customHeight="1" collapsed="1">
      <c r="A778" s="133"/>
      <c r="B778" s="84" t="s">
        <v>918</v>
      </c>
      <c r="C778" s="1834">
        <v>2426.2586400000005</v>
      </c>
      <c r="D778" s="181" t="s">
        <v>897</v>
      </c>
      <c r="E778" s="1907"/>
      <c r="F778" s="1413">
        <v>2426.2586400000005</v>
      </c>
      <c r="G778" s="2024"/>
      <c r="H778" s="1413">
        <v>2426.2586400000005</v>
      </c>
      <c r="I778" s="1975"/>
      <c r="J778" s="1750"/>
    </row>
    <row r="779" spans="1:10" s="1753" customFormat="1" ht="27.95" hidden="1" customHeight="1" outlineLevel="1">
      <c r="A779" s="133"/>
      <c r="B779" s="84" t="s">
        <v>919</v>
      </c>
      <c r="C779" s="1834">
        <v>1781.6689799999999</v>
      </c>
      <c r="D779" s="181" t="s">
        <v>897</v>
      </c>
      <c r="E779" s="1907"/>
      <c r="F779" s="1413">
        <v>1781.6689799999999</v>
      </c>
      <c r="G779" s="2024"/>
      <c r="H779" s="1413">
        <v>1781.6689799999999</v>
      </c>
      <c r="I779" s="1975"/>
      <c r="J779" s="1750"/>
    </row>
    <row r="780" spans="1:10" s="1753" customFormat="1" ht="27.95" hidden="1" customHeight="1" outlineLevel="1">
      <c r="A780" s="133"/>
      <c r="B780" s="84" t="s">
        <v>920</v>
      </c>
      <c r="C780" s="1834">
        <v>470.70893999999998</v>
      </c>
      <c r="D780" s="181" t="s">
        <v>897</v>
      </c>
      <c r="E780" s="1907"/>
      <c r="F780" s="1413">
        <v>470.70893999999998</v>
      </c>
      <c r="G780" s="2024"/>
      <c r="H780" s="1413">
        <v>470.70893999999998</v>
      </c>
      <c r="I780" s="1975"/>
      <c r="J780" s="1750"/>
    </row>
    <row r="781" spans="1:10" s="1753" customFormat="1" ht="27.95" hidden="1" customHeight="1" outlineLevel="1">
      <c r="A781" s="133"/>
      <c r="B781" s="84" t="s">
        <v>921</v>
      </c>
      <c r="C781" s="1834">
        <v>476.85377999999997</v>
      </c>
      <c r="D781" s="181" t="s">
        <v>897</v>
      </c>
      <c r="E781" s="1907"/>
      <c r="F781" s="1413">
        <v>476.85377999999997</v>
      </c>
      <c r="G781" s="2024"/>
      <c r="H781" s="1413">
        <v>476.85377999999997</v>
      </c>
      <c r="I781" s="1975"/>
      <c r="J781" s="1750"/>
    </row>
    <row r="782" spans="1:10" s="1753" customFormat="1" ht="27.95" hidden="1" customHeight="1" outlineLevel="1">
      <c r="A782" s="166"/>
      <c r="B782" s="84" t="s">
        <v>922</v>
      </c>
      <c r="C782" s="1834">
        <v>319.23761999999999</v>
      </c>
      <c r="D782" s="181" t="s">
        <v>897</v>
      </c>
      <c r="E782" s="1907"/>
      <c r="F782" s="1413">
        <v>319.23761999999999</v>
      </c>
      <c r="G782" s="2024"/>
      <c r="H782" s="1413">
        <v>319.23761999999999</v>
      </c>
      <c r="I782" s="1975"/>
      <c r="J782" s="1750"/>
    </row>
    <row r="783" spans="1:10" s="1753" customFormat="1" ht="27.95" customHeight="1" collapsed="1">
      <c r="A783" s="133"/>
      <c r="B783" s="84" t="s">
        <v>923</v>
      </c>
      <c r="C783" s="1834">
        <v>3048.4693199999997</v>
      </c>
      <c r="D783" s="181" t="s">
        <v>897</v>
      </c>
      <c r="E783" s="1907"/>
      <c r="F783" s="1413">
        <v>3048.4693199999997</v>
      </c>
      <c r="G783" s="2024"/>
      <c r="H783" s="1413">
        <v>3048.4693199999997</v>
      </c>
      <c r="I783" s="1975"/>
      <c r="J783" s="1750"/>
    </row>
    <row r="784" spans="1:10" s="1753" customFormat="1" ht="27.95" hidden="1" customHeight="1" outlineLevel="1">
      <c r="A784" s="133"/>
      <c r="B784" s="84" t="s">
        <v>924</v>
      </c>
      <c r="C784" s="1834">
        <v>836.03286000000003</v>
      </c>
      <c r="D784" s="181" t="s">
        <v>897</v>
      </c>
      <c r="E784" s="1907"/>
      <c r="F784" s="1413">
        <v>836.03286000000003</v>
      </c>
      <c r="G784" s="2024"/>
      <c r="H784" s="1413">
        <v>836.03286000000003</v>
      </c>
      <c r="I784" s="1975"/>
      <c r="J784" s="1750"/>
    </row>
    <row r="785" spans="1:10" s="1753" customFormat="1" ht="27.95" hidden="1" customHeight="1" outlineLevel="1">
      <c r="A785" s="133"/>
      <c r="B785" s="84" t="s">
        <v>925</v>
      </c>
      <c r="C785" s="1834">
        <v>378.49577999999997</v>
      </c>
      <c r="D785" s="181" t="s">
        <v>897</v>
      </c>
      <c r="E785" s="1907"/>
      <c r="F785" s="1413">
        <v>378.49577999999997</v>
      </c>
      <c r="G785" s="2024"/>
      <c r="H785" s="1413">
        <v>378.49577999999997</v>
      </c>
      <c r="I785" s="1975"/>
      <c r="J785" s="1750"/>
    </row>
    <row r="786" spans="1:10" s="1753" customFormat="1" ht="27.95" hidden="1" customHeight="1" outlineLevel="1">
      <c r="A786" s="133"/>
      <c r="B786" s="84" t="s">
        <v>926</v>
      </c>
      <c r="C786" s="1834">
        <v>417.53478000000001</v>
      </c>
      <c r="D786" s="181" t="s">
        <v>897</v>
      </c>
      <c r="E786" s="1907"/>
      <c r="F786" s="1413">
        <v>417.53478000000001</v>
      </c>
      <c r="G786" s="2024"/>
      <c r="H786" s="1413">
        <v>417.53478000000001</v>
      </c>
      <c r="I786" s="1975"/>
      <c r="J786" s="1750"/>
    </row>
    <row r="787" spans="1:10" s="1753" customFormat="1" ht="27.95" customHeight="1" collapsed="1">
      <c r="A787" s="133"/>
      <c r="B787" s="84" t="s">
        <v>927</v>
      </c>
      <c r="C787" s="1834">
        <v>1632.06342</v>
      </c>
      <c r="D787" s="181" t="s">
        <v>897</v>
      </c>
      <c r="E787" s="1907"/>
      <c r="F787" s="1413">
        <v>1632.06342</v>
      </c>
      <c r="G787" s="2024"/>
      <c r="H787" s="1413">
        <v>1632.06342</v>
      </c>
      <c r="I787" s="1975"/>
      <c r="J787" s="1750"/>
    </row>
    <row r="788" spans="1:10" s="1753" customFormat="1" ht="27.95" customHeight="1">
      <c r="A788" s="133"/>
      <c r="B788" s="84" t="s">
        <v>928</v>
      </c>
      <c r="C788" s="1834">
        <v>1433.4309600000001</v>
      </c>
      <c r="D788" s="181" t="s">
        <v>897</v>
      </c>
      <c r="E788" s="1907"/>
      <c r="F788" s="1413">
        <v>1433.4309600000001</v>
      </c>
      <c r="G788" s="2024"/>
      <c r="H788" s="1413">
        <v>1433.4309600000001</v>
      </c>
      <c r="I788" s="1975"/>
      <c r="J788" s="1750"/>
    </row>
    <row r="789" spans="1:10" s="1753" customFormat="1" ht="27.95" hidden="1" customHeight="1" outlineLevel="1">
      <c r="A789" s="133"/>
      <c r="B789" s="84" t="s">
        <v>929</v>
      </c>
      <c r="C789" s="1834">
        <v>978.68237999999997</v>
      </c>
      <c r="D789" s="181" t="s">
        <v>897</v>
      </c>
      <c r="E789" s="1907"/>
      <c r="F789" s="1413">
        <v>978.68237999999997</v>
      </c>
      <c r="G789" s="2024"/>
      <c r="H789" s="1413">
        <v>978.68237999999997</v>
      </c>
      <c r="I789" s="1975"/>
      <c r="J789" s="1750"/>
    </row>
    <row r="790" spans="1:10" s="1753" customFormat="1" ht="27.95" hidden="1" customHeight="1" outlineLevel="1">
      <c r="A790" s="133"/>
      <c r="B790" s="84" t="s">
        <v>930</v>
      </c>
      <c r="C790" s="1834">
        <v>505.88459999999998</v>
      </c>
      <c r="D790" s="181" t="s">
        <v>897</v>
      </c>
      <c r="E790" s="1907"/>
      <c r="F790" s="1413">
        <v>505.88459999999998</v>
      </c>
      <c r="G790" s="2024"/>
      <c r="H790" s="1413">
        <v>505.88459999999998</v>
      </c>
      <c r="I790" s="1975"/>
      <c r="J790" s="1750"/>
    </row>
    <row r="791" spans="1:10" s="1753" customFormat="1" ht="27.95" customHeight="1" collapsed="1">
      <c r="A791" s="133"/>
      <c r="B791" s="84" t="s">
        <v>931</v>
      </c>
      <c r="C791" s="1834">
        <v>1484.5669800000001</v>
      </c>
      <c r="D791" s="181" t="s">
        <v>897</v>
      </c>
      <c r="E791" s="1907"/>
      <c r="F791" s="1413">
        <v>1484.5669800000001</v>
      </c>
      <c r="G791" s="2024"/>
      <c r="H791" s="1413">
        <v>1484.5669800000001</v>
      </c>
      <c r="I791" s="1975"/>
      <c r="J791" s="1750"/>
    </row>
    <row r="792" spans="1:10" s="1753" customFormat="1" ht="27.95" hidden="1" customHeight="1" outlineLevel="1">
      <c r="A792" s="133"/>
      <c r="B792" s="84" t="s">
        <v>932</v>
      </c>
      <c r="C792" s="1834">
        <v>638.16090000000008</v>
      </c>
      <c r="D792" s="181" t="s">
        <v>897</v>
      </c>
      <c r="E792" s="1907"/>
      <c r="F792" s="1413">
        <v>638.16090000000008</v>
      </c>
      <c r="G792" s="2024"/>
      <c r="H792" s="1413">
        <v>638.16090000000008</v>
      </c>
      <c r="I792" s="1975"/>
      <c r="J792" s="1750"/>
    </row>
    <row r="793" spans="1:10" s="1753" customFormat="1" ht="27.95" hidden="1" customHeight="1" outlineLevel="1">
      <c r="A793" s="133"/>
      <c r="B793" s="84" t="s">
        <v>933</v>
      </c>
      <c r="C793" s="1834">
        <v>914.46576000000005</v>
      </c>
      <c r="D793" s="181" t="s">
        <v>897</v>
      </c>
      <c r="E793" s="1907"/>
      <c r="F793" s="1413">
        <v>914.46576000000005</v>
      </c>
      <c r="G793" s="2024"/>
      <c r="H793" s="1413">
        <v>914.46576000000005</v>
      </c>
      <c r="I793" s="1975"/>
      <c r="J793" s="1750"/>
    </row>
    <row r="794" spans="1:10" s="1753" customFormat="1" ht="27.95" hidden="1" customHeight="1" outlineLevel="1">
      <c r="A794" s="133"/>
      <c r="B794" s="84" t="s">
        <v>934</v>
      </c>
      <c r="C794" s="1834">
        <v>958.14887999999996</v>
      </c>
      <c r="D794" s="181" t="s">
        <v>897</v>
      </c>
      <c r="E794" s="1907"/>
      <c r="F794" s="1413">
        <v>958.14887999999996</v>
      </c>
      <c r="G794" s="2024"/>
      <c r="H794" s="1413">
        <v>958.14887999999996</v>
      </c>
      <c r="I794" s="1975"/>
      <c r="J794" s="1750"/>
    </row>
    <row r="795" spans="1:10" s="1753" customFormat="1" ht="27.95" customHeight="1" collapsed="1">
      <c r="A795" s="133"/>
      <c r="B795" s="84" t="s">
        <v>935</v>
      </c>
      <c r="C795" s="1834">
        <v>2510.7755400000001</v>
      </c>
      <c r="D795" s="181" t="s">
        <v>897</v>
      </c>
      <c r="E795" s="1907"/>
      <c r="F795" s="1413">
        <v>2510.7755400000001</v>
      </c>
      <c r="G795" s="2024"/>
      <c r="H795" s="1413">
        <v>2510.7755400000001</v>
      </c>
      <c r="I795" s="1975"/>
      <c r="J795" s="1750"/>
    </row>
    <row r="796" spans="1:10" s="1753" customFormat="1" ht="27.95" hidden="1" customHeight="1" outlineLevel="1">
      <c r="A796" s="133"/>
      <c r="B796" s="84" t="s">
        <v>936</v>
      </c>
      <c r="C796" s="1834">
        <v>1167.2762400000001</v>
      </c>
      <c r="D796" s="181" t="s">
        <v>897</v>
      </c>
      <c r="E796" s="1907"/>
      <c r="F796" s="1413">
        <v>1167.2762400000001</v>
      </c>
      <c r="G796" s="2024"/>
      <c r="H796" s="1413">
        <v>1167.2762400000001</v>
      </c>
      <c r="I796" s="1975"/>
      <c r="J796" s="1750"/>
    </row>
    <row r="797" spans="1:10" s="1753" customFormat="1" ht="27.95" hidden="1" customHeight="1" outlineLevel="1">
      <c r="A797" s="133"/>
      <c r="B797" s="84" t="s">
        <v>937</v>
      </c>
      <c r="C797" s="1834">
        <v>440.98859999999996</v>
      </c>
      <c r="D797" s="181" t="s">
        <v>897</v>
      </c>
      <c r="E797" s="1907"/>
      <c r="F797" s="1413">
        <v>440.98859999999996</v>
      </c>
      <c r="G797" s="2024"/>
      <c r="H797" s="1413">
        <v>440.98859999999996</v>
      </c>
      <c r="I797" s="1975"/>
      <c r="J797" s="1750"/>
    </row>
    <row r="798" spans="1:10" s="1753" customFormat="1" ht="27.95" hidden="1" customHeight="1" outlineLevel="1">
      <c r="A798" s="133"/>
      <c r="B798" s="84" t="s">
        <v>938</v>
      </c>
      <c r="C798" s="1834">
        <v>454.74858000000006</v>
      </c>
      <c r="D798" s="181" t="s">
        <v>897</v>
      </c>
      <c r="E798" s="1907"/>
      <c r="F798" s="1413">
        <v>454.74858000000006</v>
      </c>
      <c r="G798" s="2024"/>
      <c r="H798" s="1413">
        <v>454.74858000000006</v>
      </c>
      <c r="I798" s="1975"/>
      <c r="J798" s="1750"/>
    </row>
    <row r="799" spans="1:10" s="1753" customFormat="1" ht="27.95" customHeight="1" collapsed="1">
      <c r="A799" s="133"/>
      <c r="B799" s="84" t="s">
        <v>939</v>
      </c>
      <c r="C799" s="1834">
        <v>2063.0134200000002</v>
      </c>
      <c r="D799" s="181" t="s">
        <v>897</v>
      </c>
      <c r="E799" s="1907"/>
      <c r="F799" s="1413">
        <v>2063.0134200000002</v>
      </c>
      <c r="G799" s="2024"/>
      <c r="H799" s="1413">
        <v>2063.0134200000002</v>
      </c>
      <c r="I799" s="1975"/>
      <c r="J799" s="1750"/>
    </row>
    <row r="800" spans="1:10" s="1753" customFormat="1" ht="27.95" hidden="1" customHeight="1" outlineLevel="1">
      <c r="A800" s="133"/>
      <c r="B800" s="84" t="s">
        <v>940</v>
      </c>
      <c r="C800" s="1834">
        <v>854.43696</v>
      </c>
      <c r="D800" s="181" t="s">
        <v>897</v>
      </c>
      <c r="E800" s="1907"/>
      <c r="F800" s="1413">
        <v>854.43696</v>
      </c>
      <c r="G800" s="2024"/>
      <c r="H800" s="1413">
        <v>854.43696</v>
      </c>
      <c r="I800" s="1975"/>
      <c r="J800" s="1750"/>
    </row>
    <row r="801" spans="1:15" s="1753" customFormat="1" ht="27.95" hidden="1" customHeight="1" outlineLevel="1">
      <c r="A801" s="133"/>
      <c r="B801" s="84" t="s">
        <v>941</v>
      </c>
      <c r="C801" s="1834">
        <v>653.19851999999992</v>
      </c>
      <c r="D801" s="181" t="s">
        <v>897</v>
      </c>
      <c r="E801" s="1907"/>
      <c r="F801" s="1413">
        <v>653.19851999999992</v>
      </c>
      <c r="G801" s="2024"/>
      <c r="H801" s="1413">
        <v>653.19851999999992</v>
      </c>
      <c r="I801" s="1975"/>
      <c r="J801" s="1750"/>
    </row>
    <row r="802" spans="1:15" s="1753" customFormat="1" ht="27.95" hidden="1" customHeight="1" outlineLevel="1">
      <c r="A802" s="133"/>
      <c r="B802" s="84" t="s">
        <v>942</v>
      </c>
      <c r="C802" s="1834">
        <v>395.91629999999998</v>
      </c>
      <c r="D802" s="181" t="s">
        <v>897</v>
      </c>
      <c r="E802" s="1907"/>
      <c r="F802" s="1413">
        <v>395.91629999999998</v>
      </c>
      <c r="G802" s="2024"/>
      <c r="H802" s="1413">
        <v>395.91629999999998</v>
      </c>
      <c r="I802" s="1975"/>
      <c r="J802" s="1750"/>
    </row>
    <row r="803" spans="1:15" s="1753" customFormat="1" ht="27.95" hidden="1" customHeight="1" outlineLevel="1">
      <c r="A803" s="133"/>
      <c r="B803" s="84" t="s">
        <v>943</v>
      </c>
      <c r="C803" s="1834">
        <v>300.15413999999998</v>
      </c>
      <c r="D803" s="181" t="s">
        <v>897</v>
      </c>
      <c r="E803" s="1907"/>
      <c r="F803" s="1413">
        <v>300.15413999999998</v>
      </c>
      <c r="G803" s="2024"/>
      <c r="H803" s="1413">
        <v>300.15413999999998</v>
      </c>
      <c r="I803" s="1975"/>
      <c r="J803" s="1750"/>
    </row>
    <row r="804" spans="1:15" s="1753" customFormat="1" ht="27.95" customHeight="1" collapsed="1">
      <c r="A804" s="133"/>
      <c r="B804" s="84" t="s">
        <v>944</v>
      </c>
      <c r="C804" s="1834">
        <v>2203.7059199999999</v>
      </c>
      <c r="D804" s="181" t="s">
        <v>897</v>
      </c>
      <c r="E804" s="1907"/>
      <c r="F804" s="1413">
        <v>2203.7059199999999</v>
      </c>
      <c r="G804" s="2024"/>
      <c r="H804" s="1413">
        <v>2203.7059199999999</v>
      </c>
      <c r="I804" s="1975"/>
      <c r="J804" s="1750"/>
    </row>
    <row r="805" spans="1:15" s="1753" customFormat="1" ht="27.95" hidden="1" customHeight="1" outlineLevel="1">
      <c r="A805" s="133"/>
      <c r="B805" s="84" t="s">
        <v>945</v>
      </c>
      <c r="C805" s="1834">
        <v>1316.2632599999999</v>
      </c>
      <c r="D805" s="181" t="s">
        <v>897</v>
      </c>
      <c r="E805" s="1907"/>
      <c r="F805" s="1413">
        <v>1316.2632599999999</v>
      </c>
      <c r="G805" s="2024"/>
      <c r="H805" s="1413">
        <v>1316.2632599999999</v>
      </c>
      <c r="I805" s="1975"/>
      <c r="J805" s="1750"/>
    </row>
    <row r="806" spans="1:15" s="1753" customFormat="1" ht="27.95" hidden="1" customHeight="1" outlineLevel="1">
      <c r="A806" s="133"/>
      <c r="B806" s="84" t="s">
        <v>946</v>
      </c>
      <c r="C806" s="1834">
        <v>583.73951999999997</v>
      </c>
      <c r="D806" s="181" t="s">
        <v>897</v>
      </c>
      <c r="E806" s="1907"/>
      <c r="F806" s="1413">
        <v>583.73951999999997</v>
      </c>
      <c r="G806" s="2024"/>
      <c r="H806" s="1413">
        <v>583.73951999999997</v>
      </c>
      <c r="I806" s="1975"/>
      <c r="J806" s="1750"/>
    </row>
    <row r="807" spans="1:15" s="1753" customFormat="1" ht="27.95" customHeight="1" collapsed="1">
      <c r="A807" s="133"/>
      <c r="B807" s="84" t="s">
        <v>947</v>
      </c>
      <c r="C807" s="1834">
        <v>1900.00278</v>
      </c>
      <c r="D807" s="181" t="s">
        <v>897</v>
      </c>
      <c r="E807" s="1907"/>
      <c r="F807" s="1413">
        <v>1900.00278</v>
      </c>
      <c r="G807" s="2024"/>
      <c r="H807" s="1413">
        <v>1900.00278</v>
      </c>
      <c r="I807" s="1975"/>
      <c r="J807" s="1750"/>
    </row>
    <row r="808" spans="1:15" s="1753" customFormat="1" ht="27.95" hidden="1" customHeight="1" outlineLevel="1">
      <c r="A808" s="133"/>
      <c r="B808" s="84" t="s">
        <v>948</v>
      </c>
      <c r="C808" s="1834">
        <v>621.66312000000005</v>
      </c>
      <c r="D808" s="181" t="s">
        <v>897</v>
      </c>
      <c r="E808" s="1907"/>
      <c r="F808" s="1413">
        <v>621.66312000000005</v>
      </c>
      <c r="G808" s="2024"/>
      <c r="H808" s="1413">
        <v>621.66312000000005</v>
      </c>
      <c r="I808" s="1975"/>
      <c r="J808" s="1750"/>
    </row>
    <row r="809" spans="1:15" s="1753" customFormat="1" ht="27.95" hidden="1" customHeight="1" outlineLevel="1">
      <c r="A809" s="133"/>
      <c r="B809" s="84" t="s">
        <v>949</v>
      </c>
      <c r="C809" s="1834">
        <v>405.25524000000001</v>
      </c>
      <c r="D809" s="181" t="s">
        <v>897</v>
      </c>
      <c r="E809" s="1907"/>
      <c r="F809" s="1413">
        <v>405.25524000000001</v>
      </c>
      <c r="G809" s="2024"/>
      <c r="H809" s="1413">
        <v>405.25524000000001</v>
      </c>
      <c r="I809" s="1975"/>
      <c r="J809" s="1750"/>
    </row>
    <row r="810" spans="1:15" s="1753" customFormat="1" ht="27.95" customHeight="1" collapsed="1">
      <c r="A810" s="1754"/>
      <c r="B810" s="84" t="s">
        <v>950</v>
      </c>
      <c r="C810" s="1834">
        <v>1026.9183600000001</v>
      </c>
      <c r="D810" s="181" t="s">
        <v>897</v>
      </c>
      <c r="E810" s="1907"/>
      <c r="F810" s="1413">
        <v>1026.9183600000001</v>
      </c>
      <c r="G810" s="2024"/>
      <c r="H810" s="1413">
        <v>1026.9183600000001</v>
      </c>
      <c r="I810" s="1975"/>
      <c r="J810" s="1750"/>
    </row>
    <row r="811" spans="1:15" s="1753" customFormat="1" ht="27.95" hidden="1" customHeight="1" outlineLevel="1">
      <c r="A811" s="133"/>
      <c r="B811" s="84" t="s">
        <v>957</v>
      </c>
      <c r="C811" s="1834">
        <v>521.93622000000005</v>
      </c>
      <c r="D811" s="181" t="s">
        <v>897</v>
      </c>
      <c r="E811" s="1907"/>
      <c r="F811" s="1413">
        <v>521.93622000000005</v>
      </c>
      <c r="G811" s="2024"/>
      <c r="H811" s="1413">
        <v>521.93622000000005</v>
      </c>
      <c r="I811" s="1975"/>
      <c r="J811" s="1750"/>
    </row>
    <row r="812" spans="1:15" s="1753" customFormat="1" ht="27.95" hidden="1" customHeight="1" outlineLevel="1">
      <c r="A812" s="133"/>
      <c r="B812" s="84" t="s">
        <v>952</v>
      </c>
      <c r="C812" s="1834">
        <v>646.40472</v>
      </c>
      <c r="D812" s="181" t="s">
        <v>897</v>
      </c>
      <c r="E812" s="1907"/>
      <c r="F812" s="1413">
        <v>646.40472</v>
      </c>
      <c r="G812" s="2024"/>
      <c r="H812" s="1413">
        <v>646.40472</v>
      </c>
      <c r="I812" s="1975"/>
      <c r="J812" s="1750"/>
    </row>
    <row r="813" spans="1:15" s="1753" customFormat="1" ht="27.95" customHeight="1" collapsed="1">
      <c r="A813" s="1779"/>
      <c r="B813" s="101" t="s">
        <v>953</v>
      </c>
      <c r="C813" s="1834">
        <v>1168.34094</v>
      </c>
      <c r="D813" s="181" t="s">
        <v>897</v>
      </c>
      <c r="E813" s="1907"/>
      <c r="F813" s="1413">
        <v>1168.34094</v>
      </c>
      <c r="G813" s="2024"/>
      <c r="H813" s="1413">
        <v>1168.34094</v>
      </c>
      <c r="I813" s="1975"/>
      <c r="J813" s="1859"/>
    </row>
    <row r="814" spans="1:15" ht="27.95" customHeight="1">
      <c r="A814" s="1263"/>
      <c r="B814" s="1149"/>
      <c r="C814" s="1064"/>
      <c r="D814" s="1161"/>
      <c r="E814" s="450"/>
      <c r="F814" s="496"/>
      <c r="G814" s="497"/>
      <c r="H814" s="245"/>
      <c r="I814" s="245"/>
      <c r="J814" s="1686"/>
      <c r="K814" s="439"/>
      <c r="L814" s="439"/>
    </row>
    <row r="815" spans="1:15" ht="27.95" customHeight="1">
      <c r="A815" s="2346"/>
      <c r="B815" s="427"/>
      <c r="C815" s="2424"/>
      <c r="D815" s="1265"/>
      <c r="E815" s="2425"/>
      <c r="F815" s="2426"/>
      <c r="G815" s="2427"/>
      <c r="H815" s="514"/>
      <c r="I815" s="514"/>
      <c r="J815" s="1687"/>
      <c r="K815" s="439"/>
      <c r="L815" s="439"/>
    </row>
    <row r="816" spans="1:15" ht="20.100000000000001" customHeight="1">
      <c r="A816" s="2371" t="s">
        <v>826</v>
      </c>
      <c r="B816" s="2783" t="s">
        <v>825</v>
      </c>
      <c r="C816" s="2784"/>
      <c r="D816" s="2785"/>
      <c r="E816" s="447" t="s">
        <v>20</v>
      </c>
      <c r="F816" s="1292"/>
      <c r="G816" s="447"/>
      <c r="H816" s="2414"/>
      <c r="I816" s="2414"/>
      <c r="J816" s="1690" t="s">
        <v>998</v>
      </c>
      <c r="K816" s="439"/>
      <c r="L816" s="439"/>
      <c r="O816" s="12">
        <v>36</v>
      </c>
    </row>
    <row r="817" spans="1:15" ht="20.100000000000001" customHeight="1">
      <c r="A817" s="2373"/>
      <c r="B817" s="2374" t="s">
        <v>967</v>
      </c>
      <c r="C817" s="2375"/>
      <c r="D817" s="2376"/>
      <c r="E817" s="450" t="s">
        <v>44</v>
      </c>
      <c r="F817" s="499"/>
      <c r="G817" s="377"/>
      <c r="H817" s="2372"/>
      <c r="I817" s="2372"/>
      <c r="J817" s="1686"/>
      <c r="K817" s="439"/>
      <c r="L817" s="439"/>
    </row>
    <row r="818" spans="1:15" ht="20.100000000000001" customHeight="1">
      <c r="A818" s="2377"/>
      <c r="B818" s="2378" t="s">
        <v>210</v>
      </c>
      <c r="C818" s="2379" t="s">
        <v>222</v>
      </c>
      <c r="D818" s="2379"/>
      <c r="E818" s="450" t="s">
        <v>123</v>
      </c>
      <c r="F818" s="498"/>
      <c r="G818" s="1700">
        <v>1</v>
      </c>
      <c r="H818" s="2372"/>
      <c r="I818" s="2372"/>
      <c r="J818" s="1686"/>
      <c r="K818" s="439"/>
      <c r="L818" s="439"/>
    </row>
    <row r="819" spans="1:15" ht="20.100000000000001" customHeight="1">
      <c r="A819" s="2377"/>
      <c r="B819" s="2380" t="s">
        <v>968</v>
      </c>
      <c r="C819" s="2381"/>
      <c r="D819" s="2382"/>
      <c r="E819" s="500"/>
      <c r="F819" s="501"/>
      <c r="G819" s="502"/>
      <c r="H819" s="2372"/>
      <c r="I819" s="2372"/>
      <c r="J819" s="1686"/>
      <c r="K819" s="439"/>
      <c r="L819" s="439"/>
    </row>
    <row r="820" spans="1:15" ht="20.100000000000001" customHeight="1">
      <c r="A820" s="2383"/>
      <c r="B820" s="2384"/>
      <c r="C820" s="2385"/>
      <c r="D820" s="2386"/>
      <c r="E820" s="2368"/>
      <c r="F820" s="2369"/>
      <c r="G820" s="2370"/>
      <c r="H820" s="2387"/>
      <c r="I820" s="2387"/>
      <c r="J820" s="1691"/>
      <c r="K820" s="439"/>
      <c r="L820" s="439"/>
    </row>
    <row r="821" spans="1:15" ht="20.100000000000001" customHeight="1">
      <c r="A821" s="2377"/>
      <c r="B821" s="2388" t="s">
        <v>827</v>
      </c>
      <c r="C821" s="2389"/>
      <c r="D821" s="2390"/>
      <c r="E821" s="450" t="s">
        <v>20</v>
      </c>
      <c r="F821" s="499"/>
      <c r="G821" s="450"/>
      <c r="H821" s="2372"/>
      <c r="I821" s="2372"/>
      <c r="J821" s="1686" t="s">
        <v>995</v>
      </c>
      <c r="K821" s="439"/>
      <c r="L821" s="439"/>
      <c r="O821" s="12">
        <v>37</v>
      </c>
    </row>
    <row r="822" spans="1:15" ht="20.100000000000001" customHeight="1">
      <c r="A822" s="2391"/>
      <c r="B822" s="2392" t="s">
        <v>965</v>
      </c>
      <c r="C822" s="2393"/>
      <c r="D822" s="2394"/>
      <c r="E822" s="450" t="s">
        <v>44</v>
      </c>
      <c r="F822" s="498"/>
      <c r="G822" s="377"/>
      <c r="H822" s="2372"/>
      <c r="I822" s="2372"/>
      <c r="J822" s="1686"/>
      <c r="K822" s="439"/>
      <c r="L822" s="439"/>
    </row>
    <row r="823" spans="1:15" ht="20.100000000000001" customHeight="1">
      <c r="A823" s="2377"/>
      <c r="B823" s="2378" t="s">
        <v>1059</v>
      </c>
      <c r="C823" s="2395" t="s">
        <v>223</v>
      </c>
      <c r="D823" s="2396"/>
      <c r="E823" s="450" t="s">
        <v>123</v>
      </c>
      <c r="F823" s="1979"/>
      <c r="G823" s="191"/>
      <c r="H823" s="1980">
        <v>1</v>
      </c>
      <c r="I823" s="1979"/>
      <c r="J823" s="1686"/>
      <c r="K823" s="439"/>
      <c r="L823" s="439"/>
    </row>
    <row r="824" spans="1:15" s="1753" customFormat="1" ht="20.100000000000001" hidden="1" customHeight="1" outlineLevel="1">
      <c r="A824" s="13"/>
      <c r="B824" s="2397" t="s">
        <v>898</v>
      </c>
      <c r="C824" s="2395" t="s">
        <v>223</v>
      </c>
      <c r="D824" s="2398" t="s">
        <v>897</v>
      </c>
      <c r="E824" s="2399"/>
      <c r="F824" s="1979"/>
      <c r="G824" s="191"/>
      <c r="H824" s="1980">
        <v>1</v>
      </c>
      <c r="I824" s="1979"/>
      <c r="J824" s="2006"/>
    </row>
    <row r="825" spans="1:15" s="1753" customFormat="1" ht="20.100000000000001" hidden="1" customHeight="1" outlineLevel="1">
      <c r="A825" s="13"/>
      <c r="B825" s="2397" t="s">
        <v>899</v>
      </c>
      <c r="C825" s="2395" t="s">
        <v>223</v>
      </c>
      <c r="D825" s="2398" t="s">
        <v>897</v>
      </c>
      <c r="E825" s="2399"/>
      <c r="F825" s="1979"/>
      <c r="G825" s="191"/>
      <c r="H825" s="1980">
        <v>1</v>
      </c>
      <c r="I825" s="1979"/>
      <c r="J825" s="2006"/>
    </row>
    <row r="826" spans="1:15" s="1753" customFormat="1" ht="20.100000000000001" hidden="1" customHeight="1" outlineLevel="1">
      <c r="A826" s="13"/>
      <c r="B826" s="2397" t="s">
        <v>900</v>
      </c>
      <c r="C826" s="2395" t="s">
        <v>223</v>
      </c>
      <c r="D826" s="2398" t="s">
        <v>897</v>
      </c>
      <c r="E826" s="2399"/>
      <c r="F826" s="1979"/>
      <c r="G826" s="191"/>
      <c r="H826" s="1980">
        <v>1</v>
      </c>
      <c r="I826" s="1979"/>
      <c r="J826" s="2006"/>
    </row>
    <row r="827" spans="1:15" s="1753" customFormat="1" ht="20.100000000000001" hidden="1" customHeight="1" outlineLevel="1">
      <c r="A827" s="13"/>
      <c r="B827" s="2397" t="s">
        <v>901</v>
      </c>
      <c r="C827" s="2395" t="s">
        <v>223</v>
      </c>
      <c r="D827" s="2398" t="s">
        <v>897</v>
      </c>
      <c r="E827" s="2399"/>
      <c r="F827" s="1979"/>
      <c r="G827" s="191"/>
      <c r="H827" s="1980">
        <v>1</v>
      </c>
      <c r="I827" s="1979"/>
      <c r="J827" s="2006"/>
    </row>
    <row r="828" spans="1:15" s="1753" customFormat="1" ht="20.100000000000001" customHeight="1" collapsed="1">
      <c r="A828" s="13"/>
      <c r="B828" s="1759" t="s">
        <v>902</v>
      </c>
      <c r="C828" s="2395" t="s">
        <v>223</v>
      </c>
      <c r="D828" s="2398"/>
      <c r="E828" s="2399"/>
      <c r="F828" s="1979"/>
      <c r="G828" s="191"/>
      <c r="H828" s="1980">
        <v>1</v>
      </c>
      <c r="I828" s="1979"/>
      <c r="J828" s="2006"/>
    </row>
    <row r="829" spans="1:15" s="1753" customFormat="1" ht="20.100000000000001" hidden="1" customHeight="1" outlineLevel="1">
      <c r="A829" s="13"/>
      <c r="B829" s="2397" t="s">
        <v>903</v>
      </c>
      <c r="C829" s="2395" t="s">
        <v>223</v>
      </c>
      <c r="D829" s="2398"/>
      <c r="E829" s="2399"/>
      <c r="F829" s="1979"/>
      <c r="G829" s="191"/>
      <c r="H829" s="1980">
        <v>1</v>
      </c>
      <c r="I829" s="1979"/>
      <c r="J829" s="2006"/>
    </row>
    <row r="830" spans="1:15" s="1753" customFormat="1" ht="20.100000000000001" hidden="1" customHeight="1" outlineLevel="1">
      <c r="A830" s="13"/>
      <c r="B830" s="2397" t="s">
        <v>904</v>
      </c>
      <c r="C830" s="2395" t="s">
        <v>223</v>
      </c>
      <c r="D830" s="2398"/>
      <c r="E830" s="2399"/>
      <c r="F830" s="1979"/>
      <c r="G830" s="191"/>
      <c r="H830" s="1980">
        <v>1</v>
      </c>
      <c r="I830" s="1979"/>
      <c r="J830" s="2006"/>
    </row>
    <row r="831" spans="1:15" s="1753" customFormat="1" ht="20.100000000000001" hidden="1" customHeight="1" outlineLevel="1">
      <c r="A831" s="13"/>
      <c r="B831" s="2397" t="s">
        <v>905</v>
      </c>
      <c r="C831" s="2395" t="s">
        <v>223</v>
      </c>
      <c r="D831" s="2398"/>
      <c r="E831" s="2399"/>
      <c r="F831" s="1979"/>
      <c r="G831" s="191"/>
      <c r="H831" s="1980">
        <v>1</v>
      </c>
      <c r="I831" s="1979"/>
      <c r="J831" s="2006"/>
    </row>
    <row r="832" spans="1:15" s="1753" customFormat="1" ht="20.100000000000001" customHeight="1" collapsed="1">
      <c r="A832" s="13"/>
      <c r="B832" s="1759" t="s">
        <v>906</v>
      </c>
      <c r="C832" s="2395" t="s">
        <v>223</v>
      </c>
      <c r="D832" s="2398"/>
      <c r="E832" s="2399"/>
      <c r="F832" s="1979"/>
      <c r="G832" s="191"/>
      <c r="H832" s="1980">
        <v>1</v>
      </c>
      <c r="I832" s="1979"/>
      <c r="J832" s="2006"/>
    </row>
    <row r="833" spans="1:10" s="1753" customFormat="1" ht="20.100000000000001" hidden="1" customHeight="1" outlineLevel="1">
      <c r="A833" s="13"/>
      <c r="B833" s="2397" t="s">
        <v>907</v>
      </c>
      <c r="C833" s="2395" t="s">
        <v>223</v>
      </c>
      <c r="D833" s="2398"/>
      <c r="E833" s="2399"/>
      <c r="F833" s="1979"/>
      <c r="G833" s="191"/>
      <c r="H833" s="1980">
        <v>1</v>
      </c>
      <c r="I833" s="1979"/>
      <c r="J833" s="2006"/>
    </row>
    <row r="834" spans="1:10" s="1753" customFormat="1" ht="20.100000000000001" hidden="1" customHeight="1" outlineLevel="1">
      <c r="A834" s="13"/>
      <c r="B834" s="2397" t="s">
        <v>908</v>
      </c>
      <c r="C834" s="2395" t="s">
        <v>223</v>
      </c>
      <c r="D834" s="2398"/>
      <c r="E834" s="2399"/>
      <c r="F834" s="1979"/>
      <c r="G834" s="191"/>
      <c r="H834" s="1980">
        <v>1</v>
      </c>
      <c r="I834" s="1979"/>
      <c r="J834" s="2006"/>
    </row>
    <row r="835" spans="1:10" s="1753" customFormat="1" ht="20.100000000000001" hidden="1" customHeight="1" outlineLevel="1">
      <c r="A835" s="13"/>
      <c r="B835" s="2397" t="s">
        <v>909</v>
      </c>
      <c r="C835" s="2395" t="s">
        <v>223</v>
      </c>
      <c r="D835" s="2398"/>
      <c r="E835" s="2399"/>
      <c r="F835" s="1979"/>
      <c r="G835" s="191"/>
      <c r="H835" s="1980">
        <v>1</v>
      </c>
      <c r="I835" s="1979"/>
      <c r="J835" s="2006"/>
    </row>
    <row r="836" spans="1:10" s="1753" customFormat="1" ht="20.100000000000001" customHeight="1" collapsed="1">
      <c r="A836" s="13"/>
      <c r="B836" s="1759" t="s">
        <v>910</v>
      </c>
      <c r="C836" s="2395" t="s">
        <v>223</v>
      </c>
      <c r="D836" s="2398"/>
      <c r="E836" s="2399"/>
      <c r="F836" s="1979"/>
      <c r="G836" s="191"/>
      <c r="H836" s="1980">
        <v>1</v>
      </c>
      <c r="I836" s="1979"/>
      <c r="J836" s="2006"/>
    </row>
    <row r="837" spans="1:10" s="1753" customFormat="1" ht="20.100000000000001" hidden="1" customHeight="1" outlineLevel="1">
      <c r="A837" s="13"/>
      <c r="B837" s="2397" t="s">
        <v>911</v>
      </c>
      <c r="C837" s="2395" t="s">
        <v>223</v>
      </c>
      <c r="D837" s="2398"/>
      <c r="E837" s="2399"/>
      <c r="F837" s="1979"/>
      <c r="G837" s="191"/>
      <c r="H837" s="1980">
        <v>1</v>
      </c>
      <c r="I837" s="1979"/>
      <c r="J837" s="2006"/>
    </row>
    <row r="838" spans="1:10" s="1753" customFormat="1" ht="20.100000000000001" hidden="1" customHeight="1" outlineLevel="1">
      <c r="A838" s="13"/>
      <c r="B838" s="2397" t="s">
        <v>912</v>
      </c>
      <c r="C838" s="2395" t="s">
        <v>223</v>
      </c>
      <c r="D838" s="2398"/>
      <c r="E838" s="2399"/>
      <c r="F838" s="1979"/>
      <c r="G838" s="191"/>
      <c r="H838" s="1980">
        <v>1</v>
      </c>
      <c r="I838" s="1979"/>
      <c r="J838" s="2006"/>
    </row>
    <row r="839" spans="1:10" s="1753" customFormat="1" ht="20.100000000000001" hidden="1" customHeight="1" outlineLevel="1">
      <c r="A839" s="13"/>
      <c r="B839" s="2397" t="s">
        <v>913</v>
      </c>
      <c r="C839" s="2395" t="s">
        <v>223</v>
      </c>
      <c r="D839" s="2398"/>
      <c r="E839" s="2399"/>
      <c r="F839" s="1979"/>
      <c r="G839" s="191"/>
      <c r="H839" s="1980">
        <v>1</v>
      </c>
      <c r="I839" s="1979"/>
      <c r="J839" s="2006"/>
    </row>
    <row r="840" spans="1:10" s="1753" customFormat="1" ht="20.100000000000001" hidden="1" customHeight="1" outlineLevel="1">
      <c r="A840" s="13"/>
      <c r="B840" s="2397" t="s">
        <v>914</v>
      </c>
      <c r="C840" s="2395" t="s">
        <v>223</v>
      </c>
      <c r="D840" s="2398"/>
      <c r="E840" s="2399"/>
      <c r="F840" s="1979"/>
      <c r="G840" s="191"/>
      <c r="H840" s="1980">
        <v>1</v>
      </c>
      <c r="I840" s="1979"/>
      <c r="J840" s="2006"/>
    </row>
    <row r="841" spans="1:10" s="1753" customFormat="1" ht="20.100000000000001" customHeight="1" collapsed="1">
      <c r="A841" s="13"/>
      <c r="B841" s="1759" t="s">
        <v>915</v>
      </c>
      <c r="C841" s="2395" t="s">
        <v>223</v>
      </c>
      <c r="D841" s="2398"/>
      <c r="E841" s="2399"/>
      <c r="F841" s="1979"/>
      <c r="G841" s="191"/>
      <c r="H841" s="1980">
        <v>1</v>
      </c>
      <c r="I841" s="1979"/>
      <c r="J841" s="2006"/>
    </row>
    <row r="842" spans="1:10" s="1753" customFormat="1" ht="20.100000000000001" hidden="1" customHeight="1" outlineLevel="1">
      <c r="A842" s="13"/>
      <c r="B842" s="2397" t="s">
        <v>916</v>
      </c>
      <c r="C842" s="2395" t="s">
        <v>223</v>
      </c>
      <c r="D842" s="2398"/>
      <c r="E842" s="2399"/>
      <c r="F842" s="1979"/>
      <c r="G842" s="191"/>
      <c r="H842" s="1980">
        <v>1</v>
      </c>
      <c r="I842" s="1979"/>
      <c r="J842" s="2006"/>
    </row>
    <row r="843" spans="1:10" s="1753" customFormat="1" ht="20.100000000000001" hidden="1" customHeight="1" outlineLevel="1">
      <c r="A843" s="13"/>
      <c r="B843" s="2397" t="s">
        <v>917</v>
      </c>
      <c r="C843" s="2395" t="s">
        <v>223</v>
      </c>
      <c r="D843" s="2398"/>
      <c r="E843" s="2399"/>
      <c r="F843" s="1979"/>
      <c r="G843" s="191"/>
      <c r="H843" s="1980">
        <v>1</v>
      </c>
      <c r="I843" s="1979"/>
      <c r="J843" s="2006"/>
    </row>
    <row r="844" spans="1:10" s="1753" customFormat="1" ht="20.100000000000001" customHeight="1" collapsed="1">
      <c r="A844" s="13"/>
      <c r="B844" s="1759" t="s">
        <v>918</v>
      </c>
      <c r="C844" s="2395" t="s">
        <v>223</v>
      </c>
      <c r="D844" s="2398"/>
      <c r="E844" s="2399"/>
      <c r="F844" s="1979"/>
      <c r="G844" s="191"/>
      <c r="H844" s="1980">
        <v>1</v>
      </c>
      <c r="I844" s="1979"/>
      <c r="J844" s="2006"/>
    </row>
    <row r="845" spans="1:10" s="1753" customFormat="1" ht="20.100000000000001" hidden="1" customHeight="1" outlineLevel="1">
      <c r="A845" s="13"/>
      <c r="B845" s="2397" t="s">
        <v>919</v>
      </c>
      <c r="C845" s="2395" t="s">
        <v>223</v>
      </c>
      <c r="D845" s="2398"/>
      <c r="E845" s="2399"/>
      <c r="F845" s="1979"/>
      <c r="G845" s="191"/>
      <c r="H845" s="1980">
        <v>1</v>
      </c>
      <c r="I845" s="1979"/>
      <c r="J845" s="2006"/>
    </row>
    <row r="846" spans="1:10" s="1753" customFormat="1" ht="20.100000000000001" hidden="1" customHeight="1" outlineLevel="1">
      <c r="A846" s="13"/>
      <c r="B846" s="2397" t="s">
        <v>920</v>
      </c>
      <c r="C846" s="2395" t="s">
        <v>223</v>
      </c>
      <c r="D846" s="2398"/>
      <c r="E846" s="2399"/>
      <c r="F846" s="1979"/>
      <c r="G846" s="191"/>
      <c r="H846" s="1980">
        <v>1</v>
      </c>
      <c r="I846" s="1979"/>
      <c r="J846" s="2006"/>
    </row>
    <row r="847" spans="1:10" s="1753" customFormat="1" ht="20.100000000000001" hidden="1" customHeight="1" outlineLevel="1">
      <c r="A847" s="13"/>
      <c r="B847" s="2397" t="s">
        <v>921</v>
      </c>
      <c r="C847" s="2395" t="s">
        <v>223</v>
      </c>
      <c r="D847" s="2398"/>
      <c r="E847" s="2399"/>
      <c r="F847" s="1979"/>
      <c r="G847" s="191"/>
      <c r="H847" s="1980">
        <v>1</v>
      </c>
      <c r="I847" s="1979"/>
      <c r="J847" s="2006"/>
    </row>
    <row r="848" spans="1:10" s="1753" customFormat="1" ht="20.100000000000001" hidden="1" customHeight="1" outlineLevel="1">
      <c r="A848" s="1622"/>
      <c r="B848" s="2397" t="s">
        <v>922</v>
      </c>
      <c r="C848" s="2395" t="s">
        <v>223</v>
      </c>
      <c r="D848" s="2398"/>
      <c r="E848" s="2399"/>
      <c r="F848" s="1979"/>
      <c r="G848" s="191"/>
      <c r="H848" s="1980">
        <v>1</v>
      </c>
      <c r="I848" s="1979"/>
      <c r="J848" s="2006"/>
    </row>
    <row r="849" spans="1:10" s="1753" customFormat="1" ht="20.100000000000001" customHeight="1" collapsed="1">
      <c r="A849" s="13"/>
      <c r="B849" s="1759" t="s">
        <v>923</v>
      </c>
      <c r="C849" s="2395" t="s">
        <v>223</v>
      </c>
      <c r="D849" s="2398"/>
      <c r="E849" s="2399"/>
      <c r="F849" s="1979"/>
      <c r="G849" s="191"/>
      <c r="H849" s="1980">
        <v>1</v>
      </c>
      <c r="I849" s="1979"/>
      <c r="J849" s="2006"/>
    </row>
    <row r="850" spans="1:10" s="1753" customFormat="1" ht="20.100000000000001" hidden="1" customHeight="1" outlineLevel="1">
      <c r="A850" s="13"/>
      <c r="B850" s="2397" t="s">
        <v>924</v>
      </c>
      <c r="C850" s="2395" t="s">
        <v>223</v>
      </c>
      <c r="D850" s="2398"/>
      <c r="E850" s="2399"/>
      <c r="F850" s="1979"/>
      <c r="G850" s="191"/>
      <c r="H850" s="1980">
        <v>1</v>
      </c>
      <c r="I850" s="1979"/>
      <c r="J850" s="2006"/>
    </row>
    <row r="851" spans="1:10" s="1753" customFormat="1" ht="20.100000000000001" hidden="1" customHeight="1" outlineLevel="1">
      <c r="A851" s="13"/>
      <c r="B851" s="2397" t="s">
        <v>925</v>
      </c>
      <c r="C851" s="2395" t="s">
        <v>223</v>
      </c>
      <c r="D851" s="2398"/>
      <c r="E851" s="2399"/>
      <c r="F851" s="1979"/>
      <c r="G851" s="191"/>
      <c r="H851" s="1980">
        <v>1</v>
      </c>
      <c r="I851" s="1979"/>
      <c r="J851" s="2006"/>
    </row>
    <row r="852" spans="1:10" s="1753" customFormat="1" ht="20.100000000000001" hidden="1" customHeight="1" outlineLevel="1">
      <c r="A852" s="13"/>
      <c r="B852" s="2397" t="s">
        <v>926</v>
      </c>
      <c r="C852" s="2395" t="s">
        <v>223</v>
      </c>
      <c r="D852" s="2398"/>
      <c r="E852" s="2399"/>
      <c r="F852" s="1979"/>
      <c r="G852" s="191"/>
      <c r="H852" s="1980">
        <v>1</v>
      </c>
      <c r="I852" s="1979"/>
      <c r="J852" s="2006"/>
    </row>
    <row r="853" spans="1:10" s="1753" customFormat="1" ht="20.100000000000001" customHeight="1" collapsed="1">
      <c r="A853" s="13"/>
      <c r="B853" s="1759" t="s">
        <v>927</v>
      </c>
      <c r="C853" s="2395" t="s">
        <v>223</v>
      </c>
      <c r="D853" s="2398"/>
      <c r="E853" s="2399"/>
      <c r="F853" s="1979"/>
      <c r="G853" s="191"/>
      <c r="H853" s="1980">
        <v>1</v>
      </c>
      <c r="I853" s="1979"/>
      <c r="J853" s="2006"/>
    </row>
    <row r="854" spans="1:10" s="1753" customFormat="1" ht="20.100000000000001" customHeight="1">
      <c r="A854" s="13"/>
      <c r="B854" s="1759" t="s">
        <v>928</v>
      </c>
      <c r="C854" s="2395" t="s">
        <v>223</v>
      </c>
      <c r="D854" s="2398"/>
      <c r="E854" s="2399"/>
      <c r="F854" s="1979"/>
      <c r="G854" s="191"/>
      <c r="H854" s="1980">
        <v>1</v>
      </c>
      <c r="I854" s="1979"/>
      <c r="J854" s="2006"/>
    </row>
    <row r="855" spans="1:10" s="1753" customFormat="1" ht="20.100000000000001" hidden="1" customHeight="1" outlineLevel="1">
      <c r="A855" s="13"/>
      <c r="B855" s="2397" t="s">
        <v>929</v>
      </c>
      <c r="C855" s="2395" t="s">
        <v>223</v>
      </c>
      <c r="D855" s="2398"/>
      <c r="E855" s="2399"/>
      <c r="F855" s="1979"/>
      <c r="G855" s="191"/>
      <c r="H855" s="1980">
        <v>1</v>
      </c>
      <c r="I855" s="1979"/>
      <c r="J855" s="2006"/>
    </row>
    <row r="856" spans="1:10" s="1753" customFormat="1" ht="20.100000000000001" hidden="1" customHeight="1" outlineLevel="1">
      <c r="A856" s="13"/>
      <c r="B856" s="2397" t="s">
        <v>930</v>
      </c>
      <c r="C856" s="2395" t="s">
        <v>223</v>
      </c>
      <c r="D856" s="2398"/>
      <c r="E856" s="2399"/>
      <c r="F856" s="1979"/>
      <c r="G856" s="191"/>
      <c r="H856" s="1980">
        <v>1</v>
      </c>
      <c r="I856" s="1979"/>
      <c r="J856" s="2006"/>
    </row>
    <row r="857" spans="1:10" s="1753" customFormat="1" ht="20.100000000000001" customHeight="1" collapsed="1">
      <c r="A857" s="13"/>
      <c r="B857" s="1759" t="s">
        <v>931</v>
      </c>
      <c r="C857" s="2395" t="s">
        <v>223</v>
      </c>
      <c r="D857" s="2398"/>
      <c r="E857" s="2399"/>
      <c r="F857" s="1979"/>
      <c r="G857" s="191"/>
      <c r="H857" s="1980">
        <v>1</v>
      </c>
      <c r="I857" s="1979"/>
      <c r="J857" s="2006"/>
    </row>
    <row r="858" spans="1:10" s="1753" customFormat="1" ht="20.100000000000001" hidden="1" customHeight="1" outlineLevel="1">
      <c r="A858" s="13"/>
      <c r="B858" s="2397" t="s">
        <v>932</v>
      </c>
      <c r="C858" s="2395" t="s">
        <v>223</v>
      </c>
      <c r="D858" s="2398"/>
      <c r="E858" s="2399"/>
      <c r="F858" s="1979"/>
      <c r="G858" s="191"/>
      <c r="H858" s="1980">
        <v>1</v>
      </c>
      <c r="I858" s="1979"/>
      <c r="J858" s="2006"/>
    </row>
    <row r="859" spans="1:10" s="1753" customFormat="1" ht="20.100000000000001" hidden="1" customHeight="1" outlineLevel="1">
      <c r="A859" s="13"/>
      <c r="B859" s="2397" t="s">
        <v>933</v>
      </c>
      <c r="C859" s="2395" t="s">
        <v>223</v>
      </c>
      <c r="D859" s="2398"/>
      <c r="E859" s="2399"/>
      <c r="F859" s="1979"/>
      <c r="G859" s="191"/>
      <c r="H859" s="1980">
        <v>1</v>
      </c>
      <c r="I859" s="1979"/>
      <c r="J859" s="2006"/>
    </row>
    <row r="860" spans="1:10" s="1753" customFormat="1" ht="20.100000000000001" hidden="1" customHeight="1" outlineLevel="1">
      <c r="A860" s="13"/>
      <c r="B860" s="2397" t="s">
        <v>934</v>
      </c>
      <c r="C860" s="2395" t="s">
        <v>223</v>
      </c>
      <c r="D860" s="2398"/>
      <c r="E860" s="2399"/>
      <c r="F860" s="1979"/>
      <c r="G860" s="191"/>
      <c r="H860" s="1980">
        <v>1</v>
      </c>
      <c r="I860" s="1979"/>
      <c r="J860" s="2006"/>
    </row>
    <row r="861" spans="1:10" s="1753" customFormat="1" ht="20.100000000000001" customHeight="1" collapsed="1">
      <c r="A861" s="13"/>
      <c r="B861" s="1759" t="s">
        <v>935</v>
      </c>
      <c r="C861" s="2395" t="s">
        <v>223</v>
      </c>
      <c r="D861" s="2398"/>
      <c r="E861" s="2399"/>
      <c r="F861" s="1979"/>
      <c r="G861" s="191"/>
      <c r="H861" s="1980">
        <v>1</v>
      </c>
      <c r="I861" s="1979"/>
      <c r="J861" s="2006"/>
    </row>
    <row r="862" spans="1:10" s="1753" customFormat="1" ht="20.100000000000001" hidden="1" customHeight="1" outlineLevel="1">
      <c r="A862" s="13"/>
      <c r="B862" s="2397" t="s">
        <v>936</v>
      </c>
      <c r="C862" s="2395" t="s">
        <v>223</v>
      </c>
      <c r="D862" s="2398"/>
      <c r="E862" s="2399"/>
      <c r="F862" s="1979"/>
      <c r="G862" s="191"/>
      <c r="H862" s="1980">
        <v>1</v>
      </c>
      <c r="I862" s="1979"/>
      <c r="J862" s="2006"/>
    </row>
    <row r="863" spans="1:10" s="1753" customFormat="1" ht="20.100000000000001" hidden="1" customHeight="1" outlineLevel="1">
      <c r="A863" s="13"/>
      <c r="B863" s="2397" t="s">
        <v>937</v>
      </c>
      <c r="C863" s="2395" t="s">
        <v>223</v>
      </c>
      <c r="D863" s="2398"/>
      <c r="E863" s="2399"/>
      <c r="F863" s="1979"/>
      <c r="G863" s="191"/>
      <c r="H863" s="1980">
        <v>1</v>
      </c>
      <c r="I863" s="1979"/>
      <c r="J863" s="2006"/>
    </row>
    <row r="864" spans="1:10" s="1753" customFormat="1" ht="20.100000000000001" hidden="1" customHeight="1" outlineLevel="1">
      <c r="A864" s="13"/>
      <c r="B864" s="2397" t="s">
        <v>938</v>
      </c>
      <c r="C864" s="2395" t="s">
        <v>223</v>
      </c>
      <c r="D864" s="2398"/>
      <c r="E864" s="2399"/>
      <c r="F864" s="1979"/>
      <c r="G864" s="191"/>
      <c r="H864" s="1980">
        <v>1</v>
      </c>
      <c r="I864" s="1979"/>
      <c r="J864" s="2006"/>
    </row>
    <row r="865" spans="1:12" s="1753" customFormat="1" ht="20.100000000000001" customHeight="1" collapsed="1">
      <c r="A865" s="13"/>
      <c r="B865" s="1759" t="s">
        <v>939</v>
      </c>
      <c r="C865" s="2395" t="s">
        <v>223</v>
      </c>
      <c r="D865" s="2398"/>
      <c r="E865" s="2399"/>
      <c r="F865" s="1979"/>
      <c r="G865" s="191"/>
      <c r="H865" s="1980">
        <v>1</v>
      </c>
      <c r="I865" s="1979"/>
      <c r="J865" s="2006"/>
    </row>
    <row r="866" spans="1:12" s="1753" customFormat="1" ht="20.100000000000001" hidden="1" customHeight="1" outlineLevel="1">
      <c r="A866" s="13"/>
      <c r="B866" s="2397" t="s">
        <v>940</v>
      </c>
      <c r="C866" s="2395" t="s">
        <v>223</v>
      </c>
      <c r="D866" s="2398"/>
      <c r="E866" s="2399"/>
      <c r="F866" s="1979"/>
      <c r="G866" s="191"/>
      <c r="H866" s="1980">
        <v>1</v>
      </c>
      <c r="I866" s="1979"/>
      <c r="J866" s="2006"/>
    </row>
    <row r="867" spans="1:12" s="1753" customFormat="1" ht="20.100000000000001" hidden="1" customHeight="1" outlineLevel="1">
      <c r="A867" s="13"/>
      <c r="B867" s="2397" t="s">
        <v>941</v>
      </c>
      <c r="C867" s="2395" t="s">
        <v>223</v>
      </c>
      <c r="D867" s="2398"/>
      <c r="E867" s="2399"/>
      <c r="F867" s="1979"/>
      <c r="G867" s="191"/>
      <c r="H867" s="1980">
        <v>1</v>
      </c>
      <c r="I867" s="1979"/>
      <c r="J867" s="2006"/>
    </row>
    <row r="868" spans="1:12" s="1753" customFormat="1" ht="20.100000000000001" hidden="1" customHeight="1" outlineLevel="1">
      <c r="A868" s="13"/>
      <c r="B868" s="2397" t="s">
        <v>942</v>
      </c>
      <c r="C868" s="2395" t="s">
        <v>223</v>
      </c>
      <c r="D868" s="2398"/>
      <c r="E868" s="2399"/>
      <c r="F868" s="1979"/>
      <c r="G868" s="191"/>
      <c r="H868" s="1980">
        <v>1</v>
      </c>
      <c r="I868" s="1979"/>
      <c r="J868" s="2006"/>
    </row>
    <row r="869" spans="1:12" s="1753" customFormat="1" ht="20.100000000000001" hidden="1" customHeight="1" outlineLevel="1">
      <c r="A869" s="13"/>
      <c r="B869" s="2397" t="s">
        <v>943</v>
      </c>
      <c r="C869" s="2395" t="s">
        <v>223</v>
      </c>
      <c r="D869" s="2398"/>
      <c r="E869" s="2399"/>
      <c r="F869" s="1979"/>
      <c r="G869" s="191"/>
      <c r="H869" s="1980">
        <v>1</v>
      </c>
      <c r="I869" s="1979"/>
      <c r="J869" s="2006"/>
    </row>
    <row r="870" spans="1:12" s="1753" customFormat="1" ht="20.100000000000001" customHeight="1" collapsed="1">
      <c r="A870" s="13"/>
      <c r="B870" s="1759" t="s">
        <v>944</v>
      </c>
      <c r="C870" s="2395" t="s">
        <v>223</v>
      </c>
      <c r="D870" s="2398"/>
      <c r="E870" s="2399"/>
      <c r="F870" s="1979"/>
      <c r="G870" s="191"/>
      <c r="H870" s="1980">
        <v>1</v>
      </c>
      <c r="I870" s="1979"/>
      <c r="J870" s="2006"/>
    </row>
    <row r="871" spans="1:12" s="1753" customFormat="1" ht="20.100000000000001" hidden="1" customHeight="1" outlineLevel="1">
      <c r="A871" s="13"/>
      <c r="B871" s="2397" t="s">
        <v>945</v>
      </c>
      <c r="C871" s="2395" t="s">
        <v>223</v>
      </c>
      <c r="D871" s="2398"/>
      <c r="E871" s="2399"/>
      <c r="F871" s="1979"/>
      <c r="G871" s="191"/>
      <c r="H871" s="1980">
        <v>1</v>
      </c>
      <c r="I871" s="1979"/>
      <c r="J871" s="2006"/>
    </row>
    <row r="872" spans="1:12" s="1753" customFormat="1" ht="20.100000000000001" hidden="1" customHeight="1" outlineLevel="1">
      <c r="A872" s="13"/>
      <c r="B872" s="2397" t="s">
        <v>946</v>
      </c>
      <c r="C872" s="2395" t="s">
        <v>223</v>
      </c>
      <c r="D872" s="2398"/>
      <c r="E872" s="2399"/>
      <c r="F872" s="1979"/>
      <c r="G872" s="191"/>
      <c r="H872" s="1980">
        <v>1</v>
      </c>
      <c r="I872" s="1979"/>
      <c r="J872" s="2006"/>
    </row>
    <row r="873" spans="1:12" s="1753" customFormat="1" ht="20.100000000000001" customHeight="1" collapsed="1">
      <c r="A873" s="13"/>
      <c r="B873" s="1759" t="s">
        <v>947</v>
      </c>
      <c r="C873" s="2395" t="s">
        <v>223</v>
      </c>
      <c r="D873" s="2398"/>
      <c r="E873" s="2399"/>
      <c r="F873" s="1979"/>
      <c r="G873" s="191"/>
      <c r="H873" s="1980">
        <v>1</v>
      </c>
      <c r="I873" s="1979"/>
      <c r="J873" s="2006"/>
    </row>
    <row r="874" spans="1:12" s="1753" customFormat="1" ht="20.100000000000001" hidden="1" customHeight="1" outlineLevel="1">
      <c r="A874" s="13"/>
      <c r="B874" s="2397" t="s">
        <v>1042</v>
      </c>
      <c r="C874" s="2395" t="s">
        <v>223</v>
      </c>
      <c r="D874" s="2398"/>
      <c r="E874" s="2399"/>
      <c r="F874" s="1979"/>
      <c r="G874" s="191"/>
      <c r="H874" s="1980">
        <v>1</v>
      </c>
      <c r="I874" s="1979"/>
      <c r="J874" s="2006"/>
    </row>
    <row r="875" spans="1:12" s="1753" customFormat="1" ht="20.100000000000001" hidden="1" customHeight="1" outlineLevel="1">
      <c r="A875" s="13"/>
      <c r="B875" s="2397" t="s">
        <v>949</v>
      </c>
      <c r="C875" s="2395" t="s">
        <v>223</v>
      </c>
      <c r="D875" s="2398"/>
      <c r="E875" s="2399"/>
      <c r="F875" s="1979"/>
      <c r="G875" s="191"/>
      <c r="H875" s="1980">
        <v>1</v>
      </c>
      <c r="I875" s="1979"/>
      <c r="J875" s="2006"/>
    </row>
    <row r="876" spans="1:12" s="1753" customFormat="1" ht="20.100000000000001" customHeight="1" collapsed="1">
      <c r="A876" s="2400"/>
      <c r="B876" s="1759" t="s">
        <v>948</v>
      </c>
      <c r="C876" s="2395" t="s">
        <v>223</v>
      </c>
      <c r="D876" s="2398"/>
      <c r="E876" s="2399"/>
      <c r="F876" s="1979"/>
      <c r="G876" s="191"/>
      <c r="H876" s="1980">
        <v>1</v>
      </c>
      <c r="I876" s="1979"/>
      <c r="J876" s="2006"/>
    </row>
    <row r="877" spans="1:12" s="1753" customFormat="1" ht="20.100000000000001" hidden="1" customHeight="1" outlineLevel="1">
      <c r="A877" s="13"/>
      <c r="B877" s="2401" t="s">
        <v>1043</v>
      </c>
      <c r="C877" s="2395" t="s">
        <v>223</v>
      </c>
      <c r="D877" s="2398"/>
      <c r="E877" s="2399"/>
      <c r="F877" s="1979"/>
      <c r="G877" s="191"/>
      <c r="H877" s="1980">
        <v>1</v>
      </c>
      <c r="I877" s="1979"/>
      <c r="J877" s="2006"/>
    </row>
    <row r="878" spans="1:12" s="1753" customFormat="1" ht="20.100000000000001" hidden="1" customHeight="1" outlineLevel="1">
      <c r="A878" s="13"/>
      <c r="B878" s="2397" t="s">
        <v>952</v>
      </c>
      <c r="C878" s="2395" t="s">
        <v>223</v>
      </c>
      <c r="D878" s="2398"/>
      <c r="E878" s="2399"/>
      <c r="F878" s="1979"/>
      <c r="G878" s="191"/>
      <c r="H878" s="1980">
        <v>1</v>
      </c>
      <c r="I878" s="1979"/>
      <c r="J878" s="2006"/>
    </row>
    <row r="879" spans="1:12" s="1753" customFormat="1" ht="20.100000000000001" customHeight="1" collapsed="1">
      <c r="A879" s="2402"/>
      <c r="B879" s="1759" t="s">
        <v>1044</v>
      </c>
      <c r="C879" s="2395" t="s">
        <v>223</v>
      </c>
      <c r="D879" s="2398"/>
      <c r="E879" s="2403"/>
      <c r="F879" s="1979"/>
      <c r="G879" s="191"/>
      <c r="H879" s="1980">
        <v>1</v>
      </c>
      <c r="I879" s="1979"/>
      <c r="J879" s="2006"/>
    </row>
    <row r="880" spans="1:12" ht="20.100000000000001" customHeight="1">
      <c r="A880" s="2377"/>
      <c r="B880" s="2378"/>
      <c r="C880" s="2395"/>
      <c r="D880" s="2396"/>
      <c r="E880" s="500"/>
      <c r="F880" s="1981"/>
      <c r="G880" s="1982"/>
      <c r="H880" s="2372"/>
      <c r="I880" s="2372"/>
      <c r="J880" s="1686"/>
      <c r="K880" s="439"/>
      <c r="L880" s="439"/>
    </row>
    <row r="881" spans="1:15" ht="20.100000000000001" customHeight="1">
      <c r="A881" s="2391"/>
      <c r="B881" s="2770" t="s">
        <v>828</v>
      </c>
      <c r="C881" s="2771"/>
      <c r="D881" s="2772"/>
      <c r="E881" s="450" t="s">
        <v>20</v>
      </c>
      <c r="F881" s="503"/>
      <c r="G881" s="450"/>
      <c r="H881" s="2372"/>
      <c r="I881" s="2372"/>
      <c r="J881" s="1686" t="s">
        <v>979</v>
      </c>
      <c r="K881" s="439"/>
      <c r="L881" s="439"/>
      <c r="O881" s="12">
        <v>38</v>
      </c>
    </row>
    <row r="882" spans="1:15" ht="20.100000000000001" customHeight="1">
      <c r="A882" s="2373"/>
      <c r="B882" s="2404" t="s">
        <v>529</v>
      </c>
      <c r="C882" s="2405"/>
      <c r="D882" s="2406"/>
      <c r="E882" s="450" t="s">
        <v>44</v>
      </c>
      <c r="F882" s="818"/>
      <c r="G882" s="377"/>
      <c r="H882" s="2407"/>
      <c r="I882" s="2407"/>
      <c r="J882" s="1688"/>
      <c r="K882" s="439"/>
      <c r="L882" s="439"/>
    </row>
    <row r="883" spans="1:15" ht="20.100000000000001" customHeight="1">
      <c r="A883" s="2373"/>
      <c r="B883" s="2404" t="s">
        <v>530</v>
      </c>
      <c r="C883" s="2408"/>
      <c r="D883" s="2409"/>
      <c r="E883" s="450" t="s">
        <v>123</v>
      </c>
      <c r="F883" s="818"/>
      <c r="G883" s="486"/>
      <c r="H883" s="2407"/>
      <c r="I883" s="2407"/>
      <c r="J883" s="1688"/>
      <c r="K883" s="439"/>
      <c r="L883" s="439"/>
    </row>
    <row r="884" spans="1:15" ht="20.100000000000001" customHeight="1">
      <c r="A884" s="2377"/>
      <c r="B884" s="2378" t="s">
        <v>1059</v>
      </c>
      <c r="C884" s="2395" t="s">
        <v>223</v>
      </c>
      <c r="D884" s="2396"/>
      <c r="E884" s="450"/>
      <c r="F884" s="1979"/>
      <c r="G884" s="191"/>
      <c r="H884" s="1980">
        <v>1</v>
      </c>
      <c r="I884" s="1979"/>
      <c r="J884" s="1686"/>
      <c r="K884" s="439"/>
      <c r="L884" s="439"/>
    </row>
    <row r="885" spans="1:15" s="1753" customFormat="1" ht="20.100000000000001" hidden="1" customHeight="1" outlineLevel="1">
      <c r="A885" s="13"/>
      <c r="B885" s="2397" t="s">
        <v>898</v>
      </c>
      <c r="C885" s="2395" t="s">
        <v>223</v>
      </c>
      <c r="D885" s="2398" t="s">
        <v>897</v>
      </c>
      <c r="E885" s="2399"/>
      <c r="F885" s="1979"/>
      <c r="G885" s="191"/>
      <c r="H885" s="1980">
        <v>1</v>
      </c>
      <c r="I885" s="1979"/>
      <c r="J885" s="2006"/>
    </row>
    <row r="886" spans="1:15" s="1753" customFormat="1" ht="20.100000000000001" hidden="1" customHeight="1" outlineLevel="1">
      <c r="A886" s="13"/>
      <c r="B886" s="2397" t="s">
        <v>899</v>
      </c>
      <c r="C886" s="2395" t="s">
        <v>223</v>
      </c>
      <c r="D886" s="2398" t="s">
        <v>897</v>
      </c>
      <c r="E886" s="2399"/>
      <c r="F886" s="1979"/>
      <c r="G886" s="191"/>
      <c r="H886" s="1980">
        <v>1</v>
      </c>
      <c r="I886" s="1979"/>
      <c r="J886" s="2006"/>
    </row>
    <row r="887" spans="1:15" s="1753" customFormat="1" ht="20.100000000000001" hidden="1" customHeight="1" outlineLevel="1">
      <c r="A887" s="13"/>
      <c r="B887" s="2397" t="s">
        <v>900</v>
      </c>
      <c r="C887" s="2395" t="s">
        <v>223</v>
      </c>
      <c r="D887" s="2398" t="s">
        <v>897</v>
      </c>
      <c r="E887" s="2399"/>
      <c r="F887" s="1979"/>
      <c r="G887" s="191"/>
      <c r="H887" s="1980">
        <v>1</v>
      </c>
      <c r="I887" s="1979"/>
      <c r="J887" s="2006"/>
    </row>
    <row r="888" spans="1:15" s="1753" customFormat="1" ht="20.100000000000001" hidden="1" customHeight="1" outlineLevel="1">
      <c r="A888" s="13"/>
      <c r="B888" s="2397" t="s">
        <v>901</v>
      </c>
      <c r="C888" s="2395" t="s">
        <v>223</v>
      </c>
      <c r="D888" s="2398" t="s">
        <v>897</v>
      </c>
      <c r="E888" s="2399"/>
      <c r="F888" s="1979"/>
      <c r="G888" s="191"/>
      <c r="H888" s="1980">
        <v>1</v>
      </c>
      <c r="I888" s="1979"/>
      <c r="J888" s="2006"/>
    </row>
    <row r="889" spans="1:15" s="1753" customFormat="1" ht="20.100000000000001" customHeight="1" collapsed="1">
      <c r="A889" s="13"/>
      <c r="B889" s="1759" t="s">
        <v>902</v>
      </c>
      <c r="C889" s="2395" t="s">
        <v>223</v>
      </c>
      <c r="D889" s="2398"/>
      <c r="E889" s="2399"/>
      <c r="F889" s="1979"/>
      <c r="G889" s="191"/>
      <c r="H889" s="1980">
        <v>1</v>
      </c>
      <c r="I889" s="1979"/>
      <c r="J889" s="2006"/>
    </row>
    <row r="890" spans="1:15" s="1753" customFormat="1" ht="20.100000000000001" hidden="1" customHeight="1" outlineLevel="1">
      <c r="A890" s="13"/>
      <c r="B890" s="2397" t="s">
        <v>903</v>
      </c>
      <c r="C890" s="2395" t="s">
        <v>223</v>
      </c>
      <c r="D890" s="2398"/>
      <c r="E890" s="2399"/>
      <c r="F890" s="1979"/>
      <c r="G890" s="191"/>
      <c r="H890" s="1980">
        <v>1</v>
      </c>
      <c r="I890" s="1979"/>
      <c r="J890" s="2006"/>
    </row>
    <row r="891" spans="1:15" s="1753" customFormat="1" ht="20.100000000000001" hidden="1" customHeight="1" outlineLevel="1">
      <c r="A891" s="13"/>
      <c r="B891" s="2397" t="s">
        <v>904</v>
      </c>
      <c r="C891" s="2395" t="s">
        <v>223</v>
      </c>
      <c r="D891" s="2398"/>
      <c r="E891" s="2399"/>
      <c r="F891" s="1979"/>
      <c r="G891" s="191"/>
      <c r="H891" s="1980">
        <v>1</v>
      </c>
      <c r="I891" s="1979"/>
      <c r="J891" s="2006"/>
    </row>
    <row r="892" spans="1:15" s="1753" customFormat="1" ht="20.100000000000001" hidden="1" customHeight="1" outlineLevel="1">
      <c r="A892" s="13"/>
      <c r="B892" s="2397" t="s">
        <v>905</v>
      </c>
      <c r="C892" s="2395" t="s">
        <v>223</v>
      </c>
      <c r="D892" s="2398"/>
      <c r="E892" s="2399"/>
      <c r="F892" s="1979"/>
      <c r="G892" s="191"/>
      <c r="H892" s="1980">
        <v>1</v>
      </c>
      <c r="I892" s="1979"/>
      <c r="J892" s="2006"/>
    </row>
    <row r="893" spans="1:15" s="1753" customFormat="1" ht="20.100000000000001" customHeight="1" collapsed="1">
      <c r="A893" s="13"/>
      <c r="B893" s="1759" t="s">
        <v>906</v>
      </c>
      <c r="C893" s="2395" t="s">
        <v>223</v>
      </c>
      <c r="D893" s="2398"/>
      <c r="E893" s="2399"/>
      <c r="F893" s="1979"/>
      <c r="G893" s="191"/>
      <c r="H893" s="1980">
        <v>1</v>
      </c>
      <c r="I893" s="1979"/>
      <c r="J893" s="2006"/>
    </row>
    <row r="894" spans="1:15" s="1753" customFormat="1" ht="20.100000000000001" hidden="1" customHeight="1" outlineLevel="1">
      <c r="A894" s="13"/>
      <c r="B894" s="2397" t="s">
        <v>907</v>
      </c>
      <c r="C894" s="2395" t="s">
        <v>223</v>
      </c>
      <c r="D894" s="2398"/>
      <c r="E894" s="2399"/>
      <c r="F894" s="1979"/>
      <c r="G894" s="191"/>
      <c r="H894" s="1980">
        <v>1</v>
      </c>
      <c r="I894" s="1979"/>
      <c r="J894" s="2006"/>
    </row>
    <row r="895" spans="1:15" s="1753" customFormat="1" ht="20.100000000000001" hidden="1" customHeight="1" outlineLevel="1">
      <c r="A895" s="13"/>
      <c r="B895" s="2397" t="s">
        <v>908</v>
      </c>
      <c r="C895" s="2395" t="s">
        <v>223</v>
      </c>
      <c r="D895" s="2398"/>
      <c r="E895" s="2399"/>
      <c r="F895" s="1979"/>
      <c r="G895" s="191"/>
      <c r="H895" s="1980">
        <v>1</v>
      </c>
      <c r="I895" s="1979"/>
      <c r="J895" s="2006"/>
    </row>
    <row r="896" spans="1:15" s="1753" customFormat="1" ht="20.100000000000001" hidden="1" customHeight="1" outlineLevel="1">
      <c r="A896" s="13"/>
      <c r="B896" s="2397" t="s">
        <v>909</v>
      </c>
      <c r="C896" s="2395" t="s">
        <v>223</v>
      </c>
      <c r="D896" s="2398"/>
      <c r="E896" s="2399"/>
      <c r="F896" s="1979"/>
      <c r="G896" s="191"/>
      <c r="H896" s="1980">
        <v>1</v>
      </c>
      <c r="I896" s="1979"/>
      <c r="J896" s="2006"/>
    </row>
    <row r="897" spans="1:10" s="1753" customFormat="1" ht="20.100000000000001" customHeight="1" collapsed="1">
      <c r="A897" s="13"/>
      <c r="B897" s="1759" t="s">
        <v>910</v>
      </c>
      <c r="C897" s="2395" t="s">
        <v>223</v>
      </c>
      <c r="D897" s="2398"/>
      <c r="E897" s="2399"/>
      <c r="F897" s="1979"/>
      <c r="G897" s="191"/>
      <c r="H897" s="1980">
        <v>1</v>
      </c>
      <c r="I897" s="1979"/>
      <c r="J897" s="2006"/>
    </row>
    <row r="898" spans="1:10" s="1753" customFormat="1" ht="20.100000000000001" hidden="1" customHeight="1" outlineLevel="1">
      <c r="A898" s="13"/>
      <c r="B898" s="2397" t="s">
        <v>911</v>
      </c>
      <c r="C898" s="2395" t="s">
        <v>223</v>
      </c>
      <c r="D898" s="2398"/>
      <c r="E898" s="2399"/>
      <c r="F898" s="1979"/>
      <c r="G898" s="191"/>
      <c r="H898" s="1980">
        <v>1</v>
      </c>
      <c r="I898" s="1979"/>
      <c r="J898" s="2006"/>
    </row>
    <row r="899" spans="1:10" s="1753" customFormat="1" ht="20.100000000000001" hidden="1" customHeight="1" outlineLevel="1">
      <c r="A899" s="13"/>
      <c r="B899" s="2397" t="s">
        <v>912</v>
      </c>
      <c r="C899" s="2395" t="s">
        <v>223</v>
      </c>
      <c r="D899" s="2398"/>
      <c r="E899" s="2399"/>
      <c r="F899" s="1979"/>
      <c r="G899" s="191"/>
      <c r="H899" s="1980">
        <v>1</v>
      </c>
      <c r="I899" s="1979"/>
      <c r="J899" s="2006"/>
    </row>
    <row r="900" spans="1:10" s="1753" customFormat="1" ht="20.100000000000001" hidden="1" customHeight="1" outlineLevel="1">
      <c r="A900" s="13"/>
      <c r="B900" s="2397" t="s">
        <v>913</v>
      </c>
      <c r="C900" s="2395" t="s">
        <v>223</v>
      </c>
      <c r="D900" s="2398"/>
      <c r="E900" s="2399"/>
      <c r="F900" s="1979"/>
      <c r="G900" s="191"/>
      <c r="H900" s="1980">
        <v>1</v>
      </c>
      <c r="I900" s="1979"/>
      <c r="J900" s="2006"/>
    </row>
    <row r="901" spans="1:10" s="1753" customFormat="1" ht="20.100000000000001" hidden="1" customHeight="1" outlineLevel="1">
      <c r="A901" s="13"/>
      <c r="B901" s="2397" t="s">
        <v>914</v>
      </c>
      <c r="C901" s="2395" t="s">
        <v>223</v>
      </c>
      <c r="D901" s="2398"/>
      <c r="E901" s="2399"/>
      <c r="F901" s="1979"/>
      <c r="G901" s="191"/>
      <c r="H901" s="1980">
        <v>1</v>
      </c>
      <c r="I901" s="1979"/>
      <c r="J901" s="2006"/>
    </row>
    <row r="902" spans="1:10" s="1753" customFormat="1" ht="20.100000000000001" customHeight="1" collapsed="1">
      <c r="A902" s="13"/>
      <c r="B902" s="1759" t="s">
        <v>915</v>
      </c>
      <c r="C902" s="2395" t="s">
        <v>223</v>
      </c>
      <c r="D902" s="2398"/>
      <c r="E902" s="2399"/>
      <c r="F902" s="1979"/>
      <c r="G902" s="191"/>
      <c r="H902" s="1980">
        <v>1</v>
      </c>
      <c r="I902" s="1979"/>
      <c r="J902" s="2006"/>
    </row>
    <row r="903" spans="1:10" s="1753" customFormat="1" ht="20.100000000000001" hidden="1" customHeight="1" outlineLevel="1">
      <c r="A903" s="13"/>
      <c r="B903" s="2397" t="s">
        <v>916</v>
      </c>
      <c r="C903" s="2395" t="s">
        <v>223</v>
      </c>
      <c r="D903" s="2398"/>
      <c r="E903" s="2399"/>
      <c r="F903" s="1979"/>
      <c r="G903" s="191"/>
      <c r="H903" s="1980">
        <v>1</v>
      </c>
      <c r="I903" s="1979"/>
      <c r="J903" s="2006"/>
    </row>
    <row r="904" spans="1:10" s="1753" customFormat="1" ht="20.100000000000001" hidden="1" customHeight="1" outlineLevel="1">
      <c r="A904" s="13"/>
      <c r="B904" s="2397" t="s">
        <v>917</v>
      </c>
      <c r="C904" s="2395" t="s">
        <v>223</v>
      </c>
      <c r="D904" s="2398"/>
      <c r="E904" s="2399"/>
      <c r="F904" s="1979"/>
      <c r="G904" s="191"/>
      <c r="H904" s="1980">
        <v>1</v>
      </c>
      <c r="I904" s="1979"/>
      <c r="J904" s="2006"/>
    </row>
    <row r="905" spans="1:10" s="1753" customFormat="1" ht="20.100000000000001" customHeight="1" collapsed="1">
      <c r="A905" s="13"/>
      <c r="B905" s="1759" t="s">
        <v>918</v>
      </c>
      <c r="C905" s="2395" t="s">
        <v>223</v>
      </c>
      <c r="D905" s="2398"/>
      <c r="E905" s="2399"/>
      <c r="F905" s="1979"/>
      <c r="G905" s="191"/>
      <c r="H905" s="1980">
        <v>1</v>
      </c>
      <c r="I905" s="1979"/>
      <c r="J905" s="2006"/>
    </row>
    <row r="906" spans="1:10" s="1753" customFormat="1" ht="20.100000000000001" hidden="1" customHeight="1" outlineLevel="1">
      <c r="A906" s="13"/>
      <c r="B906" s="2397" t="s">
        <v>919</v>
      </c>
      <c r="C906" s="2395" t="s">
        <v>223</v>
      </c>
      <c r="D906" s="2398"/>
      <c r="E906" s="2399"/>
      <c r="F906" s="1979"/>
      <c r="G906" s="191"/>
      <c r="H906" s="1980">
        <v>1</v>
      </c>
      <c r="I906" s="1979"/>
      <c r="J906" s="2006"/>
    </row>
    <row r="907" spans="1:10" s="1753" customFormat="1" ht="20.100000000000001" hidden="1" customHeight="1" outlineLevel="1">
      <c r="A907" s="13"/>
      <c r="B907" s="2397" t="s">
        <v>920</v>
      </c>
      <c r="C907" s="2395" t="s">
        <v>223</v>
      </c>
      <c r="D907" s="2398"/>
      <c r="E907" s="2399"/>
      <c r="F907" s="1979"/>
      <c r="G907" s="191"/>
      <c r="H907" s="1980">
        <v>1</v>
      </c>
      <c r="I907" s="1979"/>
      <c r="J907" s="2006"/>
    </row>
    <row r="908" spans="1:10" s="1753" customFormat="1" ht="20.100000000000001" hidden="1" customHeight="1" outlineLevel="1">
      <c r="A908" s="13"/>
      <c r="B908" s="2397" t="s">
        <v>921</v>
      </c>
      <c r="C908" s="2395" t="s">
        <v>223</v>
      </c>
      <c r="D908" s="2398"/>
      <c r="E908" s="2399"/>
      <c r="F908" s="1979"/>
      <c r="G908" s="191"/>
      <c r="H908" s="1980">
        <v>1</v>
      </c>
      <c r="I908" s="1979"/>
      <c r="J908" s="2006"/>
    </row>
    <row r="909" spans="1:10" s="1753" customFormat="1" ht="20.100000000000001" hidden="1" customHeight="1" outlineLevel="1">
      <c r="A909" s="1622"/>
      <c r="B909" s="2397" t="s">
        <v>922</v>
      </c>
      <c r="C909" s="2395" t="s">
        <v>223</v>
      </c>
      <c r="D909" s="2398"/>
      <c r="E909" s="2399"/>
      <c r="F909" s="1979"/>
      <c r="G909" s="191"/>
      <c r="H909" s="1980">
        <v>1</v>
      </c>
      <c r="I909" s="1979"/>
      <c r="J909" s="2006"/>
    </row>
    <row r="910" spans="1:10" s="1753" customFormat="1" ht="20.100000000000001" customHeight="1" collapsed="1">
      <c r="A910" s="13"/>
      <c r="B910" s="1759" t="s">
        <v>923</v>
      </c>
      <c r="C910" s="2395" t="s">
        <v>223</v>
      </c>
      <c r="D910" s="2398"/>
      <c r="E910" s="2399"/>
      <c r="F910" s="1979"/>
      <c r="G910" s="191"/>
      <c r="H910" s="1980">
        <v>1</v>
      </c>
      <c r="I910" s="1979"/>
      <c r="J910" s="2006"/>
    </row>
    <row r="911" spans="1:10" s="1753" customFormat="1" ht="20.100000000000001" hidden="1" customHeight="1" outlineLevel="1">
      <c r="A911" s="13"/>
      <c r="B911" s="2397" t="s">
        <v>924</v>
      </c>
      <c r="C911" s="2395" t="s">
        <v>223</v>
      </c>
      <c r="D911" s="2398"/>
      <c r="E911" s="2399"/>
      <c r="F911" s="1979"/>
      <c r="G911" s="191"/>
      <c r="H911" s="1980">
        <v>1</v>
      </c>
      <c r="I911" s="1979"/>
      <c r="J911" s="2006"/>
    </row>
    <row r="912" spans="1:10" s="1753" customFormat="1" ht="20.100000000000001" hidden="1" customHeight="1" outlineLevel="1">
      <c r="A912" s="13"/>
      <c r="B912" s="2397" t="s">
        <v>925</v>
      </c>
      <c r="C912" s="2395" t="s">
        <v>223</v>
      </c>
      <c r="D912" s="2398"/>
      <c r="E912" s="2399"/>
      <c r="F912" s="1979"/>
      <c r="G912" s="191"/>
      <c r="H912" s="1980">
        <v>1</v>
      </c>
      <c r="I912" s="1979"/>
      <c r="J912" s="2006"/>
    </row>
    <row r="913" spans="1:10" s="1753" customFormat="1" ht="20.100000000000001" hidden="1" customHeight="1" outlineLevel="1">
      <c r="A913" s="13"/>
      <c r="B913" s="2397" t="s">
        <v>926</v>
      </c>
      <c r="C913" s="2395" t="s">
        <v>223</v>
      </c>
      <c r="D913" s="2398"/>
      <c r="E913" s="2399"/>
      <c r="F913" s="1979"/>
      <c r="G913" s="191"/>
      <c r="H913" s="1980">
        <v>1</v>
      </c>
      <c r="I913" s="1979"/>
      <c r="J913" s="2006"/>
    </row>
    <row r="914" spans="1:10" s="1753" customFormat="1" ht="20.100000000000001" customHeight="1" collapsed="1">
      <c r="A914" s="13"/>
      <c r="B914" s="1759" t="s">
        <v>927</v>
      </c>
      <c r="C914" s="2395" t="s">
        <v>223</v>
      </c>
      <c r="D914" s="2398"/>
      <c r="E914" s="2399"/>
      <c r="F914" s="1979"/>
      <c r="G914" s="191"/>
      <c r="H914" s="1980">
        <v>1</v>
      </c>
      <c r="I914" s="1979"/>
      <c r="J914" s="2006"/>
    </row>
    <row r="915" spans="1:10" s="1753" customFormat="1" ht="20.100000000000001" customHeight="1">
      <c r="A915" s="13"/>
      <c r="B915" s="1759" t="s">
        <v>928</v>
      </c>
      <c r="C915" s="2395" t="s">
        <v>223</v>
      </c>
      <c r="D915" s="2398"/>
      <c r="E915" s="2399"/>
      <c r="F915" s="1979"/>
      <c r="G915" s="191"/>
      <c r="H915" s="1980">
        <v>1</v>
      </c>
      <c r="I915" s="1979"/>
      <c r="J915" s="2006"/>
    </row>
    <row r="916" spans="1:10" s="1753" customFormat="1" ht="20.100000000000001" hidden="1" customHeight="1" outlineLevel="1">
      <c r="A916" s="13"/>
      <c r="B916" s="2397" t="s">
        <v>929</v>
      </c>
      <c r="C916" s="2395" t="s">
        <v>223</v>
      </c>
      <c r="D916" s="2398"/>
      <c r="E916" s="2399"/>
      <c r="F916" s="1979"/>
      <c r="G916" s="191"/>
      <c r="H916" s="1980">
        <v>1</v>
      </c>
      <c r="I916" s="1979"/>
      <c r="J916" s="2006"/>
    </row>
    <row r="917" spans="1:10" s="1753" customFormat="1" ht="20.100000000000001" hidden="1" customHeight="1" outlineLevel="1">
      <c r="A917" s="13"/>
      <c r="B917" s="2397" t="s">
        <v>930</v>
      </c>
      <c r="C917" s="2395" t="s">
        <v>223</v>
      </c>
      <c r="D917" s="2398"/>
      <c r="E917" s="2399"/>
      <c r="F917" s="1979"/>
      <c r="G917" s="191"/>
      <c r="H917" s="1980">
        <v>1</v>
      </c>
      <c r="I917" s="1979"/>
      <c r="J917" s="2006"/>
    </row>
    <row r="918" spans="1:10" s="1753" customFormat="1" ht="20.100000000000001" customHeight="1" collapsed="1">
      <c r="A918" s="13"/>
      <c r="B918" s="1759" t="s">
        <v>931</v>
      </c>
      <c r="C918" s="2395" t="s">
        <v>223</v>
      </c>
      <c r="D918" s="2398"/>
      <c r="E918" s="2399"/>
      <c r="F918" s="1979"/>
      <c r="G918" s="191"/>
      <c r="H918" s="1980">
        <v>1</v>
      </c>
      <c r="I918" s="1979"/>
      <c r="J918" s="2006"/>
    </row>
    <row r="919" spans="1:10" s="1753" customFormat="1" ht="20.100000000000001" hidden="1" customHeight="1" outlineLevel="1">
      <c r="A919" s="13"/>
      <c r="B919" s="2397" t="s">
        <v>932</v>
      </c>
      <c r="C919" s="2395" t="s">
        <v>223</v>
      </c>
      <c r="D919" s="2398"/>
      <c r="E919" s="2399"/>
      <c r="F919" s="1979"/>
      <c r="G919" s="191"/>
      <c r="H919" s="1980">
        <v>1</v>
      </c>
      <c r="I919" s="1979"/>
      <c r="J919" s="2006"/>
    </row>
    <row r="920" spans="1:10" s="1753" customFormat="1" ht="20.100000000000001" hidden="1" customHeight="1" outlineLevel="1">
      <c r="A920" s="13"/>
      <c r="B920" s="2397" t="s">
        <v>933</v>
      </c>
      <c r="C920" s="2395" t="s">
        <v>223</v>
      </c>
      <c r="D920" s="2398"/>
      <c r="E920" s="2399"/>
      <c r="F920" s="1979"/>
      <c r="G920" s="191"/>
      <c r="H920" s="1980">
        <v>1</v>
      </c>
      <c r="I920" s="1979"/>
      <c r="J920" s="2006"/>
    </row>
    <row r="921" spans="1:10" s="1753" customFormat="1" ht="20.100000000000001" hidden="1" customHeight="1" outlineLevel="1">
      <c r="A921" s="13"/>
      <c r="B921" s="2397" t="s">
        <v>934</v>
      </c>
      <c r="C921" s="2395" t="s">
        <v>223</v>
      </c>
      <c r="D921" s="2398"/>
      <c r="E921" s="2399"/>
      <c r="F921" s="1979"/>
      <c r="G921" s="191"/>
      <c r="H921" s="1980">
        <v>1</v>
      </c>
      <c r="I921" s="1979"/>
      <c r="J921" s="2006"/>
    </row>
    <row r="922" spans="1:10" s="1753" customFormat="1" ht="20.100000000000001" customHeight="1" collapsed="1">
      <c r="A922" s="13"/>
      <c r="B922" s="1759" t="s">
        <v>935</v>
      </c>
      <c r="C922" s="2395" t="s">
        <v>223</v>
      </c>
      <c r="D922" s="2398"/>
      <c r="E922" s="2399"/>
      <c r="F922" s="1979"/>
      <c r="G922" s="191"/>
      <c r="H922" s="1980">
        <v>1</v>
      </c>
      <c r="I922" s="1979"/>
      <c r="J922" s="2006"/>
    </row>
    <row r="923" spans="1:10" s="1753" customFormat="1" ht="20.100000000000001" hidden="1" customHeight="1" outlineLevel="1">
      <c r="A923" s="13"/>
      <c r="B923" s="2397" t="s">
        <v>936</v>
      </c>
      <c r="C923" s="2395" t="s">
        <v>223</v>
      </c>
      <c r="D923" s="2398"/>
      <c r="E923" s="2399"/>
      <c r="F923" s="1979"/>
      <c r="G923" s="191"/>
      <c r="H923" s="1980">
        <v>1</v>
      </c>
      <c r="I923" s="1979"/>
      <c r="J923" s="2006"/>
    </row>
    <row r="924" spans="1:10" s="1753" customFormat="1" ht="20.100000000000001" hidden="1" customHeight="1" outlineLevel="1">
      <c r="A924" s="13"/>
      <c r="B924" s="2397" t="s">
        <v>937</v>
      </c>
      <c r="C924" s="2395" t="s">
        <v>223</v>
      </c>
      <c r="D924" s="2398"/>
      <c r="E924" s="2399"/>
      <c r="F924" s="1979"/>
      <c r="G924" s="191"/>
      <c r="H924" s="1980">
        <v>1</v>
      </c>
      <c r="I924" s="1979"/>
      <c r="J924" s="2006"/>
    </row>
    <row r="925" spans="1:10" s="1753" customFormat="1" ht="20.100000000000001" hidden="1" customHeight="1" outlineLevel="1">
      <c r="A925" s="13"/>
      <c r="B925" s="2397" t="s">
        <v>938</v>
      </c>
      <c r="C925" s="2395" t="s">
        <v>223</v>
      </c>
      <c r="D925" s="2398"/>
      <c r="E925" s="2399"/>
      <c r="F925" s="1979"/>
      <c r="G925" s="191"/>
      <c r="H925" s="1980">
        <v>1</v>
      </c>
      <c r="I925" s="1979"/>
      <c r="J925" s="2006"/>
    </row>
    <row r="926" spans="1:10" s="1753" customFormat="1" ht="20.100000000000001" customHeight="1" collapsed="1">
      <c r="A926" s="13"/>
      <c r="B926" s="1759" t="s">
        <v>939</v>
      </c>
      <c r="C926" s="2395" t="s">
        <v>223</v>
      </c>
      <c r="D926" s="2398"/>
      <c r="E926" s="2399"/>
      <c r="F926" s="1979"/>
      <c r="G926" s="191"/>
      <c r="H926" s="1980">
        <v>1</v>
      </c>
      <c r="I926" s="1979"/>
      <c r="J926" s="2006"/>
    </row>
    <row r="927" spans="1:10" s="1753" customFormat="1" ht="20.100000000000001" hidden="1" customHeight="1" outlineLevel="1">
      <c r="A927" s="13"/>
      <c r="B927" s="2397" t="s">
        <v>940</v>
      </c>
      <c r="C927" s="2395" t="s">
        <v>223</v>
      </c>
      <c r="D927" s="2398"/>
      <c r="E927" s="2399"/>
      <c r="F927" s="1979"/>
      <c r="G927" s="191"/>
      <c r="H927" s="1980">
        <v>1</v>
      </c>
      <c r="I927" s="1979"/>
      <c r="J927" s="2006"/>
    </row>
    <row r="928" spans="1:10" s="1753" customFormat="1" ht="20.100000000000001" hidden="1" customHeight="1" outlineLevel="1">
      <c r="A928" s="13"/>
      <c r="B928" s="2397" t="s">
        <v>941</v>
      </c>
      <c r="C928" s="2395" t="s">
        <v>223</v>
      </c>
      <c r="D928" s="2398"/>
      <c r="E928" s="2399"/>
      <c r="F928" s="1979"/>
      <c r="G928" s="191"/>
      <c r="H928" s="1980">
        <v>1</v>
      </c>
      <c r="I928" s="1979"/>
      <c r="J928" s="2006"/>
    </row>
    <row r="929" spans="1:15" s="1753" customFormat="1" ht="20.100000000000001" hidden="1" customHeight="1" outlineLevel="1">
      <c r="A929" s="13"/>
      <c r="B929" s="2397" t="s">
        <v>942</v>
      </c>
      <c r="C929" s="2395" t="s">
        <v>223</v>
      </c>
      <c r="D929" s="2398"/>
      <c r="E929" s="2399"/>
      <c r="F929" s="1979"/>
      <c r="G929" s="191"/>
      <c r="H929" s="1980">
        <v>1</v>
      </c>
      <c r="I929" s="1979"/>
      <c r="J929" s="2006"/>
    </row>
    <row r="930" spans="1:15" s="1753" customFormat="1" ht="20.100000000000001" hidden="1" customHeight="1" outlineLevel="1">
      <c r="A930" s="13"/>
      <c r="B930" s="2397" t="s">
        <v>943</v>
      </c>
      <c r="C930" s="2395" t="s">
        <v>223</v>
      </c>
      <c r="D930" s="2398"/>
      <c r="E930" s="2399"/>
      <c r="F930" s="1979"/>
      <c r="G930" s="191"/>
      <c r="H930" s="1980">
        <v>1</v>
      </c>
      <c r="I930" s="1979"/>
      <c r="J930" s="2006"/>
    </row>
    <row r="931" spans="1:15" s="1753" customFormat="1" ht="20.100000000000001" customHeight="1" collapsed="1">
      <c r="A931" s="13"/>
      <c r="B931" s="1759" t="s">
        <v>944</v>
      </c>
      <c r="C931" s="2395" t="s">
        <v>223</v>
      </c>
      <c r="D931" s="2398"/>
      <c r="E931" s="2399"/>
      <c r="F931" s="1979"/>
      <c r="G931" s="191"/>
      <c r="H931" s="1980">
        <v>1</v>
      </c>
      <c r="I931" s="1979"/>
      <c r="J931" s="2006"/>
    </row>
    <row r="932" spans="1:15" s="1753" customFormat="1" ht="20.100000000000001" hidden="1" customHeight="1" outlineLevel="1">
      <c r="A932" s="13"/>
      <c r="B932" s="2397" t="s">
        <v>945</v>
      </c>
      <c r="C932" s="2395" t="s">
        <v>223</v>
      </c>
      <c r="D932" s="2398"/>
      <c r="E932" s="2399"/>
      <c r="F932" s="1979"/>
      <c r="G932" s="191"/>
      <c r="H932" s="1980">
        <v>1</v>
      </c>
      <c r="I932" s="1979"/>
      <c r="J932" s="2006"/>
    </row>
    <row r="933" spans="1:15" s="1753" customFormat="1" ht="20.100000000000001" hidden="1" customHeight="1" outlineLevel="1">
      <c r="A933" s="13"/>
      <c r="B933" s="2397" t="s">
        <v>946</v>
      </c>
      <c r="C933" s="2395" t="s">
        <v>223</v>
      </c>
      <c r="D933" s="2398"/>
      <c r="E933" s="2399"/>
      <c r="F933" s="1979"/>
      <c r="G933" s="191"/>
      <c r="H933" s="1980">
        <v>1</v>
      </c>
      <c r="I933" s="1979"/>
      <c r="J933" s="2006"/>
    </row>
    <row r="934" spans="1:15" s="1753" customFormat="1" ht="20.100000000000001" customHeight="1" collapsed="1">
      <c r="A934" s="13"/>
      <c r="B934" s="1759" t="s">
        <v>947</v>
      </c>
      <c r="C934" s="2395" t="s">
        <v>223</v>
      </c>
      <c r="D934" s="2398"/>
      <c r="E934" s="2399"/>
      <c r="F934" s="1979"/>
      <c r="G934" s="191"/>
      <c r="H934" s="1980">
        <v>1</v>
      </c>
      <c r="I934" s="1979"/>
      <c r="J934" s="2006"/>
    </row>
    <row r="935" spans="1:15" s="1753" customFormat="1" ht="20.100000000000001" hidden="1" customHeight="1" outlineLevel="1">
      <c r="A935" s="13"/>
      <c r="B935" s="2397" t="s">
        <v>1042</v>
      </c>
      <c r="C935" s="2395" t="s">
        <v>223</v>
      </c>
      <c r="D935" s="2398"/>
      <c r="E935" s="2399"/>
      <c r="F935" s="1979"/>
      <c r="G935" s="191"/>
      <c r="H935" s="1980">
        <v>1</v>
      </c>
      <c r="I935" s="1979"/>
      <c r="J935" s="2006"/>
    </row>
    <row r="936" spans="1:15" s="1753" customFormat="1" ht="20.100000000000001" hidden="1" customHeight="1" outlineLevel="1">
      <c r="A936" s="13"/>
      <c r="B936" s="2397" t="s">
        <v>949</v>
      </c>
      <c r="C936" s="2395" t="s">
        <v>223</v>
      </c>
      <c r="D936" s="2398"/>
      <c r="E936" s="2399"/>
      <c r="F936" s="1979"/>
      <c r="G936" s="191"/>
      <c r="H936" s="1980">
        <v>1</v>
      </c>
      <c r="I936" s="1979"/>
      <c r="J936" s="2006"/>
    </row>
    <row r="937" spans="1:15" s="1753" customFormat="1" ht="20.100000000000001" customHeight="1" collapsed="1">
      <c r="A937" s="2400"/>
      <c r="B937" s="1759" t="s">
        <v>948</v>
      </c>
      <c r="C937" s="2395" t="s">
        <v>223</v>
      </c>
      <c r="D937" s="2398"/>
      <c r="E937" s="2399"/>
      <c r="F937" s="1979"/>
      <c r="G937" s="191"/>
      <c r="H937" s="1980">
        <v>1</v>
      </c>
      <c r="I937" s="1979"/>
      <c r="J937" s="2006"/>
    </row>
    <row r="938" spans="1:15" s="1753" customFormat="1" ht="20.100000000000001" hidden="1" customHeight="1" outlineLevel="1">
      <c r="A938" s="13"/>
      <c r="B938" s="2401" t="s">
        <v>1043</v>
      </c>
      <c r="C938" s="2395" t="s">
        <v>223</v>
      </c>
      <c r="D938" s="2398"/>
      <c r="E938" s="2399"/>
      <c r="F938" s="1979"/>
      <c r="G938" s="191"/>
      <c r="H938" s="1980">
        <v>1</v>
      </c>
      <c r="I938" s="1979"/>
      <c r="J938" s="2006"/>
    </row>
    <row r="939" spans="1:15" s="1753" customFormat="1" ht="20.100000000000001" hidden="1" customHeight="1" outlineLevel="1">
      <c r="A939" s="13"/>
      <c r="B939" s="2397" t="s">
        <v>952</v>
      </c>
      <c r="C939" s="2395" t="s">
        <v>223</v>
      </c>
      <c r="D939" s="2398"/>
      <c r="E939" s="2399"/>
      <c r="F939" s="1979"/>
      <c r="G939" s="191"/>
      <c r="H939" s="1980">
        <v>1</v>
      </c>
      <c r="I939" s="1979"/>
      <c r="J939" s="2006"/>
    </row>
    <row r="940" spans="1:15" s="1753" customFormat="1" ht="20.100000000000001" customHeight="1" collapsed="1">
      <c r="A940" s="2415"/>
      <c r="B940" s="2416" t="s">
        <v>1044</v>
      </c>
      <c r="C940" s="2417" t="s">
        <v>223</v>
      </c>
      <c r="D940" s="2418"/>
      <c r="E940" s="2419"/>
      <c r="F940" s="2420"/>
      <c r="G940" s="2421"/>
      <c r="H940" s="2422">
        <v>1</v>
      </c>
      <c r="I940" s="2420"/>
      <c r="J940" s="2344"/>
    </row>
    <row r="941" spans="1:15" ht="27.95" customHeight="1">
      <c r="A941" s="363" t="s">
        <v>826</v>
      </c>
      <c r="B941" s="2322" t="s">
        <v>829</v>
      </c>
      <c r="C941" s="1260"/>
      <c r="D941" s="2323"/>
      <c r="E941" s="447"/>
      <c r="F941" s="447"/>
      <c r="G941" s="490"/>
      <c r="H941" s="1488"/>
      <c r="I941" s="1482"/>
      <c r="J941" s="490" t="s">
        <v>45</v>
      </c>
      <c r="K941" s="439"/>
      <c r="L941" s="439"/>
      <c r="O941" s="12">
        <v>39</v>
      </c>
    </row>
    <row r="942" spans="1:15" ht="27.95" customHeight="1">
      <c r="A942" s="829"/>
      <c r="B942" s="1125" t="s">
        <v>531</v>
      </c>
      <c r="C942" s="803"/>
      <c r="D942" s="1127"/>
      <c r="E942" s="450"/>
      <c r="F942" s="378"/>
      <c r="G942" s="377"/>
      <c r="H942" s="1487"/>
      <c r="I942" s="1484"/>
      <c r="J942" s="377" t="s">
        <v>220</v>
      </c>
      <c r="K942" s="439"/>
      <c r="L942" s="439"/>
    </row>
    <row r="943" spans="1:15" ht="27.95" customHeight="1">
      <c r="A943" s="733"/>
      <c r="B943" s="1125" t="s">
        <v>532</v>
      </c>
      <c r="C943" s="803"/>
      <c r="D943" s="1127"/>
      <c r="E943" s="450"/>
      <c r="F943" s="378"/>
      <c r="G943" s="377"/>
      <c r="H943" s="1487"/>
      <c r="I943" s="1484"/>
      <c r="J943" s="1672"/>
      <c r="K943" s="439"/>
      <c r="L943" s="439"/>
    </row>
    <row r="944" spans="1:15" ht="27.95" customHeight="1">
      <c r="A944" s="733"/>
      <c r="B944" s="1125" t="s">
        <v>224</v>
      </c>
      <c r="C944" s="803"/>
      <c r="D944" s="1127"/>
      <c r="E944" s="377"/>
      <c r="F944" s="291"/>
      <c r="G944" s="465"/>
      <c r="H944" s="1487"/>
      <c r="I944" s="1484"/>
      <c r="J944" s="1672"/>
      <c r="K944" s="439"/>
      <c r="L944" s="439"/>
    </row>
    <row r="945" spans="1:15" ht="27.95" customHeight="1">
      <c r="A945" s="504"/>
      <c r="B945" s="1125" t="s">
        <v>542</v>
      </c>
      <c r="C945" s="803"/>
      <c r="D945" s="1127"/>
      <c r="E945" s="737"/>
      <c r="F945" s="291"/>
      <c r="G945" s="465"/>
      <c r="H945" s="1487"/>
      <c r="I945" s="1484"/>
      <c r="J945" s="1672"/>
      <c r="K945" s="439"/>
      <c r="L945" s="439"/>
    </row>
    <row r="946" spans="1:15" ht="27.95" customHeight="1">
      <c r="A946" s="475"/>
      <c r="B946" s="71" t="s">
        <v>54</v>
      </c>
      <c r="C946" s="482" t="s">
        <v>226</v>
      </c>
      <c r="D946" s="83"/>
      <c r="E946" s="291"/>
      <c r="F946" s="291"/>
      <c r="G946" s="465"/>
      <c r="H946" s="245"/>
      <c r="I946" s="245"/>
      <c r="J946" s="1686"/>
      <c r="K946" s="439"/>
      <c r="L946" s="439"/>
    </row>
    <row r="947" spans="1:15" ht="27.95" customHeight="1">
      <c r="A947" s="475"/>
      <c r="B947" s="424"/>
      <c r="C947" s="424"/>
      <c r="D947" s="423"/>
      <c r="E947" s="291"/>
      <c r="F947" s="291"/>
      <c r="G947" s="465"/>
      <c r="H947" s="1494"/>
      <c r="I947" s="1484"/>
      <c r="J947" s="1672"/>
      <c r="K947" s="439"/>
      <c r="L947" s="439"/>
    </row>
    <row r="948" spans="1:15" ht="27.95" customHeight="1">
      <c r="A948" s="475"/>
      <c r="B948" s="424"/>
      <c r="C948" s="424"/>
      <c r="D948" s="423"/>
      <c r="E948" s="291"/>
      <c r="F948" s="291"/>
      <c r="G948" s="465"/>
      <c r="H948" s="1494"/>
      <c r="I948" s="1484"/>
      <c r="J948" s="1672"/>
      <c r="K948" s="439"/>
      <c r="L948" s="439"/>
    </row>
    <row r="949" spans="1:15" ht="27.95" customHeight="1">
      <c r="A949" s="475"/>
      <c r="B949" s="424"/>
      <c r="C949" s="424"/>
      <c r="D949" s="423"/>
      <c r="E949" s="291"/>
      <c r="F949" s="291"/>
      <c r="G949" s="465"/>
      <c r="H949" s="1494"/>
      <c r="I949" s="1484"/>
      <c r="J949" s="1672"/>
      <c r="K949" s="439"/>
      <c r="L949" s="439"/>
    </row>
    <row r="950" spans="1:15" ht="27.95" customHeight="1">
      <c r="A950" s="475"/>
      <c r="B950" s="424"/>
      <c r="C950" s="424"/>
      <c r="D950" s="423"/>
      <c r="E950" s="291"/>
      <c r="F950" s="291"/>
      <c r="G950" s="465"/>
      <c r="H950" s="1494"/>
      <c r="I950" s="1484"/>
      <c r="J950" s="1672"/>
      <c r="K950" s="439"/>
      <c r="L950" s="439"/>
    </row>
    <row r="951" spans="1:15" ht="27.95" customHeight="1">
      <c r="A951" s="472"/>
      <c r="B951" s="2410"/>
      <c r="C951" s="2410"/>
      <c r="D951" s="2411"/>
      <c r="E951" s="286"/>
      <c r="F951" s="286"/>
      <c r="G951" s="2364"/>
      <c r="H951" s="2412"/>
      <c r="I951" s="2413"/>
      <c r="J951" s="1734"/>
      <c r="K951" s="439"/>
      <c r="L951" s="439"/>
    </row>
    <row r="952" spans="1:15" ht="27.95" customHeight="1">
      <c r="A952" s="365"/>
      <c r="B952" s="2773" t="s">
        <v>830</v>
      </c>
      <c r="C952" s="2774"/>
      <c r="D952" s="2775"/>
      <c r="E952" s="450"/>
      <c r="F952" s="450"/>
      <c r="G952" s="377"/>
      <c r="H952" s="1483"/>
      <c r="I952" s="1484"/>
      <c r="J952" s="377" t="s">
        <v>45</v>
      </c>
      <c r="K952" s="439"/>
      <c r="L952" s="439"/>
      <c r="O952" s="12">
        <v>40</v>
      </c>
    </row>
    <row r="953" spans="1:15" ht="27.95" customHeight="1">
      <c r="A953" s="365"/>
      <c r="B953" s="1140" t="s">
        <v>533</v>
      </c>
      <c r="C953" s="1141"/>
      <c r="D953" s="1142"/>
      <c r="E953" s="450"/>
      <c r="F953" s="450"/>
      <c r="G953" s="450"/>
      <c r="H953" s="1483"/>
      <c r="I953" s="1484"/>
      <c r="J953" s="377" t="s">
        <v>220</v>
      </c>
      <c r="K953" s="439"/>
      <c r="L953" s="439"/>
    </row>
    <row r="954" spans="1:15" ht="27.95" customHeight="1">
      <c r="A954" s="448"/>
      <c r="B954" s="1140" t="s">
        <v>534</v>
      </c>
      <c r="C954" s="1141"/>
      <c r="D954" s="1142"/>
      <c r="E954" s="450"/>
      <c r="F954" s="450"/>
      <c r="G954" s="450"/>
      <c r="H954" s="1483"/>
      <c r="I954" s="1484"/>
      <c r="J954" s="1672"/>
      <c r="K954" s="439"/>
      <c r="L954" s="439"/>
    </row>
    <row r="955" spans="1:15" ht="27.95" customHeight="1">
      <c r="A955" s="448"/>
      <c r="B955" s="1125" t="s">
        <v>543</v>
      </c>
      <c r="C955" s="1141"/>
      <c r="D955" s="1141"/>
      <c r="E955" s="377"/>
      <c r="F955" s="450"/>
      <c r="G955" s="450"/>
      <c r="H955" s="1483"/>
      <c r="I955" s="1484"/>
      <c r="J955" s="1672"/>
      <c r="K955" s="439"/>
      <c r="L955" s="439"/>
    </row>
    <row r="956" spans="1:15" ht="27.95" customHeight="1">
      <c r="A956" s="448"/>
      <c r="B956" s="484" t="s">
        <v>535</v>
      </c>
      <c r="C956" s="449"/>
      <c r="D956" s="449"/>
      <c r="E956" s="377"/>
      <c r="F956" s="450"/>
      <c r="G956" s="450"/>
      <c r="H956" s="1483"/>
      <c r="I956" s="1484"/>
      <c r="J956" s="1672"/>
      <c r="K956" s="439"/>
      <c r="L956" s="439"/>
    </row>
    <row r="957" spans="1:15" ht="27.95" customHeight="1">
      <c r="A957" s="472"/>
      <c r="B957" s="135" t="s">
        <v>54</v>
      </c>
      <c r="C957" s="505" t="s">
        <v>226</v>
      </c>
      <c r="D957" s="506"/>
      <c r="E957" s="456"/>
      <c r="F957" s="456"/>
      <c r="G957" s="456"/>
      <c r="H957" s="245"/>
      <c r="I957" s="245"/>
      <c r="J957" s="1686"/>
      <c r="K957" s="439"/>
      <c r="L957" s="439"/>
    </row>
    <row r="958" spans="1:15" ht="27.95" customHeight="1">
      <c r="A958" s="475"/>
      <c r="B958" s="71"/>
      <c r="C958" s="491"/>
      <c r="D958" s="453"/>
      <c r="E958" s="450"/>
      <c r="F958" s="450"/>
      <c r="G958" s="450"/>
      <c r="H958" s="245"/>
      <c r="I958" s="245"/>
      <c r="J958" s="1686"/>
      <c r="K958" s="439"/>
      <c r="L958" s="439"/>
    </row>
    <row r="959" spans="1:15" ht="27.95" customHeight="1">
      <c r="A959" s="507"/>
      <c r="B959" s="71"/>
      <c r="C959" s="491"/>
      <c r="D959" s="453"/>
      <c r="E959" s="411"/>
      <c r="F959" s="412"/>
      <c r="G959" s="187"/>
      <c r="H959" s="245"/>
      <c r="I959" s="245"/>
      <c r="J959" s="1686"/>
    </row>
    <row r="960" spans="1:15" ht="27.95" customHeight="1">
      <c r="A960" s="507"/>
      <c r="B960" s="71"/>
      <c r="C960" s="491"/>
      <c r="D960" s="453"/>
      <c r="E960" s="411"/>
      <c r="F960" s="412"/>
      <c r="G960" s="187"/>
      <c r="H960" s="245"/>
      <c r="I960" s="245"/>
      <c r="J960" s="1686"/>
    </row>
    <row r="961" spans="1:10" ht="30" customHeight="1">
      <c r="A961" s="510"/>
      <c r="B961" s="110"/>
      <c r="C961" s="511"/>
      <c r="D961" s="512"/>
      <c r="E961" s="513"/>
      <c r="F961" s="513"/>
      <c r="G961" s="513"/>
      <c r="H961" s="514"/>
      <c r="I961" s="514"/>
      <c r="J961" s="1687"/>
    </row>
    <row r="962" spans="1:10" ht="27.95" customHeight="1">
      <c r="A962" s="12">
        <v>2</v>
      </c>
      <c r="I962" s="2607">
        <v>2</v>
      </c>
      <c r="J962" s="2608">
        <v>40</v>
      </c>
    </row>
  </sheetData>
  <mergeCells count="91">
    <mergeCell ref="B881:D881"/>
    <mergeCell ref="B952:D952"/>
    <mergeCell ref="B538:D538"/>
    <mergeCell ref="B590:D590"/>
    <mergeCell ref="B662:D662"/>
    <mergeCell ref="B685:D685"/>
    <mergeCell ref="B693:D693"/>
    <mergeCell ref="B732:D732"/>
    <mergeCell ref="B735:D735"/>
    <mergeCell ref="B745:D745"/>
    <mergeCell ref="B816:D816"/>
    <mergeCell ref="B681:D681"/>
    <mergeCell ref="B683:D683"/>
    <mergeCell ref="B684:D684"/>
    <mergeCell ref="B691:D691"/>
    <mergeCell ref="B667:D667"/>
    <mergeCell ref="B661:D661"/>
    <mergeCell ref="B665:D665"/>
    <mergeCell ref="B593:D593"/>
    <mergeCell ref="B655:D655"/>
    <mergeCell ref="B682:D682"/>
    <mergeCell ref="B674:D674"/>
    <mergeCell ref="B675:D675"/>
    <mergeCell ref="B676:D676"/>
    <mergeCell ref="B680:D680"/>
    <mergeCell ref="B669:D669"/>
    <mergeCell ref="B670:D670"/>
    <mergeCell ref="B672:D672"/>
    <mergeCell ref="B673:D673"/>
    <mergeCell ref="B588:D588"/>
    <mergeCell ref="B589:D589"/>
    <mergeCell ref="B592:D592"/>
    <mergeCell ref="B659:D659"/>
    <mergeCell ref="B660:D660"/>
    <mergeCell ref="B581:D581"/>
    <mergeCell ref="B582:D582"/>
    <mergeCell ref="B583:D583"/>
    <mergeCell ref="B586:D586"/>
    <mergeCell ref="B587:D587"/>
    <mergeCell ref="B574:D574"/>
    <mergeCell ref="B575:D575"/>
    <mergeCell ref="B576:D576"/>
    <mergeCell ref="B577:D577"/>
    <mergeCell ref="B580:D580"/>
    <mergeCell ref="B566:D566"/>
    <mergeCell ref="B568:D568"/>
    <mergeCell ref="B569:D569"/>
    <mergeCell ref="B570:D570"/>
    <mergeCell ref="B573:D573"/>
    <mergeCell ref="B564:D564"/>
    <mergeCell ref="B565:D565"/>
    <mergeCell ref="B544:D544"/>
    <mergeCell ref="B555:D555"/>
    <mergeCell ref="B541:D541"/>
    <mergeCell ref="B542:D542"/>
    <mergeCell ref="B478:D478"/>
    <mergeCell ref="B540:D540"/>
    <mergeCell ref="B420:D420"/>
    <mergeCell ref="B359:D359"/>
    <mergeCell ref="B360:D360"/>
    <mergeCell ref="B227:D227"/>
    <mergeCell ref="B355:D355"/>
    <mergeCell ref="B356:D356"/>
    <mergeCell ref="B152:D152"/>
    <mergeCell ref="B219:D219"/>
    <mergeCell ref="B220:D220"/>
    <mergeCell ref="B34:D34"/>
    <mergeCell ref="B92:D92"/>
    <mergeCell ref="B93:D93"/>
    <mergeCell ref="B94:D94"/>
    <mergeCell ref="C28:D28"/>
    <mergeCell ref="B31:D31"/>
    <mergeCell ref="B32:D32"/>
    <mergeCell ref="B33:D33"/>
    <mergeCell ref="B18:D18"/>
    <mergeCell ref="B19:D19"/>
    <mergeCell ref="C26:D26"/>
    <mergeCell ref="B27:D27"/>
    <mergeCell ref="F18:I18"/>
    <mergeCell ref="H5:J5"/>
    <mergeCell ref="H7:J7"/>
    <mergeCell ref="H3:J3"/>
    <mergeCell ref="H4:J4"/>
    <mergeCell ref="B17:D17"/>
    <mergeCell ref="H8:J8"/>
    <mergeCell ref="H10:J10"/>
    <mergeCell ref="H11:J11"/>
    <mergeCell ref="H12:J12"/>
    <mergeCell ref="H14:J14"/>
    <mergeCell ref="H15:J15"/>
    <mergeCell ref="F17:I17"/>
  </mergeCells>
  <pageMargins left="0.59055118110236227" right="0.15748031496062992" top="0.31" bottom="0.33" header="0.31496062992125984" footer="0.15748031496062992"/>
  <pageSetup paperSize="9" scale="62" orientation="landscape" r:id="rId1"/>
  <rowBreaks count="12" manualBreakCount="12">
    <brk id="29" max="9" man="1"/>
    <brk id="151" max="9" man="1"/>
    <brk id="179" max="9" man="1"/>
    <brk id="218" max="9" man="1"/>
    <brk id="288" max="9" man="1"/>
    <brk id="358" max="9" man="1"/>
    <brk id="540" max="9" man="1"/>
    <brk id="591" max="9" man="1"/>
    <brk id="663" max="9" man="1"/>
    <brk id="689" max="9" man="1"/>
    <brk id="718" max="9" man="1"/>
    <brk id="815" max="9" man="1"/>
  </rowBreaks>
  <ignoredErrors>
    <ignoredError sqref="C823:C879 C884:C940" numberStoredAsText="1"/>
    <ignoredError sqref="F513:G513 F484:G484 C484 C5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XFB1503"/>
  <sheetViews>
    <sheetView view="pageBreakPreview" zoomScale="70" zoomScaleNormal="70" zoomScaleSheetLayoutView="70" workbookViewId="0">
      <selection activeCell="B2" sqref="B2:D2"/>
    </sheetView>
  </sheetViews>
  <sheetFormatPr defaultColWidth="9" defaultRowHeight="27.95" customHeight="1" outlineLevelRow="3"/>
  <cols>
    <col min="1" max="1" width="54" style="12" customWidth="1"/>
    <col min="2" max="2" width="28.28515625" style="12" customWidth="1"/>
    <col min="3" max="3" width="13.28515625" style="12" customWidth="1"/>
    <col min="4" max="4" width="30.5703125" style="12" customWidth="1"/>
    <col min="5" max="5" width="11.85546875" style="12" customWidth="1"/>
    <col min="6" max="7" width="13.5703125" style="12" customWidth="1"/>
    <col min="8" max="8" width="13.5703125" style="1496" customWidth="1"/>
    <col min="9" max="9" width="13.5703125" style="1497" customWidth="1"/>
    <col min="10" max="10" width="13.42578125" style="1696" customWidth="1"/>
    <col min="11" max="11" width="8.85546875" style="12" customWidth="1"/>
    <col min="12" max="12" width="16" style="12" customWidth="1"/>
    <col min="13" max="16384" width="9" style="12"/>
  </cols>
  <sheetData>
    <row r="1" spans="1:18" ht="27.95" customHeight="1">
      <c r="A1" s="763" t="s">
        <v>664</v>
      </c>
      <c r="B1" s="2815" t="s">
        <v>78</v>
      </c>
      <c r="C1" s="2815"/>
      <c r="D1" s="2815"/>
      <c r="E1" s="207"/>
      <c r="F1" s="208"/>
      <c r="G1" s="207"/>
      <c r="H1" s="1498"/>
      <c r="I1" s="1499"/>
      <c r="J1" s="1702"/>
    </row>
    <row r="2" spans="1:18" ht="27.95" customHeight="1">
      <c r="A2" s="764" t="s">
        <v>17</v>
      </c>
      <c r="B2" s="2815" t="s">
        <v>179</v>
      </c>
      <c r="C2" s="2815"/>
      <c r="D2" s="2815"/>
      <c r="E2" s="202"/>
      <c r="F2" s="202"/>
      <c r="G2" s="202"/>
      <c r="H2" s="1500"/>
      <c r="I2" s="1501"/>
      <c r="J2" s="1703"/>
    </row>
    <row r="3" spans="1:18" s="23" customFormat="1" ht="27.95" customHeight="1">
      <c r="A3" s="204" t="s">
        <v>1</v>
      </c>
      <c r="B3" s="204" t="s">
        <v>80</v>
      </c>
      <c r="C3" s="204"/>
      <c r="D3" s="204"/>
      <c r="E3" s="204" t="s">
        <v>2</v>
      </c>
      <c r="F3" s="204"/>
      <c r="G3" s="204"/>
      <c r="H3" s="2814" t="s">
        <v>3</v>
      </c>
      <c r="I3" s="2814"/>
      <c r="J3" s="2814"/>
    </row>
    <row r="4" spans="1:18" s="23" customFormat="1" ht="27.95" customHeight="1">
      <c r="A4" s="44" t="s">
        <v>4</v>
      </c>
      <c r="B4" s="205" t="s">
        <v>614</v>
      </c>
      <c r="C4" s="44"/>
      <c r="D4" s="44"/>
      <c r="E4" s="403" t="s">
        <v>615</v>
      </c>
      <c r="F4" s="44"/>
      <c r="G4" s="44"/>
      <c r="H4" s="2816" t="s">
        <v>616</v>
      </c>
      <c r="I4" s="2816"/>
      <c r="J4" s="2816"/>
    </row>
    <row r="5" spans="1:18" s="23" customFormat="1" ht="27.95" customHeight="1">
      <c r="A5" s="251" t="s">
        <v>182</v>
      </c>
      <c r="B5" s="205"/>
      <c r="C5" s="44"/>
      <c r="D5" s="44"/>
      <c r="E5" s="403"/>
      <c r="F5" s="44"/>
      <c r="G5" s="44"/>
      <c r="H5" s="2816" t="s">
        <v>740</v>
      </c>
      <c r="I5" s="2816"/>
      <c r="J5" s="2816"/>
    </row>
    <row r="6" spans="1:18" s="23" customFormat="1" ht="27.95" customHeight="1">
      <c r="A6" s="251" t="s">
        <v>84</v>
      </c>
      <c r="B6" s="204" t="s">
        <v>85</v>
      </c>
      <c r="C6" s="204"/>
      <c r="D6" s="204"/>
      <c r="E6" s="204" t="s">
        <v>7</v>
      </c>
      <c r="F6" s="204"/>
      <c r="G6" s="204"/>
      <c r="H6" s="2814" t="s">
        <v>8</v>
      </c>
      <c r="I6" s="2814"/>
      <c r="J6" s="2814"/>
    </row>
    <row r="7" spans="1:18" s="23" customFormat="1" ht="27.95" customHeight="1">
      <c r="A7" s="38"/>
      <c r="B7" s="205" t="s">
        <v>614</v>
      </c>
      <c r="C7" s="38"/>
      <c r="D7" s="38"/>
      <c r="E7" s="403" t="s">
        <v>615</v>
      </c>
      <c r="F7" s="38"/>
      <c r="G7" s="38"/>
      <c r="H7" s="2816" t="s">
        <v>617</v>
      </c>
      <c r="I7" s="2816"/>
      <c r="J7" s="2816"/>
    </row>
    <row r="8" spans="1:18" s="23" customFormat="1" ht="27.95" customHeight="1">
      <c r="A8" s="38"/>
      <c r="B8" s="205"/>
      <c r="C8" s="38"/>
      <c r="D8" s="38"/>
      <c r="E8" s="403"/>
      <c r="F8" s="44"/>
      <c r="G8" s="44"/>
      <c r="H8" s="2816"/>
      <c r="I8" s="2816"/>
      <c r="J8" s="2816"/>
    </row>
    <row r="9" spans="1:18" s="1" customFormat="1" ht="27.95" customHeight="1">
      <c r="A9" s="45"/>
      <c r="B9" s="210"/>
      <c r="C9" s="45"/>
      <c r="D9" s="45"/>
      <c r="E9" s="946"/>
      <c r="F9" s="41"/>
      <c r="G9" s="41"/>
      <c r="H9" s="2817"/>
      <c r="I9" s="2817"/>
      <c r="J9" s="2817"/>
    </row>
    <row r="10" spans="1:18" s="1" customFormat="1" ht="27.95" customHeight="1">
      <c r="A10" s="9" t="s">
        <v>11</v>
      </c>
      <c r="B10" s="2652" t="s">
        <v>12</v>
      </c>
      <c r="C10" s="2653"/>
      <c r="D10" s="2653"/>
      <c r="E10" s="61">
        <v>10</v>
      </c>
      <c r="F10" s="2661">
        <v>11</v>
      </c>
      <c r="G10" s="2662"/>
      <c r="H10" s="2662"/>
      <c r="I10" s="2662"/>
      <c r="J10" s="1683">
        <v>12</v>
      </c>
    </row>
    <row r="11" spans="1:18" s="1" customFormat="1" ht="27.95" customHeight="1">
      <c r="A11" s="10" t="s">
        <v>13</v>
      </c>
      <c r="B11" s="2678" t="s">
        <v>14</v>
      </c>
      <c r="C11" s="2678"/>
      <c r="D11" s="2678"/>
      <c r="E11" s="62" t="s">
        <v>19</v>
      </c>
      <c r="F11" s="2663" t="s">
        <v>894</v>
      </c>
      <c r="G11" s="2664"/>
      <c r="H11" s="2664"/>
      <c r="I11" s="2664"/>
      <c r="J11" s="1661" t="s">
        <v>20</v>
      </c>
    </row>
    <row r="12" spans="1:18" ht="27.95" customHeight="1">
      <c r="A12" s="11"/>
      <c r="B12" s="2684" t="s">
        <v>15</v>
      </c>
      <c r="C12" s="2684"/>
      <c r="D12" s="2684"/>
      <c r="E12" s="64"/>
      <c r="F12" s="1612">
        <v>1</v>
      </c>
      <c r="G12" s="1612">
        <v>2</v>
      </c>
      <c r="H12" s="57">
        <v>3</v>
      </c>
      <c r="I12" s="1613">
        <v>4</v>
      </c>
      <c r="J12" s="1662" t="s">
        <v>21</v>
      </c>
      <c r="K12" s="1"/>
      <c r="L12" s="1"/>
      <c r="M12" s="1"/>
      <c r="N12" s="1"/>
      <c r="O12" s="1"/>
      <c r="P12" s="1"/>
      <c r="Q12" s="1"/>
      <c r="R12" s="1"/>
    </row>
    <row r="13" spans="1:18" ht="27.95" customHeight="1">
      <c r="A13" s="788" t="s">
        <v>831</v>
      </c>
      <c r="B13" s="1030" t="s">
        <v>832</v>
      </c>
      <c r="C13" s="1031"/>
      <c r="D13" s="1031"/>
      <c r="E13" s="450" t="s">
        <v>20</v>
      </c>
      <c r="F13" s="411"/>
      <c r="G13" s="411"/>
      <c r="H13" s="245"/>
      <c r="I13" s="245"/>
      <c r="J13" s="1656" t="s">
        <v>220</v>
      </c>
      <c r="K13" s="42"/>
      <c r="L13" s="42"/>
      <c r="M13" s="42"/>
      <c r="N13" s="42"/>
      <c r="O13" s="42">
        <v>1</v>
      </c>
      <c r="P13" s="42"/>
      <c r="Q13" s="42"/>
      <c r="R13" s="42"/>
    </row>
    <row r="14" spans="1:18" ht="27.95" customHeight="1">
      <c r="A14" s="1032" t="s">
        <v>698</v>
      </c>
      <c r="B14" s="791" t="s">
        <v>699</v>
      </c>
      <c r="C14" s="1033"/>
      <c r="D14" s="1033"/>
      <c r="E14" s="450" t="s">
        <v>44</v>
      </c>
      <c r="F14" s="412"/>
      <c r="G14" s="377"/>
      <c r="H14" s="245"/>
      <c r="I14" s="245"/>
      <c r="J14" s="1656"/>
      <c r="K14" s="42"/>
      <c r="L14" s="42"/>
      <c r="M14" s="42"/>
      <c r="N14" s="42"/>
      <c r="O14" s="42"/>
      <c r="P14" s="42"/>
      <c r="Q14" s="42"/>
      <c r="R14" s="42"/>
    </row>
    <row r="15" spans="1:18" ht="27.95" customHeight="1">
      <c r="A15" s="949"/>
      <c r="B15" s="950"/>
      <c r="C15" s="1116" t="s">
        <v>70</v>
      </c>
      <c r="D15" s="1116" t="s">
        <v>665</v>
      </c>
      <c r="E15" s="450" t="s">
        <v>123</v>
      </c>
      <c r="F15" s="412"/>
      <c r="G15" s="187"/>
      <c r="H15" s="245"/>
      <c r="I15" s="245"/>
      <c r="J15" s="1656"/>
      <c r="K15" s="42"/>
      <c r="L15" s="42"/>
      <c r="M15" s="42"/>
      <c r="N15" s="42"/>
      <c r="O15" s="42"/>
      <c r="P15" s="42"/>
      <c r="Q15" s="42"/>
      <c r="R15" s="42"/>
    </row>
    <row r="16" spans="1:18" ht="27.95" customHeight="1">
      <c r="A16" s="949"/>
      <c r="B16" s="950"/>
      <c r="C16" s="1116" t="s">
        <v>751</v>
      </c>
      <c r="D16" s="951"/>
      <c r="E16" s="1023"/>
      <c r="F16" s="412"/>
      <c r="G16" s="1115"/>
      <c r="H16" s="245"/>
      <c r="I16" s="245"/>
      <c r="J16" s="1656"/>
      <c r="K16" s="42"/>
      <c r="L16" s="42"/>
      <c r="M16" s="42"/>
      <c r="N16" s="42"/>
      <c r="O16" s="42"/>
      <c r="P16" s="42"/>
      <c r="Q16" s="42"/>
      <c r="R16" s="42"/>
    </row>
    <row r="17" spans="1:18" ht="27.95" customHeight="1">
      <c r="A17" s="949"/>
      <c r="B17" s="952" t="s">
        <v>123</v>
      </c>
      <c r="C17" s="953">
        <v>7.08</v>
      </c>
      <c r="D17" s="953" t="s">
        <v>1376</v>
      </c>
      <c r="E17" s="419"/>
      <c r="F17" s="1788"/>
      <c r="G17" s="1789"/>
      <c r="H17" s="1790"/>
      <c r="I17" s="1791"/>
      <c r="J17" s="1656"/>
      <c r="K17" s="42"/>
      <c r="L17" s="42"/>
      <c r="M17" s="42"/>
      <c r="N17" s="42"/>
      <c r="O17" s="42"/>
      <c r="P17" s="42"/>
      <c r="Q17" s="42"/>
      <c r="R17" s="42"/>
    </row>
    <row r="18" spans="1:18" ht="27.95" customHeight="1">
      <c r="A18" s="949"/>
      <c r="B18" s="952" t="s">
        <v>1009</v>
      </c>
      <c r="C18" s="1792">
        <v>8</v>
      </c>
      <c r="D18" s="953" t="s">
        <v>1376</v>
      </c>
      <c r="E18" s="419"/>
      <c r="F18" s="1788" t="s">
        <v>216</v>
      </c>
      <c r="G18" s="1789" t="s">
        <v>216</v>
      </c>
      <c r="H18" s="1790" t="s">
        <v>216</v>
      </c>
      <c r="I18" s="1791">
        <v>1</v>
      </c>
      <c r="J18" s="1656"/>
      <c r="K18" s="42"/>
      <c r="L18" s="42"/>
      <c r="M18" s="42"/>
      <c r="N18" s="42"/>
      <c r="O18" s="42"/>
      <c r="P18" s="42"/>
      <c r="Q18" s="42"/>
      <c r="R18" s="42"/>
    </row>
    <row r="19" spans="1:18" ht="27.95" customHeight="1">
      <c r="A19" s="949"/>
      <c r="B19" s="952" t="s">
        <v>1010</v>
      </c>
      <c r="C19" s="1792">
        <v>7.65</v>
      </c>
      <c r="D19" s="953" t="s">
        <v>1376</v>
      </c>
      <c r="E19" s="419"/>
      <c r="F19" s="1788" t="s">
        <v>216</v>
      </c>
      <c r="G19" s="1789" t="s">
        <v>216</v>
      </c>
      <c r="H19" s="1790" t="s">
        <v>216</v>
      </c>
      <c r="I19" s="1791">
        <v>1</v>
      </c>
      <c r="J19" s="1656"/>
      <c r="K19" s="42"/>
      <c r="L19" s="42"/>
      <c r="M19" s="42"/>
      <c r="N19" s="42"/>
      <c r="O19" s="42"/>
      <c r="P19" s="42"/>
      <c r="Q19" s="42"/>
      <c r="R19" s="42"/>
    </row>
    <row r="20" spans="1:18" ht="27.95" customHeight="1">
      <c r="A20" s="949"/>
      <c r="B20" s="952" t="s">
        <v>1011</v>
      </c>
      <c r="C20" s="1792">
        <v>5.3</v>
      </c>
      <c r="D20" s="953" t="s">
        <v>1376</v>
      </c>
      <c r="E20" s="419"/>
      <c r="F20" s="1788" t="s">
        <v>216</v>
      </c>
      <c r="G20" s="1789" t="s">
        <v>216</v>
      </c>
      <c r="H20" s="1790" t="s">
        <v>216</v>
      </c>
      <c r="I20" s="1791">
        <v>1</v>
      </c>
      <c r="J20" s="1656"/>
      <c r="K20" s="42"/>
      <c r="L20" s="42"/>
      <c r="M20" s="42"/>
      <c r="N20" s="42"/>
      <c r="O20" s="42"/>
      <c r="P20" s="42"/>
      <c r="Q20" s="42"/>
      <c r="R20" s="42"/>
    </row>
    <row r="21" spans="1:18" ht="27.95" customHeight="1">
      <c r="A21" s="1029"/>
      <c r="B21" s="955" t="s">
        <v>1012</v>
      </c>
      <c r="C21" s="1793">
        <v>6.9</v>
      </c>
      <c r="D21" s="953" t="s">
        <v>1376</v>
      </c>
      <c r="E21" s="419"/>
      <c r="F21" s="1788" t="s">
        <v>216</v>
      </c>
      <c r="G21" s="1789" t="s">
        <v>216</v>
      </c>
      <c r="H21" s="1790" t="s">
        <v>216</v>
      </c>
      <c r="I21" s="1791">
        <v>1</v>
      </c>
      <c r="J21" s="1701"/>
      <c r="K21" s="42"/>
      <c r="L21" s="42"/>
      <c r="M21" s="42"/>
      <c r="N21" s="42"/>
      <c r="O21" s="42"/>
      <c r="P21" s="42"/>
      <c r="Q21" s="42"/>
      <c r="R21" s="42"/>
    </row>
    <row r="22" spans="1:18" ht="27.95" customHeight="1">
      <c r="A22" s="1029"/>
      <c r="B22" s="1794" t="s">
        <v>1013</v>
      </c>
      <c r="C22" s="1792">
        <v>7.5</v>
      </c>
      <c r="D22" s="953" t="s">
        <v>1376</v>
      </c>
      <c r="E22" s="419"/>
      <c r="F22" s="1788" t="s">
        <v>216</v>
      </c>
      <c r="G22" s="1789" t="s">
        <v>216</v>
      </c>
      <c r="H22" s="1790" t="s">
        <v>216</v>
      </c>
      <c r="I22" s="1791">
        <v>1</v>
      </c>
      <c r="J22" s="1701"/>
      <c r="K22" s="42"/>
      <c r="L22" s="42"/>
      <c r="M22" s="42"/>
      <c r="N22" s="42"/>
      <c r="O22" s="42"/>
      <c r="P22" s="42"/>
      <c r="Q22" s="42"/>
      <c r="R22" s="42"/>
    </row>
    <row r="23" spans="1:18" ht="27.95" customHeight="1">
      <c r="A23" s="1029"/>
      <c r="B23" s="1794" t="s">
        <v>1014</v>
      </c>
      <c r="C23" s="1792">
        <v>7.5</v>
      </c>
      <c r="D23" s="953" t="s">
        <v>1376</v>
      </c>
      <c r="E23" s="419"/>
      <c r="F23" s="1788" t="s">
        <v>216</v>
      </c>
      <c r="G23" s="1789" t="s">
        <v>216</v>
      </c>
      <c r="H23" s="1790" t="s">
        <v>216</v>
      </c>
      <c r="I23" s="1791">
        <v>1</v>
      </c>
      <c r="J23" s="1701"/>
      <c r="K23" s="42"/>
      <c r="L23" s="42"/>
      <c r="M23" s="42"/>
      <c r="N23" s="42"/>
      <c r="O23" s="42"/>
      <c r="P23" s="42"/>
      <c r="Q23" s="42"/>
      <c r="R23" s="42"/>
    </row>
    <row r="24" spans="1:18" ht="27.95" customHeight="1">
      <c r="A24" s="1029"/>
      <c r="B24" s="1794" t="s">
        <v>1015</v>
      </c>
      <c r="C24" s="1792">
        <v>6.55</v>
      </c>
      <c r="D24" s="953" t="s">
        <v>1376</v>
      </c>
      <c r="E24" s="419"/>
      <c r="F24" s="1788" t="s">
        <v>216</v>
      </c>
      <c r="G24" s="1789" t="s">
        <v>216</v>
      </c>
      <c r="H24" s="1790" t="s">
        <v>216</v>
      </c>
      <c r="I24" s="1791">
        <v>1</v>
      </c>
      <c r="J24" s="1701"/>
      <c r="K24" s="42"/>
      <c r="L24" s="42"/>
      <c r="M24" s="42"/>
      <c r="N24" s="42"/>
      <c r="O24" s="42"/>
      <c r="P24" s="42"/>
      <c r="Q24" s="42"/>
      <c r="R24" s="42"/>
    </row>
    <row r="25" spans="1:18" ht="27.95" customHeight="1">
      <c r="A25" s="1029"/>
      <c r="B25" s="1794" t="s">
        <v>1016</v>
      </c>
      <c r="C25" s="1792">
        <v>8.6</v>
      </c>
      <c r="D25" s="953" t="s">
        <v>1376</v>
      </c>
      <c r="E25" s="419"/>
      <c r="F25" s="1788" t="s">
        <v>216</v>
      </c>
      <c r="G25" s="1789" t="s">
        <v>216</v>
      </c>
      <c r="H25" s="1790" t="s">
        <v>216</v>
      </c>
      <c r="I25" s="1791">
        <v>1</v>
      </c>
      <c r="J25" s="1701"/>
      <c r="K25" s="42"/>
      <c r="L25" s="42"/>
      <c r="M25" s="42"/>
      <c r="N25" s="42"/>
      <c r="O25" s="42"/>
      <c r="P25" s="42"/>
      <c r="Q25" s="42"/>
      <c r="R25" s="42"/>
    </row>
    <row r="26" spans="1:18" ht="27.95" customHeight="1">
      <c r="A26" s="1029"/>
      <c r="B26" s="1794" t="s">
        <v>1017</v>
      </c>
      <c r="C26" s="1792">
        <v>7.35</v>
      </c>
      <c r="D26" s="953" t="s">
        <v>1376</v>
      </c>
      <c r="E26" s="419"/>
      <c r="F26" s="1788" t="s">
        <v>216</v>
      </c>
      <c r="G26" s="1789" t="s">
        <v>216</v>
      </c>
      <c r="H26" s="1790" t="s">
        <v>216</v>
      </c>
      <c r="I26" s="1791">
        <v>1</v>
      </c>
      <c r="J26" s="1701"/>
      <c r="K26" s="42"/>
      <c r="L26" s="42"/>
      <c r="M26" s="42"/>
      <c r="N26" s="42"/>
      <c r="O26" s="42"/>
      <c r="P26" s="42"/>
      <c r="Q26" s="42"/>
      <c r="R26" s="42"/>
    </row>
    <row r="27" spans="1:18" ht="27.95" customHeight="1">
      <c r="A27" s="1029"/>
      <c r="B27" s="1794" t="s">
        <v>1018</v>
      </c>
      <c r="C27" s="1792">
        <v>8.4</v>
      </c>
      <c r="D27" s="953" t="s">
        <v>1376</v>
      </c>
      <c r="E27" s="419"/>
      <c r="F27" s="1788" t="s">
        <v>216</v>
      </c>
      <c r="G27" s="1789" t="s">
        <v>216</v>
      </c>
      <c r="H27" s="1790" t="s">
        <v>216</v>
      </c>
      <c r="I27" s="1791">
        <v>1</v>
      </c>
      <c r="J27" s="1701"/>
      <c r="K27" s="42"/>
      <c r="L27" s="42"/>
      <c r="M27" s="42"/>
      <c r="N27" s="42"/>
      <c r="O27" s="42"/>
      <c r="P27" s="42"/>
      <c r="Q27" s="42"/>
      <c r="R27" s="42"/>
    </row>
    <row r="28" spans="1:18" ht="27.95" customHeight="1">
      <c r="A28" s="1029"/>
      <c r="B28" s="1794" t="s">
        <v>1019</v>
      </c>
      <c r="C28" s="1792">
        <v>8.6</v>
      </c>
      <c r="D28" s="953" t="s">
        <v>1376</v>
      </c>
      <c r="E28" s="419"/>
      <c r="F28" s="1788" t="s">
        <v>216</v>
      </c>
      <c r="G28" s="1789" t="s">
        <v>216</v>
      </c>
      <c r="H28" s="1790" t="s">
        <v>216</v>
      </c>
      <c r="I28" s="1791">
        <v>1</v>
      </c>
      <c r="J28" s="1701"/>
      <c r="K28" s="42"/>
      <c r="L28" s="42"/>
      <c r="M28" s="42"/>
      <c r="N28" s="42"/>
      <c r="O28" s="42"/>
      <c r="P28" s="42"/>
      <c r="Q28" s="42"/>
      <c r="R28" s="42"/>
    </row>
    <row r="29" spans="1:18" ht="27.95" customHeight="1">
      <c r="A29" s="1786"/>
      <c r="B29" s="1794" t="s">
        <v>1020</v>
      </c>
      <c r="C29" s="1792">
        <v>6.55</v>
      </c>
      <c r="D29" s="953" t="s">
        <v>1376</v>
      </c>
      <c r="E29" s="419"/>
      <c r="F29" s="1788" t="s">
        <v>216</v>
      </c>
      <c r="G29" s="1789" t="s">
        <v>216</v>
      </c>
      <c r="H29" s="1790" t="s">
        <v>216</v>
      </c>
      <c r="I29" s="1791">
        <v>1</v>
      </c>
      <c r="J29" s="1787"/>
      <c r="K29" s="42"/>
      <c r="L29" s="42"/>
      <c r="M29" s="42"/>
      <c r="N29" s="42"/>
      <c r="O29" s="42"/>
      <c r="P29" s="42"/>
      <c r="Q29" s="42"/>
      <c r="R29" s="42"/>
    </row>
    <row r="30" spans="1:18" ht="27.95" customHeight="1">
      <c r="A30" s="1786"/>
      <c r="B30" s="1794" t="s">
        <v>1021</v>
      </c>
      <c r="C30" s="1792">
        <v>7.77</v>
      </c>
      <c r="D30" s="953" t="s">
        <v>1376</v>
      </c>
      <c r="E30" s="419"/>
      <c r="F30" s="1788" t="s">
        <v>216</v>
      </c>
      <c r="G30" s="1789" t="s">
        <v>216</v>
      </c>
      <c r="H30" s="1790" t="s">
        <v>216</v>
      </c>
      <c r="I30" s="1791">
        <v>1</v>
      </c>
      <c r="J30" s="1787"/>
      <c r="K30" s="42"/>
      <c r="L30" s="42"/>
      <c r="M30" s="42"/>
      <c r="N30" s="42"/>
      <c r="O30" s="42"/>
      <c r="P30" s="42"/>
      <c r="Q30" s="42"/>
      <c r="R30" s="42"/>
    </row>
    <row r="31" spans="1:18" ht="27.95" customHeight="1">
      <c r="A31" s="2459"/>
      <c r="B31" s="1326"/>
      <c r="C31" s="2341"/>
      <c r="D31" s="2342"/>
      <c r="E31" s="2460"/>
      <c r="F31" s="2461"/>
      <c r="G31" s="2462"/>
      <c r="H31" s="2463"/>
      <c r="I31" s="2464"/>
      <c r="J31" s="2465"/>
      <c r="K31" s="42"/>
      <c r="L31" s="42"/>
      <c r="M31" s="42"/>
      <c r="N31" s="42"/>
      <c r="O31" s="42"/>
      <c r="P31" s="42"/>
      <c r="Q31" s="42"/>
      <c r="R31" s="42"/>
    </row>
    <row r="32" spans="1:18" ht="24" customHeight="1">
      <c r="A32" s="1178" t="s">
        <v>833</v>
      </c>
      <c r="B32" s="788" t="s">
        <v>834</v>
      </c>
      <c r="C32" s="1296"/>
      <c r="D32" s="1296"/>
      <c r="E32" s="447" t="s">
        <v>20</v>
      </c>
      <c r="F32" s="408"/>
      <c r="G32" s="408"/>
      <c r="H32" s="515"/>
      <c r="I32" s="515"/>
      <c r="J32" s="1704" t="s">
        <v>985</v>
      </c>
      <c r="K32" s="42"/>
      <c r="L32" s="42"/>
      <c r="M32" s="42"/>
      <c r="N32" s="42"/>
      <c r="O32" s="42">
        <v>2</v>
      </c>
      <c r="P32" s="42"/>
      <c r="Q32" s="42"/>
      <c r="R32" s="42"/>
    </row>
    <row r="33" spans="1:18" ht="24" customHeight="1">
      <c r="A33" s="1034"/>
      <c r="B33" s="791" t="s">
        <v>712</v>
      </c>
      <c r="C33" s="1035"/>
      <c r="D33" s="1035"/>
      <c r="E33" s="450" t="s">
        <v>44</v>
      </c>
      <c r="F33" s="412"/>
      <c r="G33" s="377"/>
      <c r="H33" s="245"/>
      <c r="I33" s="245"/>
      <c r="J33" s="1656"/>
      <c r="K33" s="42"/>
      <c r="L33" s="42"/>
      <c r="M33" s="42"/>
      <c r="N33" s="42"/>
      <c r="O33" s="42"/>
      <c r="P33" s="42"/>
      <c r="Q33" s="42"/>
      <c r="R33" s="42"/>
    </row>
    <row r="34" spans="1:18" ht="24" customHeight="1">
      <c r="A34" s="1034"/>
      <c r="B34" s="791" t="s">
        <v>666</v>
      </c>
      <c r="C34" s="1036"/>
      <c r="D34" s="1037"/>
      <c r="E34" s="450" t="s">
        <v>123</v>
      </c>
      <c r="F34" s="412"/>
      <c r="G34" s="478"/>
      <c r="H34" s="245"/>
      <c r="I34" s="245"/>
      <c r="J34" s="1656"/>
      <c r="K34" s="42"/>
      <c r="L34" s="42"/>
      <c r="M34" s="42"/>
      <c r="N34" s="42"/>
      <c r="O34" s="42"/>
      <c r="P34" s="42"/>
      <c r="Q34" s="42"/>
      <c r="R34" s="42"/>
    </row>
    <row r="35" spans="1:18" ht="24" customHeight="1">
      <c r="A35" s="949"/>
      <c r="B35" s="952"/>
      <c r="C35" s="952"/>
      <c r="D35" s="953"/>
      <c r="E35" s="419"/>
      <c r="F35" s="413"/>
      <c r="G35" s="478"/>
      <c r="H35" s="245"/>
      <c r="I35" s="245"/>
      <c r="J35" s="1656"/>
      <c r="K35" s="42"/>
      <c r="L35" s="42"/>
      <c r="M35" s="42"/>
      <c r="N35" s="42"/>
      <c r="O35" s="42"/>
      <c r="P35" s="42"/>
      <c r="Q35" s="42"/>
      <c r="R35" s="42"/>
    </row>
    <row r="36" spans="1:18" ht="24" customHeight="1">
      <c r="A36" s="949"/>
      <c r="B36" s="952"/>
      <c r="C36" s="952"/>
      <c r="D36" s="953"/>
      <c r="E36" s="419"/>
      <c r="F36" s="413"/>
      <c r="G36" s="478"/>
      <c r="H36" s="245"/>
      <c r="I36" s="245"/>
      <c r="J36" s="1656"/>
      <c r="K36" s="42"/>
      <c r="L36" s="42"/>
      <c r="M36" s="42"/>
      <c r="N36" s="42"/>
      <c r="O36" s="42"/>
      <c r="P36" s="42"/>
      <c r="Q36" s="42"/>
      <c r="R36" s="42"/>
    </row>
    <row r="37" spans="1:18" ht="24" customHeight="1">
      <c r="A37" s="414"/>
      <c r="B37" s="952"/>
      <c r="C37" s="952"/>
      <c r="D37" s="410"/>
      <c r="E37" s="419"/>
      <c r="F37" s="413"/>
      <c r="G37" s="954"/>
      <c r="H37" s="245"/>
      <c r="I37" s="245"/>
      <c r="J37" s="1656"/>
      <c r="K37" s="42"/>
      <c r="L37" s="42"/>
      <c r="M37" s="42"/>
      <c r="N37" s="42"/>
      <c r="O37" s="42"/>
      <c r="P37" s="42"/>
      <c r="Q37" s="42"/>
      <c r="R37" s="42"/>
    </row>
    <row r="38" spans="1:18" ht="24" customHeight="1">
      <c r="A38" s="414"/>
      <c r="B38" s="955"/>
      <c r="C38" s="952"/>
      <c r="D38" s="410"/>
      <c r="E38" s="419"/>
      <c r="F38" s="413"/>
      <c r="G38" s="420"/>
      <c r="H38" s="1420"/>
      <c r="I38" s="245"/>
      <c r="J38" s="1656"/>
      <c r="K38" s="42"/>
      <c r="L38" s="42"/>
      <c r="M38" s="42"/>
      <c r="N38" s="42"/>
      <c r="O38" s="42"/>
      <c r="P38" s="42"/>
      <c r="Q38" s="42"/>
      <c r="R38" s="42"/>
    </row>
    <row r="39" spans="1:18" ht="24" customHeight="1">
      <c r="A39" s="414"/>
      <c r="B39" s="955"/>
      <c r="C39" s="952"/>
      <c r="D39" s="410"/>
      <c r="E39" s="419"/>
      <c r="F39" s="413"/>
      <c r="G39" s="420"/>
      <c r="H39" s="1420"/>
      <c r="I39" s="245"/>
      <c r="J39" s="1656"/>
      <c r="K39" s="42"/>
      <c r="L39" s="42"/>
      <c r="M39" s="42"/>
      <c r="N39" s="42"/>
      <c r="O39" s="42"/>
      <c r="P39" s="42"/>
      <c r="Q39" s="42"/>
      <c r="R39" s="42"/>
    </row>
    <row r="40" spans="1:18" ht="24" customHeight="1">
      <c r="A40" s="414"/>
      <c r="B40" s="952"/>
      <c r="C40" s="952"/>
      <c r="D40" s="2428"/>
      <c r="E40" s="419"/>
      <c r="F40" s="2121"/>
      <c r="G40" s="2121"/>
      <c r="H40" s="1657"/>
      <c r="I40" s="1796"/>
      <c r="J40" s="1656"/>
      <c r="K40" s="42"/>
      <c r="L40" s="1109"/>
      <c r="M40" s="42"/>
      <c r="N40" s="42"/>
      <c r="O40" s="42"/>
      <c r="P40" s="42"/>
      <c r="Q40" s="42"/>
      <c r="R40" s="42"/>
    </row>
    <row r="41" spans="1:18" ht="24" customHeight="1">
      <c r="A41" s="414"/>
      <c r="B41" s="952" t="s">
        <v>1349</v>
      </c>
      <c r="C41" s="952"/>
      <c r="D41" s="2428"/>
      <c r="E41" s="419"/>
      <c r="F41" s="2121"/>
      <c r="G41" s="2429"/>
      <c r="H41" s="1657"/>
      <c r="I41" s="1796">
        <v>1</v>
      </c>
      <c r="J41" s="1656"/>
      <c r="K41" s="42"/>
      <c r="L41" s="1109"/>
      <c r="M41" s="42"/>
      <c r="N41" s="42"/>
      <c r="O41" s="42"/>
      <c r="P41" s="42"/>
      <c r="Q41" s="42"/>
      <c r="R41" s="42"/>
    </row>
    <row r="42" spans="1:18" ht="24" customHeight="1">
      <c r="A42" s="414"/>
      <c r="B42" s="952" t="s">
        <v>1350</v>
      </c>
      <c r="C42" s="952"/>
      <c r="D42" s="2428"/>
      <c r="E42" s="419"/>
      <c r="F42" s="413"/>
      <c r="G42" s="420"/>
      <c r="H42" s="245"/>
      <c r="I42" s="245"/>
      <c r="J42" s="1656"/>
      <c r="K42" s="42"/>
      <c r="L42" s="1109"/>
      <c r="M42" s="42"/>
      <c r="N42" s="42"/>
      <c r="O42" s="42"/>
      <c r="P42" s="42"/>
      <c r="Q42" s="42"/>
      <c r="R42" s="42"/>
    </row>
    <row r="43" spans="1:18" ht="24" customHeight="1">
      <c r="A43" s="856" t="s">
        <v>836</v>
      </c>
      <c r="B43" s="1038" t="s">
        <v>835</v>
      </c>
      <c r="C43" s="2432"/>
      <c r="D43" s="1035"/>
      <c r="E43" s="450" t="s">
        <v>20</v>
      </c>
      <c r="F43" s="411"/>
      <c r="G43" s="411"/>
      <c r="H43" s="1502"/>
      <c r="I43" s="1503"/>
      <c r="J43" s="1656" t="s">
        <v>979</v>
      </c>
      <c r="K43" s="956"/>
      <c r="L43" s="966"/>
      <c r="M43" s="957"/>
      <c r="N43" s="957"/>
      <c r="O43" s="957">
        <v>3</v>
      </c>
      <c r="P43" s="958"/>
      <c r="Q43" s="957"/>
      <c r="R43" s="42"/>
    </row>
    <row r="44" spans="1:18" ht="24" customHeight="1">
      <c r="A44" s="1034" t="s">
        <v>667</v>
      </c>
      <c r="B44" s="2431" t="s">
        <v>1374</v>
      </c>
      <c r="C44" s="1035"/>
      <c r="D44" s="1035"/>
      <c r="E44" s="450" t="s">
        <v>44</v>
      </c>
      <c r="F44" s="1056"/>
      <c r="G44" s="377"/>
      <c r="H44" s="245"/>
      <c r="I44" s="1503"/>
      <c r="J44" s="1656"/>
      <c r="K44" s="956"/>
      <c r="L44" s="966"/>
      <c r="M44" s="960"/>
      <c r="N44" s="961"/>
      <c r="O44" s="961"/>
      <c r="P44" s="962"/>
      <c r="Q44" s="957"/>
      <c r="R44" s="42"/>
    </row>
    <row r="45" spans="1:18" ht="24" customHeight="1">
      <c r="A45" s="1034"/>
      <c r="B45" s="1039"/>
      <c r="C45" s="1031"/>
      <c r="D45" s="1035"/>
      <c r="E45" s="450" t="s">
        <v>123</v>
      </c>
      <c r="F45" s="1056"/>
      <c r="G45" s="478"/>
      <c r="H45" s="245"/>
      <c r="I45" s="1503"/>
      <c r="J45" s="1656"/>
      <c r="K45" s="956"/>
      <c r="L45" s="966"/>
      <c r="M45" s="960"/>
      <c r="N45" s="961"/>
      <c r="O45" s="961"/>
      <c r="P45" s="962"/>
      <c r="Q45" s="957"/>
      <c r="R45" s="42"/>
    </row>
    <row r="46" spans="1:18" ht="24" customHeight="1">
      <c r="A46" s="959"/>
      <c r="B46" s="963"/>
      <c r="C46" s="964"/>
      <c r="D46" s="965"/>
      <c r="E46" s="411"/>
      <c r="F46" s="1056"/>
      <c r="G46" s="478"/>
      <c r="H46" s="245"/>
      <c r="I46" s="1503"/>
      <c r="J46" s="1656"/>
      <c r="K46" s="956"/>
      <c r="L46" s="966"/>
      <c r="M46" s="960"/>
      <c r="N46" s="961"/>
      <c r="O46" s="961"/>
      <c r="P46" s="961"/>
      <c r="Q46" s="957"/>
      <c r="R46" s="42"/>
    </row>
    <row r="47" spans="1:18" ht="24" customHeight="1">
      <c r="A47" s="959"/>
      <c r="B47" s="963"/>
      <c r="C47" s="964"/>
      <c r="D47" s="965"/>
      <c r="E47" s="967"/>
      <c r="F47" s="968"/>
      <c r="G47" s="478"/>
      <c r="H47" s="245"/>
      <c r="I47" s="1503"/>
      <c r="J47" s="1656"/>
      <c r="K47" s="956"/>
      <c r="L47" s="966"/>
      <c r="M47" s="960"/>
      <c r="N47" s="961"/>
      <c r="O47" s="961"/>
      <c r="P47" s="961"/>
      <c r="Q47" s="957"/>
      <c r="R47" s="42"/>
    </row>
    <row r="48" spans="1:18" ht="24" customHeight="1">
      <c r="A48" s="959"/>
      <c r="B48" s="963"/>
      <c r="C48" s="964"/>
      <c r="D48" s="965"/>
      <c r="E48" s="967"/>
      <c r="F48" s="419"/>
      <c r="G48" s="1057"/>
      <c r="H48" s="245"/>
      <c r="I48" s="1503"/>
      <c r="J48" s="1656"/>
      <c r="K48" s="956"/>
      <c r="L48" s="966"/>
      <c r="M48" s="960"/>
      <c r="N48" s="961"/>
      <c r="O48" s="961"/>
      <c r="P48" s="961"/>
      <c r="Q48" s="957"/>
      <c r="R48" s="42"/>
    </row>
    <row r="49" spans="1:18" ht="24" customHeight="1">
      <c r="A49" s="959"/>
      <c r="B49" s="963"/>
      <c r="C49" s="964"/>
      <c r="D49" s="965"/>
      <c r="E49" s="967"/>
      <c r="F49" s="419"/>
      <c r="G49" s="413"/>
      <c r="H49" s="1503"/>
      <c r="I49" s="1503"/>
      <c r="J49" s="1656"/>
      <c r="K49" s="956"/>
      <c r="L49" s="966"/>
      <c r="M49" s="962"/>
      <c r="N49" s="969"/>
      <c r="O49" s="969"/>
      <c r="P49" s="969"/>
      <c r="Q49" s="957"/>
      <c r="R49" s="42"/>
    </row>
    <row r="50" spans="1:18" ht="24" customHeight="1">
      <c r="A50" s="959"/>
      <c r="B50" s="963"/>
      <c r="C50" s="970"/>
      <c r="D50" s="965"/>
      <c r="E50" s="971"/>
      <c r="F50" s="419"/>
      <c r="G50" s="413"/>
      <c r="H50" s="1503"/>
      <c r="I50" s="1503"/>
      <c r="J50" s="1656"/>
      <c r="K50" s="966"/>
      <c r="L50" s="966"/>
      <c r="M50" s="962"/>
      <c r="N50" s="969"/>
      <c r="O50" s="969"/>
      <c r="P50" s="969"/>
      <c r="Q50" s="957"/>
      <c r="R50" s="42"/>
    </row>
    <row r="51" spans="1:18" ht="24" customHeight="1">
      <c r="A51" s="959"/>
      <c r="B51" s="963"/>
      <c r="C51" s="970"/>
      <c r="D51" s="965"/>
      <c r="E51" s="971"/>
      <c r="F51" s="419"/>
      <c r="G51" s="413"/>
      <c r="H51" s="1503"/>
      <c r="I51" s="1503"/>
      <c r="J51" s="1656"/>
      <c r="K51" s="966"/>
      <c r="L51" s="966"/>
      <c r="M51" s="962"/>
      <c r="N51" s="969"/>
      <c r="O51" s="969"/>
      <c r="P51" s="969"/>
      <c r="Q51" s="957"/>
      <c r="R51" s="42"/>
    </row>
    <row r="52" spans="1:18" ht="24" customHeight="1">
      <c r="A52" s="959"/>
      <c r="B52" s="963"/>
      <c r="C52" s="970"/>
      <c r="D52" s="965"/>
      <c r="E52" s="971"/>
      <c r="F52" s="419"/>
      <c r="G52" s="413"/>
      <c r="H52" s="1505"/>
      <c r="I52" s="1503"/>
      <c r="J52" s="1656"/>
      <c r="K52" s="966"/>
      <c r="L52" s="966"/>
      <c r="M52" s="962"/>
      <c r="N52" s="969"/>
      <c r="O52" s="969"/>
      <c r="P52" s="969"/>
      <c r="Q52" s="957"/>
      <c r="R52" s="42"/>
    </row>
    <row r="53" spans="1:18" s="1753" customFormat="1" ht="23.1" customHeight="1">
      <c r="A53" s="1777"/>
      <c r="B53" s="84" t="s">
        <v>1007</v>
      </c>
      <c r="C53" s="835">
        <v>100</v>
      </c>
      <c r="D53" s="181" t="s">
        <v>59</v>
      </c>
      <c r="E53" s="392"/>
      <c r="F53" s="2203">
        <v>1</v>
      </c>
      <c r="G53" s="2203">
        <v>1</v>
      </c>
      <c r="H53" s="2203">
        <v>1</v>
      </c>
      <c r="I53" s="2203">
        <v>1</v>
      </c>
      <c r="J53" s="1778"/>
      <c r="K53" s="1751"/>
      <c r="L53" s="1751"/>
      <c r="M53" s="1752"/>
      <c r="N53" s="1751"/>
      <c r="O53" s="1751"/>
      <c r="P53" s="1751"/>
    </row>
    <row r="54" spans="1:18" s="1753" customFormat="1" ht="23.1" hidden="1" customHeight="1" outlineLevel="1">
      <c r="A54" s="133"/>
      <c r="B54" s="84" t="s">
        <v>898</v>
      </c>
      <c r="C54" s="835">
        <v>100</v>
      </c>
      <c r="D54" s="181" t="s">
        <v>59</v>
      </c>
      <c r="E54" s="1746"/>
      <c r="F54" s="2203">
        <v>1</v>
      </c>
      <c r="G54" s="2203">
        <v>1</v>
      </c>
      <c r="H54" s="2203">
        <v>1</v>
      </c>
      <c r="I54" s="2203">
        <v>1</v>
      </c>
      <c r="J54" s="1778"/>
      <c r="K54" s="1751"/>
      <c r="L54" s="1751"/>
      <c r="M54" s="1752"/>
      <c r="N54" s="1751"/>
      <c r="O54" s="1751"/>
      <c r="P54" s="1751"/>
    </row>
    <row r="55" spans="1:18" s="1753" customFormat="1" ht="23.1" hidden="1" customHeight="1" outlineLevel="1">
      <c r="A55" s="133"/>
      <c r="B55" s="84" t="s">
        <v>899</v>
      </c>
      <c r="C55" s="835">
        <v>100</v>
      </c>
      <c r="D55" s="181" t="s">
        <v>59</v>
      </c>
      <c r="E55" s="1746"/>
      <c r="F55" s="2203">
        <v>1</v>
      </c>
      <c r="G55" s="2203">
        <v>1</v>
      </c>
      <c r="H55" s="2203">
        <v>1</v>
      </c>
      <c r="I55" s="2203">
        <v>1</v>
      </c>
      <c r="J55" s="1778"/>
      <c r="K55" s="1751"/>
      <c r="L55" s="1751"/>
      <c r="M55" s="1752"/>
      <c r="N55" s="1751"/>
      <c r="O55" s="1751"/>
      <c r="P55" s="1751"/>
    </row>
    <row r="56" spans="1:18" s="1753" customFormat="1" ht="23.1" hidden="1" customHeight="1" outlineLevel="1">
      <c r="A56" s="133"/>
      <c r="B56" s="84" t="s">
        <v>900</v>
      </c>
      <c r="C56" s="835">
        <v>100</v>
      </c>
      <c r="D56" s="181" t="s">
        <v>59</v>
      </c>
      <c r="E56" s="1746"/>
      <c r="F56" s="2203">
        <v>1</v>
      </c>
      <c r="G56" s="2203">
        <v>1</v>
      </c>
      <c r="H56" s="2203">
        <v>1</v>
      </c>
      <c r="I56" s="2203">
        <v>1</v>
      </c>
      <c r="J56" s="1778"/>
      <c r="K56" s="1751"/>
      <c r="L56" s="1751"/>
      <c r="M56" s="1752"/>
      <c r="N56" s="1751"/>
      <c r="O56" s="1751"/>
      <c r="P56" s="1751"/>
    </row>
    <row r="57" spans="1:18" s="1753" customFormat="1" ht="23.1" hidden="1" customHeight="1" outlineLevel="1">
      <c r="A57" s="133"/>
      <c r="B57" s="84" t="s">
        <v>901</v>
      </c>
      <c r="C57" s="835">
        <v>100</v>
      </c>
      <c r="D57" s="181" t="s">
        <v>59</v>
      </c>
      <c r="E57" s="1746"/>
      <c r="F57" s="2203">
        <v>1</v>
      </c>
      <c r="G57" s="2203">
        <v>1</v>
      </c>
      <c r="H57" s="2203">
        <v>1</v>
      </c>
      <c r="I57" s="2203">
        <v>1</v>
      </c>
      <c r="J57" s="1778"/>
      <c r="K57" s="1751"/>
      <c r="L57" s="1751"/>
      <c r="M57" s="1752"/>
      <c r="N57" s="1751"/>
      <c r="O57" s="1751"/>
      <c r="P57" s="1751"/>
    </row>
    <row r="58" spans="1:18" s="1753" customFormat="1" ht="23.1" customHeight="1" collapsed="1">
      <c r="A58" s="133"/>
      <c r="B58" s="84" t="s">
        <v>902</v>
      </c>
      <c r="C58" s="835">
        <v>100</v>
      </c>
      <c r="D58" s="181" t="s">
        <v>59</v>
      </c>
      <c r="E58" s="1746"/>
      <c r="F58" s="2203">
        <v>1</v>
      </c>
      <c r="G58" s="2203">
        <v>1</v>
      </c>
      <c r="H58" s="2203">
        <v>1</v>
      </c>
      <c r="I58" s="2203">
        <v>1</v>
      </c>
      <c r="J58" s="1778"/>
      <c r="K58" s="1751"/>
      <c r="L58" s="1751"/>
      <c r="M58" s="1752"/>
      <c r="N58" s="1751"/>
      <c r="O58" s="1751"/>
      <c r="P58" s="1751"/>
    </row>
    <row r="59" spans="1:18" s="1753" customFormat="1" ht="23.1" hidden="1" customHeight="1" outlineLevel="1">
      <c r="A59" s="133"/>
      <c r="B59" s="84" t="s">
        <v>903</v>
      </c>
      <c r="C59" s="835">
        <v>100</v>
      </c>
      <c r="D59" s="181" t="s">
        <v>59</v>
      </c>
      <c r="E59" s="1746"/>
      <c r="F59" s="2203">
        <v>1</v>
      </c>
      <c r="G59" s="2203">
        <v>1</v>
      </c>
      <c r="H59" s="2203">
        <v>1</v>
      </c>
      <c r="I59" s="2203">
        <v>1</v>
      </c>
      <c r="J59" s="1778"/>
      <c r="K59" s="1751"/>
      <c r="L59" s="1751"/>
      <c r="M59" s="1752"/>
      <c r="N59" s="1751"/>
      <c r="O59" s="1751"/>
      <c r="P59" s="1751"/>
    </row>
    <row r="60" spans="1:18" s="1753" customFormat="1" ht="23.1" hidden="1" customHeight="1" outlineLevel="1">
      <c r="A60" s="133"/>
      <c r="B60" s="84" t="s">
        <v>904</v>
      </c>
      <c r="C60" s="835">
        <v>100</v>
      </c>
      <c r="D60" s="181" t="s">
        <v>59</v>
      </c>
      <c r="E60" s="1746"/>
      <c r="F60" s="2203">
        <v>1</v>
      </c>
      <c r="G60" s="2203">
        <v>1</v>
      </c>
      <c r="H60" s="2203">
        <v>1</v>
      </c>
      <c r="I60" s="2203">
        <v>1</v>
      </c>
      <c r="J60" s="1778"/>
      <c r="K60" s="1751"/>
      <c r="L60" s="1751"/>
      <c r="M60" s="1752"/>
      <c r="N60" s="1751"/>
      <c r="O60" s="1751"/>
      <c r="P60" s="1751"/>
    </row>
    <row r="61" spans="1:18" s="1753" customFormat="1" ht="23.1" hidden="1" customHeight="1" outlineLevel="1">
      <c r="A61" s="133"/>
      <c r="B61" s="84" t="s">
        <v>905</v>
      </c>
      <c r="C61" s="835">
        <v>100</v>
      </c>
      <c r="D61" s="181" t="s">
        <v>59</v>
      </c>
      <c r="E61" s="1746"/>
      <c r="F61" s="2203">
        <v>1</v>
      </c>
      <c r="G61" s="2203">
        <v>1</v>
      </c>
      <c r="H61" s="2203">
        <v>1</v>
      </c>
      <c r="I61" s="2203">
        <v>1</v>
      </c>
      <c r="J61" s="1778"/>
      <c r="K61" s="1751"/>
      <c r="L61" s="1751"/>
      <c r="M61" s="1752"/>
      <c r="N61" s="1751"/>
      <c r="O61" s="1751"/>
      <c r="P61" s="1751"/>
    </row>
    <row r="62" spans="1:18" s="1753" customFormat="1" ht="23.1" customHeight="1" collapsed="1">
      <c r="A62" s="133"/>
      <c r="B62" s="84" t="s">
        <v>906</v>
      </c>
      <c r="C62" s="835">
        <v>100</v>
      </c>
      <c r="D62" s="181" t="s">
        <v>59</v>
      </c>
      <c r="E62" s="1746"/>
      <c r="F62" s="2203">
        <v>1</v>
      </c>
      <c r="G62" s="2203">
        <v>1</v>
      </c>
      <c r="H62" s="2203">
        <v>1</v>
      </c>
      <c r="I62" s="2203">
        <v>1</v>
      </c>
      <c r="J62" s="1778"/>
      <c r="K62" s="1751"/>
      <c r="L62" s="1751"/>
      <c r="M62" s="1752"/>
      <c r="N62" s="1751"/>
      <c r="O62" s="1751"/>
      <c r="P62" s="1751"/>
    </row>
    <row r="63" spans="1:18" s="1753" customFormat="1" ht="23.1" hidden="1" customHeight="1" outlineLevel="1">
      <c r="A63" s="133"/>
      <c r="B63" s="84" t="s">
        <v>907</v>
      </c>
      <c r="C63" s="835">
        <v>100</v>
      </c>
      <c r="D63" s="181" t="s">
        <v>59</v>
      </c>
      <c r="E63" s="1746"/>
      <c r="F63" s="2203">
        <v>1</v>
      </c>
      <c r="G63" s="2203">
        <v>1</v>
      </c>
      <c r="H63" s="2203">
        <v>1</v>
      </c>
      <c r="I63" s="2203">
        <v>1</v>
      </c>
      <c r="J63" s="1778"/>
      <c r="K63" s="1751"/>
      <c r="L63" s="1751"/>
      <c r="M63" s="1752"/>
      <c r="N63" s="1751"/>
      <c r="O63" s="1751"/>
      <c r="P63" s="1751"/>
    </row>
    <row r="64" spans="1:18" s="1753" customFormat="1" ht="23.1" hidden="1" customHeight="1" outlineLevel="1">
      <c r="A64" s="133"/>
      <c r="B64" s="84" t="s">
        <v>908</v>
      </c>
      <c r="C64" s="835">
        <v>100</v>
      </c>
      <c r="D64" s="181" t="s">
        <v>59</v>
      </c>
      <c r="E64" s="1746"/>
      <c r="F64" s="2203">
        <v>1</v>
      </c>
      <c r="G64" s="2203">
        <v>1</v>
      </c>
      <c r="H64" s="2203">
        <v>1</v>
      </c>
      <c r="I64" s="2203">
        <v>1</v>
      </c>
      <c r="J64" s="1778"/>
      <c r="K64" s="1751"/>
      <c r="L64" s="1751"/>
      <c r="M64" s="1752"/>
      <c r="N64" s="1751"/>
      <c r="O64" s="1751"/>
      <c r="P64" s="1751"/>
    </row>
    <row r="65" spans="1:16" s="1753" customFormat="1" ht="23.1" hidden="1" customHeight="1" outlineLevel="1">
      <c r="A65" s="133"/>
      <c r="B65" s="84" t="s">
        <v>909</v>
      </c>
      <c r="C65" s="835">
        <v>100</v>
      </c>
      <c r="D65" s="181" t="s">
        <v>59</v>
      </c>
      <c r="E65" s="1746"/>
      <c r="F65" s="2203">
        <v>1</v>
      </c>
      <c r="G65" s="2203">
        <v>1</v>
      </c>
      <c r="H65" s="2203">
        <v>1</v>
      </c>
      <c r="I65" s="2203">
        <v>1</v>
      </c>
      <c r="J65" s="1778"/>
      <c r="K65" s="1751"/>
      <c r="L65" s="1751"/>
      <c r="M65" s="1752"/>
      <c r="N65" s="1751"/>
      <c r="O65" s="1751"/>
      <c r="P65" s="1751"/>
    </row>
    <row r="66" spans="1:16" s="1753" customFormat="1" ht="23.1" customHeight="1" collapsed="1">
      <c r="A66" s="133"/>
      <c r="B66" s="84" t="s">
        <v>910</v>
      </c>
      <c r="C66" s="835">
        <v>100</v>
      </c>
      <c r="D66" s="181" t="s">
        <v>59</v>
      </c>
      <c r="E66" s="1746"/>
      <c r="F66" s="2203">
        <v>1</v>
      </c>
      <c r="G66" s="2203">
        <v>1</v>
      </c>
      <c r="H66" s="2203">
        <v>1</v>
      </c>
      <c r="I66" s="2203">
        <v>1</v>
      </c>
      <c r="J66" s="1778"/>
      <c r="K66" s="1751"/>
      <c r="L66" s="1751"/>
      <c r="M66" s="1752"/>
      <c r="N66" s="1751"/>
      <c r="O66" s="1751"/>
      <c r="P66" s="1751"/>
    </row>
    <row r="67" spans="1:16" s="1753" customFormat="1" ht="23.1" hidden="1" customHeight="1" outlineLevel="1">
      <c r="A67" s="133"/>
      <c r="B67" s="84" t="s">
        <v>911</v>
      </c>
      <c r="C67" s="835">
        <v>100</v>
      </c>
      <c r="D67" s="181" t="s">
        <v>59</v>
      </c>
      <c r="E67" s="1746"/>
      <c r="F67" s="2203">
        <v>1</v>
      </c>
      <c r="G67" s="2203">
        <v>1</v>
      </c>
      <c r="H67" s="2203">
        <v>1</v>
      </c>
      <c r="I67" s="2203">
        <v>1</v>
      </c>
      <c r="J67" s="1778"/>
      <c r="K67" s="1751"/>
      <c r="L67" s="1751"/>
      <c r="M67" s="1752"/>
      <c r="N67" s="1751"/>
      <c r="O67" s="1751"/>
      <c r="P67" s="1751"/>
    </row>
    <row r="68" spans="1:16" s="1753" customFormat="1" ht="23.1" hidden="1" customHeight="1" outlineLevel="1">
      <c r="A68" s="133"/>
      <c r="B68" s="84" t="s">
        <v>912</v>
      </c>
      <c r="C68" s="835">
        <v>100</v>
      </c>
      <c r="D68" s="181" t="s">
        <v>59</v>
      </c>
      <c r="E68" s="1746"/>
      <c r="F68" s="2203">
        <v>1</v>
      </c>
      <c r="G68" s="2203">
        <v>1</v>
      </c>
      <c r="H68" s="2203">
        <v>1</v>
      </c>
      <c r="I68" s="2203">
        <v>1</v>
      </c>
      <c r="J68" s="1778"/>
      <c r="K68" s="1751"/>
      <c r="L68" s="1751"/>
      <c r="M68" s="1752"/>
      <c r="N68" s="1751"/>
      <c r="O68" s="1751"/>
      <c r="P68" s="1751"/>
    </row>
    <row r="69" spans="1:16" s="1753" customFormat="1" ht="23.1" hidden="1" customHeight="1" outlineLevel="1">
      <c r="A69" s="133"/>
      <c r="B69" s="84" t="s">
        <v>913</v>
      </c>
      <c r="C69" s="835">
        <v>100</v>
      </c>
      <c r="D69" s="181" t="s">
        <v>59</v>
      </c>
      <c r="E69" s="1746"/>
      <c r="F69" s="2203">
        <v>1</v>
      </c>
      <c r="G69" s="2203">
        <v>1</v>
      </c>
      <c r="H69" s="2203">
        <v>1</v>
      </c>
      <c r="I69" s="2203">
        <v>1</v>
      </c>
      <c r="J69" s="1778"/>
      <c r="K69" s="1751"/>
      <c r="L69" s="1751"/>
      <c r="M69" s="1752"/>
      <c r="N69" s="1751"/>
      <c r="O69" s="1751"/>
      <c r="P69" s="1751"/>
    </row>
    <row r="70" spans="1:16" s="1753" customFormat="1" ht="23.1" hidden="1" customHeight="1" outlineLevel="1">
      <c r="A70" s="133"/>
      <c r="B70" s="84" t="s">
        <v>914</v>
      </c>
      <c r="C70" s="835">
        <v>100</v>
      </c>
      <c r="D70" s="181" t="s">
        <v>59</v>
      </c>
      <c r="E70" s="1746"/>
      <c r="F70" s="2203">
        <v>1</v>
      </c>
      <c r="G70" s="2203">
        <v>1</v>
      </c>
      <c r="H70" s="2203">
        <v>1</v>
      </c>
      <c r="I70" s="2203">
        <v>1</v>
      </c>
      <c r="J70" s="1778"/>
      <c r="K70" s="1751"/>
      <c r="L70" s="1751"/>
      <c r="M70" s="1752"/>
      <c r="N70" s="1751"/>
      <c r="O70" s="1751"/>
      <c r="P70" s="1751"/>
    </row>
    <row r="71" spans="1:16" s="1753" customFormat="1" ht="23.1" customHeight="1" collapsed="1">
      <c r="A71" s="133"/>
      <c r="B71" s="84" t="s">
        <v>915</v>
      </c>
      <c r="C71" s="835">
        <v>100</v>
      </c>
      <c r="D71" s="181" t="s">
        <v>59</v>
      </c>
      <c r="E71" s="1746"/>
      <c r="F71" s="2203">
        <v>1</v>
      </c>
      <c r="G71" s="2203">
        <v>1</v>
      </c>
      <c r="H71" s="2203">
        <v>1</v>
      </c>
      <c r="I71" s="2203">
        <v>1</v>
      </c>
      <c r="J71" s="1778"/>
      <c r="K71" s="1751"/>
      <c r="L71" s="1751"/>
      <c r="M71" s="1752"/>
      <c r="N71" s="1751"/>
      <c r="O71" s="1751"/>
      <c r="P71" s="1751"/>
    </row>
    <row r="72" spans="1:16" s="1753" customFormat="1" ht="23.1" hidden="1" customHeight="1" outlineLevel="1">
      <c r="A72" s="133"/>
      <c r="B72" s="84" t="s">
        <v>916</v>
      </c>
      <c r="C72" s="835">
        <v>100</v>
      </c>
      <c r="D72" s="181" t="s">
        <v>59</v>
      </c>
      <c r="E72" s="1746"/>
      <c r="F72" s="2203">
        <v>1</v>
      </c>
      <c r="G72" s="2203">
        <v>1</v>
      </c>
      <c r="H72" s="2203">
        <v>1</v>
      </c>
      <c r="I72" s="2203">
        <v>1</v>
      </c>
      <c r="J72" s="1778"/>
      <c r="K72" s="1751"/>
      <c r="L72" s="1751"/>
      <c r="M72" s="1752"/>
      <c r="N72" s="1751"/>
      <c r="O72" s="1751"/>
      <c r="P72" s="1751"/>
    </row>
    <row r="73" spans="1:16" s="1753" customFormat="1" ht="23.1" hidden="1" customHeight="1" outlineLevel="1">
      <c r="A73" s="133"/>
      <c r="B73" s="84" t="s">
        <v>917</v>
      </c>
      <c r="C73" s="835">
        <v>100</v>
      </c>
      <c r="D73" s="181" t="s">
        <v>59</v>
      </c>
      <c r="E73" s="1746"/>
      <c r="F73" s="2203">
        <v>1</v>
      </c>
      <c r="G73" s="2203">
        <v>1</v>
      </c>
      <c r="H73" s="2203">
        <v>1</v>
      </c>
      <c r="I73" s="2203">
        <v>1</v>
      </c>
      <c r="J73" s="1778"/>
      <c r="K73" s="1751"/>
      <c r="L73" s="1751"/>
      <c r="M73" s="1752"/>
      <c r="N73" s="1751"/>
      <c r="O73" s="1751"/>
      <c r="P73" s="1751"/>
    </row>
    <row r="74" spans="1:16" s="1753" customFormat="1" ht="23.1" customHeight="1" collapsed="1">
      <c r="A74" s="133"/>
      <c r="B74" s="84" t="s">
        <v>918</v>
      </c>
      <c r="C74" s="835">
        <v>100</v>
      </c>
      <c r="D74" s="181" t="s">
        <v>59</v>
      </c>
      <c r="E74" s="1746"/>
      <c r="F74" s="2203">
        <v>1</v>
      </c>
      <c r="G74" s="2203">
        <v>1</v>
      </c>
      <c r="H74" s="2203">
        <v>1</v>
      </c>
      <c r="I74" s="2203">
        <v>1</v>
      </c>
      <c r="J74" s="1778"/>
      <c r="K74" s="1751"/>
      <c r="L74" s="1751"/>
      <c r="M74" s="1752"/>
      <c r="N74" s="1751"/>
      <c r="O74" s="1751"/>
      <c r="P74" s="1751"/>
    </row>
    <row r="75" spans="1:16" s="1753" customFormat="1" ht="23.1" hidden="1" customHeight="1" outlineLevel="1">
      <c r="A75" s="133"/>
      <c r="B75" s="84" t="s">
        <v>919</v>
      </c>
      <c r="C75" s="835">
        <v>100</v>
      </c>
      <c r="D75" s="181" t="s">
        <v>59</v>
      </c>
      <c r="E75" s="1746"/>
      <c r="F75" s="2203">
        <v>1</v>
      </c>
      <c r="G75" s="2203">
        <v>1</v>
      </c>
      <c r="H75" s="2203">
        <v>1</v>
      </c>
      <c r="I75" s="2203">
        <v>1</v>
      </c>
      <c r="J75" s="1778"/>
      <c r="K75" s="1751"/>
      <c r="L75" s="1751"/>
      <c r="M75" s="1752"/>
      <c r="N75" s="1751"/>
      <c r="O75" s="1751"/>
      <c r="P75" s="1751"/>
    </row>
    <row r="76" spans="1:16" s="1753" customFormat="1" ht="23.1" hidden="1" customHeight="1" outlineLevel="1">
      <c r="A76" s="133"/>
      <c r="B76" s="84" t="s">
        <v>920</v>
      </c>
      <c r="C76" s="835">
        <v>100</v>
      </c>
      <c r="D76" s="181" t="s">
        <v>59</v>
      </c>
      <c r="E76" s="1746"/>
      <c r="F76" s="2203">
        <v>1</v>
      </c>
      <c r="G76" s="2203">
        <v>1</v>
      </c>
      <c r="H76" s="2203">
        <v>1</v>
      </c>
      <c r="I76" s="2203">
        <v>1</v>
      </c>
      <c r="J76" s="1778"/>
      <c r="K76" s="1751"/>
      <c r="L76" s="1751"/>
      <c r="M76" s="1752"/>
      <c r="N76" s="1751"/>
      <c r="O76" s="1751"/>
      <c r="P76" s="1751"/>
    </row>
    <row r="77" spans="1:16" s="1753" customFormat="1" ht="23.1" hidden="1" customHeight="1" outlineLevel="1">
      <c r="A77" s="133"/>
      <c r="B77" s="84" t="s">
        <v>921</v>
      </c>
      <c r="C77" s="835">
        <v>100</v>
      </c>
      <c r="D77" s="181" t="s">
        <v>59</v>
      </c>
      <c r="E77" s="1746"/>
      <c r="F77" s="2203">
        <v>1</v>
      </c>
      <c r="G77" s="2203">
        <v>1</v>
      </c>
      <c r="H77" s="2203">
        <v>1</v>
      </c>
      <c r="I77" s="2203">
        <v>1</v>
      </c>
      <c r="J77" s="1778"/>
      <c r="K77" s="1751"/>
      <c r="L77" s="1751"/>
      <c r="M77" s="1752"/>
      <c r="N77" s="1751"/>
      <c r="O77" s="1751"/>
      <c r="P77" s="1751"/>
    </row>
    <row r="78" spans="1:16" s="1753" customFormat="1" ht="23.1" hidden="1" customHeight="1" outlineLevel="1">
      <c r="A78" s="166"/>
      <c r="B78" s="84" t="s">
        <v>922</v>
      </c>
      <c r="C78" s="835">
        <v>100</v>
      </c>
      <c r="D78" s="181" t="s">
        <v>59</v>
      </c>
      <c r="E78" s="1746"/>
      <c r="F78" s="2203">
        <v>1</v>
      </c>
      <c r="G78" s="2203">
        <v>1</v>
      </c>
      <c r="H78" s="2203">
        <v>1</v>
      </c>
      <c r="I78" s="2203">
        <v>1</v>
      </c>
      <c r="J78" s="1778"/>
      <c r="K78" s="1751"/>
      <c r="L78" s="1751"/>
      <c r="M78" s="1752"/>
      <c r="N78" s="1751"/>
      <c r="O78" s="1751"/>
      <c r="P78" s="1751"/>
    </row>
    <row r="79" spans="1:16" s="1753" customFormat="1" ht="23.1" customHeight="1" collapsed="1">
      <c r="A79" s="133"/>
      <c r="B79" s="84" t="s">
        <v>923</v>
      </c>
      <c r="C79" s="835">
        <v>100</v>
      </c>
      <c r="D79" s="181" t="s">
        <v>59</v>
      </c>
      <c r="E79" s="1746"/>
      <c r="F79" s="2203">
        <v>1</v>
      </c>
      <c r="G79" s="2203">
        <v>1</v>
      </c>
      <c r="H79" s="2203">
        <v>1</v>
      </c>
      <c r="I79" s="2203">
        <v>1</v>
      </c>
      <c r="J79" s="1778"/>
      <c r="K79" s="1751"/>
      <c r="L79" s="1751"/>
      <c r="M79" s="1752"/>
      <c r="N79" s="1751"/>
      <c r="O79" s="1751"/>
      <c r="P79" s="1751"/>
    </row>
    <row r="80" spans="1:16" s="1753" customFormat="1" ht="23.1" hidden="1" customHeight="1" outlineLevel="1">
      <c r="A80" s="133"/>
      <c r="B80" s="84" t="s">
        <v>924</v>
      </c>
      <c r="C80" s="835">
        <v>100</v>
      </c>
      <c r="D80" s="181" t="s">
        <v>59</v>
      </c>
      <c r="E80" s="1746"/>
      <c r="F80" s="2203">
        <v>1</v>
      </c>
      <c r="G80" s="2203">
        <v>1</v>
      </c>
      <c r="H80" s="2203">
        <v>1</v>
      </c>
      <c r="I80" s="2203">
        <v>1</v>
      </c>
      <c r="J80" s="1778"/>
      <c r="K80" s="1751"/>
      <c r="L80" s="1751"/>
      <c r="M80" s="1752"/>
      <c r="N80" s="1751"/>
      <c r="O80" s="1751"/>
      <c r="P80" s="1751"/>
    </row>
    <row r="81" spans="1:16" s="1753" customFormat="1" ht="23.1" hidden="1" customHeight="1" outlineLevel="1">
      <c r="A81" s="133"/>
      <c r="B81" s="84" t="s">
        <v>925</v>
      </c>
      <c r="C81" s="835">
        <v>100</v>
      </c>
      <c r="D81" s="181" t="s">
        <v>59</v>
      </c>
      <c r="E81" s="1746"/>
      <c r="F81" s="2203">
        <v>1</v>
      </c>
      <c r="G81" s="2203">
        <v>1</v>
      </c>
      <c r="H81" s="2203">
        <v>1</v>
      </c>
      <c r="I81" s="2203">
        <v>1</v>
      </c>
      <c r="J81" s="1778"/>
      <c r="K81" s="1751"/>
      <c r="L81" s="1751"/>
      <c r="M81" s="1752"/>
      <c r="N81" s="1751"/>
      <c r="O81" s="1751"/>
      <c r="P81" s="1751"/>
    </row>
    <row r="82" spans="1:16" s="1753" customFormat="1" ht="23.1" hidden="1" customHeight="1" outlineLevel="1">
      <c r="A82" s="133"/>
      <c r="B82" s="84" t="s">
        <v>926</v>
      </c>
      <c r="C82" s="835">
        <v>100</v>
      </c>
      <c r="D82" s="181" t="s">
        <v>59</v>
      </c>
      <c r="E82" s="1746"/>
      <c r="F82" s="2203">
        <v>1</v>
      </c>
      <c r="G82" s="2203">
        <v>1</v>
      </c>
      <c r="H82" s="2203">
        <v>1</v>
      </c>
      <c r="I82" s="2203">
        <v>1</v>
      </c>
      <c r="J82" s="1778"/>
      <c r="K82" s="1751"/>
      <c r="L82" s="1751"/>
      <c r="M82" s="1752"/>
      <c r="N82" s="1751"/>
      <c r="O82" s="1751"/>
      <c r="P82" s="1751"/>
    </row>
    <row r="83" spans="1:16" s="1753" customFormat="1" ht="23.1" customHeight="1" collapsed="1">
      <c r="A83" s="133"/>
      <c r="B83" s="84" t="s">
        <v>927</v>
      </c>
      <c r="C83" s="835">
        <v>100</v>
      </c>
      <c r="D83" s="181" t="s">
        <v>59</v>
      </c>
      <c r="E83" s="1746"/>
      <c r="F83" s="2203">
        <v>1</v>
      </c>
      <c r="G83" s="2203">
        <v>1</v>
      </c>
      <c r="H83" s="2203">
        <v>1</v>
      </c>
      <c r="I83" s="2203">
        <v>1</v>
      </c>
      <c r="J83" s="1778"/>
      <c r="K83" s="1751"/>
      <c r="L83" s="1751"/>
      <c r="M83" s="1752"/>
      <c r="N83" s="1751"/>
      <c r="O83" s="1751"/>
      <c r="P83" s="1751"/>
    </row>
    <row r="84" spans="1:16" s="1753" customFormat="1" ht="23.1" customHeight="1">
      <c r="A84" s="133"/>
      <c r="B84" s="84" t="s">
        <v>928</v>
      </c>
      <c r="C84" s="835">
        <v>100</v>
      </c>
      <c r="D84" s="181" t="s">
        <v>59</v>
      </c>
      <c r="E84" s="1746"/>
      <c r="F84" s="2203">
        <v>1</v>
      </c>
      <c r="G84" s="2203">
        <v>1</v>
      </c>
      <c r="H84" s="2203">
        <v>1</v>
      </c>
      <c r="I84" s="2203">
        <v>1</v>
      </c>
      <c r="J84" s="1778"/>
      <c r="K84" s="1751"/>
      <c r="L84" s="1751"/>
      <c r="M84" s="1752"/>
      <c r="N84" s="1751"/>
      <c r="O84" s="1751"/>
      <c r="P84" s="1751"/>
    </row>
    <row r="85" spans="1:16" s="1753" customFormat="1" ht="23.1" hidden="1" customHeight="1" outlineLevel="1">
      <c r="A85" s="133"/>
      <c r="B85" s="84" t="s">
        <v>929</v>
      </c>
      <c r="C85" s="835">
        <v>100</v>
      </c>
      <c r="D85" s="181" t="s">
        <v>59</v>
      </c>
      <c r="E85" s="1746"/>
      <c r="F85" s="2203">
        <v>1</v>
      </c>
      <c r="G85" s="2203">
        <v>1</v>
      </c>
      <c r="H85" s="2203">
        <v>1</v>
      </c>
      <c r="I85" s="2203">
        <v>1</v>
      </c>
      <c r="J85" s="1778"/>
      <c r="K85" s="1751"/>
      <c r="L85" s="1751"/>
      <c r="M85" s="1752"/>
      <c r="N85" s="1751"/>
      <c r="O85" s="1751"/>
      <c r="P85" s="1751"/>
    </row>
    <row r="86" spans="1:16" s="1753" customFormat="1" ht="23.1" hidden="1" customHeight="1" outlineLevel="1">
      <c r="A86" s="133"/>
      <c r="B86" s="84" t="s">
        <v>930</v>
      </c>
      <c r="C86" s="835">
        <v>100</v>
      </c>
      <c r="D86" s="181" t="s">
        <v>59</v>
      </c>
      <c r="E86" s="1746"/>
      <c r="F86" s="2203">
        <v>1</v>
      </c>
      <c r="G86" s="2203">
        <v>1</v>
      </c>
      <c r="H86" s="2203">
        <v>1</v>
      </c>
      <c r="I86" s="2203">
        <v>1</v>
      </c>
      <c r="J86" s="1778"/>
      <c r="K86" s="1751"/>
      <c r="L86" s="1751"/>
      <c r="M86" s="1752"/>
      <c r="N86" s="1751"/>
      <c r="O86" s="1751"/>
      <c r="P86" s="1751"/>
    </row>
    <row r="87" spans="1:16" s="1753" customFormat="1" ht="23.1" customHeight="1" collapsed="1">
      <c r="A87" s="133"/>
      <c r="B87" s="84" t="s">
        <v>931</v>
      </c>
      <c r="C87" s="835">
        <v>100</v>
      </c>
      <c r="D87" s="181" t="s">
        <v>59</v>
      </c>
      <c r="E87" s="1746"/>
      <c r="F87" s="2203">
        <v>1</v>
      </c>
      <c r="G87" s="2203">
        <v>1</v>
      </c>
      <c r="H87" s="2203">
        <v>1</v>
      </c>
      <c r="I87" s="2203">
        <v>1</v>
      </c>
      <c r="J87" s="1778"/>
      <c r="K87" s="1751"/>
      <c r="L87" s="1751"/>
      <c r="M87" s="1752"/>
      <c r="N87" s="1751"/>
      <c r="O87" s="1751"/>
      <c r="P87" s="1751"/>
    </row>
    <row r="88" spans="1:16" s="1753" customFormat="1" ht="23.1" hidden="1" customHeight="1" outlineLevel="1">
      <c r="A88" s="133"/>
      <c r="B88" s="84" t="s">
        <v>932</v>
      </c>
      <c r="C88" s="835">
        <v>100</v>
      </c>
      <c r="D88" s="181" t="s">
        <v>59</v>
      </c>
      <c r="E88" s="1746"/>
      <c r="F88" s="2203">
        <v>1</v>
      </c>
      <c r="G88" s="2203">
        <v>1</v>
      </c>
      <c r="H88" s="2203">
        <v>1</v>
      </c>
      <c r="I88" s="2203">
        <v>1</v>
      </c>
      <c r="J88" s="1778"/>
      <c r="K88" s="1751"/>
      <c r="L88" s="1751"/>
      <c r="M88" s="1752"/>
      <c r="N88" s="1751"/>
      <c r="O88" s="1751"/>
      <c r="P88" s="1751"/>
    </row>
    <row r="89" spans="1:16" s="1753" customFormat="1" ht="23.1" hidden="1" customHeight="1" outlineLevel="1">
      <c r="A89" s="133"/>
      <c r="B89" s="84" t="s">
        <v>933</v>
      </c>
      <c r="C89" s="835">
        <v>100</v>
      </c>
      <c r="D89" s="181" t="s">
        <v>59</v>
      </c>
      <c r="E89" s="1746"/>
      <c r="F89" s="2203">
        <v>1</v>
      </c>
      <c r="G89" s="2203">
        <v>1</v>
      </c>
      <c r="H89" s="2203">
        <v>1</v>
      </c>
      <c r="I89" s="2203">
        <v>1</v>
      </c>
      <c r="J89" s="1778"/>
      <c r="K89" s="1751"/>
      <c r="L89" s="1751"/>
      <c r="M89" s="1752"/>
      <c r="N89" s="1751"/>
      <c r="O89" s="1751"/>
      <c r="P89" s="1751"/>
    </row>
    <row r="90" spans="1:16" s="1753" customFormat="1" ht="23.1" hidden="1" customHeight="1" outlineLevel="1">
      <c r="A90" s="133"/>
      <c r="B90" s="84" t="s">
        <v>934</v>
      </c>
      <c r="C90" s="835">
        <v>100</v>
      </c>
      <c r="D90" s="181" t="s">
        <v>59</v>
      </c>
      <c r="E90" s="1746"/>
      <c r="F90" s="2203">
        <v>1</v>
      </c>
      <c r="G90" s="2203">
        <v>1</v>
      </c>
      <c r="H90" s="2203">
        <v>1</v>
      </c>
      <c r="I90" s="2203">
        <v>1</v>
      </c>
      <c r="J90" s="1778"/>
      <c r="K90" s="1751"/>
      <c r="L90" s="1751"/>
      <c r="M90" s="1752"/>
      <c r="N90" s="1751"/>
      <c r="O90" s="1751"/>
      <c r="P90" s="1751"/>
    </row>
    <row r="91" spans="1:16" s="1753" customFormat="1" ht="23.1" customHeight="1" collapsed="1">
      <c r="A91" s="133"/>
      <c r="B91" s="84" t="s">
        <v>935</v>
      </c>
      <c r="C91" s="835">
        <v>100</v>
      </c>
      <c r="D91" s="181" t="s">
        <v>59</v>
      </c>
      <c r="E91" s="1746"/>
      <c r="F91" s="2203">
        <v>1</v>
      </c>
      <c r="G91" s="2203">
        <v>1</v>
      </c>
      <c r="H91" s="2203">
        <v>1</v>
      </c>
      <c r="I91" s="2203">
        <v>1</v>
      </c>
      <c r="J91" s="1778"/>
      <c r="K91" s="1751"/>
      <c r="L91" s="1751"/>
      <c r="M91" s="1752"/>
      <c r="N91" s="1751"/>
      <c r="O91" s="1751"/>
      <c r="P91" s="1751"/>
    </row>
    <row r="92" spans="1:16" s="1753" customFormat="1" ht="23.1" hidden="1" customHeight="1" outlineLevel="1">
      <c r="A92" s="133"/>
      <c r="B92" s="84" t="s">
        <v>936</v>
      </c>
      <c r="C92" s="835">
        <v>100</v>
      </c>
      <c r="D92" s="181" t="s">
        <v>59</v>
      </c>
      <c r="E92" s="1746"/>
      <c r="F92" s="2203">
        <v>1</v>
      </c>
      <c r="G92" s="2203">
        <v>1</v>
      </c>
      <c r="H92" s="2203">
        <v>1</v>
      </c>
      <c r="I92" s="2203">
        <v>1</v>
      </c>
      <c r="J92" s="1778"/>
      <c r="K92" s="1751"/>
      <c r="L92" s="1751"/>
      <c r="M92" s="1752"/>
      <c r="N92" s="1751"/>
      <c r="O92" s="1751"/>
      <c r="P92" s="1751"/>
    </row>
    <row r="93" spans="1:16" s="1753" customFormat="1" ht="23.1" hidden="1" customHeight="1" outlineLevel="1">
      <c r="A93" s="133"/>
      <c r="B93" s="84" t="s">
        <v>937</v>
      </c>
      <c r="C93" s="835">
        <v>100</v>
      </c>
      <c r="D93" s="181" t="s">
        <v>59</v>
      </c>
      <c r="E93" s="1746"/>
      <c r="F93" s="2203">
        <v>1</v>
      </c>
      <c r="G93" s="2203">
        <v>1</v>
      </c>
      <c r="H93" s="2203">
        <v>1</v>
      </c>
      <c r="I93" s="2203">
        <v>1</v>
      </c>
      <c r="J93" s="1778"/>
      <c r="K93" s="1751"/>
      <c r="L93" s="1751"/>
      <c r="M93" s="1752"/>
      <c r="N93" s="1751"/>
      <c r="O93" s="1751"/>
      <c r="P93" s="1751"/>
    </row>
    <row r="94" spans="1:16" s="1753" customFormat="1" ht="23.1" hidden="1" customHeight="1" outlineLevel="1">
      <c r="A94" s="133"/>
      <c r="B94" s="84" t="s">
        <v>938</v>
      </c>
      <c r="C94" s="835">
        <v>100</v>
      </c>
      <c r="D94" s="181" t="s">
        <v>59</v>
      </c>
      <c r="E94" s="1746"/>
      <c r="F94" s="2203">
        <v>1</v>
      </c>
      <c r="G94" s="2203">
        <v>1</v>
      </c>
      <c r="H94" s="2203">
        <v>1</v>
      </c>
      <c r="I94" s="2203">
        <v>1</v>
      </c>
      <c r="J94" s="1778"/>
      <c r="K94" s="1751"/>
      <c r="L94" s="1751"/>
      <c r="M94" s="1752"/>
      <c r="N94" s="1751"/>
      <c r="O94" s="1751"/>
      <c r="P94" s="1751"/>
    </row>
    <row r="95" spans="1:16" s="1753" customFormat="1" ht="23.1" customHeight="1" collapsed="1">
      <c r="A95" s="133"/>
      <c r="B95" s="84" t="s">
        <v>939</v>
      </c>
      <c r="C95" s="835">
        <v>100</v>
      </c>
      <c r="D95" s="181" t="s">
        <v>59</v>
      </c>
      <c r="E95" s="1746"/>
      <c r="F95" s="2203">
        <v>1</v>
      </c>
      <c r="G95" s="2203">
        <v>1</v>
      </c>
      <c r="H95" s="2203">
        <v>1</v>
      </c>
      <c r="I95" s="2203">
        <v>1</v>
      </c>
      <c r="J95" s="1778"/>
      <c r="K95" s="1751"/>
      <c r="L95" s="1751"/>
      <c r="M95" s="1752"/>
      <c r="N95" s="1751"/>
      <c r="O95" s="1751"/>
      <c r="P95" s="1751"/>
    </row>
    <row r="96" spans="1:16" s="1753" customFormat="1" ht="23.1" hidden="1" customHeight="1" outlineLevel="1">
      <c r="A96" s="133"/>
      <c r="B96" s="84" t="s">
        <v>940</v>
      </c>
      <c r="C96" s="835">
        <v>100</v>
      </c>
      <c r="D96" s="181" t="s">
        <v>59</v>
      </c>
      <c r="E96" s="1746"/>
      <c r="F96" s="2203">
        <v>1</v>
      </c>
      <c r="G96" s="2203">
        <v>1</v>
      </c>
      <c r="H96" s="2203">
        <v>1</v>
      </c>
      <c r="I96" s="2203">
        <v>1</v>
      </c>
      <c r="J96" s="1778"/>
      <c r="K96" s="1751"/>
      <c r="L96" s="1751"/>
      <c r="M96" s="1752"/>
      <c r="N96" s="1751"/>
      <c r="O96" s="1751"/>
      <c r="P96" s="1751"/>
    </row>
    <row r="97" spans="1:18" s="1753" customFormat="1" ht="23.1" hidden="1" customHeight="1" outlineLevel="1">
      <c r="A97" s="133"/>
      <c r="B97" s="84" t="s">
        <v>941</v>
      </c>
      <c r="C97" s="835">
        <v>100</v>
      </c>
      <c r="D97" s="181" t="s">
        <v>59</v>
      </c>
      <c r="E97" s="1746"/>
      <c r="F97" s="2203">
        <v>1</v>
      </c>
      <c r="G97" s="2203">
        <v>1</v>
      </c>
      <c r="H97" s="2203">
        <v>1</v>
      </c>
      <c r="I97" s="2203">
        <v>1</v>
      </c>
      <c r="J97" s="1778"/>
      <c r="K97" s="1751"/>
      <c r="L97" s="1751"/>
      <c r="M97" s="1752"/>
      <c r="N97" s="1751"/>
      <c r="O97" s="1751"/>
      <c r="P97" s="1751"/>
    </row>
    <row r="98" spans="1:18" s="1753" customFormat="1" ht="23.1" hidden="1" customHeight="1" outlineLevel="1">
      <c r="A98" s="133"/>
      <c r="B98" s="84" t="s">
        <v>942</v>
      </c>
      <c r="C98" s="835">
        <v>100</v>
      </c>
      <c r="D98" s="181" t="s">
        <v>59</v>
      </c>
      <c r="E98" s="1746"/>
      <c r="F98" s="2203">
        <v>1</v>
      </c>
      <c r="G98" s="2203">
        <v>1</v>
      </c>
      <c r="H98" s="2203">
        <v>1</v>
      </c>
      <c r="I98" s="2203">
        <v>1</v>
      </c>
      <c r="J98" s="1778"/>
      <c r="K98" s="1751"/>
      <c r="L98" s="1751"/>
      <c r="M98" s="1752"/>
      <c r="N98" s="1751"/>
      <c r="O98" s="1751"/>
      <c r="P98" s="1751"/>
    </row>
    <row r="99" spans="1:18" s="1753" customFormat="1" ht="23.1" hidden="1" customHeight="1" outlineLevel="1">
      <c r="A99" s="133"/>
      <c r="B99" s="84" t="s">
        <v>943</v>
      </c>
      <c r="C99" s="835">
        <v>100</v>
      </c>
      <c r="D99" s="181" t="s">
        <v>59</v>
      </c>
      <c r="E99" s="1746"/>
      <c r="F99" s="2203">
        <v>1</v>
      </c>
      <c r="G99" s="2203">
        <v>1</v>
      </c>
      <c r="H99" s="2203">
        <v>1</v>
      </c>
      <c r="I99" s="2203">
        <v>1</v>
      </c>
      <c r="J99" s="1778"/>
      <c r="K99" s="1751"/>
      <c r="L99" s="1751"/>
      <c r="M99" s="1752"/>
      <c r="N99" s="1751"/>
      <c r="O99" s="1751"/>
      <c r="P99" s="1751"/>
    </row>
    <row r="100" spans="1:18" s="1753" customFormat="1" ht="23.1" customHeight="1" collapsed="1">
      <c r="A100" s="133"/>
      <c r="B100" s="84" t="s">
        <v>944</v>
      </c>
      <c r="C100" s="835">
        <v>100</v>
      </c>
      <c r="D100" s="181" t="s">
        <v>59</v>
      </c>
      <c r="E100" s="1746"/>
      <c r="F100" s="2203">
        <v>1</v>
      </c>
      <c r="G100" s="2203">
        <v>1</v>
      </c>
      <c r="H100" s="2203">
        <v>1</v>
      </c>
      <c r="I100" s="2203">
        <v>1</v>
      </c>
      <c r="J100" s="1778"/>
      <c r="K100" s="1751"/>
      <c r="L100" s="1751"/>
      <c r="M100" s="1752"/>
      <c r="N100" s="1751"/>
      <c r="O100" s="1751"/>
      <c r="P100" s="1751"/>
    </row>
    <row r="101" spans="1:18" s="1753" customFormat="1" ht="23.1" hidden="1" customHeight="1" outlineLevel="1">
      <c r="A101" s="133"/>
      <c r="B101" s="84" t="s">
        <v>945</v>
      </c>
      <c r="C101" s="835">
        <v>100</v>
      </c>
      <c r="D101" s="181" t="s">
        <v>59</v>
      </c>
      <c r="E101" s="1746"/>
      <c r="F101" s="2203">
        <v>1</v>
      </c>
      <c r="G101" s="2203">
        <v>1</v>
      </c>
      <c r="H101" s="2203">
        <v>1</v>
      </c>
      <c r="I101" s="2203">
        <v>1</v>
      </c>
      <c r="J101" s="1778"/>
      <c r="K101" s="1751"/>
      <c r="L101" s="1751"/>
      <c r="M101" s="1752"/>
      <c r="N101" s="1751"/>
      <c r="O101" s="1751"/>
      <c r="P101" s="1751"/>
    </row>
    <row r="102" spans="1:18" s="1753" customFormat="1" ht="23.1" hidden="1" customHeight="1" outlineLevel="1">
      <c r="A102" s="133"/>
      <c r="B102" s="84" t="s">
        <v>946</v>
      </c>
      <c r="C102" s="835">
        <v>100</v>
      </c>
      <c r="D102" s="181" t="s">
        <v>59</v>
      </c>
      <c r="E102" s="1746"/>
      <c r="F102" s="2203">
        <v>1</v>
      </c>
      <c r="G102" s="2203">
        <v>1</v>
      </c>
      <c r="H102" s="2203">
        <v>1</v>
      </c>
      <c r="I102" s="2203">
        <v>1</v>
      </c>
      <c r="J102" s="1778"/>
      <c r="K102" s="1751"/>
      <c r="L102" s="1751"/>
      <c r="M102" s="1752"/>
      <c r="N102" s="1751"/>
      <c r="O102" s="1751"/>
      <c r="P102" s="1751"/>
    </row>
    <row r="103" spans="1:18" s="1753" customFormat="1" ht="23.1" customHeight="1" collapsed="1">
      <c r="A103" s="133"/>
      <c r="B103" s="84" t="s">
        <v>947</v>
      </c>
      <c r="C103" s="835">
        <v>100</v>
      </c>
      <c r="D103" s="181" t="s">
        <v>59</v>
      </c>
      <c r="E103" s="1746"/>
      <c r="F103" s="2203">
        <v>1</v>
      </c>
      <c r="G103" s="2203">
        <v>1</v>
      </c>
      <c r="H103" s="2203">
        <v>1</v>
      </c>
      <c r="I103" s="2203">
        <v>1</v>
      </c>
      <c r="J103" s="1778"/>
      <c r="K103" s="1751"/>
      <c r="L103" s="1751"/>
      <c r="M103" s="1752"/>
      <c r="N103" s="1751"/>
      <c r="O103" s="1751"/>
      <c r="P103" s="1751"/>
    </row>
    <row r="104" spans="1:18" s="1753" customFormat="1" ht="23.1" hidden="1" customHeight="1" outlineLevel="1">
      <c r="A104" s="133"/>
      <c r="B104" s="84" t="s">
        <v>948</v>
      </c>
      <c r="C104" s="835">
        <v>100</v>
      </c>
      <c r="D104" s="181" t="s">
        <v>59</v>
      </c>
      <c r="E104" s="1746"/>
      <c r="F104" s="2203">
        <v>1</v>
      </c>
      <c r="G104" s="2203">
        <v>1</v>
      </c>
      <c r="H104" s="2203">
        <v>1</v>
      </c>
      <c r="I104" s="2203">
        <v>1</v>
      </c>
      <c r="J104" s="1778"/>
      <c r="K104" s="1751"/>
      <c r="L104" s="1751"/>
      <c r="M104" s="1752"/>
      <c r="N104" s="1751"/>
      <c r="O104" s="1751"/>
      <c r="P104" s="1751"/>
    </row>
    <row r="105" spans="1:18" s="1753" customFormat="1" ht="23.1" hidden="1" customHeight="1" outlineLevel="1">
      <c r="A105" s="133"/>
      <c r="B105" s="84" t="s">
        <v>949</v>
      </c>
      <c r="C105" s="835">
        <v>100</v>
      </c>
      <c r="D105" s="181" t="s">
        <v>59</v>
      </c>
      <c r="E105" s="1746"/>
      <c r="F105" s="2203">
        <v>1</v>
      </c>
      <c r="G105" s="2203">
        <v>1</v>
      </c>
      <c r="H105" s="2203">
        <v>1</v>
      </c>
      <c r="I105" s="2203">
        <v>1</v>
      </c>
      <c r="J105" s="1778"/>
      <c r="K105" s="1751"/>
      <c r="L105" s="1751"/>
      <c r="M105" s="1752"/>
      <c r="N105" s="1751"/>
      <c r="O105" s="1751"/>
      <c r="P105" s="1751"/>
    </row>
    <row r="106" spans="1:18" s="1753" customFormat="1" ht="23.1" customHeight="1" collapsed="1">
      <c r="A106" s="1754"/>
      <c r="B106" s="84" t="s">
        <v>950</v>
      </c>
      <c r="C106" s="835">
        <v>100</v>
      </c>
      <c r="D106" s="181" t="s">
        <v>59</v>
      </c>
      <c r="E106" s="1746"/>
      <c r="F106" s="2203">
        <v>1</v>
      </c>
      <c r="G106" s="2203">
        <v>1</v>
      </c>
      <c r="H106" s="2203">
        <v>1</v>
      </c>
      <c r="I106" s="2203">
        <v>1</v>
      </c>
      <c r="J106" s="1778"/>
      <c r="K106" s="1751"/>
      <c r="L106" s="1751"/>
      <c r="M106" s="1752"/>
      <c r="N106" s="1751"/>
      <c r="O106" s="1751"/>
      <c r="P106" s="1751"/>
    </row>
    <row r="107" spans="1:18" s="1753" customFormat="1" ht="23.1" hidden="1" customHeight="1" outlineLevel="1">
      <c r="A107" s="133"/>
      <c r="B107" s="84" t="s">
        <v>957</v>
      </c>
      <c r="C107" s="835">
        <v>100</v>
      </c>
      <c r="D107" s="181" t="s">
        <v>59</v>
      </c>
      <c r="E107" s="1746"/>
      <c r="F107" s="2203">
        <v>1</v>
      </c>
      <c r="G107" s="2203">
        <v>1</v>
      </c>
      <c r="H107" s="2203">
        <v>1</v>
      </c>
      <c r="I107" s="2203">
        <v>1</v>
      </c>
      <c r="J107" s="1778"/>
      <c r="K107" s="1751"/>
      <c r="L107" s="1751"/>
      <c r="M107" s="1752"/>
      <c r="N107" s="1751"/>
      <c r="O107" s="1751"/>
      <c r="P107" s="1751"/>
    </row>
    <row r="108" spans="1:18" s="1753" customFormat="1" ht="23.1" hidden="1" customHeight="1" outlineLevel="1">
      <c r="A108" s="133"/>
      <c r="B108" s="84" t="s">
        <v>952</v>
      </c>
      <c r="C108" s="835">
        <v>100</v>
      </c>
      <c r="D108" s="181" t="s">
        <v>59</v>
      </c>
      <c r="E108" s="1746"/>
      <c r="F108" s="2203">
        <v>1</v>
      </c>
      <c r="G108" s="2203">
        <v>1</v>
      </c>
      <c r="H108" s="2203">
        <v>1</v>
      </c>
      <c r="I108" s="2203">
        <v>1</v>
      </c>
      <c r="J108" s="1778"/>
      <c r="K108" s="1751"/>
      <c r="L108" s="1751"/>
      <c r="M108" s="1752"/>
      <c r="N108" s="1751"/>
      <c r="O108" s="1751"/>
      <c r="P108" s="1751"/>
    </row>
    <row r="109" spans="1:18" s="1753" customFormat="1" ht="23.1" customHeight="1" collapsed="1">
      <c r="A109" s="112"/>
      <c r="B109" s="101" t="s">
        <v>953</v>
      </c>
      <c r="C109" s="835">
        <v>100</v>
      </c>
      <c r="D109" s="181" t="s">
        <v>59</v>
      </c>
      <c r="E109" s="1755"/>
      <c r="F109" s="2203">
        <v>1</v>
      </c>
      <c r="G109" s="2203">
        <v>1</v>
      </c>
      <c r="H109" s="2203">
        <v>1</v>
      </c>
      <c r="I109" s="2203">
        <v>1</v>
      </c>
      <c r="J109" s="2430"/>
      <c r="K109" s="1756"/>
      <c r="L109" s="1757"/>
    </row>
    <row r="110" spans="1:18" ht="27.95" customHeight="1">
      <c r="A110" s="837" t="s">
        <v>836</v>
      </c>
      <c r="B110" s="1297" t="s">
        <v>837</v>
      </c>
      <c r="C110" s="1298"/>
      <c r="D110" s="789"/>
      <c r="E110" s="450" t="s">
        <v>20</v>
      </c>
      <c r="F110" s="408"/>
      <c r="G110" s="408"/>
      <c r="H110" s="1504"/>
      <c r="I110" s="515"/>
      <c r="J110" s="1656" t="s">
        <v>979</v>
      </c>
      <c r="K110" s="42"/>
      <c r="L110" s="42"/>
      <c r="M110" s="42"/>
      <c r="N110" s="42"/>
      <c r="O110" s="42">
        <v>4</v>
      </c>
      <c r="P110" s="42"/>
      <c r="Q110" s="42"/>
      <c r="R110" s="42"/>
    </row>
    <row r="111" spans="1:18" ht="27.95" customHeight="1">
      <c r="A111" s="1034" t="s">
        <v>713</v>
      </c>
      <c r="B111" s="812" t="s">
        <v>701</v>
      </c>
      <c r="C111" s="1036"/>
      <c r="D111" s="792"/>
      <c r="E111" s="450" t="s">
        <v>44</v>
      </c>
      <c r="F111" s="412"/>
      <c r="G111" s="377"/>
      <c r="H111" s="1420"/>
      <c r="I111" s="245"/>
      <c r="J111" s="1656"/>
      <c r="K111" s="42"/>
      <c r="L111" s="42"/>
      <c r="M111" s="42"/>
      <c r="N111" s="42"/>
      <c r="O111" s="42"/>
      <c r="P111" s="42"/>
      <c r="Q111" s="42"/>
      <c r="R111" s="42"/>
    </row>
    <row r="112" spans="1:18" ht="27.95" customHeight="1">
      <c r="A112" s="414"/>
      <c r="B112" s="812" t="s">
        <v>702</v>
      </c>
      <c r="C112" s="1036"/>
      <c r="D112" s="792"/>
      <c r="E112" s="450" t="s">
        <v>123</v>
      </c>
      <c r="F112" s="412"/>
      <c r="G112" s="187"/>
      <c r="H112" s="1420"/>
      <c r="I112" s="245"/>
      <c r="J112" s="1656"/>
      <c r="K112" s="2807" t="s">
        <v>668</v>
      </c>
      <c r="L112" s="2808"/>
      <c r="M112" s="42"/>
      <c r="N112" s="42"/>
      <c r="O112" s="42"/>
      <c r="P112" s="42"/>
      <c r="Q112" s="42"/>
      <c r="R112" s="42"/>
    </row>
    <row r="113" spans="1:18" ht="27.95" customHeight="1">
      <c r="A113" s="414"/>
      <c r="B113" s="812" t="s">
        <v>700</v>
      </c>
      <c r="C113" s="1036"/>
      <c r="D113" s="792"/>
      <c r="E113" s="1023"/>
      <c r="F113" s="412"/>
      <c r="G113" s="187"/>
      <c r="H113" s="1420"/>
      <c r="I113" s="245"/>
      <c r="J113" s="1656"/>
      <c r="K113" s="1024"/>
      <c r="L113" s="1024"/>
      <c r="M113" s="42"/>
      <c r="N113" s="42"/>
      <c r="O113" s="42"/>
      <c r="P113" s="42"/>
      <c r="Q113" s="42"/>
      <c r="R113" s="42"/>
    </row>
    <row r="114" spans="1:18" ht="27.95" customHeight="1">
      <c r="A114" s="414"/>
      <c r="B114" s="963"/>
      <c r="C114" s="972"/>
      <c r="D114" s="410"/>
      <c r="E114" s="419"/>
      <c r="F114" s="413"/>
      <c r="G114" s="478"/>
      <c r="H114" s="245"/>
      <c r="I114" s="1503"/>
      <c r="J114" s="1656"/>
      <c r="K114" s="42"/>
      <c r="L114" s="42"/>
      <c r="M114" s="42"/>
      <c r="N114" s="42"/>
      <c r="O114" s="42"/>
      <c r="P114" s="42"/>
      <c r="Q114" s="42"/>
      <c r="R114" s="42"/>
    </row>
    <row r="115" spans="1:18" ht="27.95" customHeight="1">
      <c r="A115" s="414"/>
      <c r="B115" s="963"/>
      <c r="C115" s="972"/>
      <c r="D115" s="410"/>
      <c r="E115" s="419"/>
      <c r="F115" s="413"/>
      <c r="G115" s="478"/>
      <c r="H115" s="245"/>
      <c r="I115" s="1503"/>
      <c r="J115" s="1656"/>
      <c r="K115" s="958"/>
      <c r="L115" s="958"/>
      <c r="M115" s="957"/>
      <c r="N115" s="957"/>
      <c r="O115" s="957"/>
      <c r="P115" s="957"/>
      <c r="Q115" s="957"/>
      <c r="R115" s="957"/>
    </row>
    <row r="116" spans="1:18" ht="27.95" customHeight="1">
      <c r="A116" s="414"/>
      <c r="B116" s="963"/>
      <c r="C116" s="972"/>
      <c r="D116" s="410"/>
      <c r="E116" s="419"/>
      <c r="F116" s="413"/>
      <c r="G116" s="478"/>
      <c r="H116" s="245"/>
      <c r="I116" s="1503"/>
      <c r="J116" s="1656"/>
      <c r="K116" s="958"/>
      <c r="L116" s="958"/>
      <c r="M116" s="957"/>
      <c r="N116" s="957"/>
      <c r="O116" s="957"/>
      <c r="P116" s="957"/>
      <c r="Q116" s="957"/>
      <c r="R116" s="957"/>
    </row>
    <row r="117" spans="1:18" ht="27.95" customHeight="1">
      <c r="A117" s="414"/>
      <c r="B117" s="963"/>
      <c r="C117" s="972"/>
      <c r="D117" s="410"/>
      <c r="E117" s="419"/>
      <c r="F117" s="413"/>
      <c r="G117" s="954"/>
      <c r="H117" s="245"/>
      <c r="I117" s="1503"/>
      <c r="J117" s="1656"/>
      <c r="K117" s="960"/>
      <c r="L117" s="969"/>
      <c r="M117" s="973"/>
      <c r="N117" s="957"/>
      <c r="O117" s="957"/>
      <c r="P117" s="957"/>
      <c r="Q117" s="957"/>
      <c r="R117" s="957"/>
    </row>
    <row r="118" spans="1:18" ht="27.95" customHeight="1">
      <c r="A118" s="414"/>
      <c r="B118" s="963"/>
      <c r="C118" s="972"/>
      <c r="D118" s="410"/>
      <c r="E118" s="419"/>
      <c r="F118" s="413"/>
      <c r="G118" s="420"/>
      <c r="H118" s="1505"/>
      <c r="I118" s="1503"/>
      <c r="J118" s="1656"/>
      <c r="K118" s="960"/>
      <c r="L118" s="969"/>
      <c r="M118" s="973"/>
      <c r="N118" s="957"/>
      <c r="O118" s="957"/>
      <c r="P118" s="957"/>
      <c r="Q118" s="957"/>
      <c r="R118" s="957"/>
    </row>
    <row r="119" spans="1:18" s="1753" customFormat="1" ht="27.95" customHeight="1">
      <c r="A119" s="1777"/>
      <c r="B119" s="84" t="s">
        <v>1007</v>
      </c>
      <c r="C119" s="835">
        <v>100</v>
      </c>
      <c r="D119" s="181" t="s">
        <v>59</v>
      </c>
      <c r="E119" s="392"/>
      <c r="F119" s="2203">
        <v>1</v>
      </c>
      <c r="G119" s="2203">
        <v>1</v>
      </c>
      <c r="H119" s="2203">
        <v>1</v>
      </c>
      <c r="I119" s="2203">
        <v>1</v>
      </c>
      <c r="J119" s="1778"/>
      <c r="K119" s="1751"/>
      <c r="L119" s="1751"/>
      <c r="M119" s="1752"/>
      <c r="N119" s="1751"/>
      <c r="O119" s="1751"/>
      <c r="P119" s="1751"/>
    </row>
    <row r="120" spans="1:18" s="1753" customFormat="1" ht="27.95" hidden="1" customHeight="1" outlineLevel="1">
      <c r="A120" s="133"/>
      <c r="B120" s="84" t="s">
        <v>898</v>
      </c>
      <c r="C120" s="835">
        <v>100</v>
      </c>
      <c r="D120" s="181" t="s">
        <v>59</v>
      </c>
      <c r="E120" s="1746"/>
      <c r="F120" s="2203">
        <v>1</v>
      </c>
      <c r="G120" s="2203">
        <v>1</v>
      </c>
      <c r="H120" s="2203">
        <v>1</v>
      </c>
      <c r="I120" s="2203">
        <v>1</v>
      </c>
      <c r="J120" s="1778"/>
      <c r="K120" s="1751"/>
      <c r="L120" s="1751"/>
      <c r="M120" s="1752"/>
      <c r="N120" s="1751"/>
      <c r="O120" s="1751"/>
      <c r="P120" s="1751"/>
    </row>
    <row r="121" spans="1:18" s="1753" customFormat="1" ht="27.95" hidden="1" customHeight="1" outlineLevel="1">
      <c r="A121" s="133"/>
      <c r="B121" s="84" t="s">
        <v>899</v>
      </c>
      <c r="C121" s="835">
        <v>100</v>
      </c>
      <c r="D121" s="181" t="s">
        <v>59</v>
      </c>
      <c r="E121" s="1746"/>
      <c r="F121" s="2203">
        <v>1</v>
      </c>
      <c r="G121" s="2203">
        <v>1</v>
      </c>
      <c r="H121" s="2203">
        <v>1</v>
      </c>
      <c r="I121" s="2203">
        <v>1</v>
      </c>
      <c r="J121" s="1778"/>
      <c r="K121" s="1751"/>
      <c r="L121" s="1751"/>
      <c r="M121" s="1752"/>
      <c r="N121" s="1751"/>
      <c r="O121" s="1751"/>
      <c r="P121" s="1751"/>
    </row>
    <row r="122" spans="1:18" s="1753" customFormat="1" ht="27.95" hidden="1" customHeight="1" outlineLevel="1">
      <c r="A122" s="133"/>
      <c r="B122" s="84" t="s">
        <v>900</v>
      </c>
      <c r="C122" s="835">
        <v>100</v>
      </c>
      <c r="D122" s="181" t="s">
        <v>59</v>
      </c>
      <c r="E122" s="1746"/>
      <c r="F122" s="2203">
        <v>1</v>
      </c>
      <c r="G122" s="2203">
        <v>1</v>
      </c>
      <c r="H122" s="2203">
        <v>1</v>
      </c>
      <c r="I122" s="2203">
        <v>1</v>
      </c>
      <c r="J122" s="1778"/>
      <c r="K122" s="1751"/>
      <c r="L122" s="1751"/>
      <c r="M122" s="1752"/>
      <c r="N122" s="1751"/>
      <c r="O122" s="1751"/>
      <c r="P122" s="1751"/>
    </row>
    <row r="123" spans="1:18" s="1753" customFormat="1" ht="27.95" hidden="1" customHeight="1" outlineLevel="1">
      <c r="A123" s="133"/>
      <c r="B123" s="84" t="s">
        <v>901</v>
      </c>
      <c r="C123" s="835">
        <v>100</v>
      </c>
      <c r="D123" s="181" t="s">
        <v>59</v>
      </c>
      <c r="E123" s="1746"/>
      <c r="F123" s="2203">
        <v>1</v>
      </c>
      <c r="G123" s="2203">
        <v>1</v>
      </c>
      <c r="H123" s="2203">
        <v>1</v>
      </c>
      <c r="I123" s="2203">
        <v>1</v>
      </c>
      <c r="J123" s="1778"/>
      <c r="K123" s="1751"/>
      <c r="L123" s="1751"/>
      <c r="M123" s="1752"/>
      <c r="N123" s="1751"/>
      <c r="O123" s="1751"/>
      <c r="P123" s="1751"/>
    </row>
    <row r="124" spans="1:18" s="1753" customFormat="1" ht="27.95" customHeight="1" collapsed="1">
      <c r="A124" s="133"/>
      <c r="B124" s="84" t="s">
        <v>902</v>
      </c>
      <c r="C124" s="835">
        <v>100</v>
      </c>
      <c r="D124" s="181" t="s">
        <v>59</v>
      </c>
      <c r="E124" s="1746"/>
      <c r="F124" s="2203">
        <v>1</v>
      </c>
      <c r="G124" s="2203">
        <v>1</v>
      </c>
      <c r="H124" s="2203">
        <v>1</v>
      </c>
      <c r="I124" s="2203">
        <v>1</v>
      </c>
      <c r="J124" s="1778"/>
      <c r="K124" s="1751"/>
      <c r="L124" s="1751"/>
      <c r="M124" s="1752"/>
      <c r="N124" s="1751"/>
      <c r="O124" s="1751"/>
      <c r="P124" s="1751"/>
    </row>
    <row r="125" spans="1:18" s="1753" customFormat="1" ht="27.95" hidden="1" customHeight="1" outlineLevel="1">
      <c r="A125" s="133"/>
      <c r="B125" s="84" t="s">
        <v>903</v>
      </c>
      <c r="C125" s="835">
        <v>100</v>
      </c>
      <c r="D125" s="181" t="s">
        <v>59</v>
      </c>
      <c r="E125" s="1746"/>
      <c r="F125" s="2203">
        <v>1</v>
      </c>
      <c r="G125" s="2203">
        <v>1</v>
      </c>
      <c r="H125" s="2203">
        <v>1</v>
      </c>
      <c r="I125" s="2203">
        <v>1</v>
      </c>
      <c r="J125" s="1778"/>
      <c r="K125" s="1751"/>
      <c r="L125" s="1751"/>
      <c r="M125" s="1752"/>
      <c r="N125" s="1751"/>
      <c r="O125" s="1751"/>
      <c r="P125" s="1751"/>
    </row>
    <row r="126" spans="1:18" s="1753" customFormat="1" ht="27.95" hidden="1" customHeight="1" outlineLevel="1">
      <c r="A126" s="133"/>
      <c r="B126" s="84" t="s">
        <v>904</v>
      </c>
      <c r="C126" s="835">
        <v>100</v>
      </c>
      <c r="D126" s="181" t="s">
        <v>59</v>
      </c>
      <c r="E126" s="1746"/>
      <c r="F126" s="2203">
        <v>1</v>
      </c>
      <c r="G126" s="2203">
        <v>1</v>
      </c>
      <c r="H126" s="2203">
        <v>1</v>
      </c>
      <c r="I126" s="2203">
        <v>1</v>
      </c>
      <c r="J126" s="1778"/>
      <c r="K126" s="1751"/>
      <c r="L126" s="1751"/>
      <c r="M126" s="1752"/>
      <c r="N126" s="1751"/>
      <c r="O126" s="1751"/>
      <c r="P126" s="1751"/>
    </row>
    <row r="127" spans="1:18" s="1753" customFormat="1" ht="27.95" hidden="1" customHeight="1" outlineLevel="1">
      <c r="A127" s="133"/>
      <c r="B127" s="84" t="s">
        <v>905</v>
      </c>
      <c r="C127" s="835">
        <v>100</v>
      </c>
      <c r="D127" s="181" t="s">
        <v>59</v>
      </c>
      <c r="E127" s="1746"/>
      <c r="F127" s="2203">
        <v>1</v>
      </c>
      <c r="G127" s="2203">
        <v>1</v>
      </c>
      <c r="H127" s="2203">
        <v>1</v>
      </c>
      <c r="I127" s="2203">
        <v>1</v>
      </c>
      <c r="J127" s="1778"/>
      <c r="K127" s="1751"/>
      <c r="L127" s="1751"/>
      <c r="M127" s="1752"/>
      <c r="N127" s="1751"/>
      <c r="O127" s="1751"/>
      <c r="P127" s="1751"/>
    </row>
    <row r="128" spans="1:18" s="1753" customFormat="1" ht="27.95" customHeight="1" collapsed="1">
      <c r="A128" s="133"/>
      <c r="B128" s="84" t="s">
        <v>906</v>
      </c>
      <c r="C128" s="835">
        <v>100</v>
      </c>
      <c r="D128" s="181" t="s">
        <v>59</v>
      </c>
      <c r="E128" s="1746"/>
      <c r="F128" s="2203">
        <v>1</v>
      </c>
      <c r="G128" s="2203">
        <v>1</v>
      </c>
      <c r="H128" s="2203">
        <v>1</v>
      </c>
      <c r="I128" s="2203">
        <v>1</v>
      </c>
      <c r="J128" s="1778"/>
      <c r="K128" s="1751"/>
      <c r="L128" s="1751"/>
      <c r="M128" s="1752"/>
      <c r="N128" s="1751"/>
      <c r="O128" s="1751"/>
      <c r="P128" s="1751"/>
    </row>
    <row r="129" spans="1:16" s="1753" customFormat="1" ht="27.95" hidden="1" customHeight="1" outlineLevel="1">
      <c r="A129" s="133"/>
      <c r="B129" s="84" t="s">
        <v>907</v>
      </c>
      <c r="C129" s="835">
        <v>100</v>
      </c>
      <c r="D129" s="181" t="s">
        <v>59</v>
      </c>
      <c r="E129" s="1746"/>
      <c r="F129" s="2203">
        <v>1</v>
      </c>
      <c r="G129" s="2203">
        <v>1</v>
      </c>
      <c r="H129" s="2203">
        <v>1</v>
      </c>
      <c r="I129" s="2203">
        <v>1</v>
      </c>
      <c r="J129" s="1778"/>
      <c r="K129" s="1751"/>
      <c r="L129" s="1751"/>
      <c r="M129" s="1752"/>
      <c r="N129" s="1751"/>
      <c r="O129" s="1751"/>
      <c r="P129" s="1751"/>
    </row>
    <row r="130" spans="1:16" s="1753" customFormat="1" ht="27.95" hidden="1" customHeight="1" outlineLevel="1">
      <c r="A130" s="133"/>
      <c r="B130" s="84" t="s">
        <v>908</v>
      </c>
      <c r="C130" s="835">
        <v>100</v>
      </c>
      <c r="D130" s="181" t="s">
        <v>59</v>
      </c>
      <c r="E130" s="1746"/>
      <c r="F130" s="2203">
        <v>1</v>
      </c>
      <c r="G130" s="2203">
        <v>1</v>
      </c>
      <c r="H130" s="2203">
        <v>1</v>
      </c>
      <c r="I130" s="2203">
        <v>1</v>
      </c>
      <c r="J130" s="1778"/>
      <c r="K130" s="1751"/>
      <c r="L130" s="1751"/>
      <c r="M130" s="1752"/>
      <c r="N130" s="1751"/>
      <c r="O130" s="1751"/>
      <c r="P130" s="1751"/>
    </row>
    <row r="131" spans="1:16" s="1753" customFormat="1" ht="27.95" hidden="1" customHeight="1" outlineLevel="1">
      <c r="A131" s="133"/>
      <c r="B131" s="84" t="s">
        <v>909</v>
      </c>
      <c r="C131" s="835">
        <v>100</v>
      </c>
      <c r="D131" s="181" t="s">
        <v>59</v>
      </c>
      <c r="E131" s="1746"/>
      <c r="F131" s="2203">
        <v>1</v>
      </c>
      <c r="G131" s="2203">
        <v>1</v>
      </c>
      <c r="H131" s="2203">
        <v>1</v>
      </c>
      <c r="I131" s="2203">
        <v>1</v>
      </c>
      <c r="J131" s="1778"/>
      <c r="K131" s="1751"/>
      <c r="L131" s="1751"/>
      <c r="M131" s="1752"/>
      <c r="N131" s="1751"/>
      <c r="O131" s="1751"/>
      <c r="P131" s="1751"/>
    </row>
    <row r="132" spans="1:16" s="1753" customFormat="1" ht="27.95" customHeight="1" collapsed="1">
      <c r="A132" s="133"/>
      <c r="B132" s="84" t="s">
        <v>910</v>
      </c>
      <c r="C132" s="835">
        <v>100</v>
      </c>
      <c r="D132" s="181" t="s">
        <v>59</v>
      </c>
      <c r="E132" s="1746"/>
      <c r="F132" s="2203">
        <v>1</v>
      </c>
      <c r="G132" s="2203">
        <v>1</v>
      </c>
      <c r="H132" s="2203">
        <v>1</v>
      </c>
      <c r="I132" s="2203">
        <v>1</v>
      </c>
      <c r="J132" s="1778"/>
      <c r="K132" s="1751"/>
      <c r="L132" s="1751"/>
      <c r="M132" s="1752"/>
      <c r="N132" s="1751"/>
      <c r="O132" s="1751"/>
      <c r="P132" s="1751"/>
    </row>
    <row r="133" spans="1:16" s="1753" customFormat="1" ht="27.95" hidden="1" customHeight="1" outlineLevel="1">
      <c r="A133" s="133"/>
      <c r="B133" s="84" t="s">
        <v>911</v>
      </c>
      <c r="C133" s="835">
        <v>100</v>
      </c>
      <c r="D133" s="181" t="s">
        <v>59</v>
      </c>
      <c r="E133" s="1746"/>
      <c r="F133" s="2203">
        <v>1</v>
      </c>
      <c r="G133" s="2203">
        <v>1</v>
      </c>
      <c r="H133" s="2203">
        <v>1</v>
      </c>
      <c r="I133" s="2203">
        <v>1</v>
      </c>
      <c r="J133" s="1778"/>
      <c r="K133" s="1751"/>
      <c r="L133" s="1751"/>
      <c r="M133" s="1752"/>
      <c r="N133" s="1751"/>
      <c r="O133" s="1751"/>
      <c r="P133" s="1751"/>
    </row>
    <row r="134" spans="1:16" s="1753" customFormat="1" ht="27.95" hidden="1" customHeight="1" outlineLevel="1">
      <c r="A134" s="133"/>
      <c r="B134" s="84" t="s">
        <v>912</v>
      </c>
      <c r="C134" s="835">
        <v>100</v>
      </c>
      <c r="D134" s="181" t="s">
        <v>59</v>
      </c>
      <c r="E134" s="1746"/>
      <c r="F134" s="2203">
        <v>1</v>
      </c>
      <c r="G134" s="2203">
        <v>1</v>
      </c>
      <c r="H134" s="2203">
        <v>1</v>
      </c>
      <c r="I134" s="2203">
        <v>1</v>
      </c>
      <c r="J134" s="1778"/>
      <c r="K134" s="1751"/>
      <c r="L134" s="1751"/>
      <c r="M134" s="1752"/>
      <c r="N134" s="1751"/>
      <c r="O134" s="1751"/>
      <c r="P134" s="1751"/>
    </row>
    <row r="135" spans="1:16" s="1753" customFormat="1" ht="27.95" hidden="1" customHeight="1" outlineLevel="1">
      <c r="A135" s="133"/>
      <c r="B135" s="84" t="s">
        <v>913</v>
      </c>
      <c r="C135" s="835">
        <v>100</v>
      </c>
      <c r="D135" s="181" t="s">
        <v>59</v>
      </c>
      <c r="E135" s="1746"/>
      <c r="F135" s="2203">
        <v>1</v>
      </c>
      <c r="G135" s="2203">
        <v>1</v>
      </c>
      <c r="H135" s="2203">
        <v>1</v>
      </c>
      <c r="I135" s="2203">
        <v>1</v>
      </c>
      <c r="J135" s="1778"/>
      <c r="K135" s="1751"/>
      <c r="L135" s="1751"/>
      <c r="M135" s="1752"/>
      <c r="N135" s="1751"/>
      <c r="O135" s="1751"/>
      <c r="P135" s="1751"/>
    </row>
    <row r="136" spans="1:16" s="1753" customFormat="1" ht="27.95" hidden="1" customHeight="1" outlineLevel="1">
      <c r="A136" s="133"/>
      <c r="B136" s="84" t="s">
        <v>914</v>
      </c>
      <c r="C136" s="835">
        <v>100</v>
      </c>
      <c r="D136" s="181" t="s">
        <v>59</v>
      </c>
      <c r="E136" s="1746"/>
      <c r="F136" s="2203">
        <v>1</v>
      </c>
      <c r="G136" s="2203">
        <v>1</v>
      </c>
      <c r="H136" s="2203">
        <v>1</v>
      </c>
      <c r="I136" s="2203">
        <v>1</v>
      </c>
      <c r="J136" s="1778"/>
      <c r="K136" s="1751"/>
      <c r="L136" s="1751"/>
      <c r="M136" s="1752"/>
      <c r="N136" s="1751"/>
      <c r="O136" s="1751"/>
      <c r="P136" s="1751"/>
    </row>
    <row r="137" spans="1:16" s="1753" customFormat="1" ht="27.95" customHeight="1" collapsed="1">
      <c r="A137" s="133"/>
      <c r="B137" s="84" t="s">
        <v>915</v>
      </c>
      <c r="C137" s="835">
        <v>100</v>
      </c>
      <c r="D137" s="181" t="s">
        <v>59</v>
      </c>
      <c r="E137" s="1746"/>
      <c r="F137" s="2203">
        <v>1</v>
      </c>
      <c r="G137" s="2203">
        <v>1</v>
      </c>
      <c r="H137" s="2203">
        <v>1</v>
      </c>
      <c r="I137" s="2203">
        <v>1</v>
      </c>
      <c r="J137" s="1778"/>
      <c r="K137" s="1751"/>
      <c r="L137" s="1751"/>
      <c r="M137" s="1752"/>
      <c r="N137" s="1751"/>
      <c r="O137" s="1751"/>
      <c r="P137" s="1751"/>
    </row>
    <row r="138" spans="1:16" s="1753" customFormat="1" ht="27.95" hidden="1" customHeight="1" outlineLevel="1">
      <c r="A138" s="133"/>
      <c r="B138" s="84" t="s">
        <v>916</v>
      </c>
      <c r="C138" s="835">
        <v>100</v>
      </c>
      <c r="D138" s="181" t="s">
        <v>59</v>
      </c>
      <c r="E138" s="1746"/>
      <c r="F138" s="2203">
        <v>1</v>
      </c>
      <c r="G138" s="2203">
        <v>1</v>
      </c>
      <c r="H138" s="2203">
        <v>1</v>
      </c>
      <c r="I138" s="2203">
        <v>1</v>
      </c>
      <c r="J138" s="1778"/>
      <c r="K138" s="1751"/>
      <c r="L138" s="1751"/>
      <c r="M138" s="1752"/>
      <c r="N138" s="1751"/>
      <c r="O138" s="1751"/>
      <c r="P138" s="1751"/>
    </row>
    <row r="139" spans="1:16" s="1753" customFormat="1" ht="27.95" hidden="1" customHeight="1" outlineLevel="1">
      <c r="A139" s="133"/>
      <c r="B139" s="84" t="s">
        <v>917</v>
      </c>
      <c r="C139" s="835">
        <v>100</v>
      </c>
      <c r="D139" s="181" t="s">
        <v>59</v>
      </c>
      <c r="E139" s="1746"/>
      <c r="F139" s="2203">
        <v>1</v>
      </c>
      <c r="G139" s="2203">
        <v>1</v>
      </c>
      <c r="H139" s="2203">
        <v>1</v>
      </c>
      <c r="I139" s="2203">
        <v>1</v>
      </c>
      <c r="J139" s="1778"/>
      <c r="K139" s="1751"/>
      <c r="L139" s="1751"/>
      <c r="M139" s="1752"/>
      <c r="N139" s="1751"/>
      <c r="O139" s="1751"/>
      <c r="P139" s="1751"/>
    </row>
    <row r="140" spans="1:16" s="1753" customFormat="1" ht="27.95" customHeight="1" collapsed="1">
      <c r="A140" s="133"/>
      <c r="B140" s="84" t="s">
        <v>918</v>
      </c>
      <c r="C140" s="835">
        <v>100</v>
      </c>
      <c r="D140" s="181" t="s">
        <v>59</v>
      </c>
      <c r="E140" s="1746"/>
      <c r="F140" s="2203">
        <v>1</v>
      </c>
      <c r="G140" s="2203">
        <v>1</v>
      </c>
      <c r="H140" s="2203">
        <v>1</v>
      </c>
      <c r="I140" s="2203">
        <v>1</v>
      </c>
      <c r="J140" s="1778"/>
      <c r="K140" s="1751"/>
      <c r="L140" s="1751"/>
      <c r="M140" s="1752"/>
      <c r="N140" s="1751"/>
      <c r="O140" s="1751"/>
      <c r="P140" s="1751"/>
    </row>
    <row r="141" spans="1:16" s="1753" customFormat="1" ht="27.95" hidden="1" customHeight="1" outlineLevel="1">
      <c r="A141" s="133"/>
      <c r="B141" s="84" t="s">
        <v>919</v>
      </c>
      <c r="C141" s="835">
        <v>100</v>
      </c>
      <c r="D141" s="181" t="s">
        <v>59</v>
      </c>
      <c r="E141" s="1746"/>
      <c r="F141" s="2203">
        <v>1</v>
      </c>
      <c r="G141" s="2203">
        <v>1</v>
      </c>
      <c r="H141" s="2203">
        <v>1</v>
      </c>
      <c r="I141" s="2203">
        <v>1</v>
      </c>
      <c r="J141" s="1778"/>
      <c r="K141" s="1751"/>
      <c r="L141" s="1751"/>
      <c r="M141" s="1752"/>
      <c r="N141" s="1751"/>
      <c r="O141" s="1751"/>
      <c r="P141" s="1751"/>
    </row>
    <row r="142" spans="1:16" s="1753" customFormat="1" ht="27.95" hidden="1" customHeight="1" outlineLevel="1">
      <c r="A142" s="133"/>
      <c r="B142" s="84" t="s">
        <v>920</v>
      </c>
      <c r="C142" s="835">
        <v>100</v>
      </c>
      <c r="D142" s="181" t="s">
        <v>59</v>
      </c>
      <c r="E142" s="1746"/>
      <c r="F142" s="2203">
        <v>1</v>
      </c>
      <c r="G142" s="2203">
        <v>1</v>
      </c>
      <c r="H142" s="2203">
        <v>1</v>
      </c>
      <c r="I142" s="2203">
        <v>1</v>
      </c>
      <c r="J142" s="1778"/>
      <c r="K142" s="1751"/>
      <c r="L142" s="1751"/>
      <c r="M142" s="1752"/>
      <c r="N142" s="1751"/>
      <c r="O142" s="1751"/>
      <c r="P142" s="1751"/>
    </row>
    <row r="143" spans="1:16" s="1753" customFormat="1" ht="27.95" hidden="1" customHeight="1" outlineLevel="1">
      <c r="A143" s="133"/>
      <c r="B143" s="84" t="s">
        <v>921</v>
      </c>
      <c r="C143" s="835">
        <v>100</v>
      </c>
      <c r="D143" s="181" t="s">
        <v>59</v>
      </c>
      <c r="E143" s="1746"/>
      <c r="F143" s="2203">
        <v>1</v>
      </c>
      <c r="G143" s="2203">
        <v>1</v>
      </c>
      <c r="H143" s="2203">
        <v>1</v>
      </c>
      <c r="I143" s="2203">
        <v>1</v>
      </c>
      <c r="J143" s="1778"/>
      <c r="K143" s="1751"/>
      <c r="L143" s="1751"/>
      <c r="M143" s="1752"/>
      <c r="N143" s="1751"/>
      <c r="O143" s="1751"/>
      <c r="P143" s="1751"/>
    </row>
    <row r="144" spans="1:16" s="1753" customFormat="1" ht="27.95" hidden="1" customHeight="1" outlineLevel="1">
      <c r="A144" s="166"/>
      <c r="B144" s="84" t="s">
        <v>922</v>
      </c>
      <c r="C144" s="835">
        <v>100</v>
      </c>
      <c r="D144" s="181" t="s">
        <v>59</v>
      </c>
      <c r="E144" s="1746"/>
      <c r="F144" s="2203">
        <v>1</v>
      </c>
      <c r="G144" s="2203">
        <v>1</v>
      </c>
      <c r="H144" s="2203">
        <v>1</v>
      </c>
      <c r="I144" s="2203">
        <v>1</v>
      </c>
      <c r="J144" s="1778"/>
      <c r="K144" s="1751"/>
      <c r="L144" s="1751"/>
      <c r="M144" s="1752"/>
      <c r="N144" s="1751"/>
      <c r="O144" s="1751"/>
      <c r="P144" s="1751"/>
    </row>
    <row r="145" spans="1:16" s="1753" customFormat="1" ht="27.95" customHeight="1" collapsed="1">
      <c r="A145" s="133"/>
      <c r="B145" s="84" t="s">
        <v>923</v>
      </c>
      <c r="C145" s="835">
        <v>100</v>
      </c>
      <c r="D145" s="181" t="s">
        <v>59</v>
      </c>
      <c r="E145" s="1746"/>
      <c r="F145" s="2203">
        <v>1</v>
      </c>
      <c r="G145" s="2203">
        <v>1</v>
      </c>
      <c r="H145" s="2203">
        <v>1</v>
      </c>
      <c r="I145" s="2203">
        <v>1</v>
      </c>
      <c r="J145" s="1778"/>
      <c r="K145" s="1751"/>
      <c r="L145" s="1751"/>
      <c r="M145" s="1752"/>
      <c r="N145" s="1751"/>
      <c r="O145" s="1751"/>
      <c r="P145" s="1751"/>
    </row>
    <row r="146" spans="1:16" s="1753" customFormat="1" ht="27.95" hidden="1" customHeight="1" outlineLevel="1">
      <c r="A146" s="133"/>
      <c r="B146" s="84" t="s">
        <v>924</v>
      </c>
      <c r="C146" s="835">
        <v>100</v>
      </c>
      <c r="D146" s="181" t="s">
        <v>59</v>
      </c>
      <c r="E146" s="1746"/>
      <c r="F146" s="2203">
        <v>1</v>
      </c>
      <c r="G146" s="2203">
        <v>1</v>
      </c>
      <c r="H146" s="2203">
        <v>1</v>
      </c>
      <c r="I146" s="2203">
        <v>1</v>
      </c>
      <c r="J146" s="1778"/>
      <c r="K146" s="1751"/>
      <c r="L146" s="1751"/>
      <c r="M146" s="1752"/>
      <c r="N146" s="1751"/>
      <c r="O146" s="1751"/>
      <c r="P146" s="1751"/>
    </row>
    <row r="147" spans="1:16" s="1753" customFormat="1" ht="27.95" hidden="1" customHeight="1" outlineLevel="1">
      <c r="A147" s="133"/>
      <c r="B147" s="84" t="s">
        <v>925</v>
      </c>
      <c r="C147" s="835">
        <v>100</v>
      </c>
      <c r="D147" s="181" t="s">
        <v>59</v>
      </c>
      <c r="E147" s="1746"/>
      <c r="F147" s="2203">
        <v>1</v>
      </c>
      <c r="G147" s="2203">
        <v>1</v>
      </c>
      <c r="H147" s="2203">
        <v>1</v>
      </c>
      <c r="I147" s="2203">
        <v>1</v>
      </c>
      <c r="J147" s="1778"/>
      <c r="K147" s="1751"/>
      <c r="L147" s="1751"/>
      <c r="M147" s="1752"/>
      <c r="N147" s="1751"/>
      <c r="O147" s="1751"/>
      <c r="P147" s="1751"/>
    </row>
    <row r="148" spans="1:16" s="1753" customFormat="1" ht="27.95" hidden="1" customHeight="1" outlineLevel="1">
      <c r="A148" s="133"/>
      <c r="B148" s="84" t="s">
        <v>926</v>
      </c>
      <c r="C148" s="835">
        <v>100</v>
      </c>
      <c r="D148" s="181" t="s">
        <v>59</v>
      </c>
      <c r="E148" s="1746"/>
      <c r="F148" s="2203">
        <v>1</v>
      </c>
      <c r="G148" s="2203">
        <v>1</v>
      </c>
      <c r="H148" s="2203">
        <v>1</v>
      </c>
      <c r="I148" s="2203">
        <v>1</v>
      </c>
      <c r="J148" s="1778"/>
      <c r="K148" s="1751"/>
      <c r="L148" s="1751"/>
      <c r="M148" s="1752"/>
      <c r="N148" s="1751"/>
      <c r="O148" s="1751"/>
      <c r="P148" s="1751"/>
    </row>
    <row r="149" spans="1:16" s="1753" customFormat="1" ht="27.95" customHeight="1" collapsed="1">
      <c r="A149" s="133"/>
      <c r="B149" s="84" t="s">
        <v>927</v>
      </c>
      <c r="C149" s="835">
        <v>100</v>
      </c>
      <c r="D149" s="181" t="s">
        <v>59</v>
      </c>
      <c r="E149" s="1746"/>
      <c r="F149" s="2203">
        <v>1</v>
      </c>
      <c r="G149" s="2203">
        <v>1</v>
      </c>
      <c r="H149" s="2203">
        <v>1</v>
      </c>
      <c r="I149" s="2203">
        <v>1</v>
      </c>
      <c r="J149" s="1778"/>
      <c r="K149" s="1751"/>
      <c r="L149" s="1751"/>
      <c r="M149" s="1752"/>
      <c r="N149" s="1751"/>
      <c r="O149" s="1751"/>
      <c r="P149" s="1751"/>
    </row>
    <row r="150" spans="1:16" s="1753" customFormat="1" ht="27.95" customHeight="1">
      <c r="A150" s="133"/>
      <c r="B150" s="84" t="s">
        <v>928</v>
      </c>
      <c r="C150" s="835">
        <v>100</v>
      </c>
      <c r="D150" s="181" t="s">
        <v>59</v>
      </c>
      <c r="E150" s="1746"/>
      <c r="F150" s="2203">
        <v>1</v>
      </c>
      <c r="G150" s="2203">
        <v>1</v>
      </c>
      <c r="H150" s="2203">
        <v>1</v>
      </c>
      <c r="I150" s="2203">
        <v>1</v>
      </c>
      <c r="J150" s="1778"/>
      <c r="K150" s="1751"/>
      <c r="L150" s="1751"/>
      <c r="M150" s="1752"/>
      <c r="N150" s="1751"/>
      <c r="O150" s="1751"/>
      <c r="P150" s="1751"/>
    </row>
    <row r="151" spans="1:16" s="1753" customFormat="1" ht="27.95" hidden="1" customHeight="1" outlineLevel="1">
      <c r="A151" s="133"/>
      <c r="B151" s="84" t="s">
        <v>929</v>
      </c>
      <c r="C151" s="835">
        <v>100</v>
      </c>
      <c r="D151" s="181" t="s">
        <v>59</v>
      </c>
      <c r="E151" s="1746"/>
      <c r="F151" s="2203">
        <v>1</v>
      </c>
      <c r="G151" s="2203">
        <v>1</v>
      </c>
      <c r="H151" s="2203">
        <v>1</v>
      </c>
      <c r="I151" s="2203">
        <v>1</v>
      </c>
      <c r="J151" s="1778"/>
      <c r="K151" s="1751"/>
      <c r="L151" s="1751"/>
      <c r="M151" s="1752"/>
      <c r="N151" s="1751"/>
      <c r="O151" s="1751"/>
      <c r="P151" s="1751"/>
    </row>
    <row r="152" spans="1:16" s="1753" customFormat="1" ht="27.95" hidden="1" customHeight="1" outlineLevel="1">
      <c r="A152" s="133"/>
      <c r="B152" s="84" t="s">
        <v>930</v>
      </c>
      <c r="C152" s="835">
        <v>100</v>
      </c>
      <c r="D152" s="181" t="s">
        <v>59</v>
      </c>
      <c r="E152" s="1746"/>
      <c r="F152" s="2203">
        <v>1</v>
      </c>
      <c r="G152" s="2203">
        <v>1</v>
      </c>
      <c r="H152" s="2203">
        <v>1</v>
      </c>
      <c r="I152" s="2203">
        <v>1</v>
      </c>
      <c r="J152" s="1778"/>
      <c r="K152" s="1751"/>
      <c r="L152" s="1751"/>
      <c r="M152" s="1752"/>
      <c r="N152" s="1751"/>
      <c r="O152" s="1751"/>
      <c r="P152" s="1751"/>
    </row>
    <row r="153" spans="1:16" s="1753" customFormat="1" ht="27.95" customHeight="1" collapsed="1">
      <c r="A153" s="133"/>
      <c r="B153" s="84" t="s">
        <v>931</v>
      </c>
      <c r="C153" s="835">
        <v>100</v>
      </c>
      <c r="D153" s="181" t="s">
        <v>59</v>
      </c>
      <c r="E153" s="1746"/>
      <c r="F153" s="2203">
        <v>1</v>
      </c>
      <c r="G153" s="2203">
        <v>1</v>
      </c>
      <c r="H153" s="2203">
        <v>1</v>
      </c>
      <c r="I153" s="2203">
        <v>1</v>
      </c>
      <c r="J153" s="1778"/>
      <c r="K153" s="1751"/>
      <c r="L153" s="1751"/>
      <c r="M153" s="1752"/>
      <c r="N153" s="1751"/>
      <c r="O153" s="1751"/>
      <c r="P153" s="1751"/>
    </row>
    <row r="154" spans="1:16" s="1753" customFormat="1" ht="27.95" hidden="1" customHeight="1" outlineLevel="1">
      <c r="A154" s="133"/>
      <c r="B154" s="84" t="s">
        <v>932</v>
      </c>
      <c r="C154" s="835">
        <v>100</v>
      </c>
      <c r="D154" s="181" t="s">
        <v>59</v>
      </c>
      <c r="E154" s="1746"/>
      <c r="F154" s="2203">
        <v>1</v>
      </c>
      <c r="G154" s="2203">
        <v>1</v>
      </c>
      <c r="H154" s="2203">
        <v>1</v>
      </c>
      <c r="I154" s="2203">
        <v>1</v>
      </c>
      <c r="J154" s="1778"/>
      <c r="K154" s="1751"/>
      <c r="L154" s="1751"/>
      <c r="M154" s="1752"/>
      <c r="N154" s="1751"/>
      <c r="O154" s="1751"/>
      <c r="P154" s="1751"/>
    </row>
    <row r="155" spans="1:16" s="1753" customFormat="1" ht="27.95" hidden="1" customHeight="1" outlineLevel="1">
      <c r="A155" s="133"/>
      <c r="B155" s="84" t="s">
        <v>933</v>
      </c>
      <c r="C155" s="835">
        <v>100</v>
      </c>
      <c r="D155" s="181" t="s">
        <v>59</v>
      </c>
      <c r="E155" s="1746"/>
      <c r="F155" s="2203">
        <v>1</v>
      </c>
      <c r="G155" s="2203">
        <v>1</v>
      </c>
      <c r="H155" s="2203">
        <v>1</v>
      </c>
      <c r="I155" s="2203">
        <v>1</v>
      </c>
      <c r="J155" s="1778"/>
      <c r="K155" s="1751"/>
      <c r="L155" s="1751"/>
      <c r="M155" s="1752"/>
      <c r="N155" s="1751"/>
      <c r="O155" s="1751"/>
      <c r="P155" s="1751"/>
    </row>
    <row r="156" spans="1:16" s="1753" customFormat="1" ht="27.95" hidden="1" customHeight="1" outlineLevel="1">
      <c r="A156" s="133"/>
      <c r="B156" s="84" t="s">
        <v>934</v>
      </c>
      <c r="C156" s="835">
        <v>100</v>
      </c>
      <c r="D156" s="181" t="s">
        <v>59</v>
      </c>
      <c r="E156" s="1746"/>
      <c r="F156" s="2203">
        <v>1</v>
      </c>
      <c r="G156" s="2203">
        <v>1</v>
      </c>
      <c r="H156" s="2203">
        <v>1</v>
      </c>
      <c r="I156" s="2203">
        <v>1</v>
      </c>
      <c r="J156" s="1778"/>
      <c r="K156" s="1751"/>
      <c r="L156" s="1751"/>
      <c r="M156" s="1752"/>
      <c r="N156" s="1751"/>
      <c r="O156" s="1751"/>
      <c r="P156" s="1751"/>
    </row>
    <row r="157" spans="1:16" s="1753" customFormat="1" ht="27.95" customHeight="1" collapsed="1">
      <c r="A157" s="133"/>
      <c r="B157" s="84" t="s">
        <v>935</v>
      </c>
      <c r="C157" s="835">
        <v>100</v>
      </c>
      <c r="D157" s="181" t="s">
        <v>59</v>
      </c>
      <c r="E157" s="1746"/>
      <c r="F157" s="2203">
        <v>1</v>
      </c>
      <c r="G157" s="2203">
        <v>1</v>
      </c>
      <c r="H157" s="2203">
        <v>1</v>
      </c>
      <c r="I157" s="2203">
        <v>1</v>
      </c>
      <c r="J157" s="1778"/>
      <c r="K157" s="1751"/>
      <c r="L157" s="1751"/>
      <c r="M157" s="1752"/>
      <c r="N157" s="1751"/>
      <c r="O157" s="1751"/>
      <c r="P157" s="1751"/>
    </row>
    <row r="158" spans="1:16" s="1753" customFormat="1" ht="27.95" hidden="1" customHeight="1" outlineLevel="1">
      <c r="A158" s="133"/>
      <c r="B158" s="84" t="s">
        <v>936</v>
      </c>
      <c r="C158" s="835">
        <v>100</v>
      </c>
      <c r="D158" s="181" t="s">
        <v>59</v>
      </c>
      <c r="E158" s="1746"/>
      <c r="F158" s="2203">
        <v>1</v>
      </c>
      <c r="G158" s="2203">
        <v>1</v>
      </c>
      <c r="H158" s="2203">
        <v>1</v>
      </c>
      <c r="I158" s="2203">
        <v>1</v>
      </c>
      <c r="J158" s="1778"/>
      <c r="K158" s="1751"/>
      <c r="L158" s="1751"/>
      <c r="M158" s="1752"/>
      <c r="N158" s="1751"/>
      <c r="O158" s="1751"/>
      <c r="P158" s="1751"/>
    </row>
    <row r="159" spans="1:16" s="1753" customFormat="1" ht="27.95" hidden="1" customHeight="1" outlineLevel="1">
      <c r="A159" s="133"/>
      <c r="B159" s="84" t="s">
        <v>937</v>
      </c>
      <c r="C159" s="835">
        <v>100</v>
      </c>
      <c r="D159" s="181" t="s">
        <v>59</v>
      </c>
      <c r="E159" s="1746"/>
      <c r="F159" s="2203">
        <v>1</v>
      </c>
      <c r="G159" s="2203">
        <v>1</v>
      </c>
      <c r="H159" s="2203">
        <v>1</v>
      </c>
      <c r="I159" s="2203">
        <v>1</v>
      </c>
      <c r="J159" s="1778"/>
      <c r="K159" s="1751"/>
      <c r="L159" s="1751"/>
      <c r="M159" s="1752"/>
      <c r="N159" s="1751"/>
      <c r="O159" s="1751"/>
      <c r="P159" s="1751"/>
    </row>
    <row r="160" spans="1:16" s="1753" customFormat="1" ht="27.95" hidden="1" customHeight="1" outlineLevel="1">
      <c r="A160" s="133"/>
      <c r="B160" s="84" t="s">
        <v>938</v>
      </c>
      <c r="C160" s="835">
        <v>100</v>
      </c>
      <c r="D160" s="181" t="s">
        <v>59</v>
      </c>
      <c r="E160" s="1746"/>
      <c r="F160" s="2203">
        <v>1</v>
      </c>
      <c r="G160" s="2203">
        <v>1</v>
      </c>
      <c r="H160" s="2203">
        <v>1</v>
      </c>
      <c r="I160" s="2203">
        <v>1</v>
      </c>
      <c r="J160" s="1778"/>
      <c r="K160" s="1751"/>
      <c r="L160" s="1751"/>
      <c r="M160" s="1752"/>
      <c r="N160" s="1751"/>
      <c r="O160" s="1751"/>
      <c r="P160" s="1751"/>
    </row>
    <row r="161" spans="1:18" s="1753" customFormat="1" ht="27.95" customHeight="1" collapsed="1">
      <c r="A161" s="133"/>
      <c r="B161" s="84" t="s">
        <v>939</v>
      </c>
      <c r="C161" s="835">
        <v>100</v>
      </c>
      <c r="D161" s="181" t="s">
        <v>59</v>
      </c>
      <c r="E161" s="1746"/>
      <c r="F161" s="2203">
        <v>1</v>
      </c>
      <c r="G161" s="2203">
        <v>1</v>
      </c>
      <c r="H161" s="2203">
        <v>1</v>
      </c>
      <c r="I161" s="2203">
        <v>1</v>
      </c>
      <c r="J161" s="1778"/>
      <c r="K161" s="1751"/>
      <c r="L161" s="1751"/>
      <c r="M161" s="1752"/>
      <c r="N161" s="1751"/>
      <c r="O161" s="1751"/>
      <c r="P161" s="1751"/>
    </row>
    <row r="162" spans="1:18" s="1753" customFormat="1" ht="27.95" hidden="1" customHeight="1" outlineLevel="1">
      <c r="A162" s="133"/>
      <c r="B162" s="84" t="s">
        <v>940</v>
      </c>
      <c r="C162" s="835">
        <v>100</v>
      </c>
      <c r="D162" s="181" t="s">
        <v>59</v>
      </c>
      <c r="E162" s="1746"/>
      <c r="F162" s="2203">
        <v>1</v>
      </c>
      <c r="G162" s="2203">
        <v>1</v>
      </c>
      <c r="H162" s="2203">
        <v>1</v>
      </c>
      <c r="I162" s="2203">
        <v>1</v>
      </c>
      <c r="J162" s="1778"/>
      <c r="K162" s="1751"/>
      <c r="L162" s="1751"/>
      <c r="M162" s="1752"/>
      <c r="N162" s="1751"/>
      <c r="O162" s="1751"/>
      <c r="P162" s="1751"/>
    </row>
    <row r="163" spans="1:18" s="1753" customFormat="1" ht="27.95" hidden="1" customHeight="1" outlineLevel="1">
      <c r="A163" s="133"/>
      <c r="B163" s="84" t="s">
        <v>941</v>
      </c>
      <c r="C163" s="835">
        <v>100</v>
      </c>
      <c r="D163" s="181" t="s">
        <v>59</v>
      </c>
      <c r="E163" s="1746"/>
      <c r="F163" s="2203">
        <v>1</v>
      </c>
      <c r="G163" s="2203">
        <v>1</v>
      </c>
      <c r="H163" s="2203">
        <v>1</v>
      </c>
      <c r="I163" s="2203">
        <v>1</v>
      </c>
      <c r="J163" s="1778"/>
      <c r="K163" s="1751"/>
      <c r="L163" s="1751"/>
      <c r="M163" s="1752"/>
      <c r="N163" s="1751"/>
      <c r="O163" s="1751"/>
      <c r="P163" s="1751"/>
    </row>
    <row r="164" spans="1:18" s="1753" customFormat="1" ht="27.95" hidden="1" customHeight="1" outlineLevel="1">
      <c r="A164" s="133"/>
      <c r="B164" s="84" t="s">
        <v>942</v>
      </c>
      <c r="C164" s="835">
        <v>100</v>
      </c>
      <c r="D164" s="181" t="s">
        <v>59</v>
      </c>
      <c r="E164" s="1746"/>
      <c r="F164" s="2203">
        <v>1</v>
      </c>
      <c r="G164" s="2203">
        <v>1</v>
      </c>
      <c r="H164" s="2203">
        <v>1</v>
      </c>
      <c r="I164" s="2203">
        <v>1</v>
      </c>
      <c r="J164" s="1778"/>
      <c r="K164" s="1751"/>
      <c r="L164" s="1751"/>
      <c r="M164" s="1752"/>
      <c r="N164" s="1751"/>
      <c r="O164" s="1751"/>
      <c r="P164" s="1751"/>
    </row>
    <row r="165" spans="1:18" s="1753" customFormat="1" ht="27.95" hidden="1" customHeight="1" outlineLevel="1">
      <c r="A165" s="133"/>
      <c r="B165" s="84" t="s">
        <v>943</v>
      </c>
      <c r="C165" s="835">
        <v>100</v>
      </c>
      <c r="D165" s="181" t="s">
        <v>59</v>
      </c>
      <c r="E165" s="1746"/>
      <c r="F165" s="2203">
        <v>1</v>
      </c>
      <c r="G165" s="2203">
        <v>1</v>
      </c>
      <c r="H165" s="2203">
        <v>1</v>
      </c>
      <c r="I165" s="2203">
        <v>1</v>
      </c>
      <c r="J165" s="1778"/>
      <c r="K165" s="1751"/>
      <c r="L165" s="1751"/>
      <c r="M165" s="1752"/>
      <c r="N165" s="1751"/>
      <c r="O165" s="1751"/>
      <c r="P165" s="1751"/>
    </row>
    <row r="166" spans="1:18" s="1753" customFormat="1" ht="27.95" customHeight="1" collapsed="1">
      <c r="A166" s="133"/>
      <c r="B166" s="84" t="s">
        <v>944</v>
      </c>
      <c r="C166" s="835">
        <v>100</v>
      </c>
      <c r="D166" s="181" t="s">
        <v>59</v>
      </c>
      <c r="E166" s="1746"/>
      <c r="F166" s="2203">
        <v>1</v>
      </c>
      <c r="G166" s="2203">
        <v>1</v>
      </c>
      <c r="H166" s="2203">
        <v>1</v>
      </c>
      <c r="I166" s="2203">
        <v>1</v>
      </c>
      <c r="J166" s="1778"/>
      <c r="K166" s="1751"/>
      <c r="L166" s="1751"/>
      <c r="M166" s="1752"/>
      <c r="N166" s="1751"/>
      <c r="O166" s="1751"/>
      <c r="P166" s="1751"/>
    </row>
    <row r="167" spans="1:18" s="1753" customFormat="1" ht="27.95" hidden="1" customHeight="1" outlineLevel="1">
      <c r="A167" s="133"/>
      <c r="B167" s="84" t="s">
        <v>945</v>
      </c>
      <c r="C167" s="835">
        <v>100</v>
      </c>
      <c r="D167" s="181" t="s">
        <v>59</v>
      </c>
      <c r="E167" s="1746"/>
      <c r="F167" s="2203">
        <v>1</v>
      </c>
      <c r="G167" s="2203">
        <v>1</v>
      </c>
      <c r="H167" s="2203">
        <v>1</v>
      </c>
      <c r="I167" s="2203">
        <v>1</v>
      </c>
      <c r="J167" s="1778"/>
      <c r="K167" s="1751"/>
      <c r="L167" s="1751"/>
      <c r="M167" s="1752"/>
      <c r="N167" s="1751"/>
      <c r="O167" s="1751"/>
      <c r="P167" s="1751"/>
    </row>
    <row r="168" spans="1:18" s="1753" customFormat="1" ht="27.95" hidden="1" customHeight="1" outlineLevel="1">
      <c r="A168" s="133"/>
      <c r="B168" s="84" t="s">
        <v>946</v>
      </c>
      <c r="C168" s="835">
        <v>100</v>
      </c>
      <c r="D168" s="181" t="s">
        <v>59</v>
      </c>
      <c r="E168" s="1746"/>
      <c r="F168" s="2203">
        <v>1</v>
      </c>
      <c r="G168" s="2203">
        <v>1</v>
      </c>
      <c r="H168" s="2203">
        <v>1</v>
      </c>
      <c r="I168" s="2203">
        <v>1</v>
      </c>
      <c r="J168" s="1778"/>
      <c r="K168" s="1751"/>
      <c r="L168" s="1751"/>
      <c r="M168" s="1752"/>
      <c r="N168" s="1751"/>
      <c r="O168" s="1751"/>
      <c r="P168" s="1751"/>
    </row>
    <row r="169" spans="1:18" s="1753" customFormat="1" ht="27.95" customHeight="1" collapsed="1">
      <c r="A169" s="133"/>
      <c r="B169" s="84" t="s">
        <v>947</v>
      </c>
      <c r="C169" s="835">
        <v>100</v>
      </c>
      <c r="D169" s="181" t="s">
        <v>59</v>
      </c>
      <c r="E169" s="1746"/>
      <c r="F169" s="2203">
        <v>1</v>
      </c>
      <c r="G169" s="2203">
        <v>1</v>
      </c>
      <c r="H169" s="2203">
        <v>1</v>
      </c>
      <c r="I169" s="2203">
        <v>1</v>
      </c>
      <c r="J169" s="1778"/>
      <c r="K169" s="1751"/>
      <c r="L169" s="1751"/>
      <c r="M169" s="1752"/>
      <c r="N169" s="1751"/>
      <c r="O169" s="1751"/>
      <c r="P169" s="1751"/>
    </row>
    <row r="170" spans="1:18" s="1753" customFormat="1" ht="27.95" hidden="1" customHeight="1" outlineLevel="1">
      <c r="A170" s="133"/>
      <c r="B170" s="84" t="s">
        <v>948</v>
      </c>
      <c r="C170" s="835">
        <v>100</v>
      </c>
      <c r="D170" s="181" t="s">
        <v>59</v>
      </c>
      <c r="E170" s="1746"/>
      <c r="F170" s="2203">
        <v>1</v>
      </c>
      <c r="G170" s="2203">
        <v>1</v>
      </c>
      <c r="H170" s="2203">
        <v>1</v>
      </c>
      <c r="I170" s="2203">
        <v>1</v>
      </c>
      <c r="J170" s="1778"/>
      <c r="K170" s="1751"/>
      <c r="L170" s="1751"/>
      <c r="M170" s="1752"/>
      <c r="N170" s="1751"/>
      <c r="O170" s="1751"/>
      <c r="P170" s="1751"/>
    </row>
    <row r="171" spans="1:18" s="1753" customFormat="1" ht="27.95" hidden="1" customHeight="1" outlineLevel="1">
      <c r="A171" s="133"/>
      <c r="B171" s="84" t="s">
        <v>949</v>
      </c>
      <c r="C171" s="835">
        <v>100</v>
      </c>
      <c r="D171" s="181" t="s">
        <v>59</v>
      </c>
      <c r="E171" s="1746"/>
      <c r="F171" s="2203">
        <v>1</v>
      </c>
      <c r="G171" s="2203">
        <v>1</v>
      </c>
      <c r="H171" s="2203">
        <v>1</v>
      </c>
      <c r="I171" s="2203">
        <v>1</v>
      </c>
      <c r="J171" s="1778"/>
      <c r="K171" s="1751"/>
      <c r="L171" s="1751"/>
      <c r="M171" s="1752"/>
      <c r="N171" s="1751"/>
      <c r="O171" s="1751"/>
      <c r="P171" s="1751"/>
    </row>
    <row r="172" spans="1:18" s="1753" customFormat="1" ht="27.95" customHeight="1" collapsed="1">
      <c r="A172" s="1754"/>
      <c r="B172" s="84" t="s">
        <v>950</v>
      </c>
      <c r="C172" s="835">
        <v>100</v>
      </c>
      <c r="D172" s="181" t="s">
        <v>59</v>
      </c>
      <c r="E172" s="1746"/>
      <c r="F172" s="2203">
        <v>1</v>
      </c>
      <c r="G172" s="2203">
        <v>1</v>
      </c>
      <c r="H172" s="2203">
        <v>1</v>
      </c>
      <c r="I172" s="2203">
        <v>1</v>
      </c>
      <c r="J172" s="1778"/>
      <c r="K172" s="1751"/>
      <c r="L172" s="1751"/>
      <c r="M172" s="1752"/>
      <c r="N172" s="1751"/>
      <c r="O172" s="1751"/>
      <c r="P172" s="1751"/>
    </row>
    <row r="173" spans="1:18" s="1753" customFormat="1" ht="27.95" hidden="1" customHeight="1" outlineLevel="1">
      <c r="A173" s="133"/>
      <c r="B173" s="84" t="s">
        <v>957</v>
      </c>
      <c r="C173" s="835">
        <v>100</v>
      </c>
      <c r="D173" s="181" t="s">
        <v>59</v>
      </c>
      <c r="E173" s="1746"/>
      <c r="F173" s="2203">
        <v>1</v>
      </c>
      <c r="G173" s="2203">
        <v>1</v>
      </c>
      <c r="H173" s="2203">
        <v>1</v>
      </c>
      <c r="I173" s="2203">
        <v>1</v>
      </c>
      <c r="J173" s="1778"/>
      <c r="K173" s="1751"/>
      <c r="L173" s="1751"/>
      <c r="M173" s="1752"/>
      <c r="N173" s="1751"/>
      <c r="O173" s="1751"/>
      <c r="P173" s="1751"/>
    </row>
    <row r="174" spans="1:18" s="1753" customFormat="1" ht="27.95" hidden="1" customHeight="1" outlineLevel="1">
      <c r="A174" s="133"/>
      <c r="B174" s="84" t="s">
        <v>952</v>
      </c>
      <c r="C174" s="835">
        <v>100</v>
      </c>
      <c r="D174" s="181" t="s">
        <v>59</v>
      </c>
      <c r="E174" s="1746"/>
      <c r="F174" s="2203">
        <v>1</v>
      </c>
      <c r="G174" s="2203">
        <v>1</v>
      </c>
      <c r="H174" s="2203">
        <v>1</v>
      </c>
      <c r="I174" s="2203">
        <v>1</v>
      </c>
      <c r="J174" s="1778"/>
      <c r="K174" s="1751"/>
      <c r="L174" s="1751"/>
      <c r="M174" s="1752"/>
      <c r="N174" s="1751"/>
      <c r="O174" s="1751"/>
      <c r="P174" s="1751"/>
    </row>
    <row r="175" spans="1:18" s="1753" customFormat="1" ht="27.95" customHeight="1" collapsed="1">
      <c r="A175" s="1779"/>
      <c r="B175" s="101" t="s">
        <v>953</v>
      </c>
      <c r="C175" s="835">
        <v>100</v>
      </c>
      <c r="D175" s="181" t="s">
        <v>59</v>
      </c>
      <c r="E175" s="1780"/>
      <c r="F175" s="2203">
        <v>1</v>
      </c>
      <c r="G175" s="2203">
        <v>1</v>
      </c>
      <c r="H175" s="2203">
        <v>1</v>
      </c>
      <c r="I175" s="2203">
        <v>1</v>
      </c>
      <c r="J175" s="1781"/>
      <c r="K175" s="1756"/>
      <c r="L175" s="1757"/>
    </row>
    <row r="176" spans="1:18" ht="27.95" customHeight="1">
      <c r="A176" s="414"/>
      <c r="B176" s="1795" t="s">
        <v>669</v>
      </c>
      <c r="C176" s="952"/>
      <c r="D176" s="410"/>
      <c r="E176" s="419"/>
      <c r="F176" s="413"/>
      <c r="G176" s="420"/>
      <c r="H176" s="1505"/>
      <c r="I176" s="1503"/>
      <c r="J176" s="1656"/>
      <c r="K176" s="960"/>
      <c r="L176" s="969"/>
      <c r="M176" s="973"/>
      <c r="N176" s="957"/>
      <c r="O176" s="957"/>
      <c r="P176" s="957"/>
      <c r="Q176" s="957"/>
      <c r="R176" s="957"/>
    </row>
    <row r="177" spans="1:18" ht="27.95" customHeight="1">
      <c r="A177" s="414"/>
      <c r="B177" s="1795" t="s">
        <v>670</v>
      </c>
      <c r="C177" s="952"/>
      <c r="D177" s="410"/>
      <c r="E177" s="419"/>
      <c r="F177" s="413"/>
      <c r="G177" s="420"/>
      <c r="H177" s="1420"/>
      <c r="I177" s="245"/>
      <c r="J177" s="1656"/>
      <c r="K177" s="960"/>
      <c r="L177" s="969"/>
      <c r="M177" s="973"/>
      <c r="N177" s="957"/>
      <c r="O177" s="957"/>
      <c r="P177" s="957"/>
      <c r="Q177" s="957"/>
      <c r="R177" s="957"/>
    </row>
    <row r="178" spans="1:18" ht="27.95" customHeight="1">
      <c r="A178" s="2466"/>
      <c r="B178" s="2467"/>
      <c r="C178" s="2467"/>
      <c r="D178" s="2467"/>
      <c r="E178" s="2460"/>
      <c r="F178" s="2461"/>
      <c r="G178" s="2462"/>
      <c r="H178" s="2463"/>
      <c r="I178" s="2464"/>
      <c r="J178" s="2465"/>
      <c r="K178" s="42"/>
      <c r="L178" s="42"/>
      <c r="M178" s="42"/>
      <c r="N178" s="42"/>
      <c r="O178" s="42"/>
      <c r="P178" s="42"/>
      <c r="Q178" s="42"/>
      <c r="R178" s="42"/>
    </row>
    <row r="179" spans="1:18" ht="27.95" customHeight="1">
      <c r="A179" s="1042" t="s">
        <v>838</v>
      </c>
      <c r="B179" s="2809" t="s">
        <v>671</v>
      </c>
      <c r="C179" s="2800"/>
      <c r="D179" s="2810"/>
      <c r="E179" s="447"/>
      <c r="F179" s="408"/>
      <c r="G179" s="408"/>
      <c r="H179" s="2468"/>
      <c r="I179" s="2469"/>
      <c r="J179" s="2437"/>
    </row>
    <row r="180" spans="1:18" ht="27.95" customHeight="1">
      <c r="A180" s="142"/>
      <c r="B180" s="2797" t="s">
        <v>839</v>
      </c>
      <c r="C180" s="2798"/>
      <c r="D180" s="2811"/>
      <c r="E180" s="450" t="s">
        <v>20</v>
      </c>
      <c r="F180" s="412"/>
      <c r="G180" s="377"/>
      <c r="H180" s="1506"/>
      <c r="I180" s="1507"/>
      <c r="J180" s="1695" t="s">
        <v>979</v>
      </c>
      <c r="O180" s="12">
        <v>5</v>
      </c>
    </row>
    <row r="181" spans="1:18" s="1829" customFormat="1" ht="27.95" customHeight="1">
      <c r="A181" s="1825"/>
      <c r="B181" s="84" t="s">
        <v>1007</v>
      </c>
      <c r="C181" s="2166">
        <f>C186+C190+C194+C199+C202+C207+C211+C212+C215+C219+C223+C228+C231+C234+C237</f>
        <v>195000</v>
      </c>
      <c r="D181" s="181" t="s">
        <v>672</v>
      </c>
      <c r="E181" s="450" t="s">
        <v>44</v>
      </c>
      <c r="F181" s="2005"/>
      <c r="G181" s="2005"/>
      <c r="H181" s="2170">
        <v>1</v>
      </c>
      <c r="I181" s="2170"/>
      <c r="J181" s="1826"/>
      <c r="K181" s="1827"/>
      <c r="L181" s="1827"/>
      <c r="M181" s="1827"/>
      <c r="N181" s="1828"/>
      <c r="O181" s="1827"/>
      <c r="P181" s="1827"/>
      <c r="Q181" s="1827"/>
    </row>
    <row r="182" spans="1:18" s="1829" customFormat="1" ht="27.95" hidden="1" customHeight="1" outlineLevel="1">
      <c r="A182" s="1830"/>
      <c r="B182" s="84" t="s">
        <v>898</v>
      </c>
      <c r="C182" s="2004">
        <v>5800</v>
      </c>
      <c r="D182" s="1831" t="s">
        <v>897</v>
      </c>
      <c r="E182" s="1832"/>
      <c r="F182" s="2169"/>
      <c r="G182" s="2169"/>
      <c r="H182" s="2170">
        <v>1</v>
      </c>
      <c r="I182" s="2170"/>
      <c r="J182" s="1826"/>
      <c r="K182" s="1827"/>
      <c r="L182" s="1827"/>
      <c r="M182" s="1827"/>
      <c r="N182" s="1828"/>
      <c r="O182" s="1827"/>
      <c r="P182" s="1827"/>
      <c r="Q182" s="1827"/>
    </row>
    <row r="183" spans="1:18" s="1829" customFormat="1" ht="27.95" hidden="1" customHeight="1" outlineLevel="1">
      <c r="A183" s="1830"/>
      <c r="B183" s="84" t="s">
        <v>899</v>
      </c>
      <c r="C183" s="2004">
        <v>4000</v>
      </c>
      <c r="D183" s="1831" t="s">
        <v>897</v>
      </c>
      <c r="E183" s="1832"/>
      <c r="F183" s="2169"/>
      <c r="G183" s="2169"/>
      <c r="H183" s="2170">
        <v>1</v>
      </c>
      <c r="I183" s="2170"/>
      <c r="J183" s="1826"/>
      <c r="K183" s="1827"/>
      <c r="L183" s="1827"/>
      <c r="M183" s="1827"/>
      <c r="N183" s="1828"/>
      <c r="O183" s="1827"/>
      <c r="P183" s="1827"/>
      <c r="Q183" s="1827"/>
    </row>
    <row r="184" spans="1:18" s="1829" customFormat="1" ht="27.95" hidden="1" customHeight="1" outlineLevel="1">
      <c r="A184" s="1830"/>
      <c r="B184" s="84" t="s">
        <v>900</v>
      </c>
      <c r="C184" s="2004">
        <v>4000</v>
      </c>
      <c r="D184" s="1831" t="s">
        <v>897</v>
      </c>
      <c r="E184" s="1832"/>
      <c r="F184" s="2169"/>
      <c r="G184" s="2169"/>
      <c r="H184" s="2170">
        <v>1</v>
      </c>
      <c r="I184" s="2170"/>
      <c r="J184" s="1826"/>
      <c r="K184" s="1827"/>
      <c r="L184" s="1827"/>
      <c r="M184" s="1827"/>
      <c r="N184" s="1828"/>
      <c r="O184" s="1827"/>
      <c r="P184" s="1827"/>
      <c r="Q184" s="1827"/>
    </row>
    <row r="185" spans="1:18" s="1829" customFormat="1" ht="27.95" hidden="1" customHeight="1" outlineLevel="1">
      <c r="A185" s="1830"/>
      <c r="B185" s="84" t="s">
        <v>901</v>
      </c>
      <c r="C185" s="2004">
        <v>4000</v>
      </c>
      <c r="D185" s="1831" t="s">
        <v>897</v>
      </c>
      <c r="E185" s="1832"/>
      <c r="F185" s="2169"/>
      <c r="G185" s="2169"/>
      <c r="H185" s="2170">
        <v>1</v>
      </c>
      <c r="I185" s="2170"/>
      <c r="J185" s="1826"/>
      <c r="K185" s="1827"/>
      <c r="L185" s="1827"/>
      <c r="M185" s="1827"/>
      <c r="N185" s="1828"/>
      <c r="O185" s="1827"/>
      <c r="P185" s="1827"/>
      <c r="Q185" s="1827"/>
    </row>
    <row r="186" spans="1:18" s="1829" customFormat="1" ht="27.95" customHeight="1" collapsed="1">
      <c r="A186" s="1830"/>
      <c r="B186" s="84" t="s">
        <v>1027</v>
      </c>
      <c r="C186" s="2004">
        <f>SUM(C182:C185)</f>
        <v>17800</v>
      </c>
      <c r="D186" s="1831" t="s">
        <v>897</v>
      </c>
      <c r="E186" s="450" t="s">
        <v>123</v>
      </c>
      <c r="F186" s="2169"/>
      <c r="G186" s="2169"/>
      <c r="H186" s="2170">
        <v>1</v>
      </c>
      <c r="I186" s="2170"/>
      <c r="J186" s="1826"/>
      <c r="K186" s="1827"/>
      <c r="L186" s="1827"/>
      <c r="M186" s="1827"/>
      <c r="N186" s="1828"/>
      <c r="O186" s="1827"/>
      <c r="P186" s="1827"/>
      <c r="Q186" s="1827"/>
    </row>
    <row r="187" spans="1:18" s="1829" customFormat="1" ht="27.95" hidden="1" customHeight="1" outlineLevel="1">
      <c r="A187" s="1830"/>
      <c r="B187" s="84" t="s">
        <v>903</v>
      </c>
      <c r="C187" s="2004">
        <v>5800</v>
      </c>
      <c r="D187" s="1831" t="s">
        <v>897</v>
      </c>
      <c r="E187" s="1832"/>
      <c r="F187" s="2169"/>
      <c r="G187" s="2169"/>
      <c r="H187" s="2170">
        <v>1</v>
      </c>
      <c r="I187" s="2170"/>
      <c r="J187" s="1826"/>
      <c r="K187" s="1827"/>
      <c r="L187" s="1827"/>
      <c r="M187" s="1827"/>
      <c r="N187" s="1828"/>
      <c r="O187" s="1827"/>
      <c r="P187" s="1827"/>
      <c r="Q187" s="1827"/>
    </row>
    <row r="188" spans="1:18" s="1829" customFormat="1" ht="27.95" hidden="1" customHeight="1" outlineLevel="1">
      <c r="A188" s="1830"/>
      <c r="B188" s="84" t="s">
        <v>904</v>
      </c>
      <c r="C188" s="2004">
        <v>4000</v>
      </c>
      <c r="D188" s="1831" t="s">
        <v>897</v>
      </c>
      <c r="E188" s="1832"/>
      <c r="F188" s="2169"/>
      <c r="G188" s="2169"/>
      <c r="H188" s="2170">
        <v>1</v>
      </c>
      <c r="I188" s="2170"/>
      <c r="J188" s="1826"/>
      <c r="K188" s="1827"/>
      <c r="L188" s="1827"/>
      <c r="M188" s="1827"/>
      <c r="N188" s="1828"/>
      <c r="O188" s="1827"/>
      <c r="P188" s="1827"/>
      <c r="Q188" s="1827"/>
    </row>
    <row r="189" spans="1:18" s="1829" customFormat="1" ht="27.95" hidden="1" customHeight="1" outlineLevel="1">
      <c r="A189" s="1830"/>
      <c r="B189" s="84" t="s">
        <v>905</v>
      </c>
      <c r="C189" s="2004">
        <v>4000</v>
      </c>
      <c r="D189" s="1831" t="s">
        <v>897</v>
      </c>
      <c r="E189" s="1832"/>
      <c r="F189" s="2169"/>
      <c r="G189" s="2169"/>
      <c r="H189" s="2170">
        <v>1</v>
      </c>
      <c r="I189" s="2170"/>
      <c r="J189" s="1826"/>
      <c r="K189" s="1827"/>
      <c r="L189" s="1827"/>
      <c r="M189" s="1827"/>
      <c r="N189" s="1828"/>
      <c r="O189" s="1827"/>
      <c r="P189" s="1827"/>
      <c r="Q189" s="1827"/>
    </row>
    <row r="190" spans="1:18" s="1829" customFormat="1" ht="27.95" customHeight="1" collapsed="1">
      <c r="A190" s="1830"/>
      <c r="B190" s="84" t="s">
        <v>1028</v>
      </c>
      <c r="C190" s="2004">
        <f>SUM(C187:C189)</f>
        <v>13800</v>
      </c>
      <c r="D190" s="1831" t="s">
        <v>897</v>
      </c>
      <c r="E190" s="1832"/>
      <c r="F190" s="2169"/>
      <c r="G190" s="2169"/>
      <c r="H190" s="2170">
        <v>1</v>
      </c>
      <c r="I190" s="2170"/>
      <c r="J190" s="1826"/>
      <c r="K190" s="1827"/>
      <c r="L190" s="1827"/>
      <c r="M190" s="1827"/>
      <c r="N190" s="1828"/>
      <c r="O190" s="1827"/>
      <c r="P190" s="1827"/>
      <c r="Q190" s="1827"/>
    </row>
    <row r="191" spans="1:18" s="1829" customFormat="1" ht="27.95" hidden="1" customHeight="1" outlineLevel="1">
      <c r="A191" s="1830"/>
      <c r="B191" s="84" t="s">
        <v>907</v>
      </c>
      <c r="C191" s="2004">
        <v>5800</v>
      </c>
      <c r="D191" s="1831" t="s">
        <v>897</v>
      </c>
      <c r="E191" s="1832"/>
      <c r="F191" s="2169"/>
      <c r="G191" s="2169"/>
      <c r="H191" s="2170">
        <v>1</v>
      </c>
      <c r="I191" s="2170"/>
      <c r="J191" s="1826"/>
      <c r="K191" s="1827"/>
      <c r="L191" s="1827"/>
      <c r="M191" s="1827"/>
      <c r="N191" s="1828"/>
      <c r="O191" s="1827"/>
      <c r="P191" s="1827"/>
      <c r="Q191" s="1827"/>
    </row>
    <row r="192" spans="1:18" s="1829" customFormat="1" ht="27.95" hidden="1" customHeight="1" outlineLevel="1">
      <c r="A192" s="1830"/>
      <c r="B192" s="84" t="s">
        <v>908</v>
      </c>
      <c r="C192" s="2004">
        <v>4000</v>
      </c>
      <c r="D192" s="1831" t="s">
        <v>897</v>
      </c>
      <c r="E192" s="1832"/>
      <c r="F192" s="2169"/>
      <c r="G192" s="2169"/>
      <c r="H192" s="2170">
        <v>1</v>
      </c>
      <c r="I192" s="2170"/>
      <c r="J192" s="1826"/>
      <c r="K192" s="1827"/>
      <c r="L192" s="1827"/>
      <c r="M192" s="1827"/>
      <c r="N192" s="1828"/>
      <c r="O192" s="1827"/>
      <c r="P192" s="1827"/>
      <c r="Q192" s="1827"/>
    </row>
    <row r="193" spans="1:17" s="1829" customFormat="1" ht="27.95" hidden="1" customHeight="1" outlineLevel="1">
      <c r="A193" s="1830"/>
      <c r="B193" s="84" t="s">
        <v>909</v>
      </c>
      <c r="C193" s="2004">
        <v>4000</v>
      </c>
      <c r="D193" s="1831" t="s">
        <v>897</v>
      </c>
      <c r="E193" s="1832"/>
      <c r="F193" s="2169"/>
      <c r="G193" s="2169"/>
      <c r="H193" s="2170">
        <v>1</v>
      </c>
      <c r="I193" s="2170"/>
      <c r="J193" s="1826"/>
      <c r="K193" s="1827"/>
      <c r="L193" s="1827"/>
      <c r="M193" s="1827"/>
      <c r="N193" s="1828"/>
      <c r="O193" s="1827"/>
      <c r="P193" s="1827"/>
      <c r="Q193" s="1827"/>
    </row>
    <row r="194" spans="1:17" s="1829" customFormat="1" ht="27.95" customHeight="1" collapsed="1">
      <c r="A194" s="1830"/>
      <c r="B194" s="84" t="s">
        <v>1029</v>
      </c>
      <c r="C194" s="2004">
        <f>SUM(C191:C193)</f>
        <v>13800</v>
      </c>
      <c r="D194" s="1831" t="s">
        <v>897</v>
      </c>
      <c r="E194" s="1832"/>
      <c r="F194" s="2169"/>
      <c r="G194" s="2169"/>
      <c r="H194" s="2170">
        <v>1</v>
      </c>
      <c r="I194" s="2170"/>
      <c r="J194" s="1826"/>
      <c r="K194" s="1827"/>
      <c r="L194" s="1827"/>
      <c r="M194" s="1827"/>
      <c r="N194" s="1828"/>
      <c r="O194" s="1827"/>
      <c r="P194" s="1827"/>
      <c r="Q194" s="1827"/>
    </row>
    <row r="195" spans="1:17" s="1829" customFormat="1" ht="27.95" hidden="1" customHeight="1" outlineLevel="1">
      <c r="A195" s="1830"/>
      <c r="B195" s="84" t="s">
        <v>911</v>
      </c>
      <c r="C195" s="2004">
        <v>5800</v>
      </c>
      <c r="D195" s="1831" t="s">
        <v>897</v>
      </c>
      <c r="E195" s="1832"/>
      <c r="F195" s="2169"/>
      <c r="G195" s="2169"/>
      <c r="H195" s="2170">
        <v>1</v>
      </c>
      <c r="I195" s="2170"/>
      <c r="J195" s="1826"/>
      <c r="K195" s="1827"/>
      <c r="L195" s="1827"/>
      <c r="M195" s="1827"/>
      <c r="N195" s="1828"/>
      <c r="O195" s="1827"/>
      <c r="P195" s="1827"/>
      <c r="Q195" s="1827"/>
    </row>
    <row r="196" spans="1:17" s="1829" customFormat="1" ht="27.95" hidden="1" customHeight="1" outlineLevel="1">
      <c r="A196" s="1830"/>
      <c r="B196" s="84" t="s">
        <v>912</v>
      </c>
      <c r="C196" s="2004">
        <v>4000</v>
      </c>
      <c r="D196" s="1831" t="s">
        <v>897</v>
      </c>
      <c r="E196" s="1832"/>
      <c r="F196" s="2169"/>
      <c r="G196" s="2169"/>
      <c r="H196" s="2170">
        <v>1</v>
      </c>
      <c r="I196" s="2170"/>
      <c r="J196" s="1826"/>
      <c r="K196" s="1827"/>
      <c r="L196" s="1827"/>
      <c r="M196" s="1827"/>
      <c r="N196" s="1828"/>
      <c r="O196" s="1827"/>
      <c r="P196" s="1827"/>
      <c r="Q196" s="1827"/>
    </row>
    <row r="197" spans="1:17" s="1829" customFormat="1" ht="27.95" hidden="1" customHeight="1" outlineLevel="1">
      <c r="A197" s="1830"/>
      <c r="B197" s="84" t="s">
        <v>913</v>
      </c>
      <c r="C197" s="2004">
        <v>4000</v>
      </c>
      <c r="D197" s="1831" t="s">
        <v>897</v>
      </c>
      <c r="E197" s="1832"/>
      <c r="F197" s="2169"/>
      <c r="G197" s="2169"/>
      <c r="H197" s="2170">
        <v>1</v>
      </c>
      <c r="I197" s="2170"/>
      <c r="J197" s="1826"/>
      <c r="K197" s="1827"/>
      <c r="L197" s="1827"/>
      <c r="M197" s="1827"/>
      <c r="N197" s="1828"/>
      <c r="O197" s="1827"/>
      <c r="P197" s="1827"/>
      <c r="Q197" s="1827"/>
    </row>
    <row r="198" spans="1:17" s="1829" customFormat="1" ht="27.95" hidden="1" customHeight="1" outlineLevel="1">
      <c r="A198" s="1830"/>
      <c r="B198" s="84" t="s">
        <v>914</v>
      </c>
      <c r="C198" s="2004">
        <v>4000</v>
      </c>
      <c r="D198" s="1831" t="s">
        <v>897</v>
      </c>
      <c r="E198" s="1832"/>
      <c r="F198" s="2169"/>
      <c r="G198" s="2169"/>
      <c r="H198" s="2170">
        <v>1</v>
      </c>
      <c r="I198" s="2170"/>
      <c r="J198" s="1826"/>
      <c r="K198" s="1827"/>
      <c r="L198" s="1827"/>
      <c r="M198" s="1827"/>
      <c r="N198" s="1828"/>
      <c r="O198" s="1827"/>
      <c r="P198" s="1827"/>
      <c r="Q198" s="1827"/>
    </row>
    <row r="199" spans="1:17" s="1829" customFormat="1" ht="27.95" customHeight="1" collapsed="1">
      <c r="A199" s="1830"/>
      <c r="B199" s="84" t="s">
        <v>1030</v>
      </c>
      <c r="C199" s="2004">
        <f>SUM(C195:C198)</f>
        <v>17800</v>
      </c>
      <c r="D199" s="1831" t="s">
        <v>897</v>
      </c>
      <c r="E199" s="1832"/>
      <c r="F199" s="2169"/>
      <c r="G199" s="2169"/>
      <c r="H199" s="2170">
        <v>1</v>
      </c>
      <c r="I199" s="2170"/>
      <c r="J199" s="1826"/>
      <c r="K199" s="1827"/>
      <c r="L199" s="1827"/>
      <c r="M199" s="1827"/>
      <c r="N199" s="1828"/>
      <c r="O199" s="1827"/>
      <c r="P199" s="1827"/>
      <c r="Q199" s="1827"/>
    </row>
    <row r="200" spans="1:17" s="1829" customFormat="1" ht="27.95" hidden="1" customHeight="1" outlineLevel="1">
      <c r="A200" s="1830"/>
      <c r="B200" s="84" t="s">
        <v>916</v>
      </c>
      <c r="C200" s="2004">
        <v>5800</v>
      </c>
      <c r="D200" s="1831" t="s">
        <v>897</v>
      </c>
      <c r="E200" s="1832"/>
      <c r="F200" s="2169"/>
      <c r="G200" s="2169"/>
      <c r="H200" s="2170">
        <v>1</v>
      </c>
      <c r="I200" s="2170"/>
      <c r="J200" s="1826"/>
      <c r="K200" s="1827"/>
      <c r="L200" s="1827"/>
      <c r="M200" s="1827"/>
      <c r="N200" s="1828"/>
      <c r="O200" s="1827"/>
      <c r="P200" s="1827"/>
      <c r="Q200" s="1827"/>
    </row>
    <row r="201" spans="1:17" s="1829" customFormat="1" ht="27.95" hidden="1" customHeight="1" outlineLevel="1">
      <c r="A201" s="1830"/>
      <c r="B201" s="84" t="s">
        <v>917</v>
      </c>
      <c r="C201" s="2004">
        <v>4000</v>
      </c>
      <c r="D201" s="1831" t="s">
        <v>897</v>
      </c>
      <c r="E201" s="1832"/>
      <c r="F201" s="2169"/>
      <c r="G201" s="2169"/>
      <c r="H201" s="2170">
        <v>1</v>
      </c>
      <c r="I201" s="2170"/>
      <c r="J201" s="1826"/>
      <c r="K201" s="1827"/>
      <c r="L201" s="1827"/>
      <c r="M201" s="1827"/>
      <c r="N201" s="1828"/>
      <c r="O201" s="1827"/>
      <c r="P201" s="1827"/>
      <c r="Q201" s="1827"/>
    </row>
    <row r="202" spans="1:17" s="1829" customFormat="1" ht="27.95" customHeight="1" collapsed="1">
      <c r="A202" s="1830"/>
      <c r="B202" s="84" t="s">
        <v>1031</v>
      </c>
      <c r="C202" s="1834">
        <f>SUM(C200:C201)</f>
        <v>9800</v>
      </c>
      <c r="D202" s="1831" t="s">
        <v>897</v>
      </c>
      <c r="E202" s="1832"/>
      <c r="F202" s="2169"/>
      <c r="G202" s="2169"/>
      <c r="H202" s="2170">
        <v>1</v>
      </c>
      <c r="I202" s="2170"/>
      <c r="J202" s="1826"/>
      <c r="K202" s="1827"/>
      <c r="L202" s="1827"/>
      <c r="M202" s="1827"/>
      <c r="N202" s="1828"/>
      <c r="O202" s="1827"/>
      <c r="P202" s="1827"/>
      <c r="Q202" s="1827"/>
    </row>
    <row r="203" spans="1:17" s="1829" customFormat="1" ht="27.95" hidden="1" customHeight="1" outlineLevel="1">
      <c r="A203" s="1835" t="s">
        <v>1032</v>
      </c>
      <c r="B203" s="1836" t="s">
        <v>919</v>
      </c>
      <c r="C203" s="2004">
        <v>5800</v>
      </c>
      <c r="D203" s="1831" t="s">
        <v>897</v>
      </c>
      <c r="E203" s="1837"/>
      <c r="F203" s="2171"/>
      <c r="G203" s="2171"/>
      <c r="H203" s="2172">
        <v>1</v>
      </c>
      <c r="I203" s="2172"/>
      <c r="J203" s="1838"/>
      <c r="K203" s="1827"/>
      <c r="L203" s="1827"/>
      <c r="M203" s="1827"/>
      <c r="N203" s="1828"/>
      <c r="O203" s="1827"/>
      <c r="P203" s="1827"/>
      <c r="Q203" s="1827"/>
    </row>
    <row r="204" spans="1:17" s="1829" customFormat="1" ht="27.95" hidden="1" customHeight="1" outlineLevel="1">
      <c r="A204" s="1830"/>
      <c r="B204" s="84" t="s">
        <v>920</v>
      </c>
      <c r="C204" s="2004">
        <v>4000</v>
      </c>
      <c r="D204" s="1831" t="s">
        <v>897</v>
      </c>
      <c r="E204" s="1832"/>
      <c r="F204" s="2169"/>
      <c r="G204" s="2169"/>
      <c r="H204" s="2170">
        <v>1</v>
      </c>
      <c r="I204" s="2170"/>
      <c r="J204" s="1826"/>
      <c r="K204" s="1827"/>
      <c r="L204" s="1827"/>
      <c r="M204" s="1827"/>
      <c r="N204" s="1828"/>
      <c r="O204" s="1827"/>
      <c r="P204" s="1827"/>
      <c r="Q204" s="1827"/>
    </row>
    <row r="205" spans="1:17" s="1829" customFormat="1" ht="27.95" hidden="1" customHeight="1" outlineLevel="1">
      <c r="A205" s="1830"/>
      <c r="B205" s="84" t="s">
        <v>921</v>
      </c>
      <c r="C205" s="2004">
        <v>4000</v>
      </c>
      <c r="D205" s="1831" t="s">
        <v>897</v>
      </c>
      <c r="E205" s="1832"/>
      <c r="F205" s="2169"/>
      <c r="G205" s="2169"/>
      <c r="H205" s="2170">
        <v>1</v>
      </c>
      <c r="I205" s="2170"/>
      <c r="J205" s="1826"/>
      <c r="K205" s="1827"/>
      <c r="L205" s="1827"/>
      <c r="M205" s="1827"/>
      <c r="N205" s="1828"/>
      <c r="O205" s="1827"/>
      <c r="P205" s="1827"/>
      <c r="Q205" s="1827"/>
    </row>
    <row r="206" spans="1:17" s="1829" customFormat="1" ht="27.95" hidden="1" customHeight="1" outlineLevel="1">
      <c r="A206" s="1830"/>
      <c r="B206" s="84" t="s">
        <v>922</v>
      </c>
      <c r="C206" s="2004">
        <v>4000</v>
      </c>
      <c r="D206" s="1831" t="s">
        <v>897</v>
      </c>
      <c r="E206" s="1832"/>
      <c r="F206" s="2169"/>
      <c r="G206" s="2169"/>
      <c r="H206" s="2170">
        <v>1</v>
      </c>
      <c r="I206" s="2170"/>
      <c r="J206" s="1826"/>
      <c r="K206" s="1827"/>
      <c r="L206" s="1827"/>
      <c r="M206" s="1827"/>
      <c r="N206" s="1828"/>
      <c r="O206" s="1827"/>
      <c r="P206" s="1827"/>
      <c r="Q206" s="1827"/>
    </row>
    <row r="207" spans="1:17" s="1829" customFormat="1" ht="27.95" customHeight="1" collapsed="1">
      <c r="A207" s="1830"/>
      <c r="B207" s="84" t="s">
        <v>1033</v>
      </c>
      <c r="C207" s="2004">
        <f>SUM(C203:C206)</f>
        <v>17800</v>
      </c>
      <c r="D207" s="1831" t="s">
        <v>897</v>
      </c>
      <c r="E207" s="1832"/>
      <c r="F207" s="2169"/>
      <c r="G207" s="2169"/>
      <c r="H207" s="2170">
        <v>1</v>
      </c>
      <c r="I207" s="2170"/>
      <c r="J207" s="1826"/>
      <c r="K207" s="1827"/>
      <c r="L207" s="1827"/>
      <c r="M207" s="1827"/>
      <c r="N207" s="1828"/>
      <c r="O207" s="1827"/>
      <c r="P207" s="1827"/>
      <c r="Q207" s="1827"/>
    </row>
    <row r="208" spans="1:17" s="1829" customFormat="1" ht="27.95" hidden="1" customHeight="1" outlineLevel="1">
      <c r="A208" s="1830"/>
      <c r="B208" s="84" t="s">
        <v>924</v>
      </c>
      <c r="C208" s="2004">
        <v>5800</v>
      </c>
      <c r="D208" s="1831" t="s">
        <v>897</v>
      </c>
      <c r="E208" s="1832"/>
      <c r="F208" s="2169"/>
      <c r="G208" s="2169"/>
      <c r="H208" s="2170">
        <v>1</v>
      </c>
      <c r="I208" s="2170"/>
      <c r="J208" s="1826"/>
      <c r="K208" s="1827"/>
      <c r="L208" s="1827"/>
      <c r="M208" s="1827"/>
      <c r="N208" s="1828"/>
      <c r="O208" s="1827"/>
      <c r="P208" s="1827"/>
      <c r="Q208" s="1827"/>
    </row>
    <row r="209" spans="1:17" s="1829" customFormat="1" ht="27.95" hidden="1" customHeight="1" outlineLevel="1">
      <c r="A209" s="1830"/>
      <c r="B209" s="84" t="s">
        <v>925</v>
      </c>
      <c r="C209" s="2004">
        <v>4000</v>
      </c>
      <c r="D209" s="1831" t="s">
        <v>897</v>
      </c>
      <c r="E209" s="1832"/>
      <c r="F209" s="2169"/>
      <c r="G209" s="2169"/>
      <c r="H209" s="2170">
        <v>1</v>
      </c>
      <c r="I209" s="2170"/>
      <c r="J209" s="1826"/>
      <c r="K209" s="1827"/>
      <c r="L209" s="1827"/>
      <c r="M209" s="1827"/>
      <c r="N209" s="1828"/>
      <c r="O209" s="1827"/>
      <c r="P209" s="1827"/>
      <c r="Q209" s="1827"/>
    </row>
    <row r="210" spans="1:17" s="1829" customFormat="1" ht="27.95" hidden="1" customHeight="1" outlineLevel="1">
      <c r="A210" s="1839"/>
      <c r="B210" s="84" t="s">
        <v>926</v>
      </c>
      <c r="C210" s="2004">
        <v>4000</v>
      </c>
      <c r="D210" s="1831" t="s">
        <v>897</v>
      </c>
      <c r="E210" s="1832"/>
      <c r="F210" s="2169"/>
      <c r="G210" s="2169"/>
      <c r="H210" s="2170">
        <v>1</v>
      </c>
      <c r="I210" s="2170"/>
      <c r="J210" s="1826"/>
      <c r="K210" s="1827"/>
      <c r="L210" s="1827"/>
      <c r="M210" s="1827"/>
      <c r="N210" s="1828"/>
      <c r="O210" s="1827"/>
      <c r="P210" s="1827"/>
      <c r="Q210" s="1827"/>
    </row>
    <row r="211" spans="1:17" s="1829" customFormat="1" ht="27.95" customHeight="1" collapsed="1">
      <c r="A211" s="1830"/>
      <c r="B211" s="84" t="s">
        <v>1034</v>
      </c>
      <c r="C211" s="2004">
        <f>SUM(C208:C210)</f>
        <v>13800</v>
      </c>
      <c r="D211" s="1831" t="s">
        <v>897</v>
      </c>
      <c r="E211" s="1832"/>
      <c r="F211" s="2169"/>
      <c r="G211" s="2169"/>
      <c r="H211" s="2170">
        <v>1</v>
      </c>
      <c r="I211" s="2170"/>
      <c r="J211" s="1826"/>
      <c r="K211" s="1827"/>
      <c r="L211" s="1827"/>
      <c r="M211" s="1827"/>
      <c r="N211" s="1828"/>
      <c r="O211" s="1827"/>
      <c r="P211" s="1827"/>
      <c r="Q211" s="1827"/>
    </row>
    <row r="212" spans="1:17" s="1829" customFormat="1" ht="27.95" customHeight="1">
      <c r="A212" s="1830"/>
      <c r="B212" s="84" t="s">
        <v>928</v>
      </c>
      <c r="C212" s="2004">
        <v>5800</v>
      </c>
      <c r="D212" s="1831" t="s">
        <v>897</v>
      </c>
      <c r="E212" s="1832"/>
      <c r="F212" s="2169"/>
      <c r="G212" s="2169"/>
      <c r="H212" s="2170">
        <v>1</v>
      </c>
      <c r="I212" s="2170"/>
      <c r="J212" s="1826"/>
      <c r="K212" s="1827"/>
      <c r="L212" s="1827"/>
      <c r="M212" s="1827"/>
      <c r="N212" s="1828"/>
      <c r="O212" s="1827"/>
      <c r="P212" s="1827"/>
      <c r="Q212" s="1827"/>
    </row>
    <row r="213" spans="1:17" s="1829" customFormat="1" ht="27.95" hidden="1" customHeight="1" outlineLevel="1">
      <c r="A213" s="1830"/>
      <c r="B213" s="84" t="s">
        <v>929</v>
      </c>
      <c r="C213" s="2004">
        <v>5800</v>
      </c>
      <c r="D213" s="1831" t="s">
        <v>897</v>
      </c>
      <c r="E213" s="1832"/>
      <c r="F213" s="2169"/>
      <c r="G213" s="2169"/>
      <c r="H213" s="2170">
        <v>1</v>
      </c>
      <c r="I213" s="2170"/>
      <c r="J213" s="1826"/>
      <c r="K213" s="1827"/>
      <c r="L213" s="1827"/>
      <c r="M213" s="1827"/>
      <c r="N213" s="1828"/>
      <c r="O213" s="1827"/>
      <c r="P213" s="1827"/>
      <c r="Q213" s="1827"/>
    </row>
    <row r="214" spans="1:17" s="1829" customFormat="1" ht="27.95" hidden="1" customHeight="1" outlineLevel="1">
      <c r="A214" s="1830"/>
      <c r="B214" s="84" t="s">
        <v>930</v>
      </c>
      <c r="C214" s="2004">
        <v>4000</v>
      </c>
      <c r="D214" s="1831" t="s">
        <v>897</v>
      </c>
      <c r="E214" s="1832"/>
      <c r="F214" s="2169"/>
      <c r="G214" s="2169"/>
      <c r="H214" s="2170">
        <v>1</v>
      </c>
      <c r="I214" s="2170"/>
      <c r="J214" s="1826"/>
      <c r="K214" s="1827"/>
      <c r="L214" s="1827"/>
      <c r="M214" s="1827"/>
      <c r="N214" s="1828"/>
      <c r="O214" s="1827"/>
      <c r="P214" s="1827"/>
      <c r="Q214" s="1827"/>
    </row>
    <row r="215" spans="1:17" s="1829" customFormat="1" ht="27.95" customHeight="1" collapsed="1">
      <c r="A215" s="1830"/>
      <c r="B215" s="84" t="s">
        <v>1035</v>
      </c>
      <c r="C215" s="2004">
        <f>SUM(C213:C214)</f>
        <v>9800</v>
      </c>
      <c r="D215" s="1831" t="s">
        <v>897</v>
      </c>
      <c r="E215" s="1832"/>
      <c r="F215" s="2169"/>
      <c r="G215" s="2169"/>
      <c r="H215" s="2170">
        <v>1</v>
      </c>
      <c r="I215" s="2170"/>
      <c r="J215" s="1826"/>
      <c r="K215" s="1827"/>
      <c r="L215" s="1827"/>
      <c r="M215" s="1827"/>
      <c r="N215" s="1828"/>
      <c r="O215" s="1827"/>
      <c r="P215" s="1827"/>
      <c r="Q215" s="1827"/>
    </row>
    <row r="216" spans="1:17" s="1829" customFormat="1" ht="27.95" hidden="1" customHeight="1" outlineLevel="1">
      <c r="A216" s="1830"/>
      <c r="B216" s="84" t="s">
        <v>932</v>
      </c>
      <c r="C216" s="2004">
        <v>5800</v>
      </c>
      <c r="D216" s="1831" t="s">
        <v>897</v>
      </c>
      <c r="E216" s="1832"/>
      <c r="F216" s="2169"/>
      <c r="G216" s="2169"/>
      <c r="H216" s="2170">
        <v>1</v>
      </c>
      <c r="I216" s="2170"/>
      <c r="J216" s="1826"/>
      <c r="K216" s="1827"/>
      <c r="L216" s="1827"/>
      <c r="M216" s="1827"/>
      <c r="N216" s="1828"/>
      <c r="O216" s="1827"/>
      <c r="P216" s="1827"/>
      <c r="Q216" s="1827"/>
    </row>
    <row r="217" spans="1:17" s="1829" customFormat="1" ht="27.95" hidden="1" customHeight="1" outlineLevel="1">
      <c r="A217" s="1830"/>
      <c r="B217" s="84" t="s">
        <v>933</v>
      </c>
      <c r="C217" s="2004">
        <v>4000</v>
      </c>
      <c r="D217" s="1831" t="s">
        <v>897</v>
      </c>
      <c r="E217" s="1832"/>
      <c r="F217" s="2169"/>
      <c r="G217" s="2169"/>
      <c r="H217" s="2170">
        <v>1</v>
      </c>
      <c r="I217" s="2170"/>
      <c r="J217" s="1826"/>
      <c r="K217" s="1827"/>
      <c r="L217" s="1827"/>
      <c r="M217" s="1827"/>
      <c r="N217" s="1828"/>
      <c r="O217" s="1827"/>
      <c r="P217" s="1827"/>
      <c r="Q217" s="1827"/>
    </row>
    <row r="218" spans="1:17" s="1829" customFormat="1" ht="27.95" hidden="1" customHeight="1" outlineLevel="1">
      <c r="A218" s="1830"/>
      <c r="B218" s="84" t="s">
        <v>934</v>
      </c>
      <c r="C218" s="2004">
        <v>4000</v>
      </c>
      <c r="D218" s="1831" t="s">
        <v>897</v>
      </c>
      <c r="E218" s="1832"/>
      <c r="F218" s="2169"/>
      <c r="G218" s="2169"/>
      <c r="H218" s="2170">
        <v>1</v>
      </c>
      <c r="I218" s="2170"/>
      <c r="J218" s="1826"/>
      <c r="K218" s="1827"/>
      <c r="L218" s="1827"/>
      <c r="M218" s="1827"/>
      <c r="N218" s="1828"/>
      <c r="O218" s="1827"/>
      <c r="P218" s="1827"/>
      <c r="Q218" s="1827"/>
    </row>
    <row r="219" spans="1:17" s="1829" customFormat="1" ht="27.95" customHeight="1" collapsed="1">
      <c r="A219" s="1830"/>
      <c r="B219" s="84" t="s">
        <v>1036</v>
      </c>
      <c r="C219" s="2004">
        <f>SUM(C216:C218)</f>
        <v>13800</v>
      </c>
      <c r="D219" s="1831" t="s">
        <v>897</v>
      </c>
      <c r="E219" s="1832"/>
      <c r="F219" s="2169"/>
      <c r="G219" s="2169"/>
      <c r="H219" s="2170">
        <v>1</v>
      </c>
      <c r="I219" s="2170"/>
      <c r="J219" s="1826"/>
      <c r="K219" s="1827"/>
      <c r="L219" s="1827"/>
      <c r="M219" s="1827"/>
      <c r="N219" s="1828"/>
      <c r="O219" s="1827"/>
      <c r="P219" s="1827"/>
      <c r="Q219" s="1827"/>
    </row>
    <row r="220" spans="1:17" s="1829" customFormat="1" ht="27.95" hidden="1" customHeight="1" outlineLevel="1">
      <c r="A220" s="1830"/>
      <c r="B220" s="84" t="s">
        <v>936</v>
      </c>
      <c r="C220" s="2004">
        <v>5800</v>
      </c>
      <c r="D220" s="1831" t="s">
        <v>897</v>
      </c>
      <c r="E220" s="1832"/>
      <c r="F220" s="2169"/>
      <c r="G220" s="2169"/>
      <c r="H220" s="2170">
        <v>1</v>
      </c>
      <c r="I220" s="2170"/>
      <c r="J220" s="1826"/>
      <c r="K220" s="1827"/>
      <c r="L220" s="1827"/>
      <c r="M220" s="1827"/>
      <c r="N220" s="1828"/>
      <c r="O220" s="1827"/>
      <c r="P220" s="1827"/>
      <c r="Q220" s="1827"/>
    </row>
    <row r="221" spans="1:17" s="1829" customFormat="1" ht="27.95" hidden="1" customHeight="1" outlineLevel="1">
      <c r="A221" s="1830"/>
      <c r="B221" s="84" t="s">
        <v>937</v>
      </c>
      <c r="C221" s="2004">
        <v>4000</v>
      </c>
      <c r="D221" s="1831" t="s">
        <v>897</v>
      </c>
      <c r="E221" s="1832"/>
      <c r="F221" s="2169"/>
      <c r="G221" s="2169"/>
      <c r="H221" s="2170">
        <v>1</v>
      </c>
      <c r="I221" s="2170"/>
      <c r="J221" s="1826"/>
      <c r="K221" s="1827"/>
      <c r="L221" s="1827"/>
      <c r="M221" s="1827"/>
      <c r="N221" s="1828"/>
      <c r="O221" s="1827"/>
      <c r="P221" s="1827"/>
      <c r="Q221" s="1827"/>
    </row>
    <row r="222" spans="1:17" s="1829" customFormat="1" ht="27.95" hidden="1" customHeight="1" outlineLevel="1">
      <c r="A222" s="1830"/>
      <c r="B222" s="84" t="s">
        <v>938</v>
      </c>
      <c r="C222" s="2004">
        <v>4000</v>
      </c>
      <c r="D222" s="1831" t="s">
        <v>897</v>
      </c>
      <c r="E222" s="1832"/>
      <c r="F222" s="2169"/>
      <c r="G222" s="2169"/>
      <c r="H222" s="2170">
        <v>1</v>
      </c>
      <c r="I222" s="2170"/>
      <c r="J222" s="1826"/>
      <c r="K222" s="1827"/>
      <c r="L222" s="1827"/>
      <c r="M222" s="1827"/>
      <c r="N222" s="1828"/>
      <c r="O222" s="1827"/>
      <c r="P222" s="1827"/>
      <c r="Q222" s="1827"/>
    </row>
    <row r="223" spans="1:17" s="1829" customFormat="1" ht="27.95" customHeight="1" collapsed="1">
      <c r="A223" s="1830"/>
      <c r="B223" s="84" t="s">
        <v>1037</v>
      </c>
      <c r="C223" s="2004">
        <f>SUM(C220:C222)</f>
        <v>13800</v>
      </c>
      <c r="D223" s="1831" t="s">
        <v>897</v>
      </c>
      <c r="E223" s="1832"/>
      <c r="F223" s="2169"/>
      <c r="G223" s="2169"/>
      <c r="H223" s="2170">
        <v>1</v>
      </c>
      <c r="I223" s="2170"/>
      <c r="J223" s="1826"/>
      <c r="K223" s="1827"/>
      <c r="L223" s="1827"/>
      <c r="M223" s="1827"/>
      <c r="N223" s="1828"/>
      <c r="O223" s="1827"/>
      <c r="P223" s="1827"/>
      <c r="Q223" s="1827"/>
    </row>
    <row r="224" spans="1:17" s="1829" customFormat="1" ht="27.95" hidden="1" customHeight="1" outlineLevel="1">
      <c r="A224" s="1830"/>
      <c r="B224" s="84" t="s">
        <v>940</v>
      </c>
      <c r="C224" s="2004">
        <v>5800</v>
      </c>
      <c r="D224" s="1831" t="s">
        <v>897</v>
      </c>
      <c r="E224" s="1832"/>
      <c r="F224" s="2169"/>
      <c r="G224" s="2169"/>
      <c r="H224" s="2170">
        <v>1</v>
      </c>
      <c r="I224" s="2170"/>
      <c r="J224" s="1826"/>
      <c r="K224" s="1827"/>
      <c r="L224" s="1827"/>
      <c r="M224" s="1827"/>
      <c r="N224" s="1828"/>
      <c r="O224" s="1827"/>
      <c r="P224" s="1827"/>
      <c r="Q224" s="1827"/>
    </row>
    <row r="225" spans="1:17" s="1829" customFormat="1" ht="27.95" hidden="1" customHeight="1" outlineLevel="1">
      <c r="A225" s="1830"/>
      <c r="B225" s="84" t="s">
        <v>941</v>
      </c>
      <c r="C225" s="2004">
        <v>4000</v>
      </c>
      <c r="D225" s="1831" t="s">
        <v>897</v>
      </c>
      <c r="E225" s="1832"/>
      <c r="F225" s="2169"/>
      <c r="G225" s="2169"/>
      <c r="H225" s="2170">
        <v>1</v>
      </c>
      <c r="I225" s="2170"/>
      <c r="J225" s="1826"/>
      <c r="K225" s="1827"/>
      <c r="L225" s="1827"/>
      <c r="M225" s="1827"/>
      <c r="N225" s="1828"/>
      <c r="O225" s="1827"/>
      <c r="P225" s="1827"/>
      <c r="Q225" s="1827"/>
    </row>
    <row r="226" spans="1:17" s="1829" customFormat="1" ht="27.95" hidden="1" customHeight="1" outlineLevel="1">
      <c r="A226" s="1830"/>
      <c r="B226" s="84" t="s">
        <v>942</v>
      </c>
      <c r="C226" s="2004">
        <v>4000</v>
      </c>
      <c r="D226" s="1831" t="s">
        <v>897</v>
      </c>
      <c r="E226" s="1832"/>
      <c r="F226" s="2169"/>
      <c r="G226" s="2169"/>
      <c r="H226" s="2170">
        <v>1</v>
      </c>
      <c r="I226" s="2170"/>
      <c r="J226" s="1826"/>
      <c r="K226" s="1827"/>
      <c r="L226" s="1827"/>
      <c r="M226" s="1827"/>
      <c r="N226" s="1828"/>
      <c r="O226" s="1827"/>
      <c r="P226" s="1827"/>
      <c r="Q226" s="1827"/>
    </row>
    <row r="227" spans="1:17" s="1829" customFormat="1" ht="27.95" hidden="1" customHeight="1" outlineLevel="1">
      <c r="A227" s="1840"/>
      <c r="B227" s="1326" t="s">
        <v>943</v>
      </c>
      <c r="C227" s="2004">
        <v>4000</v>
      </c>
      <c r="D227" s="1831" t="s">
        <v>897</v>
      </c>
      <c r="E227" s="1841"/>
      <c r="F227" s="2173"/>
      <c r="G227" s="2173"/>
      <c r="H227" s="2174">
        <v>1</v>
      </c>
      <c r="I227" s="2174"/>
      <c r="J227" s="1842"/>
      <c r="K227" s="1827"/>
      <c r="L227" s="1827"/>
      <c r="M227" s="1827"/>
      <c r="N227" s="1828"/>
      <c r="O227" s="1827"/>
      <c r="P227" s="1827"/>
      <c r="Q227" s="1827"/>
    </row>
    <row r="228" spans="1:17" s="1829" customFormat="1" ht="27.95" customHeight="1" collapsed="1">
      <c r="A228" s="1835"/>
      <c r="B228" s="1836" t="s">
        <v>1038</v>
      </c>
      <c r="C228" s="2167">
        <f>SUM(C224:C227)</f>
        <v>17800</v>
      </c>
      <c r="D228" s="1831" t="s">
        <v>897</v>
      </c>
      <c r="E228" s="1837"/>
      <c r="F228" s="2171"/>
      <c r="G228" s="2171"/>
      <c r="H228" s="2172">
        <v>1</v>
      </c>
      <c r="I228" s="2172"/>
      <c r="J228" s="1838"/>
      <c r="K228" s="1827"/>
      <c r="L228" s="1827"/>
      <c r="M228" s="1827"/>
      <c r="N228" s="1828"/>
      <c r="O228" s="1827"/>
      <c r="P228" s="1827"/>
      <c r="Q228" s="1827"/>
    </row>
    <row r="229" spans="1:17" s="1829" customFormat="1" ht="27.95" hidden="1" customHeight="1" outlineLevel="1">
      <c r="A229" s="1830"/>
      <c r="B229" s="84" t="s">
        <v>945</v>
      </c>
      <c r="C229" s="2004">
        <v>5800</v>
      </c>
      <c r="D229" s="1831" t="s">
        <v>897</v>
      </c>
      <c r="E229" s="1832"/>
      <c r="F229" s="2169"/>
      <c r="G229" s="2169"/>
      <c r="H229" s="2170">
        <v>1</v>
      </c>
      <c r="I229" s="2170"/>
      <c r="J229" s="1826"/>
      <c r="K229" s="1827"/>
      <c r="L229" s="1827"/>
      <c r="M229" s="1827"/>
      <c r="N229" s="1828"/>
      <c r="O229" s="1827"/>
      <c r="P229" s="1827"/>
      <c r="Q229" s="1827"/>
    </row>
    <row r="230" spans="1:17" s="1829" customFormat="1" ht="27.95" hidden="1" customHeight="1" outlineLevel="1">
      <c r="A230" s="1830"/>
      <c r="B230" s="84" t="s">
        <v>946</v>
      </c>
      <c r="C230" s="2004">
        <v>4000</v>
      </c>
      <c r="D230" s="1831" t="s">
        <v>897</v>
      </c>
      <c r="E230" s="1832"/>
      <c r="F230" s="2169"/>
      <c r="G230" s="2169"/>
      <c r="H230" s="2170">
        <v>1</v>
      </c>
      <c r="I230" s="2170"/>
      <c r="J230" s="1826"/>
      <c r="K230" s="1827"/>
      <c r="L230" s="1827"/>
      <c r="M230" s="1827"/>
      <c r="N230" s="1828"/>
      <c r="O230" s="1827"/>
      <c r="P230" s="1827"/>
      <c r="Q230" s="1827"/>
    </row>
    <row r="231" spans="1:17" s="1829" customFormat="1" ht="27.95" customHeight="1" collapsed="1">
      <c r="A231" s="1830"/>
      <c r="B231" s="84" t="s">
        <v>1039</v>
      </c>
      <c r="C231" s="2004">
        <f>SUM(C229:C230)</f>
        <v>9800</v>
      </c>
      <c r="D231" s="1831" t="s">
        <v>897</v>
      </c>
      <c r="E231" s="1832"/>
      <c r="F231" s="2169"/>
      <c r="G231" s="2169"/>
      <c r="H231" s="2170">
        <v>1</v>
      </c>
      <c r="I231" s="2170"/>
      <c r="J231" s="1826"/>
      <c r="K231" s="1827"/>
      <c r="L231" s="1827"/>
      <c r="M231" s="1827"/>
      <c r="N231" s="1828"/>
      <c r="O231" s="1827"/>
      <c r="P231" s="1827"/>
      <c r="Q231" s="1827"/>
    </row>
    <row r="232" spans="1:17" s="1829" customFormat="1" ht="27.95" hidden="1" customHeight="1" outlineLevel="1">
      <c r="A232" s="1830"/>
      <c r="B232" s="84" t="s">
        <v>1221</v>
      </c>
      <c r="C232" s="2004">
        <v>5800</v>
      </c>
      <c r="D232" s="1831" t="s">
        <v>897</v>
      </c>
      <c r="E232" s="1832"/>
      <c r="F232" s="2169"/>
      <c r="G232" s="2169"/>
      <c r="H232" s="2170">
        <v>1</v>
      </c>
      <c r="I232" s="2170"/>
      <c r="J232" s="1826"/>
      <c r="K232" s="1827"/>
      <c r="L232" s="1827"/>
      <c r="M232" s="1827"/>
      <c r="N232" s="1828"/>
      <c r="O232" s="1827"/>
      <c r="P232" s="1827"/>
      <c r="Q232" s="1827"/>
    </row>
    <row r="233" spans="1:17" s="1829" customFormat="1" ht="27.95" hidden="1" customHeight="1" outlineLevel="1">
      <c r="A233" s="1830"/>
      <c r="B233" s="84" t="s">
        <v>949</v>
      </c>
      <c r="C233" s="2004">
        <v>4000</v>
      </c>
      <c r="D233" s="1831" t="s">
        <v>897</v>
      </c>
      <c r="E233" s="1832"/>
      <c r="F233" s="2169"/>
      <c r="G233" s="2169"/>
      <c r="H233" s="2170">
        <v>1</v>
      </c>
      <c r="I233" s="2170"/>
      <c r="J233" s="1826"/>
      <c r="K233" s="1827"/>
      <c r="L233" s="1827"/>
      <c r="M233" s="1827"/>
      <c r="N233" s="1828"/>
      <c r="O233" s="1827"/>
      <c r="P233" s="1827"/>
      <c r="Q233" s="1827"/>
    </row>
    <row r="234" spans="1:17" s="1829" customFormat="1" ht="27.95" customHeight="1" collapsed="1">
      <c r="A234" s="1830"/>
      <c r="B234" s="84" t="s">
        <v>1040</v>
      </c>
      <c r="C234" s="2004">
        <f>SUM(C232:C233)</f>
        <v>9800</v>
      </c>
      <c r="D234" s="1831" t="s">
        <v>897</v>
      </c>
      <c r="E234" s="1832"/>
      <c r="F234" s="2169"/>
      <c r="G234" s="2169"/>
      <c r="H234" s="2170">
        <v>1</v>
      </c>
      <c r="I234" s="2170"/>
      <c r="J234" s="1826"/>
      <c r="K234" s="1827"/>
      <c r="L234" s="1827"/>
      <c r="M234" s="1827"/>
      <c r="N234" s="1828"/>
      <c r="O234" s="1827"/>
      <c r="P234" s="1827"/>
      <c r="Q234" s="1827"/>
    </row>
    <row r="235" spans="1:17" s="1829" customFormat="1" ht="27.95" hidden="1" customHeight="1" outlineLevel="1">
      <c r="A235" s="1830"/>
      <c r="B235" s="84" t="s">
        <v>957</v>
      </c>
      <c r="C235" s="2004">
        <v>5800</v>
      </c>
      <c r="D235" s="1831" t="s">
        <v>897</v>
      </c>
      <c r="E235" s="1832"/>
      <c r="F235" s="2169"/>
      <c r="G235" s="2169"/>
      <c r="H235" s="2170">
        <v>1</v>
      </c>
      <c r="I235" s="2170"/>
      <c r="J235" s="1826"/>
      <c r="K235" s="1827"/>
      <c r="L235" s="1827"/>
      <c r="M235" s="1827"/>
      <c r="N235" s="1828"/>
      <c r="O235" s="1827"/>
      <c r="P235" s="1827"/>
      <c r="Q235" s="1827"/>
    </row>
    <row r="236" spans="1:17" s="1829" customFormat="1" ht="27.95" hidden="1" customHeight="1" outlineLevel="1">
      <c r="A236" s="1830"/>
      <c r="B236" s="84" t="s">
        <v>952</v>
      </c>
      <c r="C236" s="2004">
        <v>4000</v>
      </c>
      <c r="D236" s="1831" t="s">
        <v>897</v>
      </c>
      <c r="E236" s="1832"/>
      <c r="F236" s="2169"/>
      <c r="G236" s="2169"/>
      <c r="H236" s="2170">
        <v>1</v>
      </c>
      <c r="I236" s="2170"/>
      <c r="J236" s="1826"/>
      <c r="K236" s="1827"/>
      <c r="L236" s="1827"/>
      <c r="M236" s="1827"/>
      <c r="N236" s="1828"/>
      <c r="O236" s="1827"/>
      <c r="P236" s="1827"/>
      <c r="Q236" s="1827"/>
    </row>
    <row r="237" spans="1:17" s="1829" customFormat="1" ht="27.95" customHeight="1" collapsed="1">
      <c r="A237" s="1830"/>
      <c r="B237" s="101" t="s">
        <v>1041</v>
      </c>
      <c r="C237" s="1834">
        <f>SUM(C235:C236)</f>
        <v>9800</v>
      </c>
      <c r="D237" s="1831" t="s">
        <v>897</v>
      </c>
      <c r="E237" s="1843"/>
      <c r="F237" s="2169"/>
      <c r="G237" s="2169"/>
      <c r="H237" s="2170">
        <v>1</v>
      </c>
      <c r="I237" s="2170"/>
      <c r="J237" s="1826"/>
      <c r="K237" s="1827"/>
      <c r="L237" s="1827"/>
      <c r="M237" s="1827"/>
      <c r="N237" s="1828"/>
      <c r="O237" s="1827"/>
      <c r="P237" s="1827"/>
      <c r="Q237" s="1827"/>
    </row>
    <row r="238" spans="1:17" ht="27.95" customHeight="1">
      <c r="A238" s="1300"/>
      <c r="B238" s="93"/>
      <c r="C238" s="975"/>
      <c r="D238" s="974"/>
      <c r="E238" s="976"/>
      <c r="F238" s="298"/>
      <c r="G238" s="478"/>
      <c r="H238" s="1508"/>
      <c r="I238" s="1508"/>
      <c r="J238" s="1656"/>
    </row>
    <row r="239" spans="1:17" ht="27.95" customHeight="1">
      <c r="A239" s="143"/>
      <c r="B239" s="1665" t="s">
        <v>969</v>
      </c>
      <c r="C239" s="977"/>
      <c r="D239" s="974"/>
      <c r="E239" s="188"/>
      <c r="F239" s="188"/>
      <c r="G239" s="592"/>
      <c r="H239" s="245"/>
      <c r="I239" s="245"/>
      <c r="J239" s="1656"/>
    </row>
    <row r="240" spans="1:17" ht="27.95" customHeight="1">
      <c r="A240" s="143"/>
      <c r="B240" s="1665" t="s">
        <v>1219</v>
      </c>
      <c r="C240" s="977"/>
      <c r="D240" s="974"/>
      <c r="E240" s="188"/>
      <c r="F240" s="188"/>
      <c r="G240" s="592"/>
      <c r="H240" s="245"/>
      <c r="I240" s="245"/>
      <c r="J240" s="1656"/>
    </row>
    <row r="241" spans="1:15" ht="27.95" customHeight="1">
      <c r="A241" s="143"/>
      <c r="B241" s="93"/>
      <c r="C241" s="977"/>
      <c r="D241" s="974"/>
      <c r="E241" s="188"/>
      <c r="F241" s="188"/>
      <c r="G241" s="592"/>
      <c r="H241" s="245"/>
      <c r="I241" s="245"/>
      <c r="J241" s="1656"/>
    </row>
    <row r="242" spans="1:15" ht="27.95" customHeight="1">
      <c r="A242" s="143"/>
      <c r="B242" s="93"/>
      <c r="C242" s="977"/>
      <c r="D242" s="974"/>
      <c r="E242" s="188"/>
      <c r="F242" s="188"/>
      <c r="G242" s="592"/>
      <c r="H242" s="1420"/>
      <c r="I242" s="245"/>
      <c r="J242" s="1656"/>
    </row>
    <row r="243" spans="1:15" ht="27.95" customHeight="1">
      <c r="A243" s="143"/>
      <c r="B243" s="93"/>
      <c r="C243" s="977"/>
      <c r="D243" s="974"/>
      <c r="E243" s="188"/>
      <c r="F243" s="188"/>
      <c r="G243" s="592"/>
      <c r="H243" s="1420"/>
      <c r="I243" s="245"/>
      <c r="J243" s="1656"/>
    </row>
    <row r="244" spans="1:15" ht="27.75" customHeight="1">
      <c r="A244" s="143"/>
      <c r="B244" s="93"/>
      <c r="C244" s="977"/>
      <c r="D244" s="974"/>
      <c r="E244" s="188"/>
      <c r="F244" s="188"/>
      <c r="G244" s="592"/>
      <c r="H244" s="1420"/>
      <c r="I244" s="245"/>
      <c r="J244" s="1656"/>
    </row>
    <row r="245" spans="1:15" ht="27.95" customHeight="1">
      <c r="A245" s="1301"/>
      <c r="B245" s="1302"/>
      <c r="C245" s="1303"/>
      <c r="D245" s="1304"/>
      <c r="E245" s="1173"/>
      <c r="F245" s="1173"/>
      <c r="G245" s="1305"/>
      <c r="H245" s="1415"/>
      <c r="I245" s="514"/>
      <c r="J245" s="1658"/>
    </row>
    <row r="246" spans="1:15" ht="27.95" customHeight="1">
      <c r="A246" s="1042" t="s">
        <v>840</v>
      </c>
      <c r="B246" s="1306" t="s">
        <v>841</v>
      </c>
      <c r="C246" s="1307"/>
      <c r="D246" s="1307"/>
      <c r="E246" s="447" t="s">
        <v>20</v>
      </c>
      <c r="F246" s="408"/>
      <c r="G246" s="408"/>
      <c r="H246" s="1416"/>
      <c r="I246" s="1509"/>
      <c r="J246" s="2437" t="s">
        <v>979</v>
      </c>
      <c r="O246" s="12">
        <v>6</v>
      </c>
    </row>
    <row r="247" spans="1:15" ht="27.95" customHeight="1">
      <c r="A247" s="142"/>
      <c r="B247" s="1040" t="s">
        <v>673</v>
      </c>
      <c r="C247" s="1041"/>
      <c r="D247" s="1041"/>
      <c r="E247" s="450" t="s">
        <v>44</v>
      </c>
      <c r="F247" s="411"/>
      <c r="G247" s="377"/>
      <c r="H247" s="1418"/>
      <c r="I247" s="1510"/>
      <c r="J247" s="1695"/>
    </row>
    <row r="248" spans="1:15" ht="27.95" customHeight="1">
      <c r="A248" s="2470"/>
      <c r="B248" s="2192" t="s">
        <v>1073</v>
      </c>
      <c r="C248" s="2193">
        <f>C256+C269+C278+C297+C308+C323+C332+C339+C347+C360+C369+C383+C394+C401+C406</f>
        <v>652608</v>
      </c>
      <c r="D248" s="2194" t="s">
        <v>672</v>
      </c>
      <c r="E248" s="456" t="s">
        <v>123</v>
      </c>
      <c r="F248" s="996"/>
      <c r="G248" s="2176"/>
      <c r="H248" s="2168">
        <v>1</v>
      </c>
      <c r="I248" s="509"/>
      <c r="J248" s="2177"/>
    </row>
    <row r="249" spans="1:15" s="23" customFormat="1" ht="25.5" hidden="1" outlineLevel="1">
      <c r="A249" s="133"/>
      <c r="B249" s="92" t="s">
        <v>1222</v>
      </c>
      <c r="C249" s="2182">
        <v>22725</v>
      </c>
      <c r="D249" s="134" t="s">
        <v>897</v>
      </c>
      <c r="E249" s="133"/>
      <c r="F249" s="133"/>
      <c r="G249" s="133"/>
      <c r="H249" s="2170">
        <v>1</v>
      </c>
      <c r="I249" s="133"/>
      <c r="J249" s="133"/>
    </row>
    <row r="250" spans="1:15" s="23" customFormat="1" ht="25.5" hidden="1" outlineLevel="2">
      <c r="A250" s="133"/>
      <c r="B250" s="92" t="s">
        <v>1223</v>
      </c>
      <c r="C250" s="2182">
        <v>9341</v>
      </c>
      <c r="D250" s="134" t="s">
        <v>897</v>
      </c>
      <c r="E250" s="133"/>
      <c r="F250" s="133"/>
      <c r="G250" s="133"/>
      <c r="H250" s="2170">
        <v>1</v>
      </c>
      <c r="I250" s="133"/>
      <c r="J250" s="133"/>
    </row>
    <row r="251" spans="1:15" s="23" customFormat="1" ht="25.5" hidden="1" outlineLevel="2">
      <c r="A251" s="133"/>
      <c r="B251" s="2183" t="s">
        <v>1224</v>
      </c>
      <c r="C251" s="2184">
        <v>4774</v>
      </c>
      <c r="D251" s="2185" t="s">
        <v>897</v>
      </c>
      <c r="E251" s="2186"/>
      <c r="F251" s="2186"/>
      <c r="G251" s="2186"/>
      <c r="H251" s="2187">
        <v>1</v>
      </c>
      <c r="I251" s="133"/>
      <c r="J251" s="133"/>
    </row>
    <row r="252" spans="1:15" s="23" customFormat="1" ht="25.5" hidden="1" outlineLevel="2">
      <c r="A252" s="133"/>
      <c r="B252" s="2183" t="s">
        <v>1225</v>
      </c>
      <c r="C252" s="2184">
        <v>2425</v>
      </c>
      <c r="D252" s="2185" t="s">
        <v>897</v>
      </c>
      <c r="E252" s="2186"/>
      <c r="F252" s="2186"/>
      <c r="G252" s="2186"/>
      <c r="H252" s="2187">
        <v>1</v>
      </c>
      <c r="I252" s="133"/>
      <c r="J252" s="133"/>
    </row>
    <row r="253" spans="1:15" s="23" customFormat="1" ht="25.5" hidden="1" outlineLevel="1" collapsed="1">
      <c r="A253" s="133"/>
      <c r="B253" s="92" t="s">
        <v>1226</v>
      </c>
      <c r="C253" s="2182">
        <v>16540</v>
      </c>
      <c r="D253" s="134" t="s">
        <v>897</v>
      </c>
      <c r="E253" s="133"/>
      <c r="F253" s="133"/>
      <c r="G253" s="133"/>
      <c r="H253" s="2170">
        <v>1</v>
      </c>
      <c r="I253" s="133"/>
      <c r="J253" s="133"/>
    </row>
    <row r="254" spans="1:15" s="23" customFormat="1" ht="25.5" hidden="1" outlineLevel="1">
      <c r="A254" s="133"/>
      <c r="B254" s="92" t="s">
        <v>1227</v>
      </c>
      <c r="C254" s="2182">
        <v>5278</v>
      </c>
      <c r="D254" s="134" t="s">
        <v>897</v>
      </c>
      <c r="E254" s="133"/>
      <c r="F254" s="133"/>
      <c r="G254" s="133"/>
      <c r="H254" s="2170">
        <v>1</v>
      </c>
      <c r="I254" s="133"/>
      <c r="J254" s="133"/>
    </row>
    <row r="255" spans="1:15" s="23" customFormat="1" ht="25.5" hidden="1" outlineLevel="1">
      <c r="A255" s="133"/>
      <c r="B255" s="92" t="s">
        <v>1228</v>
      </c>
      <c r="C255" s="2182">
        <v>5592</v>
      </c>
      <c r="D255" s="134" t="s">
        <v>897</v>
      </c>
      <c r="E255" s="133"/>
      <c r="F255" s="133"/>
      <c r="G255" s="133"/>
      <c r="H255" s="2170">
        <v>1</v>
      </c>
      <c r="I255" s="133"/>
      <c r="J255" s="133"/>
    </row>
    <row r="256" spans="1:15" s="23" customFormat="1" ht="26.25" collapsed="1">
      <c r="A256" s="133"/>
      <c r="B256" s="2188" t="s">
        <v>1229</v>
      </c>
      <c r="C256" s="2189">
        <v>50135</v>
      </c>
      <c r="D256" s="2190" t="s">
        <v>897</v>
      </c>
      <c r="E256" s="2191"/>
      <c r="F256" s="2191"/>
      <c r="G256" s="2191"/>
      <c r="H256" s="2168">
        <v>1</v>
      </c>
      <c r="I256" s="133"/>
      <c r="J256" s="133"/>
    </row>
    <row r="257" spans="1:10 16382:16382" s="23" customFormat="1" ht="25.5" hidden="1" outlineLevel="2">
      <c r="A257" s="133"/>
      <c r="B257" s="92" t="s">
        <v>1230</v>
      </c>
      <c r="C257" s="2182">
        <v>14620</v>
      </c>
      <c r="D257" s="134" t="s">
        <v>897</v>
      </c>
      <c r="E257" s="133"/>
      <c r="F257" s="133"/>
      <c r="G257" s="133"/>
      <c r="H257" s="2170">
        <v>1</v>
      </c>
      <c r="I257" s="133"/>
      <c r="J257" s="133"/>
    </row>
    <row r="258" spans="1:10 16382:16382" s="23" customFormat="1" ht="25.5" hidden="1" outlineLevel="2">
      <c r="A258" s="133"/>
      <c r="B258" s="2183" t="s">
        <v>1231</v>
      </c>
      <c r="C258" s="2184">
        <v>2088</v>
      </c>
      <c r="D258" s="2185" t="s">
        <v>897</v>
      </c>
      <c r="E258" s="2186"/>
      <c r="F258" s="2186"/>
      <c r="G258" s="2186"/>
      <c r="H258" s="2187">
        <v>1</v>
      </c>
      <c r="I258" s="133"/>
      <c r="J258" s="133"/>
    </row>
    <row r="259" spans="1:10 16382:16382" s="23" customFormat="1" ht="25.5" hidden="1" outlineLevel="1" collapsed="1">
      <c r="A259" s="133"/>
      <c r="B259" s="92" t="s">
        <v>906</v>
      </c>
      <c r="C259" s="2182">
        <v>16708</v>
      </c>
      <c r="D259" s="134" t="s">
        <v>897</v>
      </c>
      <c r="E259" s="133"/>
      <c r="F259" s="133"/>
      <c r="G259" s="133"/>
      <c r="H259" s="2170">
        <v>1</v>
      </c>
      <c r="I259" s="133"/>
      <c r="J259" s="133"/>
    </row>
    <row r="260" spans="1:10 16382:16382" s="23" customFormat="1" ht="25.5" hidden="1" outlineLevel="2">
      <c r="A260" s="133"/>
      <c r="B260" s="92" t="s">
        <v>1232</v>
      </c>
      <c r="C260" s="2182">
        <v>7543</v>
      </c>
      <c r="D260" s="134" t="s">
        <v>897</v>
      </c>
      <c r="E260" s="133"/>
      <c r="F260" s="133"/>
      <c r="G260" s="133"/>
      <c r="H260" s="2170">
        <v>1</v>
      </c>
      <c r="I260" s="133"/>
      <c r="J260" s="133"/>
    </row>
    <row r="261" spans="1:10 16382:16382" s="23" customFormat="1" ht="25.5" hidden="1" outlineLevel="2">
      <c r="A261" s="133"/>
      <c r="B261" s="2183" t="s">
        <v>1233</v>
      </c>
      <c r="C261" s="2184">
        <v>2891</v>
      </c>
      <c r="D261" s="2185" t="s">
        <v>897</v>
      </c>
      <c r="E261" s="2186"/>
      <c r="F261" s="2186"/>
      <c r="G261" s="2186"/>
      <c r="H261" s="2187">
        <v>1</v>
      </c>
      <c r="I261" s="133"/>
      <c r="J261" s="133"/>
    </row>
    <row r="262" spans="1:10 16382:16382" s="23" customFormat="1" ht="25.5" hidden="1" outlineLevel="2">
      <c r="A262" s="133"/>
      <c r="B262" s="2183" t="s">
        <v>1234</v>
      </c>
      <c r="C262" s="2184">
        <v>2328</v>
      </c>
      <c r="D262" s="2185" t="s">
        <v>897</v>
      </c>
      <c r="E262" s="2186"/>
      <c r="F262" s="2186"/>
      <c r="G262" s="2186"/>
      <c r="H262" s="2187">
        <v>1</v>
      </c>
      <c r="I262" s="133"/>
      <c r="J262" s="133"/>
    </row>
    <row r="263" spans="1:10 16382:16382" s="23" customFormat="1" ht="25.5" hidden="1" outlineLevel="2">
      <c r="A263" s="133"/>
      <c r="B263" s="2183" t="s">
        <v>1235</v>
      </c>
      <c r="C263" s="2184">
        <v>1392</v>
      </c>
      <c r="D263" s="2185" t="s">
        <v>897</v>
      </c>
      <c r="E263" s="2186"/>
      <c r="F263" s="2186"/>
      <c r="G263" s="2186"/>
      <c r="H263" s="2187">
        <v>1</v>
      </c>
      <c r="I263" s="133"/>
      <c r="J263" s="133"/>
    </row>
    <row r="264" spans="1:10 16382:16382" s="23" customFormat="1" ht="25.5" hidden="1" outlineLevel="1" collapsed="1">
      <c r="A264" s="133"/>
      <c r="B264" s="92" t="s">
        <v>1236</v>
      </c>
      <c r="C264" s="2182">
        <v>14154</v>
      </c>
      <c r="D264" s="134" t="s">
        <v>897</v>
      </c>
      <c r="E264" s="133"/>
      <c r="F264" s="133"/>
      <c r="G264" s="133"/>
      <c r="H264" s="2170">
        <v>1</v>
      </c>
      <c r="I264" s="133"/>
      <c r="J264" s="133"/>
    </row>
    <row r="265" spans="1:10 16382:16382" s="23" customFormat="1" ht="25.5" hidden="1" outlineLevel="2">
      <c r="A265" s="133"/>
      <c r="B265" s="92" t="s">
        <v>1237</v>
      </c>
      <c r="C265" s="2182">
        <v>9903</v>
      </c>
      <c r="D265" s="134" t="s">
        <v>897</v>
      </c>
      <c r="E265" s="133"/>
      <c r="F265" s="133"/>
      <c r="G265" s="133"/>
      <c r="H265" s="2170">
        <v>1</v>
      </c>
      <c r="I265" s="133"/>
      <c r="J265" s="133"/>
      <c r="XFB265" s="2175">
        <f>SUM(C265:XFA265)</f>
        <v>9904</v>
      </c>
    </row>
    <row r="266" spans="1:10 16382:16382" s="23" customFormat="1" ht="25.5" hidden="1" outlineLevel="2">
      <c r="A266" s="133"/>
      <c r="B266" s="2183" t="s">
        <v>1238</v>
      </c>
      <c r="C266" s="2184">
        <v>2377</v>
      </c>
      <c r="D266" s="2185" t="s">
        <v>897</v>
      </c>
      <c r="E266" s="2186"/>
      <c r="F266" s="2186"/>
      <c r="G266" s="2186"/>
      <c r="H266" s="2187">
        <v>1</v>
      </c>
      <c r="I266" s="133"/>
      <c r="J266" s="133"/>
      <c r="XFB266" s="2175">
        <f>SUM(C266:XFA266)</f>
        <v>2378</v>
      </c>
    </row>
    <row r="267" spans="1:10 16382:16382" s="23" customFormat="1" ht="25.5" hidden="1" outlineLevel="2">
      <c r="A267" s="133"/>
      <c r="B267" s="2183" t="s">
        <v>1239</v>
      </c>
      <c r="C267" s="2184">
        <v>3447</v>
      </c>
      <c r="D267" s="2185" t="s">
        <v>897</v>
      </c>
      <c r="E267" s="2186"/>
      <c r="F267" s="2186"/>
      <c r="G267" s="2186"/>
      <c r="H267" s="2187">
        <v>1</v>
      </c>
      <c r="I267" s="133"/>
      <c r="J267" s="133"/>
      <c r="XFB267" s="2175">
        <f>SUM(C267:XFA267)</f>
        <v>3448</v>
      </c>
    </row>
    <row r="268" spans="1:10 16382:16382" s="23" customFormat="1" ht="25.5" hidden="1" outlineLevel="1" collapsed="1">
      <c r="A268" s="133"/>
      <c r="B268" s="92" t="s">
        <v>1240</v>
      </c>
      <c r="C268" s="2182">
        <v>15727</v>
      </c>
      <c r="D268" s="134" t="s">
        <v>897</v>
      </c>
      <c r="E268" s="133"/>
      <c r="F268" s="133"/>
      <c r="G268" s="133"/>
      <c r="H268" s="2170">
        <v>1</v>
      </c>
      <c r="I268" s="133"/>
      <c r="J268" s="133"/>
    </row>
    <row r="269" spans="1:10 16382:16382" s="23" customFormat="1" ht="26.25" collapsed="1">
      <c r="A269" s="133"/>
      <c r="B269" s="2188" t="s">
        <v>1028</v>
      </c>
      <c r="C269" s="2189">
        <v>46589</v>
      </c>
      <c r="D269" s="2190" t="s">
        <v>897</v>
      </c>
      <c r="E269" s="2191"/>
      <c r="F269" s="2191"/>
      <c r="G269" s="2191"/>
      <c r="H269" s="2168">
        <v>1</v>
      </c>
      <c r="I269" s="133"/>
      <c r="J269" s="133"/>
    </row>
    <row r="270" spans="1:10 16382:16382" s="23" customFormat="1" ht="25.5" hidden="1" outlineLevel="1">
      <c r="A270" s="133"/>
      <c r="B270" s="92" t="s">
        <v>1241</v>
      </c>
      <c r="C270" s="2182">
        <v>25092</v>
      </c>
      <c r="D270" s="134" t="s">
        <v>897</v>
      </c>
      <c r="E270" s="133"/>
      <c r="F270" s="133"/>
      <c r="G270" s="133"/>
      <c r="H270" s="2170">
        <v>1</v>
      </c>
      <c r="I270" s="133"/>
      <c r="J270" s="133"/>
    </row>
    <row r="271" spans="1:10 16382:16382" s="23" customFormat="1" ht="25.5" hidden="1" outlineLevel="2">
      <c r="A271" s="133"/>
      <c r="B271" s="92" t="s">
        <v>1242</v>
      </c>
      <c r="C271" s="2182">
        <v>9895</v>
      </c>
      <c r="D271" s="134" t="s">
        <v>897</v>
      </c>
      <c r="E271" s="133"/>
      <c r="F271" s="133"/>
      <c r="G271" s="133"/>
      <c r="H271" s="2170">
        <v>1</v>
      </c>
      <c r="I271" s="133"/>
      <c r="J271" s="133"/>
    </row>
    <row r="272" spans="1:10 16382:16382" s="23" customFormat="1" ht="25.5" hidden="1" outlineLevel="2">
      <c r="A272" s="133"/>
      <c r="B272" s="2183" t="s">
        <v>1243</v>
      </c>
      <c r="C272" s="2184">
        <v>3123</v>
      </c>
      <c r="D272" s="2185" t="s">
        <v>897</v>
      </c>
      <c r="E272" s="2186"/>
      <c r="F272" s="2186"/>
      <c r="G272" s="2186"/>
      <c r="H272" s="2187">
        <v>1</v>
      </c>
      <c r="I272" s="133"/>
      <c r="J272" s="133"/>
    </row>
    <row r="273" spans="1:10" s="23" customFormat="1" ht="25.5" hidden="1" outlineLevel="2">
      <c r="A273" s="133"/>
      <c r="B273" s="2183" t="s">
        <v>1244</v>
      </c>
      <c r="C273" s="2184">
        <v>3795</v>
      </c>
      <c r="D273" s="2185" t="s">
        <v>897</v>
      </c>
      <c r="E273" s="2186"/>
      <c r="F273" s="2186"/>
      <c r="G273" s="2186"/>
      <c r="H273" s="2187">
        <v>1</v>
      </c>
      <c r="I273" s="133"/>
      <c r="J273" s="133"/>
    </row>
    <row r="274" spans="1:10" s="23" customFormat="1" ht="25.5" hidden="1" outlineLevel="1" collapsed="1">
      <c r="A274" s="133"/>
      <c r="B274" s="92" t="s">
        <v>1209</v>
      </c>
      <c r="C274" s="2182">
        <v>16813</v>
      </c>
      <c r="D274" s="134" t="s">
        <v>897</v>
      </c>
      <c r="E274" s="133"/>
      <c r="F274" s="133"/>
      <c r="G274" s="133"/>
      <c r="H274" s="2170">
        <v>1</v>
      </c>
      <c r="I274" s="133"/>
      <c r="J274" s="133"/>
    </row>
    <row r="275" spans="1:10" s="23" customFormat="1" ht="25.5" hidden="1" outlineLevel="2">
      <c r="A275" s="133"/>
      <c r="B275" s="92" t="s">
        <v>1245</v>
      </c>
      <c r="C275" s="2182">
        <v>6879</v>
      </c>
      <c r="D275" s="134" t="s">
        <v>897</v>
      </c>
      <c r="E275" s="133"/>
      <c r="F275" s="133"/>
      <c r="G275" s="133"/>
      <c r="H275" s="2170">
        <v>1</v>
      </c>
      <c r="I275" s="133"/>
      <c r="J275" s="133"/>
    </row>
    <row r="276" spans="1:10" s="23" customFormat="1" ht="25.5" hidden="1" outlineLevel="2">
      <c r="A276" s="133"/>
      <c r="B276" s="2183" t="s">
        <v>1246</v>
      </c>
      <c r="C276" s="2184">
        <v>1899</v>
      </c>
      <c r="D276" s="2185" t="s">
        <v>897</v>
      </c>
      <c r="E276" s="2186"/>
      <c r="F276" s="2186"/>
      <c r="G276" s="2186"/>
      <c r="H276" s="2187">
        <v>1</v>
      </c>
      <c r="I276" s="133"/>
      <c r="J276" s="133"/>
    </row>
    <row r="277" spans="1:10" s="23" customFormat="1" ht="25.5" hidden="1" outlineLevel="1" collapsed="1">
      <c r="A277" s="133"/>
      <c r="B277" s="92" t="s">
        <v>1247</v>
      </c>
      <c r="C277" s="2182">
        <v>8778</v>
      </c>
      <c r="D277" s="134" t="s">
        <v>897</v>
      </c>
      <c r="E277" s="133"/>
      <c r="F277" s="133"/>
      <c r="G277" s="133"/>
      <c r="H277" s="2170">
        <v>1</v>
      </c>
      <c r="I277" s="133"/>
      <c r="J277" s="133"/>
    </row>
    <row r="278" spans="1:10" s="23" customFormat="1" ht="26.25" collapsed="1">
      <c r="A278" s="133"/>
      <c r="B278" s="2188" t="s">
        <v>1029</v>
      </c>
      <c r="C278" s="2189">
        <v>50683</v>
      </c>
      <c r="D278" s="2190" t="s">
        <v>897</v>
      </c>
      <c r="E278" s="2191"/>
      <c r="F278" s="2191"/>
      <c r="G278" s="2191"/>
      <c r="H278" s="2168">
        <v>1</v>
      </c>
      <c r="I278" s="133"/>
      <c r="J278" s="133"/>
    </row>
    <row r="279" spans="1:10" s="23" customFormat="1" ht="25.5" hidden="1" outlineLevel="2">
      <c r="A279" s="133"/>
      <c r="B279" s="92" t="s">
        <v>1248</v>
      </c>
      <c r="C279" s="2182">
        <v>12020</v>
      </c>
      <c r="D279" s="134" t="s">
        <v>897</v>
      </c>
      <c r="E279" s="133"/>
      <c r="F279" s="133"/>
      <c r="G279" s="133"/>
      <c r="H279" s="2170">
        <v>1</v>
      </c>
      <c r="I279" s="133"/>
      <c r="J279" s="133"/>
    </row>
    <row r="280" spans="1:10" s="23" customFormat="1" ht="25.5" hidden="1" outlineLevel="2">
      <c r="A280" s="133"/>
      <c r="B280" s="2183" t="s">
        <v>1249</v>
      </c>
      <c r="C280" s="2184">
        <v>2309</v>
      </c>
      <c r="D280" s="2185" t="s">
        <v>897</v>
      </c>
      <c r="E280" s="2186"/>
      <c r="F280" s="2186"/>
      <c r="G280" s="2186"/>
      <c r="H280" s="2187">
        <v>1</v>
      </c>
      <c r="I280" s="133"/>
      <c r="J280" s="133"/>
    </row>
    <row r="281" spans="1:10" s="23" customFormat="1" ht="25.5" hidden="1" outlineLevel="2">
      <c r="A281" s="133"/>
      <c r="B281" s="2183" t="s">
        <v>1250</v>
      </c>
      <c r="C281" s="2184">
        <v>2836</v>
      </c>
      <c r="D281" s="2185" t="s">
        <v>897</v>
      </c>
      <c r="E281" s="2186"/>
      <c r="F281" s="2186"/>
      <c r="G281" s="2186"/>
      <c r="H281" s="2187">
        <v>1</v>
      </c>
      <c r="I281" s="133"/>
      <c r="J281" s="133"/>
    </row>
    <row r="282" spans="1:10" s="23" customFormat="1" ht="25.5" hidden="1" outlineLevel="2">
      <c r="A282" s="133"/>
      <c r="B282" s="2183" t="s">
        <v>1251</v>
      </c>
      <c r="C282" s="2184">
        <v>2157</v>
      </c>
      <c r="D282" s="2185" t="s">
        <v>897</v>
      </c>
      <c r="E282" s="2186"/>
      <c r="F282" s="2186"/>
      <c r="G282" s="2186"/>
      <c r="H282" s="2187">
        <v>1</v>
      </c>
      <c r="I282" s="133"/>
      <c r="J282" s="133"/>
    </row>
    <row r="283" spans="1:10" s="23" customFormat="1" ht="25.5" hidden="1" outlineLevel="1" collapsed="1">
      <c r="A283" s="133"/>
      <c r="B283" s="92" t="s">
        <v>915</v>
      </c>
      <c r="C283" s="2182">
        <v>19322</v>
      </c>
      <c r="D283" s="134" t="s">
        <v>897</v>
      </c>
      <c r="E283" s="133"/>
      <c r="F283" s="133"/>
      <c r="G283" s="133"/>
      <c r="H283" s="2170">
        <v>1</v>
      </c>
      <c r="I283" s="133"/>
      <c r="J283" s="133"/>
    </row>
    <row r="284" spans="1:10" s="23" customFormat="1" ht="25.5" hidden="1" outlineLevel="2">
      <c r="A284" s="133"/>
      <c r="B284" s="92" t="s">
        <v>1252</v>
      </c>
      <c r="C284" s="2182">
        <v>8914</v>
      </c>
      <c r="D284" s="134" t="s">
        <v>897</v>
      </c>
      <c r="E284" s="133"/>
      <c r="F284" s="133"/>
      <c r="G284" s="133"/>
      <c r="H284" s="2170">
        <v>1</v>
      </c>
      <c r="I284" s="133"/>
      <c r="J284" s="133"/>
    </row>
    <row r="285" spans="1:10" s="23" customFormat="1" ht="25.5" hidden="1" outlineLevel="2">
      <c r="A285" s="133"/>
      <c r="B285" s="2183" t="s">
        <v>1253</v>
      </c>
      <c r="C285" s="2184">
        <v>3138</v>
      </c>
      <c r="D285" s="2185" t="s">
        <v>897</v>
      </c>
      <c r="E285" s="2186"/>
      <c r="F285" s="2186"/>
      <c r="G285" s="2186"/>
      <c r="H285" s="2187">
        <v>1</v>
      </c>
      <c r="I285" s="133"/>
      <c r="J285" s="133"/>
    </row>
    <row r="286" spans="1:10" s="23" customFormat="1" ht="25.5" hidden="1" outlineLevel="2">
      <c r="A286" s="133"/>
      <c r="B286" s="2183" t="s">
        <v>1254</v>
      </c>
      <c r="C286" s="2184">
        <v>3394</v>
      </c>
      <c r="D286" s="2185" t="s">
        <v>897</v>
      </c>
      <c r="E286" s="2186"/>
      <c r="F286" s="2186"/>
      <c r="G286" s="2186"/>
      <c r="H286" s="2187">
        <v>1</v>
      </c>
      <c r="I286" s="133"/>
      <c r="J286" s="133"/>
    </row>
    <row r="287" spans="1:10" s="23" customFormat="1" ht="25.5" hidden="1" outlineLevel="2">
      <c r="A287" s="133"/>
      <c r="B287" s="2183" t="s">
        <v>1255</v>
      </c>
      <c r="C287" s="2184">
        <v>1980</v>
      </c>
      <c r="D287" s="2185" t="s">
        <v>897</v>
      </c>
      <c r="E287" s="2186"/>
      <c r="F287" s="2186"/>
      <c r="G287" s="2186"/>
      <c r="H287" s="2187">
        <v>1</v>
      </c>
      <c r="I287" s="133"/>
      <c r="J287" s="133"/>
    </row>
    <row r="288" spans="1:10" s="23" customFormat="1" ht="25.5" hidden="1" outlineLevel="2">
      <c r="A288" s="133"/>
      <c r="B288" s="2183" t="s">
        <v>1256</v>
      </c>
      <c r="C288" s="2184">
        <v>3500</v>
      </c>
      <c r="D288" s="2185" t="s">
        <v>897</v>
      </c>
      <c r="E288" s="2186"/>
      <c r="F288" s="2186"/>
      <c r="G288" s="2186"/>
      <c r="H288" s="2187">
        <v>1</v>
      </c>
      <c r="I288" s="133"/>
      <c r="J288" s="133"/>
    </row>
    <row r="289" spans="1:10" s="23" customFormat="1" ht="25.5" hidden="1" outlineLevel="2">
      <c r="A289" s="133"/>
      <c r="B289" s="2183" t="s">
        <v>1257</v>
      </c>
      <c r="C289" s="2184">
        <v>2942</v>
      </c>
      <c r="D289" s="2185" t="s">
        <v>897</v>
      </c>
      <c r="E289" s="2186"/>
      <c r="F289" s="2186"/>
      <c r="G289" s="2186"/>
      <c r="H289" s="2187">
        <v>1</v>
      </c>
      <c r="I289" s="133"/>
      <c r="J289" s="133"/>
    </row>
    <row r="290" spans="1:10" s="23" customFormat="1" ht="25.5" hidden="1" outlineLevel="1" collapsed="1">
      <c r="A290" s="133"/>
      <c r="B290" s="92" t="s">
        <v>1258</v>
      </c>
      <c r="C290" s="2182">
        <v>23868</v>
      </c>
      <c r="D290" s="134" t="s">
        <v>897</v>
      </c>
      <c r="E290" s="133"/>
      <c r="F290" s="133"/>
      <c r="G290" s="133"/>
      <c r="H290" s="2170">
        <v>1</v>
      </c>
      <c r="I290" s="133"/>
      <c r="J290" s="133"/>
    </row>
    <row r="291" spans="1:10" s="23" customFormat="1" ht="25.5" hidden="1" outlineLevel="2">
      <c r="A291" s="133"/>
      <c r="B291" s="92" t="s">
        <v>1259</v>
      </c>
      <c r="C291" s="2182">
        <v>6403</v>
      </c>
      <c r="D291" s="134" t="s">
        <v>897</v>
      </c>
      <c r="E291" s="133"/>
      <c r="F291" s="133"/>
      <c r="G291" s="133"/>
      <c r="H291" s="2170">
        <v>1</v>
      </c>
      <c r="I291" s="133"/>
      <c r="J291" s="133"/>
    </row>
    <row r="292" spans="1:10" s="23" customFormat="1" ht="25.5" hidden="1" outlineLevel="2">
      <c r="A292" s="133"/>
      <c r="B292" s="2183" t="s">
        <v>1260</v>
      </c>
      <c r="C292" s="2184">
        <v>3709</v>
      </c>
      <c r="D292" s="2185" t="s">
        <v>897</v>
      </c>
      <c r="E292" s="2186"/>
      <c r="F292" s="2186"/>
      <c r="G292" s="2186"/>
      <c r="H292" s="2187">
        <v>1</v>
      </c>
      <c r="I292" s="133"/>
      <c r="J292" s="133"/>
    </row>
    <row r="293" spans="1:10" s="23" customFormat="1" ht="25.5" hidden="1" outlineLevel="1" collapsed="1">
      <c r="A293" s="133"/>
      <c r="B293" s="92" t="s">
        <v>1208</v>
      </c>
      <c r="C293" s="2182">
        <v>10112</v>
      </c>
      <c r="D293" s="134" t="s">
        <v>897</v>
      </c>
      <c r="E293" s="133"/>
      <c r="F293" s="133"/>
      <c r="G293" s="133"/>
      <c r="H293" s="2170">
        <v>1</v>
      </c>
      <c r="I293" s="133"/>
      <c r="J293" s="133"/>
    </row>
    <row r="294" spans="1:10" s="23" customFormat="1" ht="25.5" hidden="1" outlineLevel="2">
      <c r="A294" s="133"/>
      <c r="B294" s="92" t="s">
        <v>1261</v>
      </c>
      <c r="C294" s="2182">
        <v>4807</v>
      </c>
      <c r="D294" s="134" t="s">
        <v>897</v>
      </c>
      <c r="E294" s="133"/>
      <c r="F294" s="133"/>
      <c r="G294" s="133"/>
      <c r="H294" s="2170">
        <v>1</v>
      </c>
      <c r="I294" s="133"/>
      <c r="J294" s="133"/>
    </row>
    <row r="295" spans="1:10" s="23" customFormat="1" ht="25.5" hidden="1" outlineLevel="2">
      <c r="A295" s="133"/>
      <c r="B295" s="2183" t="s">
        <v>1262</v>
      </c>
      <c r="C295" s="2184">
        <v>1321</v>
      </c>
      <c r="D295" s="2185" t="s">
        <v>897</v>
      </c>
      <c r="E295" s="2186"/>
      <c r="F295" s="2186"/>
      <c r="G295" s="2186"/>
      <c r="H295" s="2187">
        <v>1</v>
      </c>
      <c r="I295" s="133"/>
      <c r="J295" s="133"/>
    </row>
    <row r="296" spans="1:10" s="23" customFormat="1" ht="25.5" hidden="1" outlineLevel="1" collapsed="1">
      <c r="A296" s="133"/>
      <c r="B296" s="92" t="s">
        <v>1263</v>
      </c>
      <c r="C296" s="2182">
        <v>6128</v>
      </c>
      <c r="D296" s="134" t="s">
        <v>897</v>
      </c>
      <c r="E296" s="133"/>
      <c r="F296" s="133"/>
      <c r="G296" s="133"/>
      <c r="H296" s="2170">
        <v>1</v>
      </c>
      <c r="I296" s="133"/>
      <c r="J296" s="133"/>
    </row>
    <row r="297" spans="1:10" s="23" customFormat="1" ht="26.25" collapsed="1">
      <c r="A297" s="133"/>
      <c r="B297" s="2188" t="s">
        <v>1030</v>
      </c>
      <c r="C297" s="2189">
        <v>59430</v>
      </c>
      <c r="D297" s="2190" t="s">
        <v>897</v>
      </c>
      <c r="E297" s="2191"/>
      <c r="F297" s="2191"/>
      <c r="G297" s="2191"/>
      <c r="H297" s="2168">
        <v>1</v>
      </c>
      <c r="I297" s="133"/>
      <c r="J297" s="133"/>
    </row>
    <row r="298" spans="1:10" s="23" customFormat="1" ht="25.5" hidden="1" outlineLevel="2">
      <c r="A298" s="133"/>
      <c r="B298" s="92" t="s">
        <v>1264</v>
      </c>
      <c r="C298" s="2182">
        <v>17002</v>
      </c>
      <c r="D298" s="134" t="s">
        <v>897</v>
      </c>
      <c r="E298" s="133"/>
      <c r="F298" s="133"/>
      <c r="G298" s="133"/>
      <c r="H298" s="2170">
        <v>1</v>
      </c>
      <c r="I298" s="133"/>
      <c r="J298" s="133"/>
    </row>
    <row r="299" spans="1:10" s="23" customFormat="1" ht="25.5" hidden="1" outlineLevel="2">
      <c r="A299" s="133"/>
      <c r="B299" s="2183" t="s">
        <v>1265</v>
      </c>
      <c r="C299" s="2184">
        <v>3802</v>
      </c>
      <c r="D299" s="2185" t="s">
        <v>897</v>
      </c>
      <c r="E299" s="2186"/>
      <c r="F299" s="2186"/>
      <c r="G299" s="2186"/>
      <c r="H299" s="2187">
        <v>1</v>
      </c>
      <c r="I299" s="133"/>
      <c r="J299" s="133"/>
    </row>
    <row r="300" spans="1:10" s="23" customFormat="1" ht="25.5" hidden="1" outlineLevel="2">
      <c r="A300" s="133"/>
      <c r="B300" s="2183" t="s">
        <v>1266</v>
      </c>
      <c r="C300" s="2184">
        <v>4200</v>
      </c>
      <c r="D300" s="2185" t="s">
        <v>897</v>
      </c>
      <c r="E300" s="2186"/>
      <c r="F300" s="2186"/>
      <c r="G300" s="2186"/>
      <c r="H300" s="2187">
        <v>1</v>
      </c>
      <c r="I300" s="133"/>
      <c r="J300" s="133"/>
    </row>
    <row r="301" spans="1:10" s="23" customFormat="1" ht="25.5" hidden="1" outlineLevel="2">
      <c r="A301" s="133"/>
      <c r="B301" s="2183" t="s">
        <v>1267</v>
      </c>
      <c r="C301" s="2184">
        <v>3879</v>
      </c>
      <c r="D301" s="2185" t="s">
        <v>897</v>
      </c>
      <c r="E301" s="2186"/>
      <c r="F301" s="2186"/>
      <c r="G301" s="2186"/>
      <c r="H301" s="2187">
        <v>1</v>
      </c>
      <c r="I301" s="133"/>
      <c r="J301" s="133"/>
    </row>
    <row r="302" spans="1:10" s="23" customFormat="1" ht="25.5" hidden="1" outlineLevel="2">
      <c r="A302" s="133"/>
      <c r="B302" s="2183" t="s">
        <v>1268</v>
      </c>
      <c r="C302" s="2184">
        <v>2786</v>
      </c>
      <c r="D302" s="2185" t="s">
        <v>897</v>
      </c>
      <c r="E302" s="2186"/>
      <c r="F302" s="2186"/>
      <c r="G302" s="2186"/>
      <c r="H302" s="2187">
        <v>1</v>
      </c>
      <c r="I302" s="133"/>
      <c r="J302" s="133"/>
    </row>
    <row r="303" spans="1:10" s="23" customFormat="1" ht="25.5" hidden="1" outlineLevel="2">
      <c r="A303" s="133"/>
      <c r="B303" s="2183" t="s">
        <v>1211</v>
      </c>
      <c r="C303" s="2184">
        <v>6423</v>
      </c>
      <c r="D303" s="2185" t="s">
        <v>897</v>
      </c>
      <c r="E303" s="2186"/>
      <c r="F303" s="2186"/>
      <c r="G303" s="2186"/>
      <c r="H303" s="2187">
        <v>1</v>
      </c>
      <c r="I303" s="133"/>
      <c r="J303" s="133"/>
    </row>
    <row r="304" spans="1:10" s="23" customFormat="1" ht="25.5" hidden="1" outlineLevel="2">
      <c r="A304" s="133"/>
      <c r="B304" s="2183" t="s">
        <v>1269</v>
      </c>
      <c r="C304" s="2184">
        <v>2158</v>
      </c>
      <c r="D304" s="2185" t="s">
        <v>897</v>
      </c>
      <c r="E304" s="2186"/>
      <c r="F304" s="2186"/>
      <c r="G304" s="2186"/>
      <c r="H304" s="2187">
        <v>1</v>
      </c>
      <c r="I304" s="133"/>
      <c r="J304" s="133"/>
    </row>
    <row r="305" spans="1:10" s="23" customFormat="1" ht="25.5" hidden="1" outlineLevel="2">
      <c r="A305" s="133"/>
      <c r="B305" s="2183" t="s">
        <v>1270</v>
      </c>
      <c r="C305" s="2184">
        <v>3036</v>
      </c>
      <c r="D305" s="2185" t="s">
        <v>897</v>
      </c>
      <c r="E305" s="2186"/>
      <c r="F305" s="2186"/>
      <c r="G305" s="2186"/>
      <c r="H305" s="2187">
        <v>1</v>
      </c>
      <c r="I305" s="133"/>
      <c r="J305" s="133"/>
    </row>
    <row r="306" spans="1:10" s="23" customFormat="1" ht="25.5" hidden="1" outlineLevel="1" collapsed="1">
      <c r="A306" s="133"/>
      <c r="B306" s="92" t="s">
        <v>918</v>
      </c>
      <c r="C306" s="2182">
        <v>43286</v>
      </c>
      <c r="D306" s="134" t="s">
        <v>897</v>
      </c>
      <c r="E306" s="133"/>
      <c r="F306" s="133"/>
      <c r="G306" s="133"/>
      <c r="H306" s="2170">
        <v>1</v>
      </c>
      <c r="I306" s="133"/>
      <c r="J306" s="133"/>
    </row>
    <row r="307" spans="1:10" s="23" customFormat="1" ht="25.5" hidden="1" outlineLevel="1">
      <c r="A307" s="133"/>
      <c r="B307" s="92" t="s">
        <v>1271</v>
      </c>
      <c r="C307" s="2182">
        <v>6368</v>
      </c>
      <c r="D307" s="134" t="s">
        <v>897</v>
      </c>
      <c r="E307" s="133"/>
      <c r="F307" s="133"/>
      <c r="G307" s="133"/>
      <c r="H307" s="2170">
        <v>1</v>
      </c>
      <c r="I307" s="133"/>
      <c r="J307" s="133"/>
    </row>
    <row r="308" spans="1:10" s="23" customFormat="1" ht="26.25" collapsed="1">
      <c r="A308" s="133"/>
      <c r="B308" s="2188" t="s">
        <v>1031</v>
      </c>
      <c r="C308" s="2189">
        <v>49654</v>
      </c>
      <c r="D308" s="2190" t="s">
        <v>897</v>
      </c>
      <c r="E308" s="2191"/>
      <c r="F308" s="2191"/>
      <c r="G308" s="2191"/>
      <c r="H308" s="2168">
        <v>1</v>
      </c>
      <c r="I308" s="133"/>
      <c r="J308" s="133"/>
    </row>
    <row r="309" spans="1:10" s="23" customFormat="1" ht="25.5" hidden="1" outlineLevel="2">
      <c r="A309" s="133"/>
      <c r="B309" s="92" t="s">
        <v>1272</v>
      </c>
      <c r="C309" s="2182">
        <v>14086</v>
      </c>
      <c r="D309" s="134" t="s">
        <v>897</v>
      </c>
      <c r="E309" s="133"/>
      <c r="F309" s="133"/>
      <c r="G309" s="133"/>
      <c r="H309" s="2170">
        <v>1</v>
      </c>
      <c r="I309" s="133"/>
      <c r="J309" s="133"/>
    </row>
    <row r="310" spans="1:10" s="23" customFormat="1" ht="25.5" hidden="1" outlineLevel="2">
      <c r="A310" s="133"/>
      <c r="B310" s="2183" t="s">
        <v>1273</v>
      </c>
      <c r="C310" s="2184">
        <v>4253</v>
      </c>
      <c r="D310" s="2185" t="s">
        <v>897</v>
      </c>
      <c r="E310" s="2186"/>
      <c r="F310" s="2186"/>
      <c r="G310" s="2186"/>
      <c r="H310" s="2187">
        <v>1</v>
      </c>
      <c r="I310" s="133"/>
      <c r="J310" s="133"/>
    </row>
    <row r="311" spans="1:10" s="23" customFormat="1" ht="25.5" hidden="1" outlineLevel="2">
      <c r="A311" s="133"/>
      <c r="B311" s="2183" t="s">
        <v>1274</v>
      </c>
      <c r="C311" s="2184">
        <v>4350</v>
      </c>
      <c r="D311" s="2185" t="s">
        <v>897</v>
      </c>
      <c r="E311" s="2186"/>
      <c r="F311" s="2186"/>
      <c r="G311" s="2186"/>
      <c r="H311" s="2187">
        <v>1</v>
      </c>
      <c r="I311" s="133"/>
      <c r="J311" s="133"/>
    </row>
    <row r="312" spans="1:10" s="23" customFormat="1" ht="25.5" hidden="1" outlineLevel="2">
      <c r="A312" s="133"/>
      <c r="B312" s="2183" t="s">
        <v>1275</v>
      </c>
      <c r="C312" s="2184">
        <v>5964</v>
      </c>
      <c r="D312" s="2185" t="s">
        <v>897</v>
      </c>
      <c r="E312" s="2186"/>
      <c r="F312" s="2186"/>
      <c r="G312" s="2186"/>
      <c r="H312" s="2187">
        <v>1</v>
      </c>
      <c r="I312" s="133"/>
      <c r="J312" s="133"/>
    </row>
    <row r="313" spans="1:10" s="23" customFormat="1" ht="25.5" hidden="1" outlineLevel="2">
      <c r="A313" s="133"/>
      <c r="B313" s="2183" t="s">
        <v>1276</v>
      </c>
      <c r="C313" s="2184">
        <v>4622</v>
      </c>
      <c r="D313" s="2185" t="s">
        <v>897</v>
      </c>
      <c r="E313" s="2186"/>
      <c r="F313" s="2186"/>
      <c r="G313" s="2186"/>
      <c r="H313" s="2187">
        <v>1</v>
      </c>
      <c r="I313" s="133"/>
      <c r="J313" s="133"/>
    </row>
    <row r="314" spans="1:10" s="23" customFormat="1" ht="25.5" hidden="1" outlineLevel="2">
      <c r="A314" s="133"/>
      <c r="B314" s="2183" t="s">
        <v>1277</v>
      </c>
      <c r="C314" s="2184">
        <v>4838</v>
      </c>
      <c r="D314" s="2185" t="s">
        <v>897</v>
      </c>
      <c r="E314" s="2186"/>
      <c r="F314" s="2186"/>
      <c r="G314" s="2186"/>
      <c r="H314" s="2187">
        <v>1</v>
      </c>
      <c r="I314" s="133"/>
      <c r="J314" s="133"/>
    </row>
    <row r="315" spans="1:10" s="23" customFormat="1" ht="25.5" hidden="1" outlineLevel="1" collapsed="1">
      <c r="A315" s="133"/>
      <c r="B315" s="92" t="s">
        <v>923</v>
      </c>
      <c r="C315" s="2182">
        <v>38113</v>
      </c>
      <c r="D315" s="134" t="s">
        <v>897</v>
      </c>
      <c r="E315" s="133"/>
      <c r="F315" s="133"/>
      <c r="G315" s="133"/>
      <c r="H315" s="2170">
        <v>1</v>
      </c>
      <c r="I315" s="133"/>
      <c r="J315" s="133"/>
    </row>
    <row r="316" spans="1:10" s="23" customFormat="1" ht="25.5" hidden="1" outlineLevel="2">
      <c r="A316" s="133"/>
      <c r="B316" s="92" t="s">
        <v>1278</v>
      </c>
      <c r="C316" s="2182">
        <v>8032</v>
      </c>
      <c r="D316" s="134" t="s">
        <v>897</v>
      </c>
      <c r="E316" s="133"/>
      <c r="F316" s="133"/>
      <c r="G316" s="133"/>
      <c r="H316" s="2170">
        <v>1</v>
      </c>
      <c r="I316" s="133"/>
      <c r="J316" s="133"/>
    </row>
    <row r="317" spans="1:10" s="23" customFormat="1" ht="25.5" hidden="1" outlineLevel="2">
      <c r="A317" s="133"/>
      <c r="B317" s="2183" t="s">
        <v>1279</v>
      </c>
      <c r="C317" s="2184">
        <v>4743</v>
      </c>
      <c r="D317" s="2185" t="s">
        <v>897</v>
      </c>
      <c r="E317" s="2186"/>
      <c r="F317" s="2186"/>
      <c r="G317" s="2186"/>
      <c r="H317" s="2187">
        <v>1</v>
      </c>
      <c r="I317" s="133"/>
      <c r="J317" s="133"/>
    </row>
    <row r="318" spans="1:10" s="23" customFormat="1" ht="25.5" hidden="1" outlineLevel="1" collapsed="1">
      <c r="A318" s="133"/>
      <c r="B318" s="92" t="s">
        <v>1204</v>
      </c>
      <c r="C318" s="2182">
        <v>12775</v>
      </c>
      <c r="D318" s="134" t="s">
        <v>897</v>
      </c>
      <c r="E318" s="133"/>
      <c r="F318" s="133"/>
      <c r="G318" s="133"/>
      <c r="H318" s="2170">
        <v>1</v>
      </c>
      <c r="I318" s="133"/>
      <c r="J318" s="133"/>
    </row>
    <row r="319" spans="1:10" s="23" customFormat="1" ht="25.5" hidden="1" outlineLevel="1">
      <c r="A319" s="133"/>
      <c r="B319" s="92" t="s">
        <v>1280</v>
      </c>
      <c r="C319" s="2182">
        <v>9228</v>
      </c>
      <c r="D319" s="134" t="s">
        <v>897</v>
      </c>
      <c r="E319" s="133"/>
      <c r="F319" s="133"/>
      <c r="G319" s="133"/>
      <c r="H319" s="2170">
        <v>1</v>
      </c>
      <c r="I319" s="133"/>
      <c r="J319" s="133"/>
    </row>
    <row r="320" spans="1:10" s="23" customFormat="1" ht="25.5" hidden="1" outlineLevel="2">
      <c r="A320" s="133"/>
      <c r="B320" s="92" t="s">
        <v>1281</v>
      </c>
      <c r="C320" s="2182">
        <v>3266</v>
      </c>
      <c r="D320" s="134" t="s">
        <v>897</v>
      </c>
      <c r="E320" s="133"/>
      <c r="F320" s="133"/>
      <c r="G320" s="133"/>
      <c r="H320" s="2170">
        <v>1</v>
      </c>
      <c r="I320" s="133"/>
      <c r="J320" s="133"/>
    </row>
    <row r="321" spans="1:10" s="23" customFormat="1" ht="25.5" hidden="1" outlineLevel="2">
      <c r="A321" s="133"/>
      <c r="B321" s="2183" t="s">
        <v>1282</v>
      </c>
      <c r="C321" s="2184">
        <v>2025</v>
      </c>
      <c r="D321" s="2185" t="s">
        <v>897</v>
      </c>
      <c r="E321" s="2186"/>
      <c r="F321" s="2186"/>
      <c r="G321" s="2186"/>
      <c r="H321" s="2187">
        <v>1</v>
      </c>
      <c r="I321" s="133"/>
      <c r="J321" s="133"/>
    </row>
    <row r="322" spans="1:10" s="23" customFormat="1" ht="25.5" hidden="1" outlineLevel="1" collapsed="1">
      <c r="A322" s="133"/>
      <c r="B322" s="92" t="s">
        <v>1283</v>
      </c>
      <c r="C322" s="2182">
        <v>5291</v>
      </c>
      <c r="D322" s="134" t="s">
        <v>897</v>
      </c>
      <c r="E322" s="133"/>
      <c r="F322" s="133"/>
      <c r="G322" s="133"/>
      <c r="H322" s="2170">
        <v>1</v>
      </c>
      <c r="I322" s="133"/>
      <c r="J322" s="133"/>
    </row>
    <row r="323" spans="1:10" s="23" customFormat="1" ht="26.25" collapsed="1">
      <c r="A323" s="133"/>
      <c r="B323" s="2188" t="s">
        <v>1033</v>
      </c>
      <c r="C323" s="2189">
        <v>65407</v>
      </c>
      <c r="D323" s="2190" t="s">
        <v>897</v>
      </c>
      <c r="E323" s="2191"/>
      <c r="F323" s="2191"/>
      <c r="G323" s="2191"/>
      <c r="H323" s="2168">
        <v>1</v>
      </c>
      <c r="I323" s="133"/>
      <c r="J323" s="133"/>
    </row>
    <row r="324" spans="1:10" s="23" customFormat="1" ht="25.5" hidden="1" outlineLevel="2">
      <c r="A324" s="133"/>
      <c r="B324" s="92" t="s">
        <v>1284</v>
      </c>
      <c r="C324" s="2182">
        <v>9061</v>
      </c>
      <c r="D324" s="134" t="s">
        <v>897</v>
      </c>
      <c r="E324" s="133"/>
      <c r="F324" s="133"/>
      <c r="G324" s="133"/>
      <c r="H324" s="2170">
        <v>1</v>
      </c>
      <c r="I324" s="133"/>
      <c r="J324" s="133"/>
    </row>
    <row r="325" spans="1:10" s="23" customFormat="1" ht="25.5" hidden="1" outlineLevel="2">
      <c r="A325" s="133"/>
      <c r="B325" s="2183" t="s">
        <v>1285</v>
      </c>
      <c r="C325" s="2184">
        <v>6425</v>
      </c>
      <c r="D325" s="2185" t="s">
        <v>897</v>
      </c>
      <c r="E325" s="2186"/>
      <c r="F325" s="2186"/>
      <c r="G325" s="2186"/>
      <c r="H325" s="2187">
        <v>1</v>
      </c>
      <c r="I325" s="133"/>
      <c r="J325" s="133"/>
    </row>
    <row r="326" spans="1:10" s="23" customFormat="1" ht="25.5" hidden="1" outlineLevel="2">
      <c r="A326" s="133"/>
      <c r="B326" s="2183" t="s">
        <v>1286</v>
      </c>
      <c r="C326" s="2184">
        <v>3363</v>
      </c>
      <c r="D326" s="2185" t="s">
        <v>897</v>
      </c>
      <c r="E326" s="2186"/>
      <c r="F326" s="2186"/>
      <c r="G326" s="2186"/>
      <c r="H326" s="2187">
        <v>1</v>
      </c>
      <c r="I326" s="133"/>
      <c r="J326" s="133"/>
    </row>
    <row r="327" spans="1:10" s="23" customFormat="1" ht="25.5" hidden="1" outlineLevel="1" collapsed="1">
      <c r="A327" s="133"/>
      <c r="B327" s="92" t="s">
        <v>927</v>
      </c>
      <c r="C327" s="2182">
        <v>18849</v>
      </c>
      <c r="D327" s="134" t="s">
        <v>897</v>
      </c>
      <c r="E327" s="133"/>
      <c r="F327" s="133"/>
      <c r="G327" s="133"/>
      <c r="H327" s="2170">
        <v>1</v>
      </c>
      <c r="I327" s="133"/>
      <c r="J327" s="133"/>
    </row>
    <row r="328" spans="1:10" s="23" customFormat="1" ht="25.5" hidden="1" outlineLevel="2">
      <c r="A328" s="133"/>
      <c r="B328" s="92" t="s">
        <v>1287</v>
      </c>
      <c r="C328" s="2182">
        <v>7195</v>
      </c>
      <c r="D328" s="134" t="s">
        <v>897</v>
      </c>
      <c r="E328" s="133"/>
      <c r="F328" s="133"/>
      <c r="G328" s="133"/>
      <c r="H328" s="2170">
        <v>1</v>
      </c>
      <c r="I328" s="133"/>
      <c r="J328" s="133"/>
    </row>
    <row r="329" spans="1:10" s="23" customFormat="1" ht="25.5" hidden="1" outlineLevel="2">
      <c r="A329" s="133"/>
      <c r="B329" s="2183" t="s">
        <v>1288</v>
      </c>
      <c r="C329" s="2184">
        <v>1912</v>
      </c>
      <c r="D329" s="2185" t="s">
        <v>897</v>
      </c>
      <c r="E329" s="2186"/>
      <c r="F329" s="2186"/>
      <c r="G329" s="2186"/>
      <c r="H329" s="2187">
        <v>1</v>
      </c>
      <c r="I329" s="133"/>
      <c r="J329" s="133"/>
    </row>
    <row r="330" spans="1:10" s="23" customFormat="1" ht="25.5" hidden="1" outlineLevel="1" collapsed="1">
      <c r="A330" s="133"/>
      <c r="B330" s="92" t="s">
        <v>1289</v>
      </c>
      <c r="C330" s="2182">
        <v>9107</v>
      </c>
      <c r="D330" s="134" t="s">
        <v>897</v>
      </c>
      <c r="E330" s="133"/>
      <c r="F330" s="133"/>
      <c r="G330" s="133"/>
      <c r="H330" s="2170">
        <v>1</v>
      </c>
      <c r="I330" s="133"/>
      <c r="J330" s="133"/>
    </row>
    <row r="331" spans="1:10" s="23" customFormat="1" ht="25.5" hidden="1" outlineLevel="1">
      <c r="A331" s="133"/>
      <c r="B331" s="92" t="s">
        <v>1290</v>
      </c>
      <c r="C331" s="2182">
        <v>9276</v>
      </c>
      <c r="D331" s="134" t="s">
        <v>897</v>
      </c>
      <c r="E331" s="133"/>
      <c r="F331" s="133"/>
      <c r="G331" s="133"/>
      <c r="H331" s="2170">
        <v>1</v>
      </c>
      <c r="I331" s="133"/>
      <c r="J331" s="133"/>
    </row>
    <row r="332" spans="1:10" s="23" customFormat="1" ht="26.25" collapsed="1">
      <c r="A332" s="133"/>
      <c r="B332" s="2188" t="s">
        <v>1034</v>
      </c>
      <c r="C332" s="2189">
        <v>37232</v>
      </c>
      <c r="D332" s="2190" t="s">
        <v>897</v>
      </c>
      <c r="E332" s="2191"/>
      <c r="F332" s="2191"/>
      <c r="G332" s="2191"/>
      <c r="H332" s="2168">
        <v>1</v>
      </c>
      <c r="I332" s="133"/>
      <c r="J332" s="133"/>
    </row>
    <row r="333" spans="1:10" s="23" customFormat="1" ht="25.5" hidden="1" outlineLevel="1">
      <c r="A333" s="133"/>
      <c r="B333" s="92" t="s">
        <v>1291</v>
      </c>
      <c r="C333" s="2182">
        <v>10333</v>
      </c>
      <c r="D333" s="134" t="s">
        <v>897</v>
      </c>
      <c r="E333" s="133"/>
      <c r="F333" s="133"/>
      <c r="G333" s="133"/>
      <c r="H333" s="2170">
        <v>1</v>
      </c>
      <c r="I333" s="133"/>
      <c r="J333" s="133"/>
    </row>
    <row r="334" spans="1:10" s="23" customFormat="1" ht="25.5" hidden="1" outlineLevel="1">
      <c r="A334" s="133"/>
      <c r="B334" s="2183" t="s">
        <v>1292</v>
      </c>
      <c r="C334" s="2184">
        <v>3849</v>
      </c>
      <c r="D334" s="2185" t="s">
        <v>897</v>
      </c>
      <c r="E334" s="2186"/>
      <c r="F334" s="2186"/>
      <c r="G334" s="2186"/>
      <c r="H334" s="2187">
        <v>1</v>
      </c>
      <c r="I334" s="133"/>
      <c r="J334" s="133"/>
    </row>
    <row r="335" spans="1:10" s="23" customFormat="1" ht="25.5" hidden="1" outlineLevel="1">
      <c r="A335" s="133"/>
      <c r="B335" s="2183" t="s">
        <v>1293</v>
      </c>
      <c r="C335" s="2184">
        <v>3885</v>
      </c>
      <c r="D335" s="2185" t="s">
        <v>897</v>
      </c>
      <c r="E335" s="2186"/>
      <c r="F335" s="2186"/>
      <c r="G335" s="2186"/>
      <c r="H335" s="2187">
        <v>1</v>
      </c>
      <c r="I335" s="133"/>
      <c r="J335" s="133"/>
    </row>
    <row r="336" spans="1:10" s="23" customFormat="1" ht="25.5" hidden="1" outlineLevel="1">
      <c r="A336" s="133"/>
      <c r="B336" s="2183" t="s">
        <v>1294</v>
      </c>
      <c r="C336" s="2184">
        <v>4455</v>
      </c>
      <c r="D336" s="2185" t="s">
        <v>897</v>
      </c>
      <c r="E336" s="2186"/>
      <c r="F336" s="2186"/>
      <c r="G336" s="2186"/>
      <c r="H336" s="2187">
        <v>1</v>
      </c>
      <c r="I336" s="133"/>
      <c r="J336" s="133"/>
    </row>
    <row r="337" spans="1:10" s="23" customFormat="1" ht="25.5" hidden="1" outlineLevel="1">
      <c r="A337" s="133"/>
      <c r="B337" s="2183" t="s">
        <v>1295</v>
      </c>
      <c r="C337" s="2184">
        <v>2092</v>
      </c>
      <c r="D337" s="2185" t="s">
        <v>897</v>
      </c>
      <c r="E337" s="2186"/>
      <c r="F337" s="2186"/>
      <c r="G337" s="2186"/>
      <c r="H337" s="2187">
        <v>1</v>
      </c>
      <c r="I337" s="133"/>
      <c r="J337" s="133"/>
    </row>
    <row r="338" spans="1:10" s="23" customFormat="1" ht="25.5" hidden="1" outlineLevel="1">
      <c r="A338" s="133"/>
      <c r="B338" s="2183" t="s">
        <v>1296</v>
      </c>
      <c r="C338" s="2184">
        <v>2132</v>
      </c>
      <c r="D338" s="2185" t="s">
        <v>897</v>
      </c>
      <c r="E338" s="2186"/>
      <c r="F338" s="2186"/>
      <c r="G338" s="2186"/>
      <c r="H338" s="2187">
        <v>1</v>
      </c>
      <c r="I338" s="133"/>
      <c r="J338" s="133"/>
    </row>
    <row r="339" spans="1:10" s="23" customFormat="1" ht="26.25" collapsed="1">
      <c r="A339" s="133"/>
      <c r="B339" s="2188" t="s">
        <v>1297</v>
      </c>
      <c r="C339" s="2189">
        <v>26746</v>
      </c>
      <c r="D339" s="2190" t="s">
        <v>897</v>
      </c>
      <c r="E339" s="2191"/>
      <c r="F339" s="2191"/>
      <c r="G339" s="2191"/>
      <c r="H339" s="2168">
        <v>1</v>
      </c>
      <c r="I339" s="133"/>
      <c r="J339" s="133"/>
    </row>
    <row r="340" spans="1:10" s="23" customFormat="1" ht="25.5" hidden="1" outlineLevel="2">
      <c r="A340" s="133"/>
      <c r="B340" s="92" t="s">
        <v>1298</v>
      </c>
      <c r="C340" s="2182">
        <v>10245</v>
      </c>
      <c r="D340" s="134" t="s">
        <v>897</v>
      </c>
      <c r="E340" s="133"/>
      <c r="F340" s="133"/>
      <c r="G340" s="133"/>
      <c r="H340" s="2170">
        <v>1</v>
      </c>
      <c r="I340" s="133"/>
      <c r="J340" s="133"/>
    </row>
    <row r="341" spans="1:10" s="23" customFormat="1" ht="25.5" hidden="1" outlineLevel="2">
      <c r="A341" s="133"/>
      <c r="B341" s="2183" t="s">
        <v>1299</v>
      </c>
      <c r="C341" s="2184">
        <v>3106</v>
      </c>
      <c r="D341" s="2185" t="s">
        <v>897</v>
      </c>
      <c r="E341" s="2186"/>
      <c r="F341" s="2186"/>
      <c r="G341" s="2186"/>
      <c r="H341" s="2187">
        <v>1</v>
      </c>
      <c r="I341" s="133"/>
      <c r="J341" s="133"/>
    </row>
    <row r="342" spans="1:10" s="23" customFormat="1" ht="25.5" hidden="1" outlineLevel="2">
      <c r="A342" s="133"/>
      <c r="B342" s="2183" t="s">
        <v>1300</v>
      </c>
      <c r="C342" s="2184">
        <v>2942</v>
      </c>
      <c r="D342" s="2185" t="s">
        <v>897</v>
      </c>
      <c r="E342" s="2186"/>
      <c r="F342" s="2186"/>
      <c r="G342" s="2186"/>
      <c r="H342" s="2187">
        <v>1</v>
      </c>
      <c r="I342" s="133"/>
      <c r="J342" s="133"/>
    </row>
    <row r="343" spans="1:10" s="23" customFormat="1" ht="25.5" hidden="1" outlineLevel="2">
      <c r="A343" s="133"/>
      <c r="B343" s="2183" t="s">
        <v>1301</v>
      </c>
      <c r="C343" s="2184">
        <v>2092</v>
      </c>
      <c r="D343" s="2185" t="s">
        <v>897</v>
      </c>
      <c r="E343" s="2186"/>
      <c r="F343" s="2186"/>
      <c r="G343" s="2186"/>
      <c r="H343" s="2187">
        <v>1</v>
      </c>
      <c r="I343" s="133"/>
      <c r="J343" s="133"/>
    </row>
    <row r="344" spans="1:10" s="23" customFormat="1" ht="25.5" hidden="1" outlineLevel="2">
      <c r="A344" s="133"/>
      <c r="B344" s="2183" t="s">
        <v>1302</v>
      </c>
      <c r="C344" s="2184">
        <v>1834</v>
      </c>
      <c r="D344" s="2185" t="s">
        <v>897</v>
      </c>
      <c r="E344" s="2186"/>
      <c r="F344" s="2186"/>
      <c r="G344" s="2186"/>
      <c r="H344" s="2187">
        <v>1</v>
      </c>
      <c r="I344" s="133"/>
      <c r="J344" s="133"/>
    </row>
    <row r="345" spans="1:10" s="23" customFormat="1" ht="25.5" hidden="1" outlineLevel="1" collapsed="1">
      <c r="A345" s="133"/>
      <c r="B345" s="92" t="s">
        <v>931</v>
      </c>
      <c r="C345" s="2182">
        <v>20219</v>
      </c>
      <c r="D345" s="134" t="s">
        <v>897</v>
      </c>
      <c r="E345" s="133"/>
      <c r="F345" s="133"/>
      <c r="G345" s="133"/>
      <c r="H345" s="2170">
        <v>1</v>
      </c>
      <c r="I345" s="133"/>
      <c r="J345" s="133"/>
    </row>
    <row r="346" spans="1:10" s="23" customFormat="1" ht="25.5" hidden="1" outlineLevel="1">
      <c r="A346" s="133"/>
      <c r="B346" s="92" t="s">
        <v>1303</v>
      </c>
      <c r="C346" s="2182">
        <v>9907</v>
      </c>
      <c r="D346" s="134" t="s">
        <v>897</v>
      </c>
      <c r="E346" s="133"/>
      <c r="F346" s="133"/>
      <c r="G346" s="133"/>
      <c r="H346" s="2170">
        <v>1</v>
      </c>
      <c r="I346" s="133"/>
      <c r="J346" s="133"/>
    </row>
    <row r="347" spans="1:10" s="23" customFormat="1" ht="26.25" collapsed="1">
      <c r="A347" s="133"/>
      <c r="B347" s="2188" t="s">
        <v>1035</v>
      </c>
      <c r="C347" s="2189">
        <v>30126</v>
      </c>
      <c r="D347" s="2190" t="s">
        <v>897</v>
      </c>
      <c r="E347" s="2191"/>
      <c r="F347" s="2191"/>
      <c r="G347" s="2191"/>
      <c r="H347" s="2168">
        <v>1</v>
      </c>
      <c r="I347" s="133"/>
      <c r="J347" s="133"/>
    </row>
    <row r="348" spans="1:10" s="23" customFormat="1" ht="25.5" hidden="1" outlineLevel="2">
      <c r="A348" s="133"/>
      <c r="B348" s="92" t="s">
        <v>1304</v>
      </c>
      <c r="C348" s="2182">
        <v>6164</v>
      </c>
      <c r="D348" s="134" t="s">
        <v>897</v>
      </c>
      <c r="E348" s="133"/>
      <c r="F348" s="133"/>
      <c r="G348" s="133"/>
      <c r="H348" s="2170">
        <v>1</v>
      </c>
      <c r="I348" s="133"/>
      <c r="J348" s="133"/>
    </row>
    <row r="349" spans="1:10" s="23" customFormat="1" ht="25.5" hidden="1" outlineLevel="2">
      <c r="A349" s="133"/>
      <c r="B349" s="2183" t="s">
        <v>1305</v>
      </c>
      <c r="C349" s="2184">
        <v>4793</v>
      </c>
      <c r="D349" s="2185" t="s">
        <v>897</v>
      </c>
      <c r="E349" s="2186"/>
      <c r="F349" s="2186"/>
      <c r="G349" s="2186"/>
      <c r="H349" s="2187">
        <v>1</v>
      </c>
      <c r="I349" s="133"/>
      <c r="J349" s="133"/>
    </row>
    <row r="350" spans="1:10" s="23" customFormat="1" ht="25.5" hidden="1" outlineLevel="2">
      <c r="A350" s="133"/>
      <c r="B350" s="2183" t="s">
        <v>1306</v>
      </c>
      <c r="C350" s="2184">
        <v>1313</v>
      </c>
      <c r="D350" s="2185" t="s">
        <v>897</v>
      </c>
      <c r="E350" s="2186"/>
      <c r="F350" s="2186"/>
      <c r="G350" s="2186"/>
      <c r="H350" s="2187">
        <v>1</v>
      </c>
      <c r="I350" s="133"/>
      <c r="J350" s="133"/>
    </row>
    <row r="351" spans="1:10" s="23" customFormat="1" ht="25.5" hidden="1" outlineLevel="1" collapsed="1">
      <c r="A351" s="133"/>
      <c r="B351" s="92" t="s">
        <v>935</v>
      </c>
      <c r="C351" s="2182">
        <v>12270</v>
      </c>
      <c r="D351" s="134" t="s">
        <v>897</v>
      </c>
      <c r="E351" s="133"/>
      <c r="F351" s="133"/>
      <c r="G351" s="133"/>
      <c r="H351" s="2170">
        <v>1</v>
      </c>
      <c r="I351" s="133"/>
      <c r="J351" s="133"/>
    </row>
    <row r="352" spans="1:10" s="23" customFormat="1" ht="25.5" hidden="1" outlineLevel="2">
      <c r="A352" s="133"/>
      <c r="B352" s="92" t="s">
        <v>1307</v>
      </c>
      <c r="C352" s="2182">
        <v>13460</v>
      </c>
      <c r="D352" s="134" t="s">
        <v>897</v>
      </c>
      <c r="E352" s="133"/>
      <c r="F352" s="133"/>
      <c r="G352" s="133"/>
      <c r="H352" s="2170">
        <v>1</v>
      </c>
      <c r="I352" s="133"/>
      <c r="J352" s="133"/>
    </row>
    <row r="353" spans="1:10" s="23" customFormat="1" ht="25.5" hidden="1" outlineLevel="2">
      <c r="A353" s="133"/>
      <c r="B353" s="2183" t="s">
        <v>1308</v>
      </c>
      <c r="C353" s="2184">
        <v>2770</v>
      </c>
      <c r="D353" s="2185" t="s">
        <v>897</v>
      </c>
      <c r="E353" s="2186"/>
      <c r="F353" s="2186"/>
      <c r="G353" s="2186"/>
      <c r="H353" s="2187">
        <v>1</v>
      </c>
      <c r="I353" s="133"/>
      <c r="J353" s="133"/>
    </row>
    <row r="354" spans="1:10" s="23" customFormat="1" ht="25.5" hidden="1" outlineLevel="2">
      <c r="A354" s="133"/>
      <c r="B354" s="2183" t="s">
        <v>1309</v>
      </c>
      <c r="C354" s="2184">
        <v>3694</v>
      </c>
      <c r="D354" s="2185" t="s">
        <v>897</v>
      </c>
      <c r="E354" s="2186"/>
      <c r="F354" s="2186"/>
      <c r="G354" s="2186"/>
      <c r="H354" s="2187">
        <v>1</v>
      </c>
      <c r="I354" s="133"/>
      <c r="J354" s="133"/>
    </row>
    <row r="355" spans="1:10" s="23" customFormat="1" ht="25.5" hidden="1" outlineLevel="1" collapsed="1">
      <c r="A355" s="133"/>
      <c r="B355" s="92" t="s">
        <v>1310</v>
      </c>
      <c r="C355" s="2182">
        <v>19924</v>
      </c>
      <c r="D355" s="134" t="s">
        <v>897</v>
      </c>
      <c r="E355" s="133"/>
      <c r="F355" s="133"/>
      <c r="G355" s="133"/>
      <c r="H355" s="2170">
        <v>1</v>
      </c>
      <c r="I355" s="133"/>
      <c r="J355" s="133"/>
    </row>
    <row r="356" spans="1:10" s="23" customFormat="1" ht="25.5" hidden="1" outlineLevel="2">
      <c r="A356" s="133"/>
      <c r="B356" s="92" t="s">
        <v>1311</v>
      </c>
      <c r="C356" s="2182">
        <v>9321</v>
      </c>
      <c r="D356" s="134" t="s">
        <v>897</v>
      </c>
      <c r="E356" s="133"/>
      <c r="F356" s="133"/>
      <c r="G356" s="133"/>
      <c r="H356" s="2170">
        <v>1</v>
      </c>
      <c r="I356" s="133"/>
      <c r="J356" s="133"/>
    </row>
    <row r="357" spans="1:10" s="23" customFormat="1" ht="25.5" hidden="1" outlineLevel="2">
      <c r="A357" s="133"/>
      <c r="B357" s="2183" t="s">
        <v>1312</v>
      </c>
      <c r="C357" s="2184">
        <v>5665</v>
      </c>
      <c r="D357" s="2185" t="s">
        <v>897</v>
      </c>
      <c r="E357" s="2186"/>
      <c r="F357" s="2186"/>
      <c r="G357" s="2186"/>
      <c r="H357" s="2187">
        <v>1</v>
      </c>
      <c r="I357" s="133"/>
      <c r="J357" s="133"/>
    </row>
    <row r="358" spans="1:10" s="23" customFormat="1" ht="25.5" hidden="1" outlineLevel="2">
      <c r="A358" s="133"/>
      <c r="B358" s="2183" t="s">
        <v>1313</v>
      </c>
      <c r="C358" s="2184">
        <v>3813</v>
      </c>
      <c r="D358" s="2185" t="s">
        <v>897</v>
      </c>
      <c r="E358" s="2186"/>
      <c r="F358" s="2186"/>
      <c r="G358" s="2186"/>
      <c r="H358" s="2187">
        <v>1</v>
      </c>
      <c r="I358" s="133"/>
      <c r="J358" s="133"/>
    </row>
    <row r="359" spans="1:10" s="23" customFormat="1" ht="25.5" hidden="1" outlineLevel="1" collapsed="1">
      <c r="A359" s="133"/>
      <c r="B359" s="92" t="s">
        <v>1314</v>
      </c>
      <c r="C359" s="2182">
        <v>18799</v>
      </c>
      <c r="D359" s="134" t="s">
        <v>897</v>
      </c>
      <c r="E359" s="133"/>
      <c r="F359" s="133"/>
      <c r="G359" s="133"/>
      <c r="H359" s="2170">
        <v>1</v>
      </c>
      <c r="I359" s="133"/>
      <c r="J359" s="133"/>
    </row>
    <row r="360" spans="1:10" s="23" customFormat="1" ht="26.25" collapsed="1">
      <c r="A360" s="133"/>
      <c r="B360" s="2188" t="s">
        <v>1036</v>
      </c>
      <c r="C360" s="2189">
        <v>50993</v>
      </c>
      <c r="D360" s="2190" t="s">
        <v>897</v>
      </c>
      <c r="E360" s="2191"/>
      <c r="F360" s="2191"/>
      <c r="G360" s="2191"/>
      <c r="H360" s="2168">
        <v>1</v>
      </c>
      <c r="I360" s="133"/>
      <c r="J360" s="133"/>
    </row>
    <row r="361" spans="1:10" s="23" customFormat="1" ht="25.5" hidden="1" outlineLevel="2">
      <c r="A361" s="133"/>
      <c r="B361" s="92" t="s">
        <v>1315</v>
      </c>
      <c r="C361" s="2182">
        <v>12152</v>
      </c>
      <c r="D361" s="134" t="s">
        <v>897</v>
      </c>
      <c r="E361" s="133"/>
      <c r="F361" s="133"/>
      <c r="G361" s="133"/>
      <c r="H361" s="2170">
        <v>1</v>
      </c>
      <c r="I361" s="133"/>
      <c r="J361" s="133"/>
    </row>
    <row r="362" spans="1:10" s="23" customFormat="1" ht="25.5" hidden="1" outlineLevel="2">
      <c r="A362" s="133"/>
      <c r="B362" s="2183" t="s">
        <v>1316</v>
      </c>
      <c r="C362" s="2184">
        <v>5543</v>
      </c>
      <c r="D362" s="2185" t="s">
        <v>897</v>
      </c>
      <c r="E362" s="2186"/>
      <c r="F362" s="2186"/>
      <c r="G362" s="2186"/>
      <c r="H362" s="2187">
        <v>1</v>
      </c>
      <c r="I362" s="133"/>
      <c r="J362" s="133"/>
    </row>
    <row r="363" spans="1:10" s="23" customFormat="1" ht="25.5" hidden="1" outlineLevel="2">
      <c r="A363" s="133"/>
      <c r="B363" s="2183" t="s">
        <v>1317</v>
      </c>
      <c r="C363" s="2184">
        <v>5255</v>
      </c>
      <c r="D363" s="2185" t="s">
        <v>897</v>
      </c>
      <c r="E363" s="2186"/>
      <c r="F363" s="2186"/>
      <c r="G363" s="2186"/>
      <c r="H363" s="2187">
        <v>1</v>
      </c>
      <c r="I363" s="133"/>
      <c r="J363" s="133"/>
    </row>
    <row r="364" spans="1:10" s="23" customFormat="1" ht="25.5" hidden="1" outlineLevel="1" collapsed="1">
      <c r="A364" s="133"/>
      <c r="B364" s="92" t="s">
        <v>939</v>
      </c>
      <c r="C364" s="2182">
        <v>22950</v>
      </c>
      <c r="D364" s="134" t="s">
        <v>897</v>
      </c>
      <c r="E364" s="133"/>
      <c r="F364" s="133"/>
      <c r="G364" s="133"/>
      <c r="H364" s="2170">
        <v>1</v>
      </c>
      <c r="I364" s="133"/>
      <c r="J364" s="133"/>
    </row>
    <row r="365" spans="1:10" s="23" customFormat="1" ht="25.5" hidden="1" outlineLevel="1">
      <c r="A365" s="133"/>
      <c r="B365" s="92" t="s">
        <v>1318</v>
      </c>
      <c r="C365" s="2182">
        <v>9108</v>
      </c>
      <c r="D365" s="134" t="s">
        <v>897</v>
      </c>
      <c r="E365" s="133"/>
      <c r="F365" s="133"/>
      <c r="G365" s="133"/>
      <c r="H365" s="2170">
        <v>1</v>
      </c>
      <c r="I365" s="133"/>
      <c r="J365" s="133"/>
    </row>
    <row r="366" spans="1:10" s="23" customFormat="1" ht="25.5" hidden="1" outlineLevel="2">
      <c r="A366" s="133"/>
      <c r="B366" s="92" t="s">
        <v>1319</v>
      </c>
      <c r="C366" s="2182">
        <v>8054</v>
      </c>
      <c r="D366" s="134" t="s">
        <v>897</v>
      </c>
      <c r="E366" s="133"/>
      <c r="F366" s="133"/>
      <c r="G366" s="133"/>
      <c r="H366" s="2170">
        <v>1</v>
      </c>
      <c r="I366" s="133"/>
      <c r="J366" s="133"/>
    </row>
    <row r="367" spans="1:10" s="23" customFormat="1" ht="25.5" hidden="1" outlineLevel="2">
      <c r="A367" s="133"/>
      <c r="B367" s="2183" t="s">
        <v>1320</v>
      </c>
      <c r="C367" s="2184">
        <v>3370</v>
      </c>
      <c r="D367" s="2185" t="s">
        <v>897</v>
      </c>
      <c r="E367" s="2186"/>
      <c r="F367" s="2186"/>
      <c r="G367" s="2186"/>
      <c r="H367" s="2187">
        <v>1</v>
      </c>
      <c r="I367" s="133"/>
      <c r="J367" s="133"/>
    </row>
    <row r="368" spans="1:10" s="23" customFormat="1" ht="25.5" hidden="1" outlineLevel="1" collapsed="1">
      <c r="A368" s="133"/>
      <c r="B368" s="92" t="s">
        <v>1321</v>
      </c>
      <c r="C368" s="2182">
        <v>11424</v>
      </c>
      <c r="D368" s="134" t="s">
        <v>897</v>
      </c>
      <c r="E368" s="133"/>
      <c r="F368" s="133"/>
      <c r="G368" s="133"/>
      <c r="H368" s="2170">
        <v>1</v>
      </c>
      <c r="I368" s="133"/>
      <c r="J368" s="133"/>
    </row>
    <row r="369" spans="1:10" s="23" customFormat="1" ht="26.25" collapsed="1">
      <c r="A369" s="133"/>
      <c r="B369" s="2188" t="s">
        <v>1037</v>
      </c>
      <c r="C369" s="2189">
        <v>43482</v>
      </c>
      <c r="D369" s="2190" t="s">
        <v>897</v>
      </c>
      <c r="E369" s="2191"/>
      <c r="F369" s="2191"/>
      <c r="G369" s="2191"/>
      <c r="H369" s="2168">
        <v>1</v>
      </c>
      <c r="I369" s="133"/>
      <c r="J369" s="133"/>
    </row>
    <row r="370" spans="1:10" s="23" customFormat="1" ht="25.5" hidden="1" outlineLevel="2">
      <c r="A370" s="133"/>
      <c r="B370" s="92" t="s">
        <v>1322</v>
      </c>
      <c r="C370" s="2182">
        <v>10931</v>
      </c>
      <c r="D370" s="134" t="s">
        <v>897</v>
      </c>
      <c r="E370" s="133"/>
      <c r="F370" s="133"/>
      <c r="G370" s="133"/>
      <c r="H370" s="2170">
        <v>1</v>
      </c>
      <c r="I370" s="133"/>
      <c r="J370" s="133"/>
    </row>
    <row r="371" spans="1:10" s="23" customFormat="1" ht="25.5" hidden="1" outlineLevel="2">
      <c r="A371" s="133"/>
      <c r="B371" s="2183" t="s">
        <v>1323</v>
      </c>
      <c r="C371" s="2184">
        <v>4065</v>
      </c>
      <c r="D371" s="2185" t="s">
        <v>897</v>
      </c>
      <c r="E371" s="2186"/>
      <c r="F371" s="2186"/>
      <c r="G371" s="2186"/>
      <c r="H371" s="2187">
        <v>1</v>
      </c>
      <c r="I371" s="133"/>
      <c r="J371" s="133"/>
    </row>
    <row r="372" spans="1:10" s="23" customFormat="1" ht="25.5" hidden="1" outlineLevel="2">
      <c r="A372" s="133"/>
      <c r="B372" s="2183" t="s">
        <v>1324</v>
      </c>
      <c r="C372" s="2184">
        <v>1795</v>
      </c>
      <c r="D372" s="2185" t="s">
        <v>897</v>
      </c>
      <c r="E372" s="2186"/>
      <c r="F372" s="2186"/>
      <c r="G372" s="2186"/>
      <c r="H372" s="2187">
        <v>1</v>
      </c>
      <c r="I372" s="133"/>
      <c r="J372" s="133"/>
    </row>
    <row r="373" spans="1:10" s="23" customFormat="1" ht="25.5" hidden="1" outlineLevel="2">
      <c r="A373" s="133"/>
      <c r="B373" s="2183" t="s">
        <v>1325</v>
      </c>
      <c r="C373" s="2184">
        <v>2383</v>
      </c>
      <c r="D373" s="2185" t="s">
        <v>897</v>
      </c>
      <c r="E373" s="2186"/>
      <c r="F373" s="2186"/>
      <c r="G373" s="2186"/>
      <c r="H373" s="2187">
        <v>1</v>
      </c>
      <c r="I373" s="133"/>
      <c r="J373" s="133"/>
    </row>
    <row r="374" spans="1:10" s="23" customFormat="1" ht="25.5" hidden="1" outlineLevel="1" collapsed="1">
      <c r="A374" s="133"/>
      <c r="B374" s="92" t="s">
        <v>944</v>
      </c>
      <c r="C374" s="2182">
        <v>19174</v>
      </c>
      <c r="D374" s="134" t="s">
        <v>897</v>
      </c>
      <c r="E374" s="133"/>
      <c r="F374" s="133"/>
      <c r="G374" s="133"/>
      <c r="H374" s="2170">
        <v>1</v>
      </c>
      <c r="I374" s="133"/>
      <c r="J374" s="133"/>
    </row>
    <row r="375" spans="1:10" s="23" customFormat="1" ht="25.5" hidden="1" outlineLevel="2">
      <c r="A375" s="133"/>
      <c r="B375" s="92" t="s">
        <v>1326</v>
      </c>
      <c r="C375" s="2182">
        <v>7677</v>
      </c>
      <c r="D375" s="134" t="s">
        <v>897</v>
      </c>
      <c r="E375" s="133"/>
      <c r="F375" s="133"/>
      <c r="G375" s="133"/>
      <c r="H375" s="2170">
        <v>1</v>
      </c>
      <c r="I375" s="133"/>
      <c r="J375" s="133"/>
    </row>
    <row r="376" spans="1:10" s="23" customFormat="1" ht="25.5" hidden="1" outlineLevel="2">
      <c r="A376" s="133"/>
      <c r="B376" s="2183" t="s">
        <v>1327</v>
      </c>
      <c r="C376" s="2184">
        <v>3622</v>
      </c>
      <c r="D376" s="2185" t="s">
        <v>897</v>
      </c>
      <c r="E376" s="2186"/>
      <c r="F376" s="2186"/>
      <c r="G376" s="2186"/>
      <c r="H376" s="2187">
        <v>1</v>
      </c>
      <c r="I376" s="133"/>
      <c r="J376" s="133"/>
    </row>
    <row r="377" spans="1:10" s="23" customFormat="1" ht="25.5" hidden="1" outlineLevel="2">
      <c r="A377" s="133"/>
      <c r="B377" s="2183" t="s">
        <v>1328</v>
      </c>
      <c r="C377" s="2184">
        <v>2264</v>
      </c>
      <c r="D377" s="2185" t="s">
        <v>897</v>
      </c>
      <c r="E377" s="2186"/>
      <c r="F377" s="2186"/>
      <c r="G377" s="2186"/>
      <c r="H377" s="2187">
        <v>1</v>
      </c>
      <c r="I377" s="133"/>
      <c r="J377" s="133"/>
    </row>
    <row r="378" spans="1:10" s="23" customFormat="1" ht="25.5" hidden="1" outlineLevel="1" collapsed="1">
      <c r="A378" s="133"/>
      <c r="B378" s="92" t="s">
        <v>1329</v>
      </c>
      <c r="C378" s="2182">
        <v>13563</v>
      </c>
      <c r="D378" s="134" t="s">
        <v>897</v>
      </c>
      <c r="E378" s="133"/>
      <c r="F378" s="133"/>
      <c r="G378" s="133"/>
      <c r="H378" s="2170">
        <v>1</v>
      </c>
      <c r="I378" s="133"/>
      <c r="J378" s="133"/>
    </row>
    <row r="379" spans="1:10" s="23" customFormat="1" ht="25.5" hidden="1" outlineLevel="2">
      <c r="A379" s="133"/>
      <c r="B379" s="92" t="s">
        <v>1330</v>
      </c>
      <c r="C379" s="2182">
        <v>5952</v>
      </c>
      <c r="D379" s="134" t="s">
        <v>897</v>
      </c>
      <c r="E379" s="133"/>
      <c r="F379" s="133"/>
      <c r="G379" s="133"/>
      <c r="H379" s="2170">
        <v>1</v>
      </c>
      <c r="I379" s="133"/>
      <c r="J379" s="133"/>
    </row>
    <row r="380" spans="1:10" s="23" customFormat="1" ht="25.5" hidden="1" outlineLevel="2">
      <c r="A380" s="133"/>
      <c r="B380" s="2183" t="s">
        <v>1331</v>
      </c>
      <c r="C380" s="2184">
        <v>2005</v>
      </c>
      <c r="D380" s="2185" t="s">
        <v>897</v>
      </c>
      <c r="E380" s="2186"/>
      <c r="F380" s="2186"/>
      <c r="G380" s="2186"/>
      <c r="H380" s="2187">
        <v>1</v>
      </c>
      <c r="I380" s="133"/>
      <c r="J380" s="133"/>
    </row>
    <row r="381" spans="1:10" s="23" customFormat="1" ht="25.5" hidden="1" outlineLevel="1" collapsed="1">
      <c r="A381" s="133"/>
      <c r="B381" s="92" t="s">
        <v>1332</v>
      </c>
      <c r="C381" s="2182">
        <v>7957</v>
      </c>
      <c r="D381" s="134" t="s">
        <v>897</v>
      </c>
      <c r="E381" s="133"/>
      <c r="F381" s="133"/>
      <c r="G381" s="133"/>
      <c r="H381" s="2170">
        <v>1</v>
      </c>
      <c r="I381" s="133"/>
      <c r="J381" s="133"/>
    </row>
    <row r="382" spans="1:10" s="23" customFormat="1" ht="25.5" hidden="1" outlineLevel="1">
      <c r="A382" s="133"/>
      <c r="B382" s="92" t="s">
        <v>1333</v>
      </c>
      <c r="C382" s="2182">
        <v>6406</v>
      </c>
      <c r="D382" s="134" t="s">
        <v>897</v>
      </c>
      <c r="E382" s="133"/>
      <c r="F382" s="133"/>
      <c r="G382" s="133"/>
      <c r="H382" s="2170">
        <v>1</v>
      </c>
      <c r="I382" s="133"/>
      <c r="J382" s="133"/>
    </row>
    <row r="383" spans="1:10" s="23" customFormat="1" ht="26.25" collapsed="1">
      <c r="A383" s="133"/>
      <c r="B383" s="2188" t="s">
        <v>1038</v>
      </c>
      <c r="C383" s="2189">
        <v>47100</v>
      </c>
      <c r="D383" s="2190" t="s">
        <v>897</v>
      </c>
      <c r="E383" s="2191"/>
      <c r="F383" s="2191"/>
      <c r="G383" s="2191"/>
      <c r="H383" s="2168">
        <v>1</v>
      </c>
      <c r="I383" s="133"/>
      <c r="J383" s="133"/>
    </row>
    <row r="384" spans="1:10" s="23" customFormat="1" ht="25.5" hidden="1" outlineLevel="2">
      <c r="A384" s="133"/>
      <c r="B384" s="92" t="s">
        <v>1334</v>
      </c>
      <c r="C384" s="2182">
        <v>7005</v>
      </c>
      <c r="D384" s="134" t="s">
        <v>897</v>
      </c>
      <c r="E384" s="133"/>
      <c r="F384" s="133"/>
      <c r="G384" s="133"/>
      <c r="H384" s="2170">
        <v>1</v>
      </c>
      <c r="I384" s="133"/>
      <c r="J384" s="133"/>
    </row>
    <row r="385" spans="1:10" s="23" customFormat="1" ht="25.5" hidden="1" outlineLevel="2">
      <c r="A385" s="133"/>
      <c r="B385" s="2183" t="s">
        <v>1335</v>
      </c>
      <c r="C385" s="2184">
        <v>4584</v>
      </c>
      <c r="D385" s="2185" t="s">
        <v>897</v>
      </c>
      <c r="E385" s="2186"/>
      <c r="F385" s="2186"/>
      <c r="G385" s="2186"/>
      <c r="H385" s="2187">
        <v>1</v>
      </c>
      <c r="I385" s="133"/>
      <c r="J385" s="133"/>
    </row>
    <row r="386" spans="1:10" s="23" customFormat="1" ht="25.5" hidden="1" outlineLevel="2">
      <c r="A386" s="133"/>
      <c r="B386" s="2183" t="s">
        <v>1336</v>
      </c>
      <c r="C386" s="2184">
        <v>3073</v>
      </c>
      <c r="D386" s="2185" t="s">
        <v>897</v>
      </c>
      <c r="E386" s="2186"/>
      <c r="F386" s="2186"/>
      <c r="G386" s="2186"/>
      <c r="H386" s="2187">
        <v>1</v>
      </c>
      <c r="I386" s="133"/>
      <c r="J386" s="133"/>
    </row>
    <row r="387" spans="1:10" s="23" customFormat="1" ht="25.5" hidden="1" outlineLevel="2">
      <c r="A387" s="133"/>
      <c r="B387" s="2183" t="s">
        <v>1337</v>
      </c>
      <c r="C387" s="2184">
        <v>4024</v>
      </c>
      <c r="D387" s="2185" t="s">
        <v>897</v>
      </c>
      <c r="E387" s="2186"/>
      <c r="F387" s="2186"/>
      <c r="G387" s="2186"/>
      <c r="H387" s="2187">
        <v>1</v>
      </c>
      <c r="I387" s="133"/>
      <c r="J387" s="133"/>
    </row>
    <row r="388" spans="1:10" s="23" customFormat="1" ht="25.5" hidden="1" outlineLevel="2">
      <c r="A388" s="133"/>
      <c r="B388" s="2183" t="s">
        <v>1338</v>
      </c>
      <c r="C388" s="2184">
        <v>3881</v>
      </c>
      <c r="D388" s="2185" t="s">
        <v>897</v>
      </c>
      <c r="E388" s="2186"/>
      <c r="F388" s="2186"/>
      <c r="G388" s="2186"/>
      <c r="H388" s="2187">
        <v>1</v>
      </c>
      <c r="I388" s="133"/>
      <c r="J388" s="133"/>
    </row>
    <row r="389" spans="1:10" s="23" customFormat="1" ht="25.5" hidden="1" outlineLevel="2">
      <c r="A389" s="133"/>
      <c r="B389" s="2183" t="s">
        <v>1339</v>
      </c>
      <c r="C389" s="2184">
        <v>1074</v>
      </c>
      <c r="D389" s="2185" t="s">
        <v>897</v>
      </c>
      <c r="E389" s="2186"/>
      <c r="F389" s="2186"/>
      <c r="G389" s="2186"/>
      <c r="H389" s="2187">
        <v>1</v>
      </c>
      <c r="I389" s="133"/>
      <c r="J389" s="133"/>
    </row>
    <row r="390" spans="1:10" s="23" customFormat="1" ht="25.5" hidden="1" outlineLevel="1" collapsed="1">
      <c r="A390" s="133"/>
      <c r="B390" s="92" t="s">
        <v>947</v>
      </c>
      <c r="C390" s="2182">
        <v>23641</v>
      </c>
      <c r="D390" s="134" t="s">
        <v>897</v>
      </c>
      <c r="E390" s="133"/>
      <c r="F390" s="133"/>
      <c r="G390" s="133"/>
      <c r="H390" s="2170">
        <v>1</v>
      </c>
      <c r="I390" s="133"/>
      <c r="J390" s="133"/>
    </row>
    <row r="391" spans="1:10" s="23" customFormat="1" ht="25.5" hidden="1" outlineLevel="2">
      <c r="A391" s="133"/>
      <c r="B391" s="92" t="s">
        <v>1340</v>
      </c>
      <c r="C391" s="2182">
        <v>5748</v>
      </c>
      <c r="D391" s="134" t="s">
        <v>897</v>
      </c>
      <c r="E391" s="133"/>
      <c r="F391" s="133"/>
      <c r="G391" s="133"/>
      <c r="H391" s="2170">
        <v>1</v>
      </c>
      <c r="I391" s="133"/>
      <c r="J391" s="133"/>
    </row>
    <row r="392" spans="1:10" s="23" customFormat="1" ht="25.5" hidden="1" outlineLevel="2">
      <c r="A392" s="133"/>
      <c r="B392" s="2183" t="s">
        <v>1341</v>
      </c>
      <c r="C392" s="2184">
        <v>4562</v>
      </c>
      <c r="D392" s="2185" t="s">
        <v>897</v>
      </c>
      <c r="E392" s="2186"/>
      <c r="F392" s="2186"/>
      <c r="G392" s="2186"/>
      <c r="H392" s="2187">
        <v>1</v>
      </c>
      <c r="I392" s="133"/>
      <c r="J392" s="133"/>
    </row>
    <row r="393" spans="1:10" s="23" customFormat="1" ht="25.5" hidden="1" outlineLevel="1" collapsed="1">
      <c r="A393" s="133"/>
      <c r="B393" s="92" t="s">
        <v>1210</v>
      </c>
      <c r="C393" s="2182">
        <v>10310</v>
      </c>
      <c r="D393" s="134" t="s">
        <v>897</v>
      </c>
      <c r="E393" s="133"/>
      <c r="F393" s="133"/>
      <c r="G393" s="133"/>
      <c r="H393" s="2170">
        <v>1</v>
      </c>
      <c r="I393" s="133"/>
      <c r="J393" s="133"/>
    </row>
    <row r="394" spans="1:10" s="23" customFormat="1" ht="26.25" collapsed="1">
      <c r="A394" s="133"/>
      <c r="B394" s="2188" t="s">
        <v>1039</v>
      </c>
      <c r="C394" s="2189">
        <v>33951</v>
      </c>
      <c r="D394" s="2190" t="s">
        <v>897</v>
      </c>
      <c r="E394" s="2191"/>
      <c r="F394" s="2191"/>
      <c r="G394" s="2191"/>
      <c r="H394" s="2168">
        <v>1</v>
      </c>
      <c r="I394" s="133"/>
      <c r="J394" s="133"/>
    </row>
    <row r="395" spans="1:10" s="23" customFormat="1" ht="25.5" hidden="1" outlineLevel="3">
      <c r="A395" s="133"/>
      <c r="B395" s="92" t="s">
        <v>1342</v>
      </c>
      <c r="C395" s="2182">
        <v>18702</v>
      </c>
      <c r="D395" s="134" t="s">
        <v>897</v>
      </c>
      <c r="E395" s="133"/>
      <c r="F395" s="133"/>
      <c r="G395" s="133"/>
      <c r="H395" s="2170">
        <v>1</v>
      </c>
      <c r="I395" s="133"/>
      <c r="J395" s="133"/>
    </row>
    <row r="396" spans="1:10" s="23" customFormat="1" ht="25.5" hidden="1" outlineLevel="3">
      <c r="A396" s="133"/>
      <c r="B396" s="2183" t="s">
        <v>1343</v>
      </c>
      <c r="C396" s="2184">
        <v>2732</v>
      </c>
      <c r="D396" s="2185" t="s">
        <v>897</v>
      </c>
      <c r="E396" s="2186"/>
      <c r="F396" s="2186"/>
      <c r="G396" s="2186"/>
      <c r="H396" s="2187">
        <v>1</v>
      </c>
      <c r="I396" s="133"/>
      <c r="J396" s="133"/>
    </row>
    <row r="397" spans="1:10" s="23" customFormat="1" ht="25.5" hidden="1" outlineLevel="1" collapsed="1">
      <c r="A397" s="133"/>
      <c r="B397" s="92" t="s">
        <v>950</v>
      </c>
      <c r="C397" s="2182">
        <v>21434</v>
      </c>
      <c r="D397" s="134" t="s">
        <v>897</v>
      </c>
      <c r="E397" s="133"/>
      <c r="F397" s="133"/>
      <c r="G397" s="133"/>
      <c r="H397" s="2170">
        <v>1</v>
      </c>
      <c r="I397" s="133"/>
      <c r="J397" s="133"/>
    </row>
    <row r="398" spans="1:10" s="23" customFormat="1" ht="25.5" hidden="1" outlineLevel="2">
      <c r="A398" s="133"/>
      <c r="B398" s="92" t="s">
        <v>1344</v>
      </c>
      <c r="C398" s="2182">
        <v>5766</v>
      </c>
      <c r="D398" s="134" t="s">
        <v>897</v>
      </c>
      <c r="E398" s="133"/>
      <c r="F398" s="133"/>
      <c r="G398" s="133"/>
      <c r="H398" s="2170">
        <v>1</v>
      </c>
      <c r="I398" s="133"/>
      <c r="J398" s="133"/>
    </row>
    <row r="399" spans="1:10" s="23" customFormat="1" ht="25.5" hidden="1" outlineLevel="2">
      <c r="A399" s="133"/>
      <c r="B399" s="2183" t="s">
        <v>1345</v>
      </c>
      <c r="C399" s="2184">
        <v>3116</v>
      </c>
      <c r="D399" s="2185" t="s">
        <v>897</v>
      </c>
      <c r="E399" s="2186"/>
      <c r="F399" s="2186"/>
      <c r="G399" s="2186"/>
      <c r="H399" s="2187">
        <v>1</v>
      </c>
      <c r="I399" s="133"/>
      <c r="J399" s="133"/>
    </row>
    <row r="400" spans="1:10" s="23" customFormat="1" ht="25.5" hidden="1" outlineLevel="1" collapsed="1">
      <c r="A400" s="133"/>
      <c r="B400" s="92" t="s">
        <v>949</v>
      </c>
      <c r="C400" s="2182">
        <v>8882</v>
      </c>
      <c r="D400" s="134" t="s">
        <v>897</v>
      </c>
      <c r="E400" s="133"/>
      <c r="F400" s="133"/>
      <c r="G400" s="133"/>
      <c r="H400" s="2170">
        <v>1</v>
      </c>
      <c r="I400" s="133"/>
      <c r="J400" s="133"/>
    </row>
    <row r="401" spans="1:15" s="23" customFormat="1" ht="26.25" collapsed="1">
      <c r="A401" s="133"/>
      <c r="B401" s="2188" t="s">
        <v>1040</v>
      </c>
      <c r="C401" s="2189">
        <v>30316</v>
      </c>
      <c r="D401" s="2190" t="s">
        <v>897</v>
      </c>
      <c r="E401" s="2191"/>
      <c r="F401" s="2191"/>
      <c r="G401" s="2191"/>
      <c r="H401" s="2168">
        <v>1</v>
      </c>
      <c r="I401" s="133"/>
      <c r="J401" s="133"/>
    </row>
    <row r="402" spans="1:15" s="23" customFormat="1" ht="25.5" hidden="1" outlineLevel="1">
      <c r="A402" s="133"/>
      <c r="B402" s="92" t="s">
        <v>1346</v>
      </c>
      <c r="C402" s="2182">
        <v>17968</v>
      </c>
      <c r="D402" s="134" t="s">
        <v>897</v>
      </c>
      <c r="E402" s="133"/>
      <c r="F402" s="133"/>
      <c r="G402" s="133"/>
      <c r="H402" s="2170">
        <v>1</v>
      </c>
      <c r="I402" s="133"/>
      <c r="J402" s="133"/>
    </row>
    <row r="403" spans="1:15" s="23" customFormat="1" ht="25.5" hidden="1" outlineLevel="2">
      <c r="A403" s="133"/>
      <c r="B403" s="92" t="s">
        <v>1347</v>
      </c>
      <c r="C403" s="2182">
        <v>10278</v>
      </c>
      <c r="D403" s="134" t="s">
        <v>897</v>
      </c>
      <c r="E403" s="133"/>
      <c r="F403" s="133"/>
      <c r="G403" s="133"/>
      <c r="H403" s="2170">
        <v>1</v>
      </c>
      <c r="I403" s="133"/>
      <c r="J403" s="133"/>
    </row>
    <row r="404" spans="1:15" s="23" customFormat="1" ht="25.5" hidden="1" outlineLevel="2">
      <c r="A404" s="133"/>
      <c r="B404" s="2183" t="s">
        <v>1348</v>
      </c>
      <c r="C404" s="2184">
        <v>2518</v>
      </c>
      <c r="D404" s="2185" t="s">
        <v>897</v>
      </c>
      <c r="E404" s="2186"/>
      <c r="F404" s="2186"/>
      <c r="G404" s="2186"/>
      <c r="H404" s="2187">
        <v>1</v>
      </c>
      <c r="I404" s="133"/>
      <c r="J404" s="133"/>
    </row>
    <row r="405" spans="1:15" s="23" customFormat="1" ht="25.5" hidden="1" outlineLevel="1" collapsed="1">
      <c r="A405" s="133"/>
      <c r="B405" s="92" t="s">
        <v>1207</v>
      </c>
      <c r="C405" s="2182">
        <v>12796</v>
      </c>
      <c r="D405" s="134" t="s">
        <v>897</v>
      </c>
      <c r="E405" s="133"/>
      <c r="F405" s="133"/>
      <c r="G405" s="133"/>
      <c r="H405" s="2170">
        <v>1</v>
      </c>
      <c r="I405" s="133"/>
      <c r="J405" s="133"/>
    </row>
    <row r="406" spans="1:15" s="23" customFormat="1" ht="26.25" collapsed="1">
      <c r="A406" s="133"/>
      <c r="B406" s="2188" t="s">
        <v>1041</v>
      </c>
      <c r="C406" s="2189">
        <v>30764</v>
      </c>
      <c r="D406" s="2190" t="s">
        <v>897</v>
      </c>
      <c r="E406" s="2191"/>
      <c r="F406" s="2191"/>
      <c r="G406" s="2191"/>
      <c r="H406" s="2168">
        <v>1</v>
      </c>
      <c r="I406" s="133"/>
      <c r="J406" s="133"/>
    </row>
    <row r="407" spans="1:15" ht="27.95" customHeight="1">
      <c r="A407" s="25"/>
      <c r="B407" s="2178" t="s">
        <v>970</v>
      </c>
      <c r="C407" s="2179"/>
      <c r="D407" s="2180"/>
      <c r="E407" s="330"/>
      <c r="F407" s="330"/>
      <c r="G407" s="330"/>
      <c r="H407" s="2181"/>
      <c r="I407" s="1875"/>
      <c r="J407" s="1706"/>
    </row>
    <row r="408" spans="1:15" ht="27.95" customHeight="1">
      <c r="A408" s="143"/>
      <c r="B408" s="93" t="s">
        <v>674</v>
      </c>
      <c r="C408" s="37"/>
      <c r="D408" s="981"/>
      <c r="E408" s="298"/>
      <c r="F408" s="298"/>
      <c r="G408" s="298"/>
      <c r="H408" s="1511"/>
      <c r="I408" s="1512"/>
      <c r="J408" s="1695"/>
    </row>
    <row r="409" spans="1:15" ht="27.95" customHeight="1">
      <c r="A409" s="143"/>
      <c r="B409" s="93" t="s">
        <v>972</v>
      </c>
      <c r="C409" s="37"/>
      <c r="D409" s="981"/>
      <c r="E409" s="298"/>
      <c r="F409" s="298"/>
      <c r="G409" s="298"/>
      <c r="H409" s="1511"/>
      <c r="I409" s="1512"/>
      <c r="J409" s="1695"/>
    </row>
    <row r="410" spans="1:15" ht="27.95" customHeight="1">
      <c r="A410" s="143"/>
      <c r="B410" s="93" t="s">
        <v>675</v>
      </c>
      <c r="C410" s="37"/>
      <c r="D410" s="981"/>
      <c r="E410" s="298"/>
      <c r="F410" s="298"/>
      <c r="G410" s="298"/>
      <c r="H410" s="1511"/>
      <c r="I410" s="1512"/>
      <c r="J410" s="1695"/>
    </row>
    <row r="411" spans="1:15" ht="27.95" customHeight="1">
      <c r="A411" s="143"/>
      <c r="B411" s="93" t="s">
        <v>676</v>
      </c>
      <c r="C411" s="37"/>
      <c r="D411" s="981"/>
      <c r="E411" s="298"/>
      <c r="F411" s="298"/>
      <c r="G411" s="298"/>
      <c r="H411" s="1511"/>
      <c r="I411" s="1512"/>
      <c r="J411" s="1695"/>
    </row>
    <row r="412" spans="1:15" ht="27.95" customHeight="1">
      <c r="A412" s="143"/>
      <c r="B412" s="1665" t="s">
        <v>971</v>
      </c>
      <c r="C412" s="37"/>
      <c r="D412" s="981"/>
      <c r="E412" s="298"/>
      <c r="F412" s="298"/>
      <c r="G412" s="298"/>
      <c r="H412" s="1511"/>
      <c r="I412" s="1512"/>
      <c r="J412" s="1695"/>
    </row>
    <row r="413" spans="1:15" ht="27.95" customHeight="1">
      <c r="A413" s="143"/>
      <c r="B413" s="1665"/>
      <c r="C413" s="37"/>
      <c r="D413" s="981"/>
      <c r="E413" s="298"/>
      <c r="F413" s="298"/>
      <c r="G413" s="298"/>
      <c r="H413" s="1511"/>
      <c r="I413" s="1512"/>
      <c r="J413" s="1695"/>
    </row>
    <row r="414" spans="1:15" ht="21.95" customHeight="1">
      <c r="A414" s="146"/>
      <c r="B414" s="2797" t="s">
        <v>842</v>
      </c>
      <c r="C414" s="2798"/>
      <c r="D414" s="2798"/>
      <c r="E414" s="450"/>
      <c r="F414" s="411"/>
      <c r="G414" s="411"/>
      <c r="H414" s="1418"/>
      <c r="I414" s="1458"/>
      <c r="J414" s="1695"/>
    </row>
    <row r="415" spans="1:15" ht="21.95" customHeight="1">
      <c r="A415" s="983"/>
      <c r="B415" s="2797" t="s">
        <v>843</v>
      </c>
      <c r="C415" s="2798"/>
      <c r="D415" s="2798"/>
      <c r="E415" s="450" t="s">
        <v>20</v>
      </c>
      <c r="F415" s="412"/>
      <c r="G415" s="377"/>
      <c r="H415" s="1511"/>
      <c r="I415" s="1510"/>
      <c r="J415" s="1695" t="s">
        <v>895</v>
      </c>
      <c r="O415" s="12">
        <v>7</v>
      </c>
    </row>
    <row r="416" spans="1:15" ht="21.95" customHeight="1">
      <c r="A416" s="983"/>
      <c r="B416" s="93" t="s">
        <v>215</v>
      </c>
      <c r="C416" s="2812" t="s">
        <v>677</v>
      </c>
      <c r="D416" s="2813"/>
      <c r="E416" s="450" t="s">
        <v>44</v>
      </c>
      <c r="F416" s="412"/>
      <c r="G416" s="478"/>
      <c r="H416" s="245"/>
      <c r="I416" s="245"/>
      <c r="J416" s="1656"/>
      <c r="L416" s="1109"/>
    </row>
    <row r="417" spans="1:17" s="1829" customFormat="1" ht="21.95" customHeight="1">
      <c r="A417" s="1825"/>
      <c r="B417" s="84" t="s">
        <v>1007</v>
      </c>
      <c r="C417" s="1844">
        <v>100</v>
      </c>
      <c r="D417" s="181" t="s">
        <v>59</v>
      </c>
      <c r="E417" s="450" t="s">
        <v>123</v>
      </c>
      <c r="F417" s="1946">
        <v>1</v>
      </c>
      <c r="G417" s="1947">
        <v>1</v>
      </c>
      <c r="H417" s="1946">
        <v>1</v>
      </c>
      <c r="I417" s="1947">
        <v>1</v>
      </c>
      <c r="J417" s="1826"/>
      <c r="K417" s="1827"/>
      <c r="L417" s="1827"/>
      <c r="M417" s="1827"/>
      <c r="N417" s="1828"/>
      <c r="O417" s="1827"/>
      <c r="P417" s="1827"/>
      <c r="Q417" s="1827"/>
    </row>
    <row r="418" spans="1:17" s="1829" customFormat="1" ht="21.95" hidden="1" customHeight="1" outlineLevel="1">
      <c r="A418" s="1830"/>
      <c r="B418" s="84" t="s">
        <v>898</v>
      </c>
      <c r="C418" s="1844">
        <v>100</v>
      </c>
      <c r="D418" s="1831"/>
      <c r="E418" s="1832"/>
      <c r="F418" s="1946">
        <v>1</v>
      </c>
      <c r="G418" s="1947">
        <v>1</v>
      </c>
      <c r="H418" s="1946">
        <v>1</v>
      </c>
      <c r="I418" s="1947">
        <v>1</v>
      </c>
      <c r="J418" s="1826"/>
      <c r="K418" s="1827"/>
      <c r="L418" s="1827"/>
      <c r="M418" s="1827"/>
      <c r="N418" s="1828"/>
      <c r="O418" s="1827"/>
      <c r="P418" s="1827"/>
      <c r="Q418" s="1827"/>
    </row>
    <row r="419" spans="1:17" s="1829" customFormat="1" ht="21.95" hidden="1" customHeight="1" outlineLevel="1">
      <c r="A419" s="1830"/>
      <c r="B419" s="84" t="s">
        <v>899</v>
      </c>
      <c r="C419" s="1844">
        <v>100</v>
      </c>
      <c r="D419" s="1831"/>
      <c r="E419" s="1832"/>
      <c r="F419" s="1946">
        <v>1</v>
      </c>
      <c r="G419" s="1947">
        <v>1</v>
      </c>
      <c r="H419" s="1946">
        <v>1</v>
      </c>
      <c r="I419" s="1947">
        <v>1</v>
      </c>
      <c r="J419" s="1826"/>
      <c r="K419" s="1827"/>
      <c r="L419" s="1827"/>
      <c r="M419" s="1827"/>
      <c r="N419" s="1828"/>
      <c r="O419" s="1827"/>
      <c r="P419" s="1827"/>
      <c r="Q419" s="1827"/>
    </row>
    <row r="420" spans="1:17" s="1829" customFormat="1" ht="21.95" hidden="1" customHeight="1" outlineLevel="1">
      <c r="A420" s="1830"/>
      <c r="B420" s="84" t="s">
        <v>900</v>
      </c>
      <c r="C420" s="1844">
        <v>100</v>
      </c>
      <c r="D420" s="1831"/>
      <c r="E420" s="1832"/>
      <c r="F420" s="1946">
        <v>1</v>
      </c>
      <c r="G420" s="1947">
        <v>1</v>
      </c>
      <c r="H420" s="1946">
        <v>1</v>
      </c>
      <c r="I420" s="1947">
        <v>1</v>
      </c>
      <c r="J420" s="1826"/>
      <c r="K420" s="1827"/>
      <c r="L420" s="1827"/>
      <c r="M420" s="1827"/>
      <c r="N420" s="1828"/>
      <c r="O420" s="1827"/>
      <c r="P420" s="1827"/>
      <c r="Q420" s="1827"/>
    </row>
    <row r="421" spans="1:17" s="1829" customFormat="1" ht="21.95" hidden="1" customHeight="1" outlineLevel="1">
      <c r="A421" s="1830"/>
      <c r="B421" s="84" t="s">
        <v>901</v>
      </c>
      <c r="C421" s="1844">
        <v>100</v>
      </c>
      <c r="D421" s="1831"/>
      <c r="E421" s="1832"/>
      <c r="F421" s="1946">
        <v>1</v>
      </c>
      <c r="G421" s="1947">
        <v>1</v>
      </c>
      <c r="H421" s="1946">
        <v>1</v>
      </c>
      <c r="I421" s="1947">
        <v>1</v>
      </c>
      <c r="J421" s="1826"/>
      <c r="K421" s="1827"/>
      <c r="L421" s="1827"/>
      <c r="M421" s="1827"/>
      <c r="N421" s="1828"/>
      <c r="O421" s="1827"/>
      <c r="P421" s="1827"/>
      <c r="Q421" s="1827"/>
    </row>
    <row r="422" spans="1:17" s="1829" customFormat="1" ht="21.95" customHeight="1" collapsed="1">
      <c r="A422" s="1830"/>
      <c r="B422" s="84" t="s">
        <v>1027</v>
      </c>
      <c r="C422" s="1844">
        <v>100</v>
      </c>
      <c r="D422" s="1831" t="s">
        <v>897</v>
      </c>
      <c r="E422" s="1832"/>
      <c r="F422" s="1946">
        <v>1</v>
      </c>
      <c r="G422" s="1947">
        <v>1</v>
      </c>
      <c r="H422" s="1946">
        <v>1</v>
      </c>
      <c r="I422" s="1947">
        <v>1</v>
      </c>
      <c r="J422" s="1826"/>
      <c r="K422" s="1827"/>
      <c r="L422" s="1827"/>
      <c r="M422" s="1827"/>
      <c r="N422" s="1828"/>
      <c r="O422" s="1827"/>
      <c r="P422" s="1827"/>
      <c r="Q422" s="1827"/>
    </row>
    <row r="423" spans="1:17" s="1829" customFormat="1" ht="21.95" hidden="1" customHeight="1" outlineLevel="1">
      <c r="A423" s="1830"/>
      <c r="B423" s="84" t="s">
        <v>903</v>
      </c>
      <c r="C423" s="1844">
        <v>100</v>
      </c>
      <c r="D423" s="1831" t="s">
        <v>897</v>
      </c>
      <c r="E423" s="1832"/>
      <c r="F423" s="1946">
        <v>1</v>
      </c>
      <c r="G423" s="1947">
        <v>1</v>
      </c>
      <c r="H423" s="1946">
        <v>1</v>
      </c>
      <c r="I423" s="1947">
        <v>1</v>
      </c>
      <c r="J423" s="1826"/>
      <c r="K423" s="1827"/>
      <c r="L423" s="1827"/>
      <c r="M423" s="1827"/>
      <c r="N423" s="1828"/>
      <c r="O423" s="1827"/>
      <c r="P423" s="1827"/>
      <c r="Q423" s="1827"/>
    </row>
    <row r="424" spans="1:17" s="1829" customFormat="1" ht="21.95" hidden="1" customHeight="1" outlineLevel="1">
      <c r="A424" s="1830"/>
      <c r="B424" s="84" t="s">
        <v>904</v>
      </c>
      <c r="C424" s="1844">
        <v>100</v>
      </c>
      <c r="D424" s="1831" t="s">
        <v>897</v>
      </c>
      <c r="E424" s="1832"/>
      <c r="F424" s="1946">
        <v>1</v>
      </c>
      <c r="G424" s="1947">
        <v>1</v>
      </c>
      <c r="H424" s="1946">
        <v>1</v>
      </c>
      <c r="I424" s="1947">
        <v>1</v>
      </c>
      <c r="J424" s="1826"/>
      <c r="K424" s="1827"/>
      <c r="L424" s="1827"/>
      <c r="M424" s="1827"/>
      <c r="N424" s="1828"/>
      <c r="O424" s="1827"/>
      <c r="P424" s="1827"/>
      <c r="Q424" s="1827"/>
    </row>
    <row r="425" spans="1:17" s="1829" customFormat="1" ht="21.95" hidden="1" customHeight="1" outlineLevel="1">
      <c r="A425" s="1830"/>
      <c r="B425" s="84" t="s">
        <v>905</v>
      </c>
      <c r="C425" s="1844">
        <v>100</v>
      </c>
      <c r="D425" s="1831" t="s">
        <v>897</v>
      </c>
      <c r="E425" s="1832"/>
      <c r="F425" s="1946">
        <v>1</v>
      </c>
      <c r="G425" s="1947">
        <v>1</v>
      </c>
      <c r="H425" s="1946">
        <v>1</v>
      </c>
      <c r="I425" s="1947">
        <v>1</v>
      </c>
      <c r="J425" s="1826"/>
      <c r="K425" s="1827"/>
      <c r="L425" s="1827"/>
      <c r="M425" s="1827"/>
      <c r="N425" s="1828"/>
      <c r="O425" s="1827"/>
      <c r="P425" s="1827"/>
      <c r="Q425" s="1827"/>
    </row>
    <row r="426" spans="1:17" s="1829" customFormat="1" ht="21.95" customHeight="1" collapsed="1">
      <c r="A426" s="1830"/>
      <c r="B426" s="84" t="s">
        <v>1028</v>
      </c>
      <c r="C426" s="1844">
        <v>100</v>
      </c>
      <c r="D426" s="1831" t="s">
        <v>897</v>
      </c>
      <c r="E426" s="1832"/>
      <c r="F426" s="1946">
        <v>1</v>
      </c>
      <c r="G426" s="1947">
        <v>1</v>
      </c>
      <c r="H426" s="1946">
        <v>1</v>
      </c>
      <c r="I426" s="1947">
        <v>1</v>
      </c>
      <c r="J426" s="1826"/>
      <c r="K426" s="1827"/>
      <c r="L426" s="1827"/>
      <c r="M426" s="1827"/>
      <c r="N426" s="1828"/>
      <c r="O426" s="1827"/>
      <c r="P426" s="1827"/>
      <c r="Q426" s="1827"/>
    </row>
    <row r="427" spans="1:17" s="1829" customFormat="1" ht="21.95" hidden="1" customHeight="1" outlineLevel="1">
      <c r="A427" s="1830"/>
      <c r="B427" s="84" t="s">
        <v>907</v>
      </c>
      <c r="C427" s="1844">
        <v>100</v>
      </c>
      <c r="D427" s="1831" t="s">
        <v>897</v>
      </c>
      <c r="E427" s="1832"/>
      <c r="F427" s="1946">
        <v>1</v>
      </c>
      <c r="G427" s="1947">
        <v>1</v>
      </c>
      <c r="H427" s="1946">
        <v>1</v>
      </c>
      <c r="I427" s="1947">
        <v>1</v>
      </c>
      <c r="J427" s="1826"/>
      <c r="K427" s="1827"/>
      <c r="L427" s="1827"/>
      <c r="M427" s="1827"/>
      <c r="N427" s="1828"/>
      <c r="O427" s="1827"/>
      <c r="P427" s="1827"/>
      <c r="Q427" s="1827"/>
    </row>
    <row r="428" spans="1:17" s="1829" customFormat="1" ht="21.95" hidden="1" customHeight="1" outlineLevel="1">
      <c r="A428" s="1830"/>
      <c r="B428" s="84" t="s">
        <v>908</v>
      </c>
      <c r="C428" s="1844">
        <v>100</v>
      </c>
      <c r="D428" s="1831" t="s">
        <v>897</v>
      </c>
      <c r="E428" s="1832"/>
      <c r="F428" s="1946">
        <v>1</v>
      </c>
      <c r="G428" s="1947">
        <v>1</v>
      </c>
      <c r="H428" s="1946">
        <v>1</v>
      </c>
      <c r="I428" s="1947">
        <v>1</v>
      </c>
      <c r="J428" s="1826"/>
      <c r="K428" s="1827"/>
      <c r="L428" s="1827"/>
      <c r="M428" s="1827"/>
      <c r="N428" s="1828"/>
      <c r="O428" s="1827"/>
      <c r="P428" s="1827"/>
      <c r="Q428" s="1827"/>
    </row>
    <row r="429" spans="1:17" s="1829" customFormat="1" ht="21.95" hidden="1" customHeight="1" outlineLevel="1">
      <c r="A429" s="1830"/>
      <c r="B429" s="84" t="s">
        <v>909</v>
      </c>
      <c r="C429" s="1844">
        <v>100</v>
      </c>
      <c r="D429" s="1831" t="s">
        <v>897</v>
      </c>
      <c r="E429" s="1832"/>
      <c r="F429" s="1946">
        <v>1</v>
      </c>
      <c r="G429" s="1947">
        <v>1</v>
      </c>
      <c r="H429" s="1946">
        <v>1</v>
      </c>
      <c r="I429" s="1947">
        <v>1</v>
      </c>
      <c r="J429" s="1826"/>
      <c r="K429" s="1827"/>
      <c r="L429" s="1827"/>
      <c r="M429" s="1827"/>
      <c r="N429" s="1828"/>
      <c r="O429" s="1827"/>
      <c r="P429" s="1827"/>
      <c r="Q429" s="1827"/>
    </row>
    <row r="430" spans="1:17" s="1829" customFormat="1" ht="21.95" customHeight="1" collapsed="1">
      <c r="A430" s="1830"/>
      <c r="B430" s="84" t="s">
        <v>1029</v>
      </c>
      <c r="C430" s="1844">
        <v>100</v>
      </c>
      <c r="D430" s="1831" t="s">
        <v>897</v>
      </c>
      <c r="E430" s="1832"/>
      <c r="F430" s="1946">
        <v>1</v>
      </c>
      <c r="G430" s="1947">
        <v>1</v>
      </c>
      <c r="H430" s="1946">
        <v>1</v>
      </c>
      <c r="I430" s="1947">
        <v>1</v>
      </c>
      <c r="J430" s="1826"/>
      <c r="K430" s="1827"/>
      <c r="L430" s="1827"/>
      <c r="M430" s="1827"/>
      <c r="N430" s="1828"/>
      <c r="O430" s="1827"/>
      <c r="P430" s="1827"/>
      <c r="Q430" s="1827"/>
    </row>
    <row r="431" spans="1:17" s="1829" customFormat="1" ht="21.95" hidden="1" customHeight="1" outlineLevel="1">
      <c r="A431" s="1830"/>
      <c r="B431" s="84" t="s">
        <v>911</v>
      </c>
      <c r="C431" s="1844">
        <v>100</v>
      </c>
      <c r="D431" s="1831" t="s">
        <v>897</v>
      </c>
      <c r="E431" s="1832"/>
      <c r="F431" s="1946">
        <v>1</v>
      </c>
      <c r="G431" s="1947">
        <v>1</v>
      </c>
      <c r="H431" s="1946">
        <v>1</v>
      </c>
      <c r="I431" s="1947">
        <v>1</v>
      </c>
      <c r="J431" s="1826"/>
      <c r="K431" s="1827"/>
      <c r="L431" s="1827"/>
      <c r="M431" s="1827"/>
      <c r="N431" s="1828"/>
      <c r="O431" s="1827"/>
      <c r="P431" s="1827"/>
      <c r="Q431" s="1827"/>
    </row>
    <row r="432" spans="1:17" s="1829" customFormat="1" ht="21.95" hidden="1" customHeight="1" outlineLevel="1">
      <c r="A432" s="1830"/>
      <c r="B432" s="84" t="s">
        <v>912</v>
      </c>
      <c r="C432" s="1844">
        <v>100</v>
      </c>
      <c r="D432" s="1831" t="s">
        <v>897</v>
      </c>
      <c r="E432" s="1832"/>
      <c r="F432" s="1946">
        <v>1</v>
      </c>
      <c r="G432" s="1947">
        <v>1</v>
      </c>
      <c r="H432" s="1946">
        <v>1</v>
      </c>
      <c r="I432" s="1947">
        <v>1</v>
      </c>
      <c r="J432" s="1826"/>
      <c r="K432" s="1827"/>
      <c r="L432" s="1827"/>
      <c r="M432" s="1827"/>
      <c r="N432" s="1828"/>
      <c r="O432" s="1827"/>
      <c r="P432" s="1827"/>
      <c r="Q432" s="1827"/>
    </row>
    <row r="433" spans="1:17" s="1829" customFormat="1" ht="21.95" hidden="1" customHeight="1" outlineLevel="1">
      <c r="A433" s="1830"/>
      <c r="B433" s="84" t="s">
        <v>913</v>
      </c>
      <c r="C433" s="1844">
        <v>100</v>
      </c>
      <c r="D433" s="1831" t="s">
        <v>897</v>
      </c>
      <c r="E433" s="1832"/>
      <c r="F433" s="1946">
        <v>1</v>
      </c>
      <c r="G433" s="1947">
        <v>1</v>
      </c>
      <c r="H433" s="1946">
        <v>1</v>
      </c>
      <c r="I433" s="1947">
        <v>1</v>
      </c>
      <c r="J433" s="1826"/>
      <c r="K433" s="1827"/>
      <c r="L433" s="1827"/>
      <c r="M433" s="1827"/>
      <c r="N433" s="1828"/>
      <c r="O433" s="1827"/>
      <c r="P433" s="1827"/>
      <c r="Q433" s="1827"/>
    </row>
    <row r="434" spans="1:17" s="1829" customFormat="1" ht="21.95" hidden="1" customHeight="1" outlineLevel="1">
      <c r="A434" s="1830"/>
      <c r="B434" s="84" t="s">
        <v>914</v>
      </c>
      <c r="C434" s="1844">
        <v>100</v>
      </c>
      <c r="D434" s="1831" t="s">
        <v>897</v>
      </c>
      <c r="E434" s="1832"/>
      <c r="F434" s="1946">
        <v>1</v>
      </c>
      <c r="G434" s="1947">
        <v>1</v>
      </c>
      <c r="H434" s="1946">
        <v>1</v>
      </c>
      <c r="I434" s="1947">
        <v>1</v>
      </c>
      <c r="J434" s="1826"/>
      <c r="K434" s="1827"/>
      <c r="L434" s="1827"/>
      <c r="M434" s="1827"/>
      <c r="N434" s="1828"/>
      <c r="O434" s="1827"/>
      <c r="P434" s="1827"/>
      <c r="Q434" s="1827"/>
    </row>
    <row r="435" spans="1:17" s="1829" customFormat="1" ht="21.95" customHeight="1" collapsed="1">
      <c r="A435" s="1830"/>
      <c r="B435" s="84" t="s">
        <v>1030</v>
      </c>
      <c r="C435" s="1844">
        <v>100</v>
      </c>
      <c r="D435" s="1831" t="s">
        <v>897</v>
      </c>
      <c r="E435" s="1832"/>
      <c r="F435" s="1946">
        <v>1</v>
      </c>
      <c r="G435" s="1947">
        <v>1</v>
      </c>
      <c r="H435" s="1946">
        <v>1</v>
      </c>
      <c r="I435" s="1947">
        <v>1</v>
      </c>
      <c r="J435" s="1826"/>
      <c r="K435" s="1827"/>
      <c r="L435" s="1827"/>
      <c r="M435" s="1827"/>
      <c r="N435" s="1828"/>
      <c r="O435" s="1827"/>
      <c r="P435" s="1827"/>
      <c r="Q435" s="1827"/>
    </row>
    <row r="436" spans="1:17" s="1829" customFormat="1" ht="21.95" hidden="1" customHeight="1" outlineLevel="1">
      <c r="A436" s="1830"/>
      <c r="B436" s="84" t="s">
        <v>916</v>
      </c>
      <c r="C436" s="1844">
        <v>100</v>
      </c>
      <c r="D436" s="1831" t="s">
        <v>897</v>
      </c>
      <c r="E436" s="1832"/>
      <c r="F436" s="1946">
        <v>1</v>
      </c>
      <c r="G436" s="1947">
        <v>1</v>
      </c>
      <c r="H436" s="1946">
        <v>1</v>
      </c>
      <c r="I436" s="1947">
        <v>1</v>
      </c>
      <c r="J436" s="1826"/>
      <c r="K436" s="1827"/>
      <c r="L436" s="1827"/>
      <c r="M436" s="1827"/>
      <c r="N436" s="1828"/>
      <c r="O436" s="1827"/>
      <c r="P436" s="1827"/>
      <c r="Q436" s="1827"/>
    </row>
    <row r="437" spans="1:17" s="1829" customFormat="1" ht="21.95" hidden="1" customHeight="1" outlineLevel="1">
      <c r="A437" s="1830"/>
      <c r="B437" s="84" t="s">
        <v>917</v>
      </c>
      <c r="C437" s="1844">
        <v>100</v>
      </c>
      <c r="D437" s="1831" t="s">
        <v>897</v>
      </c>
      <c r="E437" s="1832"/>
      <c r="F437" s="1946">
        <v>1</v>
      </c>
      <c r="G437" s="1947">
        <v>1</v>
      </c>
      <c r="H437" s="1946">
        <v>1</v>
      </c>
      <c r="I437" s="1947">
        <v>1</v>
      </c>
      <c r="J437" s="1826"/>
      <c r="K437" s="1827"/>
      <c r="L437" s="1827"/>
      <c r="M437" s="1827"/>
      <c r="N437" s="1828"/>
      <c r="O437" s="1827"/>
      <c r="P437" s="1827"/>
      <c r="Q437" s="1827"/>
    </row>
    <row r="438" spans="1:17" s="1829" customFormat="1" ht="21.95" customHeight="1" collapsed="1">
      <c r="A438" s="1830"/>
      <c r="B438" s="84" t="s">
        <v>1031</v>
      </c>
      <c r="C438" s="1844">
        <v>100</v>
      </c>
      <c r="D438" s="1831" t="s">
        <v>897</v>
      </c>
      <c r="E438" s="1832"/>
      <c r="F438" s="1946">
        <v>1</v>
      </c>
      <c r="G438" s="1947">
        <v>1</v>
      </c>
      <c r="H438" s="1946">
        <v>1</v>
      </c>
      <c r="I438" s="1947">
        <v>1</v>
      </c>
      <c r="J438" s="1826"/>
      <c r="K438" s="1827"/>
      <c r="L438" s="1827"/>
      <c r="M438" s="1827"/>
      <c r="N438" s="1828"/>
      <c r="O438" s="1827"/>
      <c r="P438" s="1827"/>
      <c r="Q438" s="1827"/>
    </row>
    <row r="439" spans="1:17" s="1829" customFormat="1" ht="21.95" hidden="1" customHeight="1" outlineLevel="1">
      <c r="A439" s="1835" t="s">
        <v>1032</v>
      </c>
      <c r="B439" s="1836" t="s">
        <v>919</v>
      </c>
      <c r="C439" s="1844">
        <v>100</v>
      </c>
      <c r="D439" s="1831" t="s">
        <v>897</v>
      </c>
      <c r="E439" s="1837"/>
      <c r="F439" s="1946">
        <v>1</v>
      </c>
      <c r="G439" s="1947">
        <v>1</v>
      </c>
      <c r="H439" s="1946">
        <v>1</v>
      </c>
      <c r="I439" s="1947">
        <v>1</v>
      </c>
      <c r="J439" s="1838"/>
      <c r="K439" s="1827"/>
      <c r="L439" s="1827"/>
      <c r="M439" s="1827"/>
      <c r="N439" s="1828"/>
      <c r="O439" s="1827"/>
      <c r="P439" s="1827"/>
      <c r="Q439" s="1827"/>
    </row>
    <row r="440" spans="1:17" s="1829" customFormat="1" ht="21.95" hidden="1" customHeight="1" outlineLevel="1">
      <c r="A440" s="1830"/>
      <c r="B440" s="84" t="s">
        <v>920</v>
      </c>
      <c r="C440" s="1844">
        <v>100</v>
      </c>
      <c r="D440" s="1831" t="s">
        <v>897</v>
      </c>
      <c r="E440" s="1832"/>
      <c r="F440" s="1946">
        <v>1</v>
      </c>
      <c r="G440" s="1947">
        <v>1</v>
      </c>
      <c r="H440" s="1946">
        <v>1</v>
      </c>
      <c r="I440" s="1947">
        <v>1</v>
      </c>
      <c r="J440" s="1826"/>
      <c r="K440" s="1827"/>
      <c r="L440" s="1827"/>
      <c r="M440" s="1827"/>
      <c r="N440" s="1828"/>
      <c r="O440" s="1827"/>
      <c r="P440" s="1827"/>
      <c r="Q440" s="1827"/>
    </row>
    <row r="441" spans="1:17" s="1829" customFormat="1" ht="21.95" hidden="1" customHeight="1" outlineLevel="1">
      <c r="A441" s="1830"/>
      <c r="B441" s="84" t="s">
        <v>921</v>
      </c>
      <c r="C441" s="1844">
        <v>100</v>
      </c>
      <c r="D441" s="1831" t="s">
        <v>897</v>
      </c>
      <c r="E441" s="1832"/>
      <c r="F441" s="1946">
        <v>1</v>
      </c>
      <c r="G441" s="1947">
        <v>1</v>
      </c>
      <c r="H441" s="1946">
        <v>1</v>
      </c>
      <c r="I441" s="1947">
        <v>1</v>
      </c>
      <c r="J441" s="1826"/>
      <c r="K441" s="1827"/>
      <c r="L441" s="1827"/>
      <c r="M441" s="1827"/>
      <c r="N441" s="1828"/>
      <c r="O441" s="1827"/>
      <c r="P441" s="1827"/>
      <c r="Q441" s="1827"/>
    </row>
    <row r="442" spans="1:17" s="1829" customFormat="1" ht="21.95" hidden="1" customHeight="1" outlineLevel="1">
      <c r="A442" s="1830"/>
      <c r="B442" s="84" t="s">
        <v>922</v>
      </c>
      <c r="C442" s="1844">
        <v>100</v>
      </c>
      <c r="D442" s="1831" t="s">
        <v>897</v>
      </c>
      <c r="E442" s="1832"/>
      <c r="F442" s="1946">
        <v>1</v>
      </c>
      <c r="G442" s="1947">
        <v>1</v>
      </c>
      <c r="H442" s="1946">
        <v>1</v>
      </c>
      <c r="I442" s="1947">
        <v>1</v>
      </c>
      <c r="J442" s="1826"/>
      <c r="K442" s="1827"/>
      <c r="L442" s="1827"/>
      <c r="M442" s="1827"/>
      <c r="N442" s="1828"/>
      <c r="O442" s="1827"/>
      <c r="P442" s="1827"/>
      <c r="Q442" s="1827"/>
    </row>
    <row r="443" spans="1:17" s="1829" customFormat="1" ht="21.95" customHeight="1" collapsed="1">
      <c r="A443" s="1830"/>
      <c r="B443" s="84" t="s">
        <v>1033</v>
      </c>
      <c r="C443" s="1844">
        <v>100</v>
      </c>
      <c r="D443" s="1831" t="s">
        <v>897</v>
      </c>
      <c r="E443" s="1832"/>
      <c r="F443" s="1946">
        <v>1</v>
      </c>
      <c r="G443" s="1947">
        <v>1</v>
      </c>
      <c r="H443" s="1946">
        <v>1</v>
      </c>
      <c r="I443" s="1947">
        <v>1</v>
      </c>
      <c r="J443" s="1826"/>
      <c r="K443" s="1827"/>
      <c r="L443" s="1827"/>
      <c r="M443" s="1827"/>
      <c r="N443" s="1828"/>
      <c r="O443" s="1827"/>
      <c r="P443" s="1827"/>
      <c r="Q443" s="1827"/>
    </row>
    <row r="444" spans="1:17" s="1829" customFormat="1" ht="21.95" hidden="1" customHeight="1" outlineLevel="1">
      <c r="A444" s="1830"/>
      <c r="B444" s="84" t="s">
        <v>924</v>
      </c>
      <c r="C444" s="1844">
        <v>100</v>
      </c>
      <c r="D444" s="1831" t="s">
        <v>897</v>
      </c>
      <c r="E444" s="1832"/>
      <c r="F444" s="1946">
        <v>1</v>
      </c>
      <c r="G444" s="1947">
        <v>1</v>
      </c>
      <c r="H444" s="1946">
        <v>1</v>
      </c>
      <c r="I444" s="1947">
        <v>1</v>
      </c>
      <c r="J444" s="1826"/>
      <c r="K444" s="1827"/>
      <c r="L444" s="1827"/>
      <c r="M444" s="1827"/>
      <c r="N444" s="1828"/>
      <c r="O444" s="1827"/>
      <c r="P444" s="1827"/>
      <c r="Q444" s="1827"/>
    </row>
    <row r="445" spans="1:17" s="1829" customFormat="1" ht="21.95" hidden="1" customHeight="1" outlineLevel="1">
      <c r="A445" s="1830"/>
      <c r="B445" s="84" t="s">
        <v>925</v>
      </c>
      <c r="C445" s="1844">
        <v>100</v>
      </c>
      <c r="D445" s="1831" t="s">
        <v>897</v>
      </c>
      <c r="E445" s="1832"/>
      <c r="F445" s="1946">
        <v>1</v>
      </c>
      <c r="G445" s="1947">
        <v>1</v>
      </c>
      <c r="H445" s="1946">
        <v>1</v>
      </c>
      <c r="I445" s="1947">
        <v>1</v>
      </c>
      <c r="J445" s="1826"/>
      <c r="K445" s="1827"/>
      <c r="L445" s="1827"/>
      <c r="M445" s="1827"/>
      <c r="N445" s="1828"/>
      <c r="O445" s="1827"/>
      <c r="P445" s="1827"/>
      <c r="Q445" s="1827"/>
    </row>
    <row r="446" spans="1:17" s="1829" customFormat="1" ht="21.95" hidden="1" customHeight="1" outlineLevel="1">
      <c r="A446" s="1839"/>
      <c r="B446" s="84" t="s">
        <v>926</v>
      </c>
      <c r="C446" s="1844">
        <v>100</v>
      </c>
      <c r="D446" s="1831" t="s">
        <v>897</v>
      </c>
      <c r="E446" s="1832"/>
      <c r="F446" s="1946">
        <v>1</v>
      </c>
      <c r="G446" s="1947">
        <v>1</v>
      </c>
      <c r="H446" s="1946">
        <v>1</v>
      </c>
      <c r="I446" s="1947">
        <v>1</v>
      </c>
      <c r="J446" s="1826"/>
      <c r="K446" s="1827"/>
      <c r="L446" s="1827"/>
      <c r="M446" s="1827"/>
      <c r="N446" s="1828"/>
      <c r="O446" s="1827"/>
      <c r="P446" s="1827"/>
      <c r="Q446" s="1827"/>
    </row>
    <row r="447" spans="1:17" s="1829" customFormat="1" ht="21.95" customHeight="1" collapsed="1">
      <c r="A447" s="1830"/>
      <c r="B447" s="84" t="s">
        <v>1034</v>
      </c>
      <c r="C447" s="1844">
        <v>100</v>
      </c>
      <c r="D447" s="1831" t="s">
        <v>897</v>
      </c>
      <c r="E447" s="1832"/>
      <c r="F447" s="1946">
        <v>1</v>
      </c>
      <c r="G447" s="1947">
        <v>1</v>
      </c>
      <c r="H447" s="1946">
        <v>1</v>
      </c>
      <c r="I447" s="1947">
        <v>1</v>
      </c>
      <c r="J447" s="1826"/>
      <c r="K447" s="1827"/>
      <c r="L447" s="1827"/>
      <c r="M447" s="1827"/>
      <c r="N447" s="1828"/>
      <c r="O447" s="1827"/>
      <c r="P447" s="1827"/>
      <c r="Q447" s="1827"/>
    </row>
    <row r="448" spans="1:17" s="1829" customFormat="1" ht="21.95" customHeight="1">
      <c r="A448" s="1830"/>
      <c r="B448" s="84" t="s">
        <v>928</v>
      </c>
      <c r="C448" s="1844">
        <v>100</v>
      </c>
      <c r="D448" s="1831" t="s">
        <v>897</v>
      </c>
      <c r="E448" s="1832"/>
      <c r="F448" s="1946">
        <v>1</v>
      </c>
      <c r="G448" s="1947">
        <v>1</v>
      </c>
      <c r="H448" s="1946">
        <v>1</v>
      </c>
      <c r="I448" s="1947">
        <v>1</v>
      </c>
      <c r="J448" s="1826"/>
      <c r="K448" s="1827"/>
      <c r="L448" s="1827"/>
      <c r="M448" s="1827"/>
      <c r="N448" s="1828"/>
      <c r="O448" s="1827"/>
      <c r="P448" s="1827"/>
      <c r="Q448" s="1827"/>
    </row>
    <row r="449" spans="1:17" s="1829" customFormat="1" ht="21.95" hidden="1" customHeight="1" outlineLevel="1">
      <c r="A449" s="1830"/>
      <c r="B449" s="84" t="s">
        <v>929</v>
      </c>
      <c r="C449" s="1844">
        <v>100</v>
      </c>
      <c r="D449" s="1831" t="s">
        <v>897</v>
      </c>
      <c r="E449" s="1832"/>
      <c r="F449" s="1946">
        <v>1</v>
      </c>
      <c r="G449" s="1947">
        <v>1</v>
      </c>
      <c r="H449" s="1946">
        <v>1</v>
      </c>
      <c r="I449" s="1947">
        <v>1</v>
      </c>
      <c r="J449" s="1826"/>
      <c r="K449" s="1827"/>
      <c r="L449" s="1827"/>
      <c r="M449" s="1827"/>
      <c r="N449" s="1828"/>
      <c r="O449" s="1827"/>
      <c r="P449" s="1827"/>
      <c r="Q449" s="1827"/>
    </row>
    <row r="450" spans="1:17" s="1829" customFormat="1" ht="21.95" hidden="1" customHeight="1" outlineLevel="1">
      <c r="A450" s="1830"/>
      <c r="B450" s="84" t="s">
        <v>930</v>
      </c>
      <c r="C450" s="1844">
        <v>100</v>
      </c>
      <c r="D450" s="1831" t="s">
        <v>897</v>
      </c>
      <c r="E450" s="1832"/>
      <c r="F450" s="1946">
        <v>1</v>
      </c>
      <c r="G450" s="1947">
        <v>1</v>
      </c>
      <c r="H450" s="1946">
        <v>1</v>
      </c>
      <c r="I450" s="1947">
        <v>1</v>
      </c>
      <c r="J450" s="1826"/>
      <c r="K450" s="1827"/>
      <c r="L450" s="1827"/>
      <c r="M450" s="1827"/>
      <c r="N450" s="1828"/>
      <c r="O450" s="1827"/>
      <c r="P450" s="1827"/>
      <c r="Q450" s="1827"/>
    </row>
    <row r="451" spans="1:17" s="1829" customFormat="1" ht="21.95" customHeight="1" collapsed="1">
      <c r="A451" s="1830"/>
      <c r="B451" s="84" t="s">
        <v>1035</v>
      </c>
      <c r="C451" s="1844">
        <v>100</v>
      </c>
      <c r="D451" s="1831" t="s">
        <v>897</v>
      </c>
      <c r="E451" s="1832"/>
      <c r="F451" s="1946">
        <v>1</v>
      </c>
      <c r="G451" s="1947">
        <v>1</v>
      </c>
      <c r="H451" s="1946">
        <v>1</v>
      </c>
      <c r="I451" s="1947">
        <v>1</v>
      </c>
      <c r="J451" s="1826"/>
      <c r="K451" s="1827"/>
      <c r="L451" s="1827"/>
      <c r="M451" s="1827"/>
      <c r="N451" s="1828"/>
      <c r="O451" s="1827"/>
      <c r="P451" s="1827"/>
      <c r="Q451" s="1827"/>
    </row>
    <row r="452" spans="1:17" s="1829" customFormat="1" ht="21.95" hidden="1" customHeight="1" outlineLevel="1">
      <c r="A452" s="1830"/>
      <c r="B452" s="84" t="s">
        <v>932</v>
      </c>
      <c r="C452" s="1844">
        <v>100</v>
      </c>
      <c r="D452" s="1831" t="s">
        <v>897</v>
      </c>
      <c r="E452" s="1832"/>
      <c r="F452" s="1946">
        <v>1</v>
      </c>
      <c r="G452" s="1947">
        <v>1</v>
      </c>
      <c r="H452" s="1946">
        <v>1</v>
      </c>
      <c r="I452" s="1947">
        <v>1</v>
      </c>
      <c r="J452" s="1826"/>
      <c r="K452" s="1827"/>
      <c r="L452" s="1827"/>
      <c r="M452" s="1827"/>
      <c r="N452" s="1828"/>
      <c r="O452" s="1827"/>
      <c r="P452" s="1827"/>
      <c r="Q452" s="1827"/>
    </row>
    <row r="453" spans="1:17" s="1829" customFormat="1" ht="21.95" hidden="1" customHeight="1" outlineLevel="1">
      <c r="A453" s="1830"/>
      <c r="B453" s="84" t="s">
        <v>933</v>
      </c>
      <c r="C453" s="1844">
        <v>100</v>
      </c>
      <c r="D453" s="1831" t="s">
        <v>897</v>
      </c>
      <c r="E453" s="1832"/>
      <c r="F453" s="1946">
        <v>1</v>
      </c>
      <c r="G453" s="1947">
        <v>1</v>
      </c>
      <c r="H453" s="1946">
        <v>1</v>
      </c>
      <c r="I453" s="1947">
        <v>1</v>
      </c>
      <c r="J453" s="1826"/>
      <c r="K453" s="1827"/>
      <c r="L453" s="1827"/>
      <c r="M453" s="1827"/>
      <c r="N453" s="1828"/>
      <c r="O453" s="1827"/>
      <c r="P453" s="1827"/>
      <c r="Q453" s="1827"/>
    </row>
    <row r="454" spans="1:17" s="1829" customFormat="1" ht="21.95" hidden="1" customHeight="1" outlineLevel="1">
      <c r="A454" s="1830"/>
      <c r="B454" s="84" t="s">
        <v>934</v>
      </c>
      <c r="C454" s="1844">
        <v>100</v>
      </c>
      <c r="D454" s="1831" t="s">
        <v>897</v>
      </c>
      <c r="E454" s="1832"/>
      <c r="F454" s="1946">
        <v>1</v>
      </c>
      <c r="G454" s="1947">
        <v>1</v>
      </c>
      <c r="H454" s="1946">
        <v>1</v>
      </c>
      <c r="I454" s="1947">
        <v>1</v>
      </c>
      <c r="J454" s="1826"/>
      <c r="K454" s="1827"/>
      <c r="L454" s="1827"/>
      <c r="M454" s="1827"/>
      <c r="N454" s="1828"/>
      <c r="O454" s="1827"/>
      <c r="P454" s="1827"/>
      <c r="Q454" s="1827"/>
    </row>
    <row r="455" spans="1:17" s="1829" customFormat="1" ht="21.95" customHeight="1" collapsed="1">
      <c r="A455" s="1830"/>
      <c r="B455" s="84" t="s">
        <v>1036</v>
      </c>
      <c r="C455" s="1844">
        <v>100</v>
      </c>
      <c r="D455" s="1831" t="s">
        <v>897</v>
      </c>
      <c r="E455" s="1832"/>
      <c r="F455" s="1946">
        <v>1</v>
      </c>
      <c r="G455" s="1947">
        <v>1</v>
      </c>
      <c r="H455" s="1946">
        <v>1</v>
      </c>
      <c r="I455" s="1947">
        <v>1</v>
      </c>
      <c r="J455" s="1826"/>
      <c r="K455" s="1827"/>
      <c r="L455" s="1827"/>
      <c r="M455" s="1827"/>
      <c r="N455" s="1828"/>
      <c r="O455" s="1827"/>
      <c r="P455" s="1827"/>
      <c r="Q455" s="1827"/>
    </row>
    <row r="456" spans="1:17" s="1829" customFormat="1" ht="21.95" hidden="1" customHeight="1" outlineLevel="1">
      <c r="A456" s="1830"/>
      <c r="B456" s="84" t="s">
        <v>936</v>
      </c>
      <c r="C456" s="1844">
        <v>100</v>
      </c>
      <c r="D456" s="1831" t="s">
        <v>897</v>
      </c>
      <c r="E456" s="1832"/>
      <c r="F456" s="1946">
        <v>1</v>
      </c>
      <c r="G456" s="1947">
        <v>1</v>
      </c>
      <c r="H456" s="1946">
        <v>1</v>
      </c>
      <c r="I456" s="1947">
        <v>1</v>
      </c>
      <c r="J456" s="1826"/>
      <c r="K456" s="1827"/>
      <c r="L456" s="1827"/>
      <c r="M456" s="1827"/>
      <c r="N456" s="1828"/>
      <c r="O456" s="1827"/>
      <c r="P456" s="1827"/>
      <c r="Q456" s="1827"/>
    </row>
    <row r="457" spans="1:17" s="1829" customFormat="1" ht="21.95" hidden="1" customHeight="1" outlineLevel="1">
      <c r="A457" s="1830"/>
      <c r="B457" s="84" t="s">
        <v>937</v>
      </c>
      <c r="C457" s="1844">
        <v>100</v>
      </c>
      <c r="D457" s="1831" t="s">
        <v>897</v>
      </c>
      <c r="E457" s="1832"/>
      <c r="F457" s="1946">
        <v>1</v>
      </c>
      <c r="G457" s="1947">
        <v>1</v>
      </c>
      <c r="H457" s="1946">
        <v>1</v>
      </c>
      <c r="I457" s="1947">
        <v>1</v>
      </c>
      <c r="J457" s="1826"/>
      <c r="K457" s="1827"/>
      <c r="L457" s="1827"/>
      <c r="M457" s="1827"/>
      <c r="N457" s="1828"/>
      <c r="O457" s="1827"/>
      <c r="P457" s="1827"/>
      <c r="Q457" s="1827"/>
    </row>
    <row r="458" spans="1:17" s="1829" customFormat="1" ht="21.95" hidden="1" customHeight="1" outlineLevel="1">
      <c r="A458" s="1830"/>
      <c r="B458" s="84" t="s">
        <v>938</v>
      </c>
      <c r="C458" s="1844">
        <v>100</v>
      </c>
      <c r="D458" s="1831" t="s">
        <v>897</v>
      </c>
      <c r="E458" s="1832"/>
      <c r="F458" s="1946">
        <v>1</v>
      </c>
      <c r="G458" s="1947">
        <v>1</v>
      </c>
      <c r="H458" s="1946">
        <v>1</v>
      </c>
      <c r="I458" s="1947">
        <v>1</v>
      </c>
      <c r="J458" s="1826"/>
      <c r="K458" s="1827"/>
      <c r="L458" s="1827"/>
      <c r="M458" s="1827"/>
      <c r="N458" s="1828"/>
      <c r="O458" s="1827"/>
      <c r="P458" s="1827"/>
      <c r="Q458" s="1827"/>
    </row>
    <row r="459" spans="1:17" s="1829" customFormat="1" ht="21.95" customHeight="1" collapsed="1">
      <c r="A459" s="1830"/>
      <c r="B459" s="84" t="s">
        <v>1037</v>
      </c>
      <c r="C459" s="1844">
        <v>100</v>
      </c>
      <c r="D459" s="1831" t="s">
        <v>897</v>
      </c>
      <c r="E459" s="1832"/>
      <c r="F459" s="1946">
        <v>1</v>
      </c>
      <c r="G459" s="1947">
        <v>1</v>
      </c>
      <c r="H459" s="1946">
        <v>1</v>
      </c>
      <c r="I459" s="1947">
        <v>1</v>
      </c>
      <c r="J459" s="1826"/>
      <c r="K459" s="1827"/>
      <c r="L459" s="1827"/>
      <c r="M459" s="1827"/>
      <c r="N459" s="1828"/>
      <c r="O459" s="1827"/>
      <c r="P459" s="1827"/>
      <c r="Q459" s="1827"/>
    </row>
    <row r="460" spans="1:17" s="1829" customFormat="1" ht="21.95" hidden="1" customHeight="1" outlineLevel="1">
      <c r="A460" s="1830"/>
      <c r="B460" s="84" t="s">
        <v>940</v>
      </c>
      <c r="C460" s="1844">
        <v>100</v>
      </c>
      <c r="D460" s="1831" t="s">
        <v>897</v>
      </c>
      <c r="E460" s="1832"/>
      <c r="F460" s="1946">
        <v>1</v>
      </c>
      <c r="G460" s="1947">
        <v>1</v>
      </c>
      <c r="H460" s="1946">
        <v>1</v>
      </c>
      <c r="I460" s="1947">
        <v>1</v>
      </c>
      <c r="J460" s="1826"/>
      <c r="K460" s="1827"/>
      <c r="L460" s="1827"/>
      <c r="M460" s="1827"/>
      <c r="N460" s="1828"/>
      <c r="O460" s="1827"/>
      <c r="P460" s="1827"/>
      <c r="Q460" s="1827"/>
    </row>
    <row r="461" spans="1:17" s="1829" customFormat="1" ht="21.95" hidden="1" customHeight="1" outlineLevel="1">
      <c r="A461" s="1830"/>
      <c r="B461" s="84" t="s">
        <v>941</v>
      </c>
      <c r="C461" s="1844">
        <v>100</v>
      </c>
      <c r="D461" s="1831" t="s">
        <v>897</v>
      </c>
      <c r="E461" s="1832"/>
      <c r="F461" s="1946">
        <v>1</v>
      </c>
      <c r="G461" s="1947">
        <v>1</v>
      </c>
      <c r="H461" s="1946">
        <v>1</v>
      </c>
      <c r="I461" s="1947">
        <v>1</v>
      </c>
      <c r="J461" s="1826"/>
      <c r="K461" s="1827"/>
      <c r="L461" s="1827"/>
      <c r="M461" s="1827"/>
      <c r="N461" s="1828"/>
      <c r="O461" s="1827"/>
      <c r="P461" s="1827"/>
      <c r="Q461" s="1827"/>
    </row>
    <row r="462" spans="1:17" s="1829" customFormat="1" ht="21.95" hidden="1" customHeight="1" outlineLevel="1">
      <c r="A462" s="1830"/>
      <c r="B462" s="84" t="s">
        <v>942</v>
      </c>
      <c r="C462" s="1844">
        <v>100</v>
      </c>
      <c r="D462" s="1831" t="s">
        <v>897</v>
      </c>
      <c r="E462" s="1832"/>
      <c r="F462" s="1946">
        <v>1</v>
      </c>
      <c r="G462" s="1947">
        <v>1</v>
      </c>
      <c r="H462" s="1946">
        <v>1</v>
      </c>
      <c r="I462" s="1947">
        <v>1</v>
      </c>
      <c r="J462" s="1826"/>
      <c r="K462" s="1827"/>
      <c r="L462" s="1827"/>
      <c r="M462" s="1827"/>
      <c r="N462" s="1828"/>
      <c r="O462" s="1827"/>
      <c r="P462" s="1827"/>
      <c r="Q462" s="1827"/>
    </row>
    <row r="463" spans="1:17" s="1829" customFormat="1" ht="21.95" hidden="1" customHeight="1" outlineLevel="1">
      <c r="A463" s="1840"/>
      <c r="B463" s="1326" t="s">
        <v>943</v>
      </c>
      <c r="C463" s="1844">
        <v>100</v>
      </c>
      <c r="D463" s="1831" t="s">
        <v>897</v>
      </c>
      <c r="E463" s="1841"/>
      <c r="F463" s="1946">
        <v>1</v>
      </c>
      <c r="G463" s="1947">
        <v>1</v>
      </c>
      <c r="H463" s="1946">
        <v>1</v>
      </c>
      <c r="I463" s="1947">
        <v>1</v>
      </c>
      <c r="J463" s="1842"/>
      <c r="K463" s="1827"/>
      <c r="L463" s="1827"/>
      <c r="M463" s="1827"/>
      <c r="N463" s="1828"/>
      <c r="O463" s="1827"/>
      <c r="P463" s="1827"/>
      <c r="Q463" s="1827"/>
    </row>
    <row r="464" spans="1:17" s="1829" customFormat="1" ht="21.95" customHeight="1" collapsed="1">
      <c r="A464" s="1835"/>
      <c r="B464" s="1836" t="s">
        <v>1038</v>
      </c>
      <c r="C464" s="1844">
        <v>100</v>
      </c>
      <c r="D464" s="1831" t="s">
        <v>897</v>
      </c>
      <c r="E464" s="1837"/>
      <c r="F464" s="1946">
        <v>1</v>
      </c>
      <c r="G464" s="1947">
        <v>1</v>
      </c>
      <c r="H464" s="1946">
        <v>1</v>
      </c>
      <c r="I464" s="1947">
        <v>1</v>
      </c>
      <c r="J464" s="1838"/>
      <c r="K464" s="1827"/>
      <c r="L464" s="1827"/>
      <c r="M464" s="1827"/>
      <c r="N464" s="1828"/>
      <c r="O464" s="1827"/>
      <c r="P464" s="1827"/>
      <c r="Q464" s="1827"/>
    </row>
    <row r="465" spans="1:17" s="1829" customFormat="1" ht="21.95" hidden="1" customHeight="1" outlineLevel="1">
      <c r="A465" s="1830"/>
      <c r="B465" s="84" t="s">
        <v>945</v>
      </c>
      <c r="C465" s="1844">
        <v>100</v>
      </c>
      <c r="D465" s="1831" t="s">
        <v>897</v>
      </c>
      <c r="E465" s="1832"/>
      <c r="F465" s="1946">
        <v>1</v>
      </c>
      <c r="G465" s="1947">
        <v>1</v>
      </c>
      <c r="H465" s="1946">
        <v>1</v>
      </c>
      <c r="I465" s="1947">
        <v>1</v>
      </c>
      <c r="J465" s="1826"/>
      <c r="K465" s="1827"/>
      <c r="L465" s="1827"/>
      <c r="M465" s="1827"/>
      <c r="N465" s="1828"/>
      <c r="O465" s="1827"/>
      <c r="P465" s="1827"/>
      <c r="Q465" s="1827"/>
    </row>
    <row r="466" spans="1:17" s="1829" customFormat="1" ht="21.95" hidden="1" customHeight="1" outlineLevel="1">
      <c r="A466" s="1830"/>
      <c r="B466" s="84" t="s">
        <v>946</v>
      </c>
      <c r="C466" s="1844">
        <v>100</v>
      </c>
      <c r="D466" s="1831" t="s">
        <v>897</v>
      </c>
      <c r="E466" s="1832"/>
      <c r="F466" s="1946">
        <v>1</v>
      </c>
      <c r="G466" s="1947">
        <v>1</v>
      </c>
      <c r="H466" s="1946">
        <v>1</v>
      </c>
      <c r="I466" s="1947">
        <v>1</v>
      </c>
      <c r="J466" s="1826"/>
      <c r="K466" s="1827"/>
      <c r="L466" s="1827"/>
      <c r="M466" s="1827"/>
      <c r="N466" s="1828"/>
      <c r="O466" s="1827"/>
      <c r="P466" s="1827"/>
      <c r="Q466" s="1827"/>
    </row>
    <row r="467" spans="1:17" s="1829" customFormat="1" ht="21.95" customHeight="1" collapsed="1">
      <c r="A467" s="1830"/>
      <c r="B467" s="84" t="s">
        <v>1039</v>
      </c>
      <c r="C467" s="1844">
        <v>100</v>
      </c>
      <c r="D467" s="1831" t="s">
        <v>897</v>
      </c>
      <c r="E467" s="1832"/>
      <c r="F467" s="1946">
        <v>1</v>
      </c>
      <c r="G467" s="1947">
        <v>1</v>
      </c>
      <c r="H467" s="1946">
        <v>1</v>
      </c>
      <c r="I467" s="1947">
        <v>1</v>
      </c>
      <c r="J467" s="1826"/>
      <c r="K467" s="1827"/>
      <c r="L467" s="1827"/>
      <c r="M467" s="1827"/>
      <c r="N467" s="1828"/>
      <c r="O467" s="1827"/>
      <c r="P467" s="1827"/>
      <c r="Q467" s="1827"/>
    </row>
    <row r="468" spans="1:17" s="1829" customFormat="1" ht="21.95" hidden="1" customHeight="1" outlineLevel="1">
      <c r="A468" s="1830"/>
      <c r="B468" s="84" t="s">
        <v>948</v>
      </c>
      <c r="C468" s="1844">
        <v>100</v>
      </c>
      <c r="D468" s="1831" t="s">
        <v>897</v>
      </c>
      <c r="E468" s="1832"/>
      <c r="F468" s="1946">
        <v>1</v>
      </c>
      <c r="G468" s="1947">
        <v>1</v>
      </c>
      <c r="H468" s="1946">
        <v>1</v>
      </c>
      <c r="I468" s="1947">
        <v>1</v>
      </c>
      <c r="J468" s="1826"/>
      <c r="K468" s="1827"/>
      <c r="L468" s="1827"/>
      <c r="M468" s="1827"/>
      <c r="N468" s="1828"/>
      <c r="O468" s="1827"/>
      <c r="P468" s="1827"/>
      <c r="Q468" s="1827"/>
    </row>
    <row r="469" spans="1:17" s="1829" customFormat="1" ht="21.95" hidden="1" customHeight="1" outlineLevel="1">
      <c r="A469" s="1830"/>
      <c r="B469" s="84" t="s">
        <v>949</v>
      </c>
      <c r="C469" s="1844">
        <v>100</v>
      </c>
      <c r="D469" s="1831" t="s">
        <v>897</v>
      </c>
      <c r="E469" s="1832"/>
      <c r="F469" s="1946">
        <v>1</v>
      </c>
      <c r="G469" s="1947">
        <v>1</v>
      </c>
      <c r="H469" s="1946">
        <v>1</v>
      </c>
      <c r="I469" s="1947">
        <v>1</v>
      </c>
      <c r="J469" s="1826"/>
      <c r="K469" s="1827"/>
      <c r="L469" s="1827"/>
      <c r="M469" s="1827"/>
      <c r="N469" s="1828"/>
      <c r="O469" s="1827"/>
      <c r="P469" s="1827"/>
      <c r="Q469" s="1827"/>
    </row>
    <row r="470" spans="1:17" s="1829" customFormat="1" ht="21.95" customHeight="1" collapsed="1">
      <c r="A470" s="1830"/>
      <c r="B470" s="84" t="s">
        <v>1040</v>
      </c>
      <c r="C470" s="1844">
        <v>100</v>
      </c>
      <c r="D470" s="1831" t="s">
        <v>897</v>
      </c>
      <c r="E470" s="1832"/>
      <c r="F470" s="1946">
        <v>1</v>
      </c>
      <c r="G470" s="1947">
        <v>1</v>
      </c>
      <c r="H470" s="1946">
        <v>1</v>
      </c>
      <c r="I470" s="1947">
        <v>1</v>
      </c>
      <c r="J470" s="1826"/>
      <c r="K470" s="1827"/>
      <c r="L470" s="1827"/>
      <c r="M470" s="1827"/>
      <c r="N470" s="1828"/>
      <c r="O470" s="1827"/>
      <c r="P470" s="1827"/>
      <c r="Q470" s="1827"/>
    </row>
    <row r="471" spans="1:17" s="1829" customFormat="1" ht="21.95" hidden="1" customHeight="1" outlineLevel="1">
      <c r="A471" s="1830"/>
      <c r="B471" s="84" t="s">
        <v>957</v>
      </c>
      <c r="C471" s="1844">
        <v>100</v>
      </c>
      <c r="D471" s="1831" t="s">
        <v>897</v>
      </c>
      <c r="E471" s="1832"/>
      <c r="F471" s="1946">
        <v>1</v>
      </c>
      <c r="G471" s="1947">
        <v>1</v>
      </c>
      <c r="H471" s="1946">
        <v>1</v>
      </c>
      <c r="I471" s="1947">
        <v>1</v>
      </c>
      <c r="J471" s="1826"/>
      <c r="K471" s="1827"/>
      <c r="L471" s="1827"/>
      <c r="M471" s="1827"/>
      <c r="N471" s="1828"/>
      <c r="O471" s="1827"/>
      <c r="P471" s="1827"/>
      <c r="Q471" s="1827"/>
    </row>
    <row r="472" spans="1:17" s="1829" customFormat="1" ht="21.95" hidden="1" customHeight="1" outlineLevel="1">
      <c r="A472" s="1830"/>
      <c r="B472" s="84" t="s">
        <v>952</v>
      </c>
      <c r="C472" s="1844">
        <v>100</v>
      </c>
      <c r="D472" s="1831" t="s">
        <v>897</v>
      </c>
      <c r="E472" s="1832"/>
      <c r="F472" s="1946">
        <v>1</v>
      </c>
      <c r="G472" s="1947">
        <v>1</v>
      </c>
      <c r="H472" s="1946">
        <v>1</v>
      </c>
      <c r="I472" s="1947">
        <v>1</v>
      </c>
      <c r="J472" s="1826"/>
      <c r="K472" s="1827"/>
      <c r="L472" s="1827"/>
      <c r="M472" s="1827"/>
      <c r="N472" s="1828"/>
      <c r="O472" s="1827"/>
      <c r="P472" s="1827"/>
      <c r="Q472" s="1827"/>
    </row>
    <row r="473" spans="1:17" s="1829" customFormat="1" ht="21.95" customHeight="1" collapsed="1">
      <c r="A473" s="1830"/>
      <c r="B473" s="101" t="s">
        <v>1041</v>
      </c>
      <c r="C473" s="1844">
        <v>100</v>
      </c>
      <c r="D473" s="1831" t="s">
        <v>897</v>
      </c>
      <c r="E473" s="1843"/>
      <c r="F473" s="1946">
        <v>1</v>
      </c>
      <c r="G473" s="1947">
        <v>1</v>
      </c>
      <c r="H473" s="1946">
        <v>1</v>
      </c>
      <c r="I473" s="1947">
        <v>1</v>
      </c>
      <c r="J473" s="1826"/>
      <c r="K473" s="1827"/>
      <c r="L473" s="1827"/>
      <c r="M473" s="1827"/>
      <c r="N473" s="1828"/>
      <c r="O473" s="1827"/>
      <c r="P473" s="1827"/>
      <c r="Q473" s="1827"/>
    </row>
    <row r="474" spans="1:17" ht="21.95" customHeight="1">
      <c r="A474" s="145"/>
      <c r="B474" s="1665" t="s">
        <v>1022</v>
      </c>
      <c r="C474" s="1393"/>
      <c r="D474" s="985"/>
      <c r="E474" s="450"/>
      <c r="F474" s="298"/>
      <c r="G474" s="478"/>
      <c r="H474" s="245"/>
      <c r="I474" s="245"/>
      <c r="J474" s="1656"/>
      <c r="L474" s="1109"/>
    </row>
    <row r="475" spans="1:17" ht="21.95" customHeight="1">
      <c r="A475" s="146"/>
      <c r="B475" s="96"/>
      <c r="C475" s="147"/>
      <c r="D475" s="147"/>
      <c r="E475" s="980"/>
      <c r="F475" s="298"/>
      <c r="G475" s="980"/>
      <c r="H475" s="1418"/>
      <c r="I475" s="1510"/>
      <c r="J475" s="1695"/>
    </row>
    <row r="476" spans="1:17" ht="21.95" customHeight="1">
      <c r="A476" s="983"/>
      <c r="B476" s="2797" t="s">
        <v>844</v>
      </c>
      <c r="C476" s="2798"/>
      <c r="D476" s="2798"/>
      <c r="E476" s="450" t="s">
        <v>20</v>
      </c>
      <c r="F476" s="411"/>
      <c r="G476" s="411"/>
      <c r="H476" s="1511"/>
      <c r="I476" s="1510"/>
      <c r="J476" s="1695" t="s">
        <v>895</v>
      </c>
      <c r="O476" s="12">
        <v>8</v>
      </c>
    </row>
    <row r="477" spans="1:17" ht="21.95" customHeight="1">
      <c r="A477" s="983"/>
      <c r="B477" s="1044" t="s">
        <v>717</v>
      </c>
      <c r="C477" s="1393"/>
      <c r="D477" s="985"/>
      <c r="E477" s="450" t="s">
        <v>44</v>
      </c>
      <c r="F477" s="412"/>
      <c r="G477" s="377"/>
      <c r="H477" s="245"/>
      <c r="I477" s="245"/>
      <c r="J477" s="1656"/>
      <c r="L477" s="1067"/>
    </row>
    <row r="478" spans="1:17" ht="21.95" customHeight="1">
      <c r="A478" s="145"/>
      <c r="B478" s="93" t="s">
        <v>53</v>
      </c>
      <c r="C478" s="1393" t="s">
        <v>677</v>
      </c>
      <c r="D478" s="985"/>
      <c r="E478" s="450" t="s">
        <v>123</v>
      </c>
      <c r="F478" s="412"/>
      <c r="G478" s="478"/>
      <c r="H478" s="245"/>
      <c r="I478" s="245"/>
      <c r="J478" s="1656"/>
      <c r="L478" s="1109"/>
    </row>
    <row r="479" spans="1:17" s="1829" customFormat="1" ht="21.95" customHeight="1">
      <c r="A479" s="1825"/>
      <c r="B479" s="84" t="s">
        <v>1007</v>
      </c>
      <c r="C479" s="1844">
        <v>100</v>
      </c>
      <c r="D479" s="181" t="s">
        <v>59</v>
      </c>
      <c r="E479" s="450"/>
      <c r="F479" s="1946">
        <v>1</v>
      </c>
      <c r="G479" s="1947">
        <v>1</v>
      </c>
      <c r="H479" s="1946">
        <v>1</v>
      </c>
      <c r="I479" s="1947">
        <v>1</v>
      </c>
      <c r="J479" s="1826"/>
      <c r="K479" s="1827"/>
      <c r="L479" s="1827"/>
      <c r="M479" s="1827"/>
      <c r="N479" s="1828"/>
      <c r="O479" s="1827"/>
      <c r="P479" s="1827"/>
      <c r="Q479" s="1827"/>
    </row>
    <row r="480" spans="1:17" s="1829" customFormat="1" ht="21.95" hidden="1" customHeight="1" outlineLevel="1">
      <c r="A480" s="1830"/>
      <c r="B480" s="84" t="s">
        <v>898</v>
      </c>
      <c r="C480" s="1844">
        <v>100</v>
      </c>
      <c r="D480" s="1831"/>
      <c r="E480" s="1832"/>
      <c r="F480" s="1946">
        <v>1</v>
      </c>
      <c r="G480" s="1947">
        <v>1</v>
      </c>
      <c r="H480" s="1946">
        <v>1</v>
      </c>
      <c r="I480" s="1947">
        <v>1</v>
      </c>
      <c r="J480" s="1826"/>
      <c r="K480" s="1827"/>
      <c r="L480" s="1827"/>
      <c r="M480" s="1827"/>
      <c r="N480" s="1828"/>
      <c r="O480" s="1827"/>
      <c r="P480" s="1827"/>
      <c r="Q480" s="1827"/>
    </row>
    <row r="481" spans="1:17" s="1829" customFormat="1" ht="21.95" hidden="1" customHeight="1" outlineLevel="1">
      <c r="A481" s="1830"/>
      <c r="B481" s="84" t="s">
        <v>899</v>
      </c>
      <c r="C481" s="1844">
        <v>100</v>
      </c>
      <c r="D481" s="1831"/>
      <c r="E481" s="1832"/>
      <c r="F481" s="1946">
        <v>1</v>
      </c>
      <c r="G481" s="1947">
        <v>1</v>
      </c>
      <c r="H481" s="1946">
        <v>1</v>
      </c>
      <c r="I481" s="1947">
        <v>1</v>
      </c>
      <c r="J481" s="1826"/>
      <c r="K481" s="1827"/>
      <c r="L481" s="1827"/>
      <c r="M481" s="1827"/>
      <c r="N481" s="1828"/>
      <c r="O481" s="1827"/>
      <c r="P481" s="1827"/>
      <c r="Q481" s="1827"/>
    </row>
    <row r="482" spans="1:17" s="1829" customFormat="1" ht="21.95" hidden="1" customHeight="1" outlineLevel="1">
      <c r="A482" s="1830"/>
      <c r="B482" s="84" t="s">
        <v>900</v>
      </c>
      <c r="C482" s="1844">
        <v>100</v>
      </c>
      <c r="D482" s="1831"/>
      <c r="E482" s="1832"/>
      <c r="F482" s="1946">
        <v>1</v>
      </c>
      <c r="G482" s="1947">
        <v>1</v>
      </c>
      <c r="H482" s="1946">
        <v>1</v>
      </c>
      <c r="I482" s="1947">
        <v>1</v>
      </c>
      <c r="J482" s="1826"/>
      <c r="K482" s="1827"/>
      <c r="L482" s="1827"/>
      <c r="M482" s="1827"/>
      <c r="N482" s="1828"/>
      <c r="O482" s="1827"/>
      <c r="P482" s="1827"/>
      <c r="Q482" s="1827"/>
    </row>
    <row r="483" spans="1:17" s="1829" customFormat="1" ht="21.95" hidden="1" customHeight="1" outlineLevel="1">
      <c r="A483" s="1830"/>
      <c r="B483" s="84" t="s">
        <v>901</v>
      </c>
      <c r="C483" s="1844">
        <v>100</v>
      </c>
      <c r="D483" s="1831"/>
      <c r="E483" s="1832"/>
      <c r="F483" s="1946">
        <v>1</v>
      </c>
      <c r="G483" s="1947">
        <v>1</v>
      </c>
      <c r="H483" s="1946">
        <v>1</v>
      </c>
      <c r="I483" s="1947">
        <v>1</v>
      </c>
      <c r="J483" s="1826"/>
      <c r="K483" s="1827"/>
      <c r="L483" s="1827"/>
      <c r="M483" s="1827"/>
      <c r="N483" s="1828"/>
      <c r="O483" s="1827"/>
      <c r="P483" s="1827"/>
      <c r="Q483" s="1827"/>
    </row>
    <row r="484" spans="1:17" s="1829" customFormat="1" ht="21.95" customHeight="1" collapsed="1">
      <c r="A484" s="1830"/>
      <c r="B484" s="84" t="s">
        <v>1027</v>
      </c>
      <c r="C484" s="1844">
        <v>100</v>
      </c>
      <c r="D484" s="1831" t="s">
        <v>897</v>
      </c>
      <c r="E484" s="1832"/>
      <c r="F484" s="1946">
        <v>1</v>
      </c>
      <c r="G484" s="1947">
        <v>1</v>
      </c>
      <c r="H484" s="1946">
        <v>1</v>
      </c>
      <c r="I484" s="1947">
        <v>1</v>
      </c>
      <c r="J484" s="1826"/>
      <c r="K484" s="1827"/>
      <c r="L484" s="1827"/>
      <c r="M484" s="1827"/>
      <c r="N484" s="1828"/>
      <c r="O484" s="1827"/>
      <c r="P484" s="1827"/>
      <c r="Q484" s="1827"/>
    </row>
    <row r="485" spans="1:17" s="1829" customFormat="1" ht="21.95" hidden="1" customHeight="1" outlineLevel="1">
      <c r="A485" s="1830"/>
      <c r="B485" s="84" t="s">
        <v>903</v>
      </c>
      <c r="C485" s="1844">
        <v>100</v>
      </c>
      <c r="D485" s="1831" t="s">
        <v>897</v>
      </c>
      <c r="E485" s="1832"/>
      <c r="F485" s="1946">
        <v>1</v>
      </c>
      <c r="G485" s="1947">
        <v>1</v>
      </c>
      <c r="H485" s="1946">
        <v>1</v>
      </c>
      <c r="I485" s="1947">
        <v>1</v>
      </c>
      <c r="J485" s="1826"/>
      <c r="K485" s="1827"/>
      <c r="L485" s="1827"/>
      <c r="M485" s="1827"/>
      <c r="N485" s="1828"/>
      <c r="O485" s="1827"/>
      <c r="P485" s="1827"/>
      <c r="Q485" s="1827"/>
    </row>
    <row r="486" spans="1:17" s="1829" customFormat="1" ht="21.95" hidden="1" customHeight="1" outlineLevel="1">
      <c r="A486" s="1830"/>
      <c r="B486" s="84" t="s">
        <v>904</v>
      </c>
      <c r="C486" s="1844">
        <v>100</v>
      </c>
      <c r="D486" s="1831" t="s">
        <v>897</v>
      </c>
      <c r="E486" s="1832"/>
      <c r="F486" s="1946">
        <v>1</v>
      </c>
      <c r="G486" s="1947">
        <v>1</v>
      </c>
      <c r="H486" s="1946">
        <v>1</v>
      </c>
      <c r="I486" s="1947">
        <v>1</v>
      </c>
      <c r="J486" s="1826"/>
      <c r="K486" s="1827"/>
      <c r="L486" s="1827"/>
      <c r="M486" s="1827"/>
      <c r="N486" s="1828"/>
      <c r="O486" s="1827"/>
      <c r="P486" s="1827"/>
      <c r="Q486" s="1827"/>
    </row>
    <row r="487" spans="1:17" s="1829" customFormat="1" ht="21.95" hidden="1" customHeight="1" outlineLevel="1">
      <c r="A487" s="1830"/>
      <c r="B487" s="84" t="s">
        <v>905</v>
      </c>
      <c r="C487" s="1844">
        <v>100</v>
      </c>
      <c r="D487" s="1831" t="s">
        <v>897</v>
      </c>
      <c r="E487" s="1832"/>
      <c r="F487" s="1946">
        <v>1</v>
      </c>
      <c r="G487" s="1947">
        <v>1</v>
      </c>
      <c r="H487" s="1946">
        <v>1</v>
      </c>
      <c r="I487" s="1947">
        <v>1</v>
      </c>
      <c r="J487" s="1826"/>
      <c r="K487" s="1827"/>
      <c r="L487" s="1827"/>
      <c r="M487" s="1827"/>
      <c r="N487" s="1828"/>
      <c r="O487" s="1827"/>
      <c r="P487" s="1827"/>
      <c r="Q487" s="1827"/>
    </row>
    <row r="488" spans="1:17" s="1829" customFormat="1" ht="21.95" customHeight="1" collapsed="1">
      <c r="A488" s="1830"/>
      <c r="B488" s="84" t="s">
        <v>1028</v>
      </c>
      <c r="C488" s="1844">
        <v>100</v>
      </c>
      <c r="D488" s="1831" t="s">
        <v>897</v>
      </c>
      <c r="E488" s="1832"/>
      <c r="F488" s="1946">
        <v>1</v>
      </c>
      <c r="G488" s="1947">
        <v>1</v>
      </c>
      <c r="H488" s="1946">
        <v>1</v>
      </c>
      <c r="I488" s="1947">
        <v>1</v>
      </c>
      <c r="J488" s="1826"/>
      <c r="K488" s="1827"/>
      <c r="L488" s="1827"/>
      <c r="M488" s="1827"/>
      <c r="N488" s="1828"/>
      <c r="O488" s="1827"/>
      <c r="P488" s="1827"/>
      <c r="Q488" s="1827"/>
    </row>
    <row r="489" spans="1:17" s="1829" customFormat="1" ht="21.95" hidden="1" customHeight="1" outlineLevel="1">
      <c r="A489" s="1830"/>
      <c r="B489" s="84" t="s">
        <v>907</v>
      </c>
      <c r="C489" s="1844">
        <v>100</v>
      </c>
      <c r="D489" s="1831" t="s">
        <v>897</v>
      </c>
      <c r="E489" s="1832"/>
      <c r="F489" s="1946">
        <v>1</v>
      </c>
      <c r="G489" s="1947">
        <v>1</v>
      </c>
      <c r="H489" s="1946">
        <v>1</v>
      </c>
      <c r="I489" s="1947">
        <v>1</v>
      </c>
      <c r="J489" s="1826"/>
      <c r="K489" s="1827"/>
      <c r="L489" s="1827"/>
      <c r="M489" s="1827"/>
      <c r="N489" s="1828"/>
      <c r="O489" s="1827"/>
      <c r="P489" s="1827"/>
      <c r="Q489" s="1827"/>
    </row>
    <row r="490" spans="1:17" s="1829" customFormat="1" ht="21.95" hidden="1" customHeight="1" outlineLevel="1">
      <c r="A490" s="1830"/>
      <c r="B490" s="84" t="s">
        <v>908</v>
      </c>
      <c r="C490" s="1844">
        <v>100</v>
      </c>
      <c r="D490" s="1831" t="s">
        <v>897</v>
      </c>
      <c r="E490" s="1832"/>
      <c r="F490" s="1946">
        <v>1</v>
      </c>
      <c r="G490" s="1947">
        <v>1</v>
      </c>
      <c r="H490" s="1946">
        <v>1</v>
      </c>
      <c r="I490" s="1947">
        <v>1</v>
      </c>
      <c r="J490" s="1826"/>
      <c r="K490" s="1827"/>
      <c r="L490" s="1827"/>
      <c r="M490" s="1827"/>
      <c r="N490" s="1828"/>
      <c r="O490" s="1827"/>
      <c r="P490" s="1827"/>
      <c r="Q490" s="1827"/>
    </row>
    <row r="491" spans="1:17" s="1829" customFormat="1" ht="21.95" hidden="1" customHeight="1" outlineLevel="1">
      <c r="A491" s="1830"/>
      <c r="B491" s="84" t="s">
        <v>909</v>
      </c>
      <c r="C491" s="1844">
        <v>100</v>
      </c>
      <c r="D491" s="1831" t="s">
        <v>897</v>
      </c>
      <c r="E491" s="1832"/>
      <c r="F491" s="1946">
        <v>1</v>
      </c>
      <c r="G491" s="1947">
        <v>1</v>
      </c>
      <c r="H491" s="1946">
        <v>1</v>
      </c>
      <c r="I491" s="1947">
        <v>1</v>
      </c>
      <c r="J491" s="1826"/>
      <c r="K491" s="1827"/>
      <c r="L491" s="1827"/>
      <c r="M491" s="1827"/>
      <c r="N491" s="1828"/>
      <c r="O491" s="1827"/>
      <c r="P491" s="1827"/>
      <c r="Q491" s="1827"/>
    </row>
    <row r="492" spans="1:17" s="1829" customFormat="1" ht="21.95" customHeight="1" collapsed="1">
      <c r="A492" s="1830"/>
      <c r="B492" s="84" t="s">
        <v>1029</v>
      </c>
      <c r="C492" s="1844">
        <v>100</v>
      </c>
      <c r="D492" s="1831" t="s">
        <v>897</v>
      </c>
      <c r="E492" s="1832"/>
      <c r="F492" s="1946">
        <v>1</v>
      </c>
      <c r="G492" s="1947">
        <v>1</v>
      </c>
      <c r="H492" s="1946">
        <v>1</v>
      </c>
      <c r="I492" s="1947">
        <v>1</v>
      </c>
      <c r="J492" s="1826"/>
      <c r="K492" s="1827"/>
      <c r="L492" s="1827"/>
      <c r="M492" s="1827"/>
      <c r="N492" s="1828"/>
      <c r="O492" s="1827"/>
      <c r="P492" s="1827"/>
      <c r="Q492" s="1827"/>
    </row>
    <row r="493" spans="1:17" s="1829" customFormat="1" ht="21.95" hidden="1" customHeight="1" outlineLevel="1">
      <c r="A493" s="1830"/>
      <c r="B493" s="84" t="s">
        <v>911</v>
      </c>
      <c r="C493" s="1844">
        <v>100</v>
      </c>
      <c r="D493" s="1831" t="s">
        <v>897</v>
      </c>
      <c r="E493" s="1832"/>
      <c r="F493" s="1946">
        <v>1</v>
      </c>
      <c r="G493" s="1947">
        <v>1</v>
      </c>
      <c r="H493" s="1946">
        <v>1</v>
      </c>
      <c r="I493" s="1947">
        <v>1</v>
      </c>
      <c r="J493" s="1826"/>
      <c r="K493" s="1827"/>
      <c r="L493" s="1827"/>
      <c r="M493" s="1827"/>
      <c r="N493" s="1828"/>
      <c r="O493" s="1827"/>
      <c r="P493" s="1827"/>
      <c r="Q493" s="1827"/>
    </row>
    <row r="494" spans="1:17" s="1829" customFormat="1" ht="21.95" hidden="1" customHeight="1" outlineLevel="1">
      <c r="A494" s="1830"/>
      <c r="B494" s="84" t="s">
        <v>912</v>
      </c>
      <c r="C494" s="1844">
        <v>100</v>
      </c>
      <c r="D494" s="1831" t="s">
        <v>897</v>
      </c>
      <c r="E494" s="1832"/>
      <c r="F494" s="1946">
        <v>1</v>
      </c>
      <c r="G494" s="1947">
        <v>1</v>
      </c>
      <c r="H494" s="1946">
        <v>1</v>
      </c>
      <c r="I494" s="1947">
        <v>1</v>
      </c>
      <c r="J494" s="1826"/>
      <c r="K494" s="1827"/>
      <c r="L494" s="1827"/>
      <c r="M494" s="1827"/>
      <c r="N494" s="1828"/>
      <c r="O494" s="1827"/>
      <c r="P494" s="1827"/>
      <c r="Q494" s="1827"/>
    </row>
    <row r="495" spans="1:17" s="1829" customFormat="1" ht="21.95" hidden="1" customHeight="1" outlineLevel="1">
      <c r="A495" s="1830"/>
      <c r="B495" s="84" t="s">
        <v>913</v>
      </c>
      <c r="C495" s="1844">
        <v>100</v>
      </c>
      <c r="D495" s="1831" t="s">
        <v>897</v>
      </c>
      <c r="E495" s="1832"/>
      <c r="F495" s="1946">
        <v>1</v>
      </c>
      <c r="G495" s="1947">
        <v>1</v>
      </c>
      <c r="H495" s="1946">
        <v>1</v>
      </c>
      <c r="I495" s="1947">
        <v>1</v>
      </c>
      <c r="J495" s="1826"/>
      <c r="K495" s="1827"/>
      <c r="L495" s="1827"/>
      <c r="M495" s="1827"/>
      <c r="N495" s="1828"/>
      <c r="O495" s="1827"/>
      <c r="P495" s="1827"/>
      <c r="Q495" s="1827"/>
    </row>
    <row r="496" spans="1:17" s="1829" customFormat="1" ht="21.95" hidden="1" customHeight="1" outlineLevel="1">
      <c r="A496" s="1830"/>
      <c r="B496" s="84" t="s">
        <v>914</v>
      </c>
      <c r="C496" s="1844">
        <v>100</v>
      </c>
      <c r="D496" s="1831" t="s">
        <v>897</v>
      </c>
      <c r="E496" s="1832"/>
      <c r="F496" s="1946">
        <v>1</v>
      </c>
      <c r="G496" s="1947">
        <v>1</v>
      </c>
      <c r="H496" s="1946">
        <v>1</v>
      </c>
      <c r="I496" s="1947">
        <v>1</v>
      </c>
      <c r="J496" s="1826"/>
      <c r="K496" s="1827"/>
      <c r="L496" s="1827"/>
      <c r="M496" s="1827"/>
      <c r="N496" s="1828"/>
      <c r="O496" s="1827"/>
      <c r="P496" s="1827"/>
      <c r="Q496" s="1827"/>
    </row>
    <row r="497" spans="1:17" s="1829" customFormat="1" ht="21.95" customHeight="1" collapsed="1">
      <c r="A497" s="1830"/>
      <c r="B497" s="84" t="s">
        <v>1030</v>
      </c>
      <c r="C497" s="1844">
        <v>100</v>
      </c>
      <c r="D497" s="1831" t="s">
        <v>897</v>
      </c>
      <c r="E497" s="1832"/>
      <c r="F497" s="1946">
        <v>1</v>
      </c>
      <c r="G497" s="1947">
        <v>1</v>
      </c>
      <c r="H497" s="1946">
        <v>1</v>
      </c>
      <c r="I497" s="1947">
        <v>1</v>
      </c>
      <c r="J497" s="1826"/>
      <c r="K497" s="1827"/>
      <c r="L497" s="1827"/>
      <c r="M497" s="1827"/>
      <c r="N497" s="1828"/>
      <c r="O497" s="1827"/>
      <c r="P497" s="1827"/>
      <c r="Q497" s="1827"/>
    </row>
    <row r="498" spans="1:17" s="1829" customFormat="1" ht="21.95" hidden="1" customHeight="1" outlineLevel="1">
      <c r="A498" s="1830"/>
      <c r="B498" s="84" t="s">
        <v>916</v>
      </c>
      <c r="C498" s="1844">
        <v>100</v>
      </c>
      <c r="D498" s="1831" t="s">
        <v>897</v>
      </c>
      <c r="E498" s="1832"/>
      <c r="F498" s="1946">
        <v>1</v>
      </c>
      <c r="G498" s="1947">
        <v>1</v>
      </c>
      <c r="H498" s="1946">
        <v>1</v>
      </c>
      <c r="I498" s="1947">
        <v>1</v>
      </c>
      <c r="J498" s="1826"/>
      <c r="K498" s="1827"/>
      <c r="L498" s="1827"/>
      <c r="M498" s="1827"/>
      <c r="N498" s="1828"/>
      <c r="O498" s="1827"/>
      <c r="P498" s="1827"/>
      <c r="Q498" s="1827"/>
    </row>
    <row r="499" spans="1:17" s="1829" customFormat="1" ht="21.95" hidden="1" customHeight="1" outlineLevel="1">
      <c r="A499" s="1830"/>
      <c r="B499" s="84" t="s">
        <v>917</v>
      </c>
      <c r="C499" s="1844">
        <v>100</v>
      </c>
      <c r="D499" s="1831" t="s">
        <v>897</v>
      </c>
      <c r="E499" s="1832"/>
      <c r="F499" s="1946">
        <v>1</v>
      </c>
      <c r="G499" s="1947">
        <v>1</v>
      </c>
      <c r="H499" s="1946">
        <v>1</v>
      </c>
      <c r="I499" s="1947">
        <v>1</v>
      </c>
      <c r="J499" s="1826"/>
      <c r="K499" s="1827"/>
      <c r="L499" s="1827"/>
      <c r="M499" s="1827"/>
      <c r="N499" s="1828"/>
      <c r="O499" s="1827"/>
      <c r="P499" s="1827"/>
      <c r="Q499" s="1827"/>
    </row>
    <row r="500" spans="1:17" s="1829" customFormat="1" ht="21.95" customHeight="1" collapsed="1">
      <c r="A500" s="1830"/>
      <c r="B500" s="84" t="s">
        <v>1031</v>
      </c>
      <c r="C500" s="1844">
        <v>100</v>
      </c>
      <c r="D500" s="1831" t="s">
        <v>897</v>
      </c>
      <c r="E500" s="1832"/>
      <c r="F500" s="1946">
        <v>1</v>
      </c>
      <c r="G500" s="1947">
        <v>1</v>
      </c>
      <c r="H500" s="1946">
        <v>1</v>
      </c>
      <c r="I500" s="1947">
        <v>1</v>
      </c>
      <c r="J500" s="1826"/>
      <c r="K500" s="1827"/>
      <c r="L500" s="1827"/>
      <c r="M500" s="1827"/>
      <c r="N500" s="1828"/>
      <c r="O500" s="1827"/>
      <c r="P500" s="1827"/>
      <c r="Q500" s="1827"/>
    </row>
    <row r="501" spans="1:17" s="1829" customFormat="1" ht="21.95" hidden="1" customHeight="1" outlineLevel="1">
      <c r="A501" s="1835" t="s">
        <v>1032</v>
      </c>
      <c r="B501" s="1836" t="s">
        <v>919</v>
      </c>
      <c r="C501" s="1844">
        <v>100</v>
      </c>
      <c r="D501" s="1831" t="s">
        <v>897</v>
      </c>
      <c r="E501" s="1837"/>
      <c r="F501" s="1946">
        <v>1</v>
      </c>
      <c r="G501" s="1947">
        <v>1</v>
      </c>
      <c r="H501" s="1946">
        <v>1</v>
      </c>
      <c r="I501" s="1947">
        <v>1</v>
      </c>
      <c r="J501" s="1838"/>
      <c r="K501" s="1827"/>
      <c r="L501" s="1827"/>
      <c r="M501" s="1827"/>
      <c r="N501" s="1828"/>
      <c r="O501" s="1827"/>
      <c r="P501" s="1827"/>
      <c r="Q501" s="1827"/>
    </row>
    <row r="502" spans="1:17" s="1829" customFormat="1" ht="21.95" hidden="1" customHeight="1" outlineLevel="1">
      <c r="A502" s="1830"/>
      <c r="B502" s="84" t="s">
        <v>920</v>
      </c>
      <c r="C502" s="1844">
        <v>100</v>
      </c>
      <c r="D502" s="1831" t="s">
        <v>897</v>
      </c>
      <c r="E502" s="1832"/>
      <c r="F502" s="1946">
        <v>1</v>
      </c>
      <c r="G502" s="1947">
        <v>1</v>
      </c>
      <c r="H502" s="1946">
        <v>1</v>
      </c>
      <c r="I502" s="1947">
        <v>1</v>
      </c>
      <c r="J502" s="1826"/>
      <c r="K502" s="1827"/>
      <c r="L502" s="1827"/>
      <c r="M502" s="1827"/>
      <c r="N502" s="1828"/>
      <c r="O502" s="1827"/>
      <c r="P502" s="1827"/>
      <c r="Q502" s="1827"/>
    </row>
    <row r="503" spans="1:17" s="1829" customFormat="1" ht="21.95" hidden="1" customHeight="1" outlineLevel="1">
      <c r="A503" s="1830"/>
      <c r="B503" s="84" t="s">
        <v>921</v>
      </c>
      <c r="C503" s="1844">
        <v>100</v>
      </c>
      <c r="D503" s="1831" t="s">
        <v>897</v>
      </c>
      <c r="E503" s="1832"/>
      <c r="F503" s="1946">
        <v>1</v>
      </c>
      <c r="G503" s="1947">
        <v>1</v>
      </c>
      <c r="H503" s="1946">
        <v>1</v>
      </c>
      <c r="I503" s="1947">
        <v>1</v>
      </c>
      <c r="J503" s="1826"/>
      <c r="K503" s="1827"/>
      <c r="L503" s="1827"/>
      <c r="M503" s="1827"/>
      <c r="N503" s="1828"/>
      <c r="O503" s="1827"/>
      <c r="P503" s="1827"/>
      <c r="Q503" s="1827"/>
    </row>
    <row r="504" spans="1:17" s="1829" customFormat="1" ht="21.95" hidden="1" customHeight="1" outlineLevel="1">
      <c r="A504" s="1830"/>
      <c r="B504" s="84" t="s">
        <v>922</v>
      </c>
      <c r="C504" s="1844">
        <v>100</v>
      </c>
      <c r="D504" s="1831" t="s">
        <v>897</v>
      </c>
      <c r="E504" s="1832"/>
      <c r="F504" s="1946">
        <v>1</v>
      </c>
      <c r="G504" s="1947">
        <v>1</v>
      </c>
      <c r="H504" s="1946">
        <v>1</v>
      </c>
      <c r="I504" s="1947">
        <v>1</v>
      </c>
      <c r="J504" s="1826"/>
      <c r="K504" s="1827"/>
      <c r="L504" s="1827"/>
      <c r="M504" s="1827"/>
      <c r="N504" s="1828"/>
      <c r="O504" s="1827"/>
      <c r="P504" s="1827"/>
      <c r="Q504" s="1827"/>
    </row>
    <row r="505" spans="1:17" s="1829" customFormat="1" ht="21.95" customHeight="1" collapsed="1">
      <c r="A505" s="1830"/>
      <c r="B505" s="84" t="s">
        <v>1033</v>
      </c>
      <c r="C505" s="1844">
        <v>100</v>
      </c>
      <c r="D505" s="1831" t="s">
        <v>897</v>
      </c>
      <c r="E505" s="1832"/>
      <c r="F505" s="1946">
        <v>1</v>
      </c>
      <c r="G505" s="1947">
        <v>1</v>
      </c>
      <c r="H505" s="1946">
        <v>1</v>
      </c>
      <c r="I505" s="1947">
        <v>1</v>
      </c>
      <c r="J505" s="1826"/>
      <c r="K505" s="1827"/>
      <c r="L505" s="1827"/>
      <c r="M505" s="1827"/>
      <c r="N505" s="1828"/>
      <c r="O505" s="1827"/>
      <c r="P505" s="1827"/>
      <c r="Q505" s="1827"/>
    </row>
    <row r="506" spans="1:17" s="1829" customFormat="1" ht="21.95" hidden="1" customHeight="1" outlineLevel="1">
      <c r="A506" s="1830"/>
      <c r="B506" s="84" t="s">
        <v>924</v>
      </c>
      <c r="C506" s="1844">
        <v>100</v>
      </c>
      <c r="D506" s="1831" t="s">
        <v>897</v>
      </c>
      <c r="E506" s="1832"/>
      <c r="F506" s="1946">
        <v>1</v>
      </c>
      <c r="G506" s="1947">
        <v>1</v>
      </c>
      <c r="H506" s="1946">
        <v>1</v>
      </c>
      <c r="I506" s="1947">
        <v>1</v>
      </c>
      <c r="J506" s="1826"/>
      <c r="K506" s="1827"/>
      <c r="L506" s="1827"/>
      <c r="M506" s="1827"/>
      <c r="N506" s="1828"/>
      <c r="O506" s="1827"/>
      <c r="P506" s="1827"/>
      <c r="Q506" s="1827"/>
    </row>
    <row r="507" spans="1:17" s="1829" customFormat="1" ht="21.95" hidden="1" customHeight="1" outlineLevel="1">
      <c r="A507" s="1830"/>
      <c r="B507" s="84" t="s">
        <v>925</v>
      </c>
      <c r="C507" s="1844">
        <v>100</v>
      </c>
      <c r="D507" s="1831" t="s">
        <v>897</v>
      </c>
      <c r="E507" s="1832"/>
      <c r="F507" s="1946">
        <v>1</v>
      </c>
      <c r="G507" s="1947">
        <v>1</v>
      </c>
      <c r="H507" s="1946">
        <v>1</v>
      </c>
      <c r="I507" s="1947">
        <v>1</v>
      </c>
      <c r="J507" s="1826"/>
      <c r="K507" s="1827"/>
      <c r="L507" s="1827"/>
      <c r="M507" s="1827"/>
      <c r="N507" s="1828"/>
      <c r="O507" s="1827"/>
      <c r="P507" s="1827"/>
      <c r="Q507" s="1827"/>
    </row>
    <row r="508" spans="1:17" s="1829" customFormat="1" ht="21.95" hidden="1" customHeight="1" outlineLevel="1">
      <c r="A508" s="1839"/>
      <c r="B508" s="84" t="s">
        <v>926</v>
      </c>
      <c r="C508" s="1844">
        <v>100</v>
      </c>
      <c r="D508" s="1831" t="s">
        <v>897</v>
      </c>
      <c r="E508" s="1832"/>
      <c r="F508" s="1946">
        <v>1</v>
      </c>
      <c r="G508" s="1947">
        <v>1</v>
      </c>
      <c r="H508" s="1946">
        <v>1</v>
      </c>
      <c r="I508" s="1947">
        <v>1</v>
      </c>
      <c r="J508" s="1826"/>
      <c r="K508" s="1827"/>
      <c r="L508" s="1827"/>
      <c r="M508" s="1827"/>
      <c r="N508" s="1828"/>
      <c r="O508" s="1827"/>
      <c r="P508" s="1827"/>
      <c r="Q508" s="1827"/>
    </row>
    <row r="509" spans="1:17" s="1829" customFormat="1" ht="21.95" customHeight="1" collapsed="1">
      <c r="A509" s="1830"/>
      <c r="B509" s="84" t="s">
        <v>1034</v>
      </c>
      <c r="C509" s="1844">
        <v>100</v>
      </c>
      <c r="D509" s="1831" t="s">
        <v>897</v>
      </c>
      <c r="E509" s="1832"/>
      <c r="F509" s="1946">
        <v>1</v>
      </c>
      <c r="G509" s="1947">
        <v>1</v>
      </c>
      <c r="H509" s="1946">
        <v>1</v>
      </c>
      <c r="I509" s="1947">
        <v>1</v>
      </c>
      <c r="J509" s="1826"/>
      <c r="K509" s="1827"/>
      <c r="L509" s="1827"/>
      <c r="M509" s="1827"/>
      <c r="N509" s="1828"/>
      <c r="O509" s="1827"/>
      <c r="P509" s="1827"/>
      <c r="Q509" s="1827"/>
    </row>
    <row r="510" spans="1:17" s="1829" customFormat="1" ht="21.95" customHeight="1">
      <c r="A510" s="1830"/>
      <c r="B510" s="84" t="s">
        <v>928</v>
      </c>
      <c r="C510" s="1844">
        <v>100</v>
      </c>
      <c r="D510" s="1831" t="s">
        <v>897</v>
      </c>
      <c r="E510" s="1832"/>
      <c r="F510" s="1946">
        <v>1</v>
      </c>
      <c r="G510" s="1947">
        <v>1</v>
      </c>
      <c r="H510" s="1946">
        <v>1</v>
      </c>
      <c r="I510" s="1947">
        <v>1</v>
      </c>
      <c r="J510" s="1826"/>
      <c r="K510" s="1827"/>
      <c r="L510" s="1827"/>
      <c r="M510" s="1827"/>
      <c r="N510" s="1828"/>
      <c r="O510" s="1827"/>
      <c r="P510" s="1827"/>
      <c r="Q510" s="1827"/>
    </row>
    <row r="511" spans="1:17" s="1829" customFormat="1" ht="21.95" hidden="1" customHeight="1" outlineLevel="1">
      <c r="A511" s="1830"/>
      <c r="B511" s="84" t="s">
        <v>929</v>
      </c>
      <c r="C511" s="1844">
        <v>100</v>
      </c>
      <c r="D511" s="1831" t="s">
        <v>897</v>
      </c>
      <c r="E511" s="1832"/>
      <c r="F511" s="1946">
        <v>1</v>
      </c>
      <c r="G511" s="1947">
        <v>1</v>
      </c>
      <c r="H511" s="1946">
        <v>1</v>
      </c>
      <c r="I511" s="1947">
        <v>1</v>
      </c>
      <c r="J511" s="1826"/>
      <c r="K511" s="1827"/>
      <c r="L511" s="1827"/>
      <c r="M511" s="1827"/>
      <c r="N511" s="1828"/>
      <c r="O511" s="1827"/>
      <c r="P511" s="1827"/>
      <c r="Q511" s="1827"/>
    </row>
    <row r="512" spans="1:17" s="1829" customFormat="1" ht="21.95" hidden="1" customHeight="1" outlineLevel="1">
      <c r="A512" s="1830"/>
      <c r="B512" s="84" t="s">
        <v>930</v>
      </c>
      <c r="C512" s="1844">
        <v>100</v>
      </c>
      <c r="D512" s="1831" t="s">
        <v>897</v>
      </c>
      <c r="E512" s="1832"/>
      <c r="F512" s="1946">
        <v>1</v>
      </c>
      <c r="G512" s="1947">
        <v>1</v>
      </c>
      <c r="H512" s="1946">
        <v>1</v>
      </c>
      <c r="I512" s="1947">
        <v>1</v>
      </c>
      <c r="J512" s="1826"/>
      <c r="K512" s="1827"/>
      <c r="L512" s="1827"/>
      <c r="M512" s="1827"/>
      <c r="N512" s="1828"/>
      <c r="O512" s="1827"/>
      <c r="P512" s="1827"/>
      <c r="Q512" s="1827"/>
    </row>
    <row r="513" spans="1:17" s="1829" customFormat="1" ht="21.95" customHeight="1" collapsed="1">
      <c r="A513" s="1830"/>
      <c r="B513" s="84" t="s">
        <v>1035</v>
      </c>
      <c r="C513" s="1844">
        <v>100</v>
      </c>
      <c r="D513" s="1831" t="s">
        <v>897</v>
      </c>
      <c r="E513" s="1832"/>
      <c r="F513" s="1946">
        <v>1</v>
      </c>
      <c r="G513" s="1947">
        <v>1</v>
      </c>
      <c r="H513" s="1946">
        <v>1</v>
      </c>
      <c r="I513" s="1947">
        <v>1</v>
      </c>
      <c r="J513" s="1826"/>
      <c r="K513" s="1827"/>
      <c r="L513" s="1827"/>
      <c r="M513" s="1827"/>
      <c r="N513" s="1828"/>
      <c r="O513" s="1827"/>
      <c r="P513" s="1827"/>
      <c r="Q513" s="1827"/>
    </row>
    <row r="514" spans="1:17" s="1829" customFormat="1" ht="21.95" hidden="1" customHeight="1" outlineLevel="1">
      <c r="A514" s="1830"/>
      <c r="B514" s="84" t="s">
        <v>932</v>
      </c>
      <c r="C514" s="1844">
        <v>100</v>
      </c>
      <c r="D514" s="1831" t="s">
        <v>897</v>
      </c>
      <c r="E514" s="1832"/>
      <c r="F514" s="1946">
        <v>1</v>
      </c>
      <c r="G514" s="1947">
        <v>1</v>
      </c>
      <c r="H514" s="1946">
        <v>1</v>
      </c>
      <c r="I514" s="1947">
        <v>1</v>
      </c>
      <c r="J514" s="1826"/>
      <c r="K514" s="1827"/>
      <c r="L514" s="1827"/>
      <c r="M514" s="1827"/>
      <c r="N514" s="1828"/>
      <c r="O514" s="1827"/>
      <c r="P514" s="1827"/>
      <c r="Q514" s="1827"/>
    </row>
    <row r="515" spans="1:17" s="1829" customFormat="1" ht="21.95" hidden="1" customHeight="1" outlineLevel="1">
      <c r="A515" s="1830"/>
      <c r="B515" s="84" t="s">
        <v>933</v>
      </c>
      <c r="C515" s="1844">
        <v>100</v>
      </c>
      <c r="D515" s="1831" t="s">
        <v>897</v>
      </c>
      <c r="E515" s="1832"/>
      <c r="F515" s="1946">
        <v>1</v>
      </c>
      <c r="G515" s="1947">
        <v>1</v>
      </c>
      <c r="H515" s="1946">
        <v>1</v>
      </c>
      <c r="I515" s="1947">
        <v>1</v>
      </c>
      <c r="J515" s="1826"/>
      <c r="K515" s="1827"/>
      <c r="L515" s="1827"/>
      <c r="M515" s="1827"/>
      <c r="N515" s="1828"/>
      <c r="O515" s="1827"/>
      <c r="P515" s="1827"/>
      <c r="Q515" s="1827"/>
    </row>
    <row r="516" spans="1:17" s="1829" customFormat="1" ht="21.95" hidden="1" customHeight="1" outlineLevel="1">
      <c r="A516" s="1830"/>
      <c r="B516" s="84" t="s">
        <v>934</v>
      </c>
      <c r="C516" s="1844">
        <v>100</v>
      </c>
      <c r="D516" s="1831" t="s">
        <v>897</v>
      </c>
      <c r="E516" s="1832"/>
      <c r="F516" s="1946">
        <v>1</v>
      </c>
      <c r="G516" s="1947">
        <v>1</v>
      </c>
      <c r="H516" s="1946">
        <v>1</v>
      </c>
      <c r="I516" s="1947">
        <v>1</v>
      </c>
      <c r="J516" s="1826"/>
      <c r="K516" s="1827"/>
      <c r="L516" s="1827"/>
      <c r="M516" s="1827"/>
      <c r="N516" s="1828"/>
      <c r="O516" s="1827"/>
      <c r="P516" s="1827"/>
      <c r="Q516" s="1827"/>
    </row>
    <row r="517" spans="1:17" s="1829" customFormat="1" ht="21.95" customHeight="1" collapsed="1">
      <c r="A517" s="1830"/>
      <c r="B517" s="84" t="s">
        <v>1036</v>
      </c>
      <c r="C517" s="1844">
        <v>100</v>
      </c>
      <c r="D517" s="1831" t="s">
        <v>897</v>
      </c>
      <c r="E517" s="1832"/>
      <c r="F517" s="1946">
        <v>1</v>
      </c>
      <c r="G517" s="1947">
        <v>1</v>
      </c>
      <c r="H517" s="1946">
        <v>1</v>
      </c>
      <c r="I517" s="1947">
        <v>1</v>
      </c>
      <c r="J517" s="1826"/>
      <c r="K517" s="1827"/>
      <c r="L517" s="1827"/>
      <c r="M517" s="1827"/>
      <c r="N517" s="1828"/>
      <c r="O517" s="1827"/>
      <c r="P517" s="1827"/>
      <c r="Q517" s="1827"/>
    </row>
    <row r="518" spans="1:17" s="1829" customFormat="1" ht="21.95" hidden="1" customHeight="1" outlineLevel="1">
      <c r="A518" s="1830"/>
      <c r="B518" s="84" t="s">
        <v>936</v>
      </c>
      <c r="C518" s="1844">
        <v>100</v>
      </c>
      <c r="D518" s="1831" t="s">
        <v>897</v>
      </c>
      <c r="E518" s="1832"/>
      <c r="F518" s="1946">
        <v>1</v>
      </c>
      <c r="G518" s="1947">
        <v>1</v>
      </c>
      <c r="H518" s="1946">
        <v>1</v>
      </c>
      <c r="I518" s="1947">
        <v>1</v>
      </c>
      <c r="J518" s="1826"/>
      <c r="K518" s="1827"/>
      <c r="L518" s="1827"/>
      <c r="M518" s="1827"/>
      <c r="N518" s="1828"/>
      <c r="O518" s="1827"/>
      <c r="P518" s="1827"/>
      <c r="Q518" s="1827"/>
    </row>
    <row r="519" spans="1:17" s="1829" customFormat="1" ht="21.95" hidden="1" customHeight="1" outlineLevel="1">
      <c r="A519" s="1830"/>
      <c r="B519" s="84" t="s">
        <v>937</v>
      </c>
      <c r="C519" s="1844">
        <v>100</v>
      </c>
      <c r="D519" s="1831" t="s">
        <v>897</v>
      </c>
      <c r="E519" s="1832"/>
      <c r="F519" s="1946">
        <v>1</v>
      </c>
      <c r="G519" s="1947">
        <v>1</v>
      </c>
      <c r="H519" s="1946">
        <v>1</v>
      </c>
      <c r="I519" s="1947">
        <v>1</v>
      </c>
      <c r="J519" s="1826"/>
      <c r="K519" s="1827"/>
      <c r="L519" s="1827"/>
      <c r="M519" s="1827"/>
      <c r="N519" s="1828"/>
      <c r="O519" s="1827"/>
      <c r="P519" s="1827"/>
      <c r="Q519" s="1827"/>
    </row>
    <row r="520" spans="1:17" s="1829" customFormat="1" ht="21.95" hidden="1" customHeight="1" outlineLevel="1">
      <c r="A520" s="1830"/>
      <c r="B520" s="84" t="s">
        <v>938</v>
      </c>
      <c r="C520" s="1844">
        <v>100</v>
      </c>
      <c r="D520" s="1831" t="s">
        <v>897</v>
      </c>
      <c r="E520" s="1832"/>
      <c r="F520" s="1946">
        <v>1</v>
      </c>
      <c r="G520" s="1947">
        <v>1</v>
      </c>
      <c r="H520" s="1946">
        <v>1</v>
      </c>
      <c r="I520" s="1947">
        <v>1</v>
      </c>
      <c r="J520" s="1826"/>
      <c r="K520" s="1827"/>
      <c r="L520" s="1827"/>
      <c r="M520" s="1827"/>
      <c r="N520" s="1828"/>
      <c r="O520" s="1827"/>
      <c r="P520" s="1827"/>
      <c r="Q520" s="1827"/>
    </row>
    <row r="521" spans="1:17" s="1829" customFormat="1" ht="21.95" customHeight="1" collapsed="1">
      <c r="A521" s="1830"/>
      <c r="B521" s="84" t="s">
        <v>1037</v>
      </c>
      <c r="C521" s="1844">
        <v>100</v>
      </c>
      <c r="D521" s="1831" t="s">
        <v>897</v>
      </c>
      <c r="E521" s="1832"/>
      <c r="F521" s="1946">
        <v>1</v>
      </c>
      <c r="G521" s="1947">
        <v>1</v>
      </c>
      <c r="H521" s="1946">
        <v>1</v>
      </c>
      <c r="I521" s="1947">
        <v>1</v>
      </c>
      <c r="J521" s="1826"/>
      <c r="K521" s="1827"/>
      <c r="L521" s="1827"/>
      <c r="M521" s="1827"/>
      <c r="N521" s="1828"/>
      <c r="O521" s="1827"/>
      <c r="P521" s="1827"/>
      <c r="Q521" s="1827"/>
    </row>
    <row r="522" spans="1:17" s="1829" customFormat="1" ht="21.95" hidden="1" customHeight="1" outlineLevel="1">
      <c r="A522" s="1830"/>
      <c r="B522" s="84" t="s">
        <v>940</v>
      </c>
      <c r="C522" s="1844">
        <v>100</v>
      </c>
      <c r="D522" s="1831" t="s">
        <v>897</v>
      </c>
      <c r="E522" s="1832"/>
      <c r="F522" s="1946">
        <v>1</v>
      </c>
      <c r="G522" s="1947">
        <v>1</v>
      </c>
      <c r="H522" s="1946">
        <v>1</v>
      </c>
      <c r="I522" s="1947">
        <v>1</v>
      </c>
      <c r="J522" s="1826"/>
      <c r="K522" s="1827"/>
      <c r="L522" s="1827"/>
      <c r="M522" s="1827"/>
      <c r="N522" s="1828"/>
      <c r="O522" s="1827"/>
      <c r="P522" s="1827"/>
      <c r="Q522" s="1827"/>
    </row>
    <row r="523" spans="1:17" s="1829" customFormat="1" ht="21.95" hidden="1" customHeight="1" outlineLevel="1">
      <c r="A523" s="1830"/>
      <c r="B523" s="84" t="s">
        <v>941</v>
      </c>
      <c r="C523" s="1844">
        <v>100</v>
      </c>
      <c r="D523" s="1831" t="s">
        <v>897</v>
      </c>
      <c r="E523" s="1832"/>
      <c r="F523" s="1946">
        <v>1</v>
      </c>
      <c r="G523" s="1947">
        <v>1</v>
      </c>
      <c r="H523" s="1946">
        <v>1</v>
      </c>
      <c r="I523" s="1947">
        <v>1</v>
      </c>
      <c r="J523" s="1826"/>
      <c r="K523" s="1827"/>
      <c r="L523" s="1827"/>
      <c r="M523" s="1827"/>
      <c r="N523" s="1828"/>
      <c r="O523" s="1827"/>
      <c r="P523" s="1827"/>
      <c r="Q523" s="1827"/>
    </row>
    <row r="524" spans="1:17" s="1829" customFormat="1" ht="21.95" hidden="1" customHeight="1" outlineLevel="1">
      <c r="A524" s="1830"/>
      <c r="B524" s="84" t="s">
        <v>942</v>
      </c>
      <c r="C524" s="1844">
        <v>100</v>
      </c>
      <c r="D524" s="1831" t="s">
        <v>897</v>
      </c>
      <c r="E524" s="1832"/>
      <c r="F524" s="1946">
        <v>1</v>
      </c>
      <c r="G524" s="1947">
        <v>1</v>
      </c>
      <c r="H524" s="1946">
        <v>1</v>
      </c>
      <c r="I524" s="1947">
        <v>1</v>
      </c>
      <c r="J524" s="1826"/>
      <c r="K524" s="1827"/>
      <c r="L524" s="1827"/>
      <c r="M524" s="1827"/>
      <c r="N524" s="1828"/>
      <c r="O524" s="1827"/>
      <c r="P524" s="1827"/>
      <c r="Q524" s="1827"/>
    </row>
    <row r="525" spans="1:17" s="1829" customFormat="1" ht="21.95" hidden="1" customHeight="1" outlineLevel="1">
      <c r="A525" s="1840"/>
      <c r="B525" s="1326" t="s">
        <v>943</v>
      </c>
      <c r="C525" s="1844">
        <v>100</v>
      </c>
      <c r="D525" s="1831" t="s">
        <v>897</v>
      </c>
      <c r="E525" s="1841"/>
      <c r="F525" s="1946">
        <v>1</v>
      </c>
      <c r="G525" s="1947">
        <v>1</v>
      </c>
      <c r="H525" s="1946">
        <v>1</v>
      </c>
      <c r="I525" s="1947">
        <v>1</v>
      </c>
      <c r="J525" s="1842"/>
      <c r="K525" s="1827"/>
      <c r="L525" s="1827"/>
      <c r="M525" s="1827"/>
      <c r="N525" s="1828"/>
      <c r="O525" s="1827"/>
      <c r="P525" s="1827"/>
      <c r="Q525" s="1827"/>
    </row>
    <row r="526" spans="1:17" s="1829" customFormat="1" ht="21.95" customHeight="1" collapsed="1">
      <c r="A526" s="1835"/>
      <c r="B526" s="1836" t="s">
        <v>1038</v>
      </c>
      <c r="C526" s="1844">
        <v>100</v>
      </c>
      <c r="D526" s="1831" t="s">
        <v>897</v>
      </c>
      <c r="E526" s="1837"/>
      <c r="F526" s="1946">
        <v>1</v>
      </c>
      <c r="G526" s="1947">
        <v>1</v>
      </c>
      <c r="H526" s="1946">
        <v>1</v>
      </c>
      <c r="I526" s="1947">
        <v>1</v>
      </c>
      <c r="J526" s="1838"/>
      <c r="K526" s="1827"/>
      <c r="L526" s="1827"/>
      <c r="M526" s="1827"/>
      <c r="N526" s="1828"/>
      <c r="O526" s="1827"/>
      <c r="P526" s="1827"/>
      <c r="Q526" s="1827"/>
    </row>
    <row r="527" spans="1:17" s="1829" customFormat="1" ht="21.95" hidden="1" customHeight="1" outlineLevel="1">
      <c r="A527" s="1830"/>
      <c r="B527" s="84" t="s">
        <v>945</v>
      </c>
      <c r="C527" s="1844">
        <v>100</v>
      </c>
      <c r="D527" s="1831" t="s">
        <v>897</v>
      </c>
      <c r="E527" s="1832"/>
      <c r="F527" s="1946">
        <v>1</v>
      </c>
      <c r="G527" s="1947">
        <v>1</v>
      </c>
      <c r="H527" s="1946">
        <v>1</v>
      </c>
      <c r="I527" s="1947">
        <v>1</v>
      </c>
      <c r="J527" s="1826"/>
      <c r="K527" s="1827"/>
      <c r="L527" s="1827"/>
      <c r="M527" s="1827"/>
      <c r="N527" s="1828"/>
      <c r="O527" s="1827"/>
      <c r="P527" s="1827"/>
      <c r="Q527" s="1827"/>
    </row>
    <row r="528" spans="1:17" s="1829" customFormat="1" ht="21.95" hidden="1" customHeight="1" outlineLevel="1">
      <c r="A528" s="1830"/>
      <c r="B528" s="84" t="s">
        <v>946</v>
      </c>
      <c r="C528" s="1844">
        <v>100</v>
      </c>
      <c r="D528" s="1831" t="s">
        <v>897</v>
      </c>
      <c r="E528" s="1832"/>
      <c r="F528" s="1946">
        <v>1</v>
      </c>
      <c r="G528" s="1947">
        <v>1</v>
      </c>
      <c r="H528" s="1946">
        <v>1</v>
      </c>
      <c r="I528" s="1947">
        <v>1</v>
      </c>
      <c r="J528" s="1826"/>
      <c r="K528" s="1827"/>
      <c r="L528" s="1827"/>
      <c r="M528" s="1827"/>
      <c r="N528" s="1828"/>
      <c r="O528" s="1827"/>
      <c r="P528" s="1827"/>
      <c r="Q528" s="1827"/>
    </row>
    <row r="529" spans="1:17" s="1829" customFormat="1" ht="21.95" customHeight="1" collapsed="1">
      <c r="A529" s="1830"/>
      <c r="B529" s="84" t="s">
        <v>1039</v>
      </c>
      <c r="C529" s="1844">
        <v>100</v>
      </c>
      <c r="D529" s="1831" t="s">
        <v>897</v>
      </c>
      <c r="E529" s="1832"/>
      <c r="F529" s="1946">
        <v>1</v>
      </c>
      <c r="G529" s="1947">
        <v>1</v>
      </c>
      <c r="H529" s="1946">
        <v>1</v>
      </c>
      <c r="I529" s="1947">
        <v>1</v>
      </c>
      <c r="J529" s="1826"/>
      <c r="K529" s="1827"/>
      <c r="L529" s="1827"/>
      <c r="M529" s="1827"/>
      <c r="N529" s="1828"/>
      <c r="O529" s="1827"/>
      <c r="P529" s="1827"/>
      <c r="Q529" s="1827"/>
    </row>
    <row r="530" spans="1:17" s="1829" customFormat="1" ht="21.95" hidden="1" customHeight="1" outlineLevel="1">
      <c r="A530" s="1830"/>
      <c r="B530" s="84" t="s">
        <v>948</v>
      </c>
      <c r="C530" s="1844">
        <v>100</v>
      </c>
      <c r="D530" s="1831" t="s">
        <v>897</v>
      </c>
      <c r="E530" s="1832"/>
      <c r="F530" s="1946">
        <v>1</v>
      </c>
      <c r="G530" s="1947">
        <v>1</v>
      </c>
      <c r="H530" s="1946">
        <v>1</v>
      </c>
      <c r="I530" s="1947">
        <v>1</v>
      </c>
      <c r="J530" s="1826"/>
      <c r="K530" s="1827"/>
      <c r="L530" s="1827"/>
      <c r="M530" s="1827"/>
      <c r="N530" s="1828"/>
      <c r="O530" s="1827"/>
      <c r="P530" s="1827"/>
      <c r="Q530" s="1827"/>
    </row>
    <row r="531" spans="1:17" s="1829" customFormat="1" ht="21.95" hidden="1" customHeight="1" outlineLevel="1">
      <c r="A531" s="1830"/>
      <c r="B531" s="84" t="s">
        <v>949</v>
      </c>
      <c r="C531" s="1844">
        <v>100</v>
      </c>
      <c r="D531" s="1831" t="s">
        <v>897</v>
      </c>
      <c r="E531" s="1832"/>
      <c r="F531" s="1946">
        <v>1</v>
      </c>
      <c r="G531" s="1947">
        <v>1</v>
      </c>
      <c r="H531" s="1946">
        <v>1</v>
      </c>
      <c r="I531" s="1947">
        <v>1</v>
      </c>
      <c r="J531" s="1826"/>
      <c r="K531" s="1827"/>
      <c r="L531" s="1827"/>
      <c r="M531" s="1827"/>
      <c r="N531" s="1828"/>
      <c r="O531" s="1827"/>
      <c r="P531" s="1827"/>
      <c r="Q531" s="1827"/>
    </row>
    <row r="532" spans="1:17" s="1829" customFormat="1" ht="21.95" customHeight="1" collapsed="1">
      <c r="A532" s="1830"/>
      <c r="B532" s="84" t="s">
        <v>1040</v>
      </c>
      <c r="C532" s="1844">
        <v>100</v>
      </c>
      <c r="D532" s="1831" t="s">
        <v>897</v>
      </c>
      <c r="E532" s="1832"/>
      <c r="F532" s="1946">
        <v>1</v>
      </c>
      <c r="G532" s="1947">
        <v>1</v>
      </c>
      <c r="H532" s="1946">
        <v>1</v>
      </c>
      <c r="I532" s="1947">
        <v>1</v>
      </c>
      <c r="J532" s="1826"/>
      <c r="K532" s="1827"/>
      <c r="L532" s="1827"/>
      <c r="M532" s="1827"/>
      <c r="N532" s="1828"/>
      <c r="O532" s="1827"/>
      <c r="P532" s="1827"/>
      <c r="Q532" s="1827"/>
    </row>
    <row r="533" spans="1:17" s="1829" customFormat="1" ht="21.95" hidden="1" customHeight="1" outlineLevel="1">
      <c r="A533" s="1830"/>
      <c r="B533" s="84" t="s">
        <v>957</v>
      </c>
      <c r="C533" s="1844">
        <v>100</v>
      </c>
      <c r="D533" s="1831" t="s">
        <v>897</v>
      </c>
      <c r="E533" s="1832"/>
      <c r="F533" s="1946">
        <v>1</v>
      </c>
      <c r="G533" s="1947">
        <v>1</v>
      </c>
      <c r="H533" s="1946">
        <v>1</v>
      </c>
      <c r="I533" s="1947">
        <v>1</v>
      </c>
      <c r="J533" s="1826"/>
      <c r="K533" s="1827"/>
      <c r="L533" s="1827"/>
      <c r="M533" s="1827"/>
      <c r="N533" s="1828"/>
      <c r="O533" s="1827"/>
      <c r="P533" s="1827"/>
      <c r="Q533" s="1827"/>
    </row>
    <row r="534" spans="1:17" s="1829" customFormat="1" ht="21.95" hidden="1" customHeight="1" outlineLevel="1">
      <c r="A534" s="1830"/>
      <c r="B534" s="84" t="s">
        <v>952</v>
      </c>
      <c r="C534" s="1844">
        <v>100</v>
      </c>
      <c r="D534" s="1831" t="s">
        <v>897</v>
      </c>
      <c r="E534" s="1832"/>
      <c r="F534" s="1946">
        <v>1</v>
      </c>
      <c r="G534" s="1947">
        <v>1</v>
      </c>
      <c r="H534" s="1946">
        <v>1</v>
      </c>
      <c r="I534" s="1947">
        <v>1</v>
      </c>
      <c r="J534" s="1826"/>
      <c r="K534" s="1827"/>
      <c r="L534" s="1827"/>
      <c r="M534" s="1827"/>
      <c r="N534" s="1828"/>
      <c r="O534" s="1827"/>
      <c r="P534" s="1827"/>
      <c r="Q534" s="1827"/>
    </row>
    <row r="535" spans="1:17" s="1829" customFormat="1" ht="21.95" customHeight="1" collapsed="1">
      <c r="A535" s="1830"/>
      <c r="B535" s="101" t="s">
        <v>1041</v>
      </c>
      <c r="C535" s="1844">
        <v>100</v>
      </c>
      <c r="D535" s="1831" t="s">
        <v>897</v>
      </c>
      <c r="E535" s="1843"/>
      <c r="F535" s="1946">
        <v>1</v>
      </c>
      <c r="G535" s="1947">
        <v>1</v>
      </c>
      <c r="H535" s="1946">
        <v>1</v>
      </c>
      <c r="I535" s="1947">
        <v>1</v>
      </c>
      <c r="J535" s="1826"/>
      <c r="K535" s="1827"/>
      <c r="L535" s="1827"/>
      <c r="M535" s="1827"/>
      <c r="N535" s="1828"/>
      <c r="O535" s="1827"/>
      <c r="P535" s="1827"/>
      <c r="Q535" s="1827"/>
    </row>
    <row r="536" spans="1:17" ht="21.95" customHeight="1">
      <c r="A536" s="1310"/>
      <c r="B536" s="1876" t="s">
        <v>1022</v>
      </c>
      <c r="C536" s="2444"/>
      <c r="D536" s="2445"/>
      <c r="E536" s="1313"/>
      <c r="F536" s="1204"/>
      <c r="G536" s="2446"/>
      <c r="H536" s="514"/>
      <c r="I536" s="514"/>
      <c r="J536" s="1658"/>
      <c r="L536" s="1109"/>
    </row>
    <row r="537" spans="1:17" ht="21.95" customHeight="1">
      <c r="A537" s="1042" t="s">
        <v>840</v>
      </c>
      <c r="B537" s="2818" t="s">
        <v>845</v>
      </c>
      <c r="C537" s="2819"/>
      <c r="D537" s="2819"/>
      <c r="E537" s="447" t="s">
        <v>20</v>
      </c>
      <c r="F537" s="408"/>
      <c r="G537" s="408"/>
      <c r="H537" s="1421"/>
      <c r="I537" s="1462"/>
      <c r="J537" s="2437" t="s">
        <v>895</v>
      </c>
      <c r="O537" s="12">
        <v>9</v>
      </c>
    </row>
    <row r="538" spans="1:17" ht="21.95" customHeight="1">
      <c r="A538" s="142"/>
      <c r="B538" s="2440" t="s">
        <v>718</v>
      </c>
      <c r="C538" s="2441"/>
      <c r="D538" s="2441"/>
      <c r="E538" s="450" t="s">
        <v>44</v>
      </c>
      <c r="F538" s="411"/>
      <c r="G538" s="377"/>
      <c r="H538" s="1422"/>
      <c r="I538" s="1458"/>
      <c r="J538" s="1695"/>
    </row>
    <row r="539" spans="1:17" s="1753" customFormat="1" ht="21.95" customHeight="1">
      <c r="A539" s="1777"/>
      <c r="B539" s="84" t="s">
        <v>1007</v>
      </c>
      <c r="C539" s="1845">
        <v>69045</v>
      </c>
      <c r="D539" s="2117" t="s">
        <v>678</v>
      </c>
      <c r="E539" s="450" t="s">
        <v>123</v>
      </c>
      <c r="F539" s="2121"/>
      <c r="G539" s="2121"/>
      <c r="H539" s="1657"/>
      <c r="I539" s="1796">
        <v>1</v>
      </c>
      <c r="J539" s="1750"/>
      <c r="K539" s="1751"/>
      <c r="L539" s="1751"/>
      <c r="M539" s="1751"/>
      <c r="N539" s="1752"/>
      <c r="O539" s="1751"/>
      <c r="P539" s="1751"/>
      <c r="Q539" s="1751"/>
    </row>
    <row r="540" spans="1:17" s="1753" customFormat="1" ht="21.95" hidden="1" customHeight="1" outlineLevel="1">
      <c r="A540" s="133"/>
      <c r="B540" s="84" t="s">
        <v>898</v>
      </c>
      <c r="C540" s="1845">
        <v>758</v>
      </c>
      <c r="D540" s="181" t="s">
        <v>897</v>
      </c>
      <c r="E540" s="1746"/>
      <c r="F540" s="2121"/>
      <c r="G540" s="2121"/>
      <c r="H540" s="1657"/>
      <c r="I540" s="1796">
        <v>1</v>
      </c>
      <c r="J540" s="1750"/>
      <c r="K540" s="1751"/>
      <c r="L540" s="1751"/>
      <c r="M540" s="1751"/>
      <c r="N540" s="1752"/>
      <c r="O540" s="1751"/>
      <c r="P540" s="1751"/>
      <c r="Q540" s="1751"/>
    </row>
    <row r="541" spans="1:17" s="1753" customFormat="1" ht="21.95" hidden="1" customHeight="1" outlineLevel="1">
      <c r="A541" s="133"/>
      <c r="B541" s="84" t="s">
        <v>899</v>
      </c>
      <c r="C541" s="1845">
        <v>87</v>
      </c>
      <c r="D541" s="181" t="s">
        <v>897</v>
      </c>
      <c r="E541" s="1746"/>
      <c r="F541" s="2121"/>
      <c r="G541" s="2121"/>
      <c r="H541" s="1657"/>
      <c r="I541" s="1796">
        <v>1</v>
      </c>
      <c r="J541" s="1750"/>
      <c r="K541" s="1751"/>
      <c r="L541" s="1751"/>
      <c r="M541" s="1751"/>
      <c r="N541" s="1752"/>
      <c r="O541" s="1751"/>
      <c r="P541" s="1751"/>
      <c r="Q541" s="1751"/>
    </row>
    <row r="542" spans="1:17" s="1753" customFormat="1" ht="21.95" hidden="1" customHeight="1" outlineLevel="1">
      <c r="A542" s="133"/>
      <c r="B542" s="84" t="s">
        <v>900</v>
      </c>
      <c r="C542" s="1845">
        <v>210</v>
      </c>
      <c r="D542" s="181" t="s">
        <v>897</v>
      </c>
      <c r="E542" s="1746"/>
      <c r="F542" s="2121"/>
      <c r="G542" s="2121"/>
      <c r="H542" s="1657"/>
      <c r="I542" s="1796">
        <v>1</v>
      </c>
      <c r="J542" s="1750"/>
      <c r="K542" s="1751"/>
      <c r="L542" s="1751"/>
      <c r="M542" s="1751"/>
      <c r="N542" s="1752"/>
      <c r="O542" s="1751"/>
      <c r="P542" s="1751"/>
      <c r="Q542" s="1751"/>
    </row>
    <row r="543" spans="1:17" s="1753" customFormat="1" ht="21.95" hidden="1" customHeight="1" outlineLevel="1">
      <c r="A543" s="133"/>
      <c r="B543" s="84" t="s">
        <v>901</v>
      </c>
      <c r="C543" s="1845">
        <v>88</v>
      </c>
      <c r="D543" s="181" t="s">
        <v>897</v>
      </c>
      <c r="E543" s="1746"/>
      <c r="F543" s="2121"/>
      <c r="G543" s="2121"/>
      <c r="H543" s="1657"/>
      <c r="I543" s="1796">
        <v>1</v>
      </c>
      <c r="J543" s="1750"/>
      <c r="K543" s="1751"/>
      <c r="L543" s="1751"/>
      <c r="M543" s="1751"/>
      <c r="N543" s="1752"/>
      <c r="O543" s="1751"/>
      <c r="P543" s="1751"/>
      <c r="Q543" s="1751"/>
    </row>
    <row r="544" spans="1:17" s="1753" customFormat="1" ht="21.95" customHeight="1" collapsed="1">
      <c r="A544" s="133"/>
      <c r="B544" s="84" t="s">
        <v>902</v>
      </c>
      <c r="C544" s="1845">
        <f>SUM(C540:C543)</f>
        <v>1143</v>
      </c>
      <c r="D544" s="181" t="s">
        <v>897</v>
      </c>
      <c r="E544" s="1746"/>
      <c r="F544" s="2121"/>
      <c r="G544" s="2121"/>
      <c r="H544" s="1657"/>
      <c r="I544" s="1796">
        <v>1</v>
      </c>
      <c r="J544" s="1750"/>
      <c r="K544" s="1751"/>
      <c r="L544" s="1751"/>
      <c r="M544" s="1751"/>
      <c r="N544" s="1752"/>
      <c r="O544" s="1751"/>
      <c r="P544" s="1751"/>
      <c r="Q544" s="1751"/>
    </row>
    <row r="545" spans="1:17" s="1753" customFormat="1" ht="21.95" hidden="1" customHeight="1" outlineLevel="1">
      <c r="A545" s="133"/>
      <c r="B545" s="84" t="s">
        <v>903</v>
      </c>
      <c r="C545" s="1845">
        <v>1172</v>
      </c>
      <c r="D545" s="181" t="s">
        <v>897</v>
      </c>
      <c r="E545" s="1746"/>
      <c r="F545" s="2121"/>
      <c r="G545" s="2121"/>
      <c r="H545" s="1657"/>
      <c r="I545" s="1796">
        <v>1</v>
      </c>
      <c r="J545" s="1750"/>
      <c r="K545" s="1751"/>
      <c r="L545" s="1751"/>
      <c r="M545" s="1751"/>
      <c r="N545" s="1752"/>
      <c r="O545" s="1751"/>
      <c r="P545" s="1751"/>
      <c r="Q545" s="1751"/>
    </row>
    <row r="546" spans="1:17" s="1753" customFormat="1" ht="21.95" hidden="1" customHeight="1" outlineLevel="1">
      <c r="A546" s="1846"/>
      <c r="B546" s="1326" t="s">
        <v>904</v>
      </c>
      <c r="C546" s="1847">
        <v>421</v>
      </c>
      <c r="D546" s="181" t="s">
        <v>897</v>
      </c>
      <c r="E546" s="1848"/>
      <c r="F546" s="2121"/>
      <c r="G546" s="2121"/>
      <c r="H546" s="1657"/>
      <c r="I546" s="1796">
        <v>1</v>
      </c>
      <c r="J546" s="1849"/>
      <c r="K546" s="1751"/>
      <c r="L546" s="1751"/>
      <c r="M546" s="1751"/>
      <c r="N546" s="1752"/>
      <c r="O546" s="1751"/>
      <c r="P546" s="1751"/>
      <c r="Q546" s="1751"/>
    </row>
    <row r="547" spans="1:17" s="1753" customFormat="1" ht="21.95" hidden="1" customHeight="1" outlineLevel="1">
      <c r="A547" s="1850" t="s">
        <v>1032</v>
      </c>
      <c r="B547" s="1836" t="s">
        <v>905</v>
      </c>
      <c r="C547" s="1851">
        <v>934</v>
      </c>
      <c r="D547" s="181" t="s">
        <v>897</v>
      </c>
      <c r="E547" s="1852"/>
      <c r="F547" s="2121"/>
      <c r="G547" s="2121"/>
      <c r="H547" s="1657"/>
      <c r="I547" s="1796">
        <v>1</v>
      </c>
      <c r="J547" s="1853"/>
      <c r="K547" s="1751"/>
      <c r="L547" s="1751"/>
      <c r="M547" s="1751"/>
      <c r="N547" s="1752"/>
      <c r="O547" s="1751"/>
      <c r="P547" s="1751"/>
      <c r="Q547" s="1751"/>
    </row>
    <row r="548" spans="1:17" s="1753" customFormat="1" ht="21.95" customHeight="1" collapsed="1">
      <c r="A548" s="133"/>
      <c r="B548" s="84" t="s">
        <v>906</v>
      </c>
      <c r="C548" s="1845">
        <f>SUM(C545:C547)</f>
        <v>2527</v>
      </c>
      <c r="D548" s="181" t="s">
        <v>897</v>
      </c>
      <c r="E548" s="1746"/>
      <c r="F548" s="2121"/>
      <c r="G548" s="2121"/>
      <c r="H548" s="1657"/>
      <c r="I548" s="1796">
        <v>1</v>
      </c>
      <c r="J548" s="1750"/>
      <c r="K548" s="1751"/>
      <c r="L548" s="1751"/>
      <c r="M548" s="1751"/>
      <c r="N548" s="1752"/>
      <c r="O548" s="1751"/>
      <c r="P548" s="1751"/>
      <c r="Q548" s="1751"/>
    </row>
    <row r="549" spans="1:17" s="1753" customFormat="1" ht="21.95" hidden="1" customHeight="1" outlineLevel="1">
      <c r="A549" s="133"/>
      <c r="B549" s="84" t="s">
        <v>907</v>
      </c>
      <c r="C549" s="1845">
        <v>153</v>
      </c>
      <c r="D549" s="181" t="s">
        <v>897</v>
      </c>
      <c r="E549" s="1746"/>
      <c r="F549" s="2121"/>
      <c r="G549" s="2121"/>
      <c r="H549" s="1657"/>
      <c r="I549" s="1796">
        <v>1</v>
      </c>
      <c r="J549" s="1750"/>
      <c r="K549" s="1751"/>
      <c r="L549" s="1751"/>
      <c r="M549" s="1751"/>
      <c r="N549" s="1752"/>
      <c r="O549" s="1751"/>
      <c r="P549" s="1751"/>
      <c r="Q549" s="1751"/>
    </row>
    <row r="550" spans="1:17" s="1753" customFormat="1" ht="21.95" hidden="1" customHeight="1" outlineLevel="1">
      <c r="A550" s="133"/>
      <c r="B550" s="84" t="s">
        <v>908</v>
      </c>
      <c r="C550" s="1845">
        <v>634</v>
      </c>
      <c r="D550" s="181" t="s">
        <v>897</v>
      </c>
      <c r="E550" s="1746"/>
      <c r="F550" s="2121"/>
      <c r="G550" s="2121"/>
      <c r="H550" s="1657"/>
      <c r="I550" s="1796">
        <v>1</v>
      </c>
      <c r="J550" s="1750"/>
      <c r="K550" s="1751"/>
      <c r="L550" s="1751"/>
      <c r="M550" s="1751"/>
      <c r="N550" s="1752"/>
      <c r="O550" s="1751"/>
      <c r="P550" s="1751"/>
      <c r="Q550" s="1751"/>
    </row>
    <row r="551" spans="1:17" s="1753" customFormat="1" ht="21.95" hidden="1" customHeight="1" outlineLevel="1">
      <c r="A551" s="133"/>
      <c r="B551" s="84" t="s">
        <v>909</v>
      </c>
      <c r="C551" s="1845">
        <v>2282</v>
      </c>
      <c r="D551" s="181" t="s">
        <v>897</v>
      </c>
      <c r="E551" s="1746"/>
      <c r="F551" s="2121"/>
      <c r="G551" s="2121"/>
      <c r="H551" s="1657"/>
      <c r="I551" s="1796">
        <v>1</v>
      </c>
      <c r="J551" s="1750"/>
      <c r="K551" s="1751"/>
      <c r="L551" s="1751"/>
      <c r="M551" s="1751"/>
      <c r="N551" s="1752"/>
      <c r="O551" s="1751"/>
      <c r="P551" s="1751"/>
      <c r="Q551" s="1751"/>
    </row>
    <row r="552" spans="1:17" s="1753" customFormat="1" ht="21.95" customHeight="1" collapsed="1">
      <c r="A552" s="133"/>
      <c r="B552" s="84" t="s">
        <v>910</v>
      </c>
      <c r="C552" s="1845">
        <f>SUM(C549:C551)</f>
        <v>3069</v>
      </c>
      <c r="D552" s="181" t="s">
        <v>897</v>
      </c>
      <c r="E552" s="1746"/>
      <c r="F552" s="2121"/>
      <c r="G552" s="2121"/>
      <c r="H552" s="1657"/>
      <c r="I552" s="1796">
        <v>1</v>
      </c>
      <c r="J552" s="1750"/>
      <c r="K552" s="1751"/>
      <c r="L552" s="1751"/>
      <c r="M552" s="1751"/>
      <c r="N552" s="1752"/>
      <c r="O552" s="1751"/>
      <c r="P552" s="1751"/>
      <c r="Q552" s="1751"/>
    </row>
    <row r="553" spans="1:17" s="1753" customFormat="1" ht="21.95" hidden="1" customHeight="1" outlineLevel="1">
      <c r="A553" s="133"/>
      <c r="B553" s="84" t="s">
        <v>911</v>
      </c>
      <c r="C553" s="1845">
        <v>4527</v>
      </c>
      <c r="D553" s="181" t="s">
        <v>897</v>
      </c>
      <c r="E553" s="1746"/>
      <c r="F553" s="2121"/>
      <c r="G553" s="2121"/>
      <c r="H553" s="1657"/>
      <c r="I553" s="1796">
        <v>1</v>
      </c>
      <c r="J553" s="1750"/>
      <c r="K553" s="1751"/>
      <c r="L553" s="1751"/>
      <c r="M553" s="1751"/>
      <c r="N553" s="1752"/>
      <c r="O553" s="1751"/>
      <c r="P553" s="1751"/>
      <c r="Q553" s="1751"/>
    </row>
    <row r="554" spans="1:17" s="1753" customFormat="1" ht="21.95" hidden="1" customHeight="1" outlineLevel="1">
      <c r="A554" s="133"/>
      <c r="B554" s="84" t="s">
        <v>912</v>
      </c>
      <c r="C554" s="1845">
        <v>719</v>
      </c>
      <c r="D554" s="181" t="s">
        <v>897</v>
      </c>
      <c r="E554" s="1746"/>
      <c r="F554" s="2121"/>
      <c r="G554" s="2121"/>
      <c r="H554" s="1657"/>
      <c r="I554" s="1796">
        <v>1</v>
      </c>
      <c r="J554" s="1750"/>
      <c r="K554" s="1751"/>
      <c r="L554" s="1751"/>
      <c r="M554" s="1751"/>
      <c r="N554" s="1752"/>
      <c r="O554" s="1751"/>
      <c r="P554" s="1751"/>
      <c r="Q554" s="1751"/>
    </row>
    <row r="555" spans="1:17" s="1753" customFormat="1" ht="21.95" hidden="1" customHeight="1" outlineLevel="1">
      <c r="A555" s="133"/>
      <c r="B555" s="84" t="s">
        <v>913</v>
      </c>
      <c r="C555" s="1845">
        <v>2801</v>
      </c>
      <c r="D555" s="181" t="s">
        <v>897</v>
      </c>
      <c r="E555" s="1746"/>
      <c r="F555" s="2121"/>
      <c r="G555" s="2121"/>
      <c r="H555" s="1657"/>
      <c r="I555" s="1796">
        <v>1</v>
      </c>
      <c r="J555" s="1750"/>
      <c r="K555" s="1751"/>
      <c r="L555" s="1751"/>
      <c r="M555" s="1751"/>
      <c r="N555" s="1752"/>
      <c r="O555" s="1751"/>
      <c r="P555" s="1751"/>
      <c r="Q555" s="1751"/>
    </row>
    <row r="556" spans="1:17" s="1753" customFormat="1" ht="21.95" hidden="1" customHeight="1" outlineLevel="1">
      <c r="A556" s="133"/>
      <c r="B556" s="84" t="s">
        <v>914</v>
      </c>
      <c r="C556" s="1845">
        <v>1088</v>
      </c>
      <c r="D556" s="181" t="s">
        <v>897</v>
      </c>
      <c r="E556" s="1746"/>
      <c r="F556" s="2121"/>
      <c r="G556" s="2121"/>
      <c r="H556" s="1657"/>
      <c r="I556" s="1796">
        <v>1</v>
      </c>
      <c r="J556" s="1750"/>
      <c r="K556" s="1751"/>
      <c r="L556" s="1751"/>
      <c r="M556" s="1751"/>
      <c r="N556" s="1752"/>
      <c r="O556" s="1751"/>
      <c r="P556" s="1751"/>
      <c r="Q556" s="1751"/>
    </row>
    <row r="557" spans="1:17" s="1753" customFormat="1" ht="21.95" customHeight="1" collapsed="1">
      <c r="A557" s="133"/>
      <c r="B557" s="84" t="s">
        <v>915</v>
      </c>
      <c r="C557" s="1845">
        <v>9135</v>
      </c>
      <c r="D557" s="181" t="s">
        <v>897</v>
      </c>
      <c r="E557" s="1746"/>
      <c r="F557" s="2121"/>
      <c r="G557" s="2121"/>
      <c r="H557" s="1657"/>
      <c r="I557" s="1796">
        <v>1</v>
      </c>
      <c r="J557" s="1750"/>
      <c r="K557" s="1751"/>
      <c r="L557" s="1751"/>
      <c r="M557" s="1751"/>
      <c r="N557" s="1752"/>
      <c r="O557" s="1751"/>
      <c r="P557" s="1751"/>
      <c r="Q557" s="1751"/>
    </row>
    <row r="558" spans="1:17" s="1753" customFormat="1" ht="21.95" hidden="1" customHeight="1" outlineLevel="1">
      <c r="A558" s="133"/>
      <c r="B558" s="84" t="s">
        <v>916</v>
      </c>
      <c r="C558" s="1854">
        <v>9580</v>
      </c>
      <c r="D558" s="181" t="s">
        <v>897</v>
      </c>
      <c r="E558" s="1746"/>
      <c r="F558" s="2121"/>
      <c r="G558" s="2121"/>
      <c r="H558" s="1657"/>
      <c r="I558" s="1796">
        <v>1</v>
      </c>
      <c r="J558" s="1750"/>
      <c r="K558" s="1751"/>
      <c r="L558" s="1751"/>
      <c r="M558" s="1751"/>
      <c r="N558" s="1752"/>
      <c r="O558" s="1751"/>
      <c r="P558" s="1751"/>
      <c r="Q558" s="1751"/>
    </row>
    <row r="559" spans="1:17" s="1753" customFormat="1" ht="21.95" hidden="1" customHeight="1" outlineLevel="1">
      <c r="A559" s="133"/>
      <c r="B559" s="84" t="s">
        <v>917</v>
      </c>
      <c r="C559" s="1854">
        <v>192</v>
      </c>
      <c r="D559" s="181" t="s">
        <v>897</v>
      </c>
      <c r="E559" s="1746"/>
      <c r="F559" s="2121"/>
      <c r="G559" s="2121"/>
      <c r="H559" s="1657"/>
      <c r="I559" s="1796">
        <v>1</v>
      </c>
      <c r="J559" s="1750"/>
      <c r="K559" s="1751"/>
      <c r="L559" s="1751"/>
      <c r="M559" s="1751"/>
      <c r="N559" s="1752"/>
      <c r="O559" s="1751"/>
      <c r="P559" s="1751"/>
      <c r="Q559" s="1751"/>
    </row>
    <row r="560" spans="1:17" s="1753" customFormat="1" ht="21.95" customHeight="1" collapsed="1">
      <c r="A560" s="133"/>
      <c r="B560" s="84" t="s">
        <v>918</v>
      </c>
      <c r="C560" s="1854">
        <v>9772</v>
      </c>
      <c r="D560" s="181" t="s">
        <v>897</v>
      </c>
      <c r="E560" s="1746"/>
      <c r="F560" s="2121"/>
      <c r="G560" s="2121"/>
      <c r="H560" s="1657"/>
      <c r="I560" s="1796">
        <v>1</v>
      </c>
      <c r="J560" s="1750"/>
      <c r="K560" s="1751"/>
      <c r="L560" s="1751"/>
      <c r="M560" s="1751"/>
      <c r="N560" s="1752"/>
      <c r="O560" s="1751"/>
      <c r="P560" s="1751"/>
      <c r="Q560" s="1751"/>
    </row>
    <row r="561" spans="1:17" s="1753" customFormat="1" ht="21.95" hidden="1" customHeight="1" outlineLevel="1">
      <c r="A561" s="133"/>
      <c r="B561" s="84" t="s">
        <v>919</v>
      </c>
      <c r="C561" s="1854">
        <v>890</v>
      </c>
      <c r="D561" s="181" t="s">
        <v>897</v>
      </c>
      <c r="E561" s="1746"/>
      <c r="F561" s="2121"/>
      <c r="G561" s="2121"/>
      <c r="H561" s="1657"/>
      <c r="I561" s="1796">
        <v>1</v>
      </c>
      <c r="J561" s="1750"/>
      <c r="K561" s="1751"/>
      <c r="L561" s="1751"/>
      <c r="M561" s="1751"/>
      <c r="N561" s="1752"/>
      <c r="O561" s="1751"/>
      <c r="P561" s="1751"/>
      <c r="Q561" s="1751"/>
    </row>
    <row r="562" spans="1:17" s="1753" customFormat="1" ht="21.95" hidden="1" customHeight="1" outlineLevel="1">
      <c r="A562" s="133"/>
      <c r="B562" s="84" t="s">
        <v>920</v>
      </c>
      <c r="C562" s="1854">
        <v>3162</v>
      </c>
      <c r="D562" s="181" t="s">
        <v>897</v>
      </c>
      <c r="E562" s="1746"/>
      <c r="F562" s="2121"/>
      <c r="G562" s="2121"/>
      <c r="H562" s="1657"/>
      <c r="I562" s="1796">
        <v>1</v>
      </c>
      <c r="J562" s="1750"/>
      <c r="K562" s="1751"/>
      <c r="L562" s="1751"/>
      <c r="M562" s="1751"/>
      <c r="N562" s="1752"/>
      <c r="O562" s="1751"/>
      <c r="P562" s="1751"/>
      <c r="Q562" s="1751"/>
    </row>
    <row r="563" spans="1:17" s="1753" customFormat="1" ht="21.95" hidden="1" customHeight="1" outlineLevel="1">
      <c r="A563" s="133"/>
      <c r="B563" s="84" t="s">
        <v>921</v>
      </c>
      <c r="C563" s="1854">
        <v>1011</v>
      </c>
      <c r="D563" s="181" t="s">
        <v>897</v>
      </c>
      <c r="E563" s="1746"/>
      <c r="F563" s="2121"/>
      <c r="G563" s="2121"/>
      <c r="H563" s="1657"/>
      <c r="I563" s="1796">
        <v>1</v>
      </c>
      <c r="J563" s="1750"/>
      <c r="K563" s="1751"/>
      <c r="L563" s="1751"/>
      <c r="M563" s="1751"/>
      <c r="N563" s="1752"/>
      <c r="O563" s="1751"/>
      <c r="P563" s="1751"/>
      <c r="Q563" s="1751"/>
    </row>
    <row r="564" spans="1:17" s="1753" customFormat="1" ht="21.95" hidden="1" customHeight="1" outlineLevel="1">
      <c r="A564" s="166"/>
      <c r="B564" s="84" t="s">
        <v>922</v>
      </c>
      <c r="C564" s="1854">
        <v>401</v>
      </c>
      <c r="D564" s="181" t="s">
        <v>897</v>
      </c>
      <c r="E564" s="1746"/>
      <c r="F564" s="2121"/>
      <c r="G564" s="2121"/>
      <c r="H564" s="1657"/>
      <c r="I564" s="1796">
        <v>1</v>
      </c>
      <c r="J564" s="1750"/>
      <c r="K564" s="1751"/>
      <c r="L564" s="1751"/>
      <c r="M564" s="1751"/>
      <c r="N564" s="1752"/>
      <c r="O564" s="1751"/>
      <c r="P564" s="1751"/>
      <c r="Q564" s="1751"/>
    </row>
    <row r="565" spans="1:17" s="1753" customFormat="1" ht="21.95" customHeight="1" collapsed="1">
      <c r="A565" s="133"/>
      <c r="B565" s="84" t="s">
        <v>923</v>
      </c>
      <c r="C565" s="1854">
        <v>5464</v>
      </c>
      <c r="D565" s="181" t="s">
        <v>897</v>
      </c>
      <c r="E565" s="1746"/>
      <c r="F565" s="2121"/>
      <c r="G565" s="2121"/>
      <c r="H565" s="1657"/>
      <c r="I565" s="1796">
        <v>1</v>
      </c>
      <c r="J565" s="1750"/>
      <c r="K565" s="1751"/>
      <c r="L565" s="1751"/>
      <c r="M565" s="1751"/>
      <c r="N565" s="1752"/>
      <c r="O565" s="1751"/>
      <c r="P565" s="1751"/>
      <c r="Q565" s="1751"/>
    </row>
    <row r="566" spans="1:17" s="1753" customFormat="1" ht="21.95" hidden="1" customHeight="1" outlineLevel="1">
      <c r="A566" s="133"/>
      <c r="B566" s="84" t="s">
        <v>924</v>
      </c>
      <c r="C566" s="1854">
        <v>3362</v>
      </c>
      <c r="D566" s="181" t="s">
        <v>897</v>
      </c>
      <c r="E566" s="1746"/>
      <c r="F566" s="2121"/>
      <c r="G566" s="2121"/>
      <c r="H566" s="1657"/>
      <c r="I566" s="1796">
        <v>1</v>
      </c>
      <c r="J566" s="1750"/>
      <c r="K566" s="1751"/>
      <c r="L566" s="1751"/>
      <c r="M566" s="1751"/>
      <c r="N566" s="1752"/>
      <c r="O566" s="1751"/>
      <c r="P566" s="1751"/>
      <c r="Q566" s="1751"/>
    </row>
    <row r="567" spans="1:17" s="1753" customFormat="1" ht="21.95" hidden="1" customHeight="1" outlineLevel="1">
      <c r="A567" s="133"/>
      <c r="B567" s="84" t="s">
        <v>925</v>
      </c>
      <c r="C567" s="1854">
        <v>364</v>
      </c>
      <c r="D567" s="181" t="s">
        <v>897</v>
      </c>
      <c r="E567" s="1746"/>
      <c r="F567" s="2121"/>
      <c r="G567" s="2121"/>
      <c r="H567" s="1657"/>
      <c r="I567" s="1796">
        <v>1</v>
      </c>
      <c r="J567" s="1750"/>
      <c r="K567" s="1751"/>
      <c r="L567" s="1751"/>
      <c r="M567" s="1751"/>
      <c r="N567" s="1752"/>
      <c r="O567" s="1751"/>
      <c r="P567" s="1751"/>
      <c r="Q567" s="1751"/>
    </row>
    <row r="568" spans="1:17" s="1753" customFormat="1" ht="21.95" hidden="1" customHeight="1" outlineLevel="1">
      <c r="A568" s="133"/>
      <c r="B568" s="84" t="s">
        <v>926</v>
      </c>
      <c r="C568" s="1854">
        <v>3039</v>
      </c>
      <c r="D568" s="181" t="s">
        <v>897</v>
      </c>
      <c r="E568" s="1746"/>
      <c r="F568" s="2121"/>
      <c r="G568" s="2121"/>
      <c r="H568" s="1657"/>
      <c r="I568" s="1796">
        <v>1</v>
      </c>
      <c r="J568" s="1750"/>
      <c r="K568" s="1751"/>
      <c r="L568" s="1751"/>
      <c r="M568" s="1751"/>
      <c r="N568" s="1752"/>
      <c r="O568" s="1751"/>
      <c r="P568" s="1751"/>
      <c r="Q568" s="1751"/>
    </row>
    <row r="569" spans="1:17" s="1753" customFormat="1" ht="21.95" customHeight="1" collapsed="1">
      <c r="A569" s="1855"/>
      <c r="B569" s="1856" t="s">
        <v>927</v>
      </c>
      <c r="C569" s="1857">
        <v>6765</v>
      </c>
      <c r="D569" s="181" t="s">
        <v>897</v>
      </c>
      <c r="E569" s="1858"/>
      <c r="F569" s="2121"/>
      <c r="G569" s="2121"/>
      <c r="H569" s="1657"/>
      <c r="I569" s="1796">
        <v>1</v>
      </c>
      <c r="J569" s="1859"/>
      <c r="K569" s="1751"/>
      <c r="L569" s="1751"/>
      <c r="M569" s="1751"/>
      <c r="N569" s="1752"/>
      <c r="O569" s="1751"/>
      <c r="P569" s="1751"/>
      <c r="Q569" s="1751"/>
    </row>
    <row r="570" spans="1:17" s="1753" customFormat="1" ht="21.95" customHeight="1">
      <c r="A570" s="988"/>
      <c r="B570" s="84" t="s">
        <v>928</v>
      </c>
      <c r="C570" s="1854">
        <v>336</v>
      </c>
      <c r="D570" s="181" t="s">
        <v>897</v>
      </c>
      <c r="E570" s="1746"/>
      <c r="F570" s="2121"/>
      <c r="G570" s="2121"/>
      <c r="H570" s="1657"/>
      <c r="I570" s="1796">
        <v>1</v>
      </c>
      <c r="J570" s="1750"/>
      <c r="K570" s="1751"/>
      <c r="L570" s="1751"/>
      <c r="M570" s="1751"/>
      <c r="N570" s="1752"/>
      <c r="O570" s="1751"/>
      <c r="P570" s="1751"/>
      <c r="Q570" s="1751"/>
    </row>
    <row r="571" spans="1:17" s="1753" customFormat="1" ht="21.95" hidden="1" customHeight="1" outlineLevel="1">
      <c r="A571" s="133"/>
      <c r="B571" s="84" t="s">
        <v>929</v>
      </c>
      <c r="C571" s="1854">
        <v>1263</v>
      </c>
      <c r="D571" s="181" t="s">
        <v>897</v>
      </c>
      <c r="E571" s="1746"/>
      <c r="F571" s="2121"/>
      <c r="G571" s="2121"/>
      <c r="H571" s="1657"/>
      <c r="I571" s="1796">
        <v>1</v>
      </c>
      <c r="J571" s="1750"/>
      <c r="K571" s="1751"/>
      <c r="L571" s="1751"/>
      <c r="M571" s="1751"/>
      <c r="N571" s="1752"/>
      <c r="O571" s="1751"/>
      <c r="P571" s="1751"/>
      <c r="Q571" s="1751"/>
    </row>
    <row r="572" spans="1:17" s="1753" customFormat="1" ht="21.95" hidden="1" customHeight="1" outlineLevel="1">
      <c r="A572" s="133"/>
      <c r="B572" s="84" t="s">
        <v>930</v>
      </c>
      <c r="C572" s="1854">
        <v>299</v>
      </c>
      <c r="D572" s="181" t="s">
        <v>897</v>
      </c>
      <c r="E572" s="1746"/>
      <c r="F572" s="2121"/>
      <c r="G572" s="2121"/>
      <c r="H572" s="1657"/>
      <c r="I572" s="1796">
        <v>1</v>
      </c>
      <c r="J572" s="1750"/>
      <c r="K572" s="1751"/>
      <c r="L572" s="1751"/>
      <c r="M572" s="1751"/>
      <c r="N572" s="1752"/>
      <c r="O572" s="1751"/>
      <c r="P572" s="1751"/>
      <c r="Q572" s="1751"/>
    </row>
    <row r="573" spans="1:17" s="1753" customFormat="1" ht="21.95" customHeight="1" collapsed="1">
      <c r="A573" s="133"/>
      <c r="B573" s="84" t="s">
        <v>931</v>
      </c>
      <c r="C573" s="1854">
        <v>1562</v>
      </c>
      <c r="D573" s="181" t="s">
        <v>897</v>
      </c>
      <c r="E573" s="1746"/>
      <c r="F573" s="2121"/>
      <c r="G573" s="2121"/>
      <c r="H573" s="1657"/>
      <c r="I573" s="1796">
        <v>1</v>
      </c>
      <c r="J573" s="1750"/>
      <c r="K573" s="1751"/>
      <c r="L573" s="1751"/>
      <c r="M573" s="1751"/>
      <c r="N573" s="1752"/>
      <c r="O573" s="1751"/>
      <c r="P573" s="1751"/>
      <c r="Q573" s="1751"/>
    </row>
    <row r="574" spans="1:17" s="1753" customFormat="1" ht="21.95" hidden="1" customHeight="1" outlineLevel="1">
      <c r="A574" s="133"/>
      <c r="B574" s="84" t="s">
        <v>932</v>
      </c>
      <c r="C574" s="1854">
        <v>506</v>
      </c>
      <c r="D574" s="181" t="s">
        <v>897</v>
      </c>
      <c r="E574" s="1746"/>
      <c r="F574" s="2121"/>
      <c r="G574" s="2121"/>
      <c r="H574" s="1657"/>
      <c r="I574" s="1796">
        <v>1</v>
      </c>
      <c r="J574" s="1750"/>
      <c r="K574" s="1751"/>
      <c r="L574" s="1751"/>
      <c r="M574" s="1751"/>
      <c r="N574" s="1752"/>
      <c r="O574" s="1751"/>
      <c r="P574" s="1751"/>
      <c r="Q574" s="1751"/>
    </row>
    <row r="575" spans="1:17" s="1753" customFormat="1" ht="21.95" hidden="1" customHeight="1" outlineLevel="1">
      <c r="A575" s="133"/>
      <c r="B575" s="84" t="s">
        <v>933</v>
      </c>
      <c r="C575" s="1854">
        <v>781</v>
      </c>
      <c r="D575" s="181" t="s">
        <v>897</v>
      </c>
      <c r="E575" s="1746"/>
      <c r="F575" s="2121"/>
      <c r="G575" s="2121"/>
      <c r="H575" s="1657"/>
      <c r="I575" s="1796">
        <v>1</v>
      </c>
      <c r="J575" s="1750"/>
      <c r="K575" s="1751"/>
      <c r="L575" s="1751"/>
      <c r="M575" s="1751"/>
      <c r="N575" s="1752"/>
      <c r="O575" s="1751"/>
      <c r="P575" s="1751"/>
      <c r="Q575" s="1751"/>
    </row>
    <row r="576" spans="1:17" s="1753" customFormat="1" ht="21.95" hidden="1" customHeight="1" outlineLevel="1">
      <c r="A576" s="133"/>
      <c r="B576" s="84" t="s">
        <v>934</v>
      </c>
      <c r="C576" s="1854">
        <v>2489</v>
      </c>
      <c r="D576" s="181" t="s">
        <v>897</v>
      </c>
      <c r="E576" s="1746"/>
      <c r="F576" s="2121"/>
      <c r="G576" s="2121"/>
      <c r="H576" s="1657"/>
      <c r="I576" s="1796">
        <v>1</v>
      </c>
      <c r="J576" s="1750"/>
      <c r="K576" s="1751"/>
      <c r="L576" s="1751"/>
      <c r="M576" s="1751"/>
      <c r="N576" s="1752"/>
      <c r="O576" s="1751"/>
      <c r="P576" s="1751"/>
      <c r="Q576" s="1751"/>
    </row>
    <row r="577" spans="1:17" s="1753" customFormat="1" ht="21.95" customHeight="1" collapsed="1">
      <c r="A577" s="133"/>
      <c r="B577" s="84" t="s">
        <v>935</v>
      </c>
      <c r="C577" s="1854">
        <v>3776</v>
      </c>
      <c r="D577" s="181" t="s">
        <v>897</v>
      </c>
      <c r="E577" s="1746"/>
      <c r="F577" s="2121"/>
      <c r="G577" s="2121"/>
      <c r="H577" s="1657"/>
      <c r="I577" s="1796">
        <v>1</v>
      </c>
      <c r="J577" s="1750"/>
      <c r="K577" s="1751"/>
      <c r="L577" s="1751"/>
      <c r="M577" s="1751"/>
      <c r="N577" s="1752"/>
      <c r="O577" s="1751"/>
      <c r="P577" s="1751"/>
      <c r="Q577" s="1751"/>
    </row>
    <row r="578" spans="1:17" s="1753" customFormat="1" ht="21.95" hidden="1" customHeight="1" outlineLevel="1">
      <c r="A578" s="133"/>
      <c r="B578" s="84" t="s">
        <v>936</v>
      </c>
      <c r="C578" s="1854">
        <v>1182</v>
      </c>
      <c r="D578" s="181" t="s">
        <v>897</v>
      </c>
      <c r="E578" s="1746"/>
      <c r="F578" s="2121"/>
      <c r="G578" s="2121"/>
      <c r="H578" s="1657"/>
      <c r="I578" s="1796">
        <v>1</v>
      </c>
      <c r="J578" s="1750"/>
      <c r="K578" s="1751"/>
      <c r="L578" s="1751"/>
      <c r="M578" s="1751"/>
      <c r="N578" s="1752"/>
      <c r="O578" s="1751"/>
      <c r="P578" s="1751"/>
      <c r="Q578" s="1751"/>
    </row>
    <row r="579" spans="1:17" s="1753" customFormat="1" ht="21.95" hidden="1" customHeight="1" outlineLevel="1">
      <c r="A579" s="133"/>
      <c r="B579" s="84" t="s">
        <v>937</v>
      </c>
      <c r="C579" s="1854">
        <v>231</v>
      </c>
      <c r="D579" s="181" t="s">
        <v>897</v>
      </c>
      <c r="E579" s="1746"/>
      <c r="F579" s="2121"/>
      <c r="G579" s="2121"/>
      <c r="H579" s="1657"/>
      <c r="I579" s="1796">
        <v>1</v>
      </c>
      <c r="J579" s="1750"/>
      <c r="K579" s="1751"/>
      <c r="L579" s="1751"/>
      <c r="M579" s="1751"/>
      <c r="N579" s="1752"/>
      <c r="O579" s="1751"/>
      <c r="P579" s="1751"/>
      <c r="Q579" s="1751"/>
    </row>
    <row r="580" spans="1:17" s="1753" customFormat="1" ht="21.95" hidden="1" customHeight="1" outlineLevel="1">
      <c r="A580" s="133"/>
      <c r="B580" s="84" t="s">
        <v>938</v>
      </c>
      <c r="C580" s="1854">
        <v>185</v>
      </c>
      <c r="D580" s="181" t="s">
        <v>897</v>
      </c>
      <c r="E580" s="1746"/>
      <c r="F580" s="2121"/>
      <c r="G580" s="2121"/>
      <c r="H580" s="1657"/>
      <c r="I580" s="1796">
        <v>1</v>
      </c>
      <c r="J580" s="1750"/>
      <c r="K580" s="1751"/>
      <c r="L580" s="1751"/>
      <c r="M580" s="1751"/>
      <c r="N580" s="1752"/>
      <c r="O580" s="1751"/>
      <c r="P580" s="1751"/>
      <c r="Q580" s="1751"/>
    </row>
    <row r="581" spans="1:17" s="1753" customFormat="1" ht="21.95" customHeight="1" collapsed="1">
      <c r="A581" s="133"/>
      <c r="B581" s="84" t="s">
        <v>939</v>
      </c>
      <c r="C581" s="1854">
        <v>1598</v>
      </c>
      <c r="D581" s="181" t="s">
        <v>897</v>
      </c>
      <c r="E581" s="1746"/>
      <c r="F581" s="2121"/>
      <c r="G581" s="2121"/>
      <c r="H581" s="1657"/>
      <c r="I581" s="1796">
        <v>1</v>
      </c>
      <c r="J581" s="1750"/>
      <c r="K581" s="1751"/>
      <c r="L581" s="1751"/>
      <c r="M581" s="1751"/>
      <c r="N581" s="1752"/>
      <c r="O581" s="1751"/>
      <c r="P581" s="1751"/>
      <c r="Q581" s="1751"/>
    </row>
    <row r="582" spans="1:17" s="1753" customFormat="1" ht="21.95" hidden="1" customHeight="1" outlineLevel="1">
      <c r="A582" s="133"/>
      <c r="B582" s="84" t="s">
        <v>940</v>
      </c>
      <c r="C582" s="1854">
        <v>724</v>
      </c>
      <c r="D582" s="181" t="s">
        <v>897</v>
      </c>
      <c r="E582" s="1746"/>
      <c r="F582" s="2121"/>
      <c r="G582" s="2121"/>
      <c r="H582" s="1657"/>
      <c r="I582" s="1796">
        <v>1</v>
      </c>
      <c r="J582" s="1750"/>
      <c r="K582" s="1751"/>
      <c r="L582" s="1751"/>
      <c r="M582" s="1751"/>
      <c r="N582" s="1752"/>
      <c r="O582" s="1751"/>
      <c r="P582" s="1751"/>
      <c r="Q582" s="1751"/>
    </row>
    <row r="583" spans="1:17" s="1753" customFormat="1" ht="21.95" hidden="1" customHeight="1" outlineLevel="1">
      <c r="A583" s="133"/>
      <c r="B583" s="84" t="s">
        <v>941</v>
      </c>
      <c r="C583" s="1854">
        <v>1929</v>
      </c>
      <c r="D583" s="181" t="s">
        <v>897</v>
      </c>
      <c r="E583" s="1746"/>
      <c r="F583" s="2121"/>
      <c r="G583" s="2121"/>
      <c r="H583" s="1657"/>
      <c r="I583" s="1796">
        <v>1</v>
      </c>
      <c r="J583" s="1750"/>
      <c r="K583" s="1751"/>
      <c r="L583" s="1751"/>
      <c r="M583" s="1751"/>
      <c r="N583" s="1752"/>
      <c r="O583" s="1751"/>
      <c r="P583" s="1751"/>
      <c r="Q583" s="1751"/>
    </row>
    <row r="584" spans="1:17" s="1753" customFormat="1" ht="21.95" hidden="1" customHeight="1" outlineLevel="1">
      <c r="A584" s="133"/>
      <c r="B584" s="84" t="s">
        <v>942</v>
      </c>
      <c r="C584" s="1854">
        <v>70</v>
      </c>
      <c r="D584" s="181" t="s">
        <v>897</v>
      </c>
      <c r="E584" s="1746"/>
      <c r="F584" s="2121"/>
      <c r="G584" s="2121"/>
      <c r="H584" s="1657"/>
      <c r="I584" s="1796">
        <v>1</v>
      </c>
      <c r="J584" s="1750"/>
      <c r="K584" s="1751"/>
      <c r="L584" s="1751"/>
      <c r="M584" s="1751"/>
      <c r="N584" s="1752"/>
      <c r="O584" s="1751"/>
      <c r="P584" s="1751"/>
      <c r="Q584" s="1751"/>
    </row>
    <row r="585" spans="1:17" s="1753" customFormat="1" ht="21.95" hidden="1" customHeight="1" outlineLevel="1">
      <c r="A585" s="133"/>
      <c r="B585" s="84" t="s">
        <v>943</v>
      </c>
      <c r="C585" s="1854">
        <v>698</v>
      </c>
      <c r="D585" s="181" t="s">
        <v>897</v>
      </c>
      <c r="E585" s="1746"/>
      <c r="F585" s="2121"/>
      <c r="G585" s="2121"/>
      <c r="H585" s="1657"/>
      <c r="I585" s="1796">
        <v>1</v>
      </c>
      <c r="J585" s="1750"/>
      <c r="K585" s="1751"/>
      <c r="L585" s="1751"/>
      <c r="M585" s="1751"/>
      <c r="N585" s="1752"/>
      <c r="O585" s="1751"/>
      <c r="P585" s="1751"/>
      <c r="Q585" s="1751"/>
    </row>
    <row r="586" spans="1:17" s="1753" customFormat="1" ht="21.95" customHeight="1" collapsed="1">
      <c r="A586" s="133"/>
      <c r="B586" s="84" t="s">
        <v>944</v>
      </c>
      <c r="C586" s="1854">
        <v>3421</v>
      </c>
      <c r="D586" s="181" t="s">
        <v>897</v>
      </c>
      <c r="E586" s="1746"/>
      <c r="F586" s="2121"/>
      <c r="G586" s="2121"/>
      <c r="H586" s="1657"/>
      <c r="I586" s="1796">
        <v>1</v>
      </c>
      <c r="J586" s="1750"/>
      <c r="K586" s="1751"/>
      <c r="L586" s="1751"/>
      <c r="M586" s="1751"/>
      <c r="N586" s="1752"/>
      <c r="O586" s="1751"/>
      <c r="P586" s="1751"/>
      <c r="Q586" s="1751"/>
    </row>
    <row r="587" spans="1:17" s="1753" customFormat="1" ht="21.95" hidden="1" customHeight="1" outlineLevel="1">
      <c r="A587" s="133"/>
      <c r="B587" s="84" t="s">
        <v>945</v>
      </c>
      <c r="C587" s="1854">
        <v>15889</v>
      </c>
      <c r="D587" s="181" t="s">
        <v>897</v>
      </c>
      <c r="E587" s="1746"/>
      <c r="F587" s="2121"/>
      <c r="G587" s="2121"/>
      <c r="H587" s="1657"/>
      <c r="I587" s="1796">
        <v>1</v>
      </c>
      <c r="J587" s="1750"/>
      <c r="K587" s="1751"/>
      <c r="L587" s="1751"/>
      <c r="M587" s="1751"/>
      <c r="N587" s="1752"/>
      <c r="O587" s="1751"/>
      <c r="P587" s="1751"/>
      <c r="Q587" s="1751"/>
    </row>
    <row r="588" spans="1:17" s="1753" customFormat="1" ht="21.95" hidden="1" customHeight="1" outlineLevel="1">
      <c r="A588" s="133"/>
      <c r="B588" s="84" t="s">
        <v>946</v>
      </c>
      <c r="C588" s="1854">
        <v>2700</v>
      </c>
      <c r="D588" s="181" t="s">
        <v>897</v>
      </c>
      <c r="E588" s="1746"/>
      <c r="F588" s="2121"/>
      <c r="G588" s="2121"/>
      <c r="H588" s="1657"/>
      <c r="I588" s="1796">
        <v>1</v>
      </c>
      <c r="J588" s="1750"/>
      <c r="K588" s="1751"/>
      <c r="L588" s="1751"/>
      <c r="M588" s="1751"/>
      <c r="N588" s="1752"/>
      <c r="O588" s="1751"/>
      <c r="P588" s="1751"/>
      <c r="Q588" s="1751"/>
    </row>
    <row r="589" spans="1:17" s="1753" customFormat="1" ht="21.95" customHeight="1" collapsed="1">
      <c r="A589" s="133"/>
      <c r="B589" s="84" t="s">
        <v>947</v>
      </c>
      <c r="C589" s="1854">
        <v>18589</v>
      </c>
      <c r="D589" s="181" t="s">
        <v>897</v>
      </c>
      <c r="E589" s="1746"/>
      <c r="F589" s="2121"/>
      <c r="G589" s="2121"/>
      <c r="H589" s="1657"/>
      <c r="I589" s="1796">
        <v>1</v>
      </c>
      <c r="J589" s="1750"/>
      <c r="K589" s="1751"/>
      <c r="L589" s="1751"/>
      <c r="M589" s="1751"/>
      <c r="N589" s="1752"/>
      <c r="O589" s="1751"/>
      <c r="P589" s="1751"/>
      <c r="Q589" s="1751"/>
    </row>
    <row r="590" spans="1:17" s="1753" customFormat="1" ht="21.95" hidden="1" customHeight="1" outlineLevel="1">
      <c r="A590" s="133"/>
      <c r="B590" s="84" t="s">
        <v>948</v>
      </c>
      <c r="C590" s="1854">
        <v>186</v>
      </c>
      <c r="D590" s="181" t="s">
        <v>897</v>
      </c>
      <c r="E590" s="1746"/>
      <c r="F590" s="2121"/>
      <c r="G590" s="2121"/>
      <c r="H590" s="1657"/>
      <c r="I590" s="1796">
        <v>1</v>
      </c>
      <c r="J590" s="1750"/>
      <c r="K590" s="1751"/>
      <c r="L590" s="1751"/>
      <c r="M590" s="1751"/>
      <c r="N590" s="1752"/>
      <c r="O590" s="1751"/>
      <c r="P590" s="1751"/>
      <c r="Q590" s="1751"/>
    </row>
    <row r="591" spans="1:17" s="1753" customFormat="1" ht="21.95" hidden="1" customHeight="1" outlineLevel="1">
      <c r="A591" s="133"/>
      <c r="B591" s="84" t="s">
        <v>949</v>
      </c>
      <c r="C591" s="1854">
        <v>559</v>
      </c>
      <c r="D591" s="181" t="s">
        <v>897</v>
      </c>
      <c r="E591" s="1746"/>
      <c r="F591" s="2121"/>
      <c r="G591" s="2121"/>
      <c r="H591" s="1657"/>
      <c r="I591" s="1796">
        <v>1</v>
      </c>
      <c r="J591" s="1750"/>
      <c r="K591" s="1751"/>
      <c r="L591" s="1751"/>
      <c r="M591" s="1751"/>
      <c r="N591" s="1752"/>
      <c r="O591" s="1751"/>
      <c r="P591" s="1751"/>
      <c r="Q591" s="1751"/>
    </row>
    <row r="592" spans="1:17" s="1753" customFormat="1" ht="21.95" customHeight="1" collapsed="1">
      <c r="A592" s="1754"/>
      <c r="B592" s="84" t="s">
        <v>950</v>
      </c>
      <c r="C592" s="1854">
        <v>745</v>
      </c>
      <c r="D592" s="181" t="s">
        <v>897</v>
      </c>
      <c r="E592" s="1746"/>
      <c r="F592" s="2121"/>
      <c r="G592" s="2121"/>
      <c r="H592" s="1657"/>
      <c r="I592" s="1796">
        <v>1</v>
      </c>
      <c r="J592" s="1750"/>
      <c r="K592" s="1751"/>
      <c r="L592" s="1751"/>
      <c r="M592" s="1751"/>
      <c r="N592" s="1752"/>
      <c r="O592" s="1751"/>
      <c r="P592" s="1751"/>
      <c r="Q592" s="1751"/>
    </row>
    <row r="593" spans="1:17" s="1753" customFormat="1" ht="21.95" hidden="1" customHeight="1" outlineLevel="1">
      <c r="A593" s="133"/>
      <c r="B593" s="84" t="s">
        <v>957</v>
      </c>
      <c r="C593" s="1854">
        <v>427</v>
      </c>
      <c r="D593" s="181" t="s">
        <v>897</v>
      </c>
      <c r="E593" s="1746"/>
      <c r="F593" s="2121"/>
      <c r="G593" s="2121"/>
      <c r="H593" s="1657"/>
      <c r="I593" s="1796">
        <v>1</v>
      </c>
      <c r="J593" s="1750"/>
      <c r="K593" s="1751"/>
      <c r="L593" s="1751"/>
      <c r="M593" s="1751"/>
      <c r="N593" s="1752"/>
      <c r="O593" s="1751"/>
      <c r="P593" s="1751"/>
      <c r="Q593" s="1751"/>
    </row>
    <row r="594" spans="1:17" s="1753" customFormat="1" ht="21.95" hidden="1" customHeight="1" outlineLevel="1">
      <c r="A594" s="133"/>
      <c r="B594" s="84" t="s">
        <v>952</v>
      </c>
      <c r="C594" s="1854">
        <v>716</v>
      </c>
      <c r="D594" s="181" t="s">
        <v>897</v>
      </c>
      <c r="E594" s="1746"/>
      <c r="F594" s="2121"/>
      <c r="G594" s="2121"/>
      <c r="H594" s="1657"/>
      <c r="I594" s="1796">
        <v>1</v>
      </c>
      <c r="J594" s="1750"/>
      <c r="K594" s="1751"/>
      <c r="L594" s="1751"/>
      <c r="M594" s="1751"/>
      <c r="N594" s="1752"/>
      <c r="O594" s="1751"/>
      <c r="P594" s="1751"/>
      <c r="Q594" s="1751"/>
    </row>
    <row r="595" spans="1:17" s="1753" customFormat="1" ht="21.95" customHeight="1" collapsed="1">
      <c r="A595" s="1779"/>
      <c r="B595" s="101" t="s">
        <v>953</v>
      </c>
      <c r="C595" s="1854">
        <v>1143</v>
      </c>
      <c r="D595" s="181" t="s">
        <v>897</v>
      </c>
      <c r="E595" s="1780"/>
      <c r="F595" s="2121"/>
      <c r="G595" s="2121"/>
      <c r="H595" s="1657"/>
      <c r="I595" s="1796">
        <v>1</v>
      </c>
      <c r="J595" s="1859"/>
      <c r="K595" s="1756"/>
      <c r="L595" s="1756"/>
      <c r="M595" s="1757"/>
    </row>
    <row r="596" spans="1:17" ht="21.95" customHeight="1">
      <c r="A596" s="144"/>
      <c r="B596" s="93" t="s">
        <v>679</v>
      </c>
      <c r="C596" s="984"/>
      <c r="D596" s="181"/>
      <c r="E596" s="980"/>
      <c r="F596" s="412"/>
      <c r="G596" s="980"/>
      <c r="H596" s="245"/>
      <c r="I596" s="245"/>
      <c r="J596" s="1656"/>
    </row>
    <row r="597" spans="1:17" ht="21.95" customHeight="1">
      <c r="A597" s="144"/>
      <c r="B597" s="93" t="s">
        <v>680</v>
      </c>
      <c r="C597" s="984"/>
      <c r="D597" s="181"/>
      <c r="E597" s="980"/>
      <c r="F597" s="412"/>
      <c r="G597" s="980"/>
      <c r="H597" s="1420"/>
      <c r="I597" s="245"/>
      <c r="J597" s="1656"/>
    </row>
    <row r="598" spans="1:17" ht="21.95" customHeight="1">
      <c r="A598" s="144"/>
      <c r="B598" s="93"/>
      <c r="C598" s="984"/>
      <c r="D598" s="1823"/>
      <c r="E598" s="980"/>
      <c r="F598" s="412"/>
      <c r="G598" s="980"/>
      <c r="H598" s="1420"/>
      <c r="I598" s="245"/>
      <c r="J598" s="1656"/>
    </row>
    <row r="599" spans="1:17" ht="21.95" customHeight="1">
      <c r="A599" s="1042" t="s">
        <v>840</v>
      </c>
      <c r="B599" s="2793" t="s">
        <v>846</v>
      </c>
      <c r="C599" s="2794"/>
      <c r="D599" s="2794"/>
      <c r="E599" s="450" t="s">
        <v>20</v>
      </c>
      <c r="F599" s="411"/>
      <c r="G599" s="411"/>
      <c r="H599" s="1513"/>
      <c r="I599" s="1514"/>
      <c r="J599" s="1695" t="s">
        <v>979</v>
      </c>
      <c r="O599" s="12">
        <v>10</v>
      </c>
    </row>
    <row r="600" spans="1:17" ht="21.95" customHeight="1">
      <c r="A600" s="142"/>
      <c r="B600" s="2797" t="s">
        <v>681</v>
      </c>
      <c r="C600" s="2798"/>
      <c r="D600" s="2798"/>
      <c r="E600" s="450" t="s">
        <v>44</v>
      </c>
      <c r="F600" s="412"/>
      <c r="G600" s="377"/>
      <c r="H600" s="1511"/>
      <c r="I600" s="1510"/>
      <c r="J600" s="1695"/>
    </row>
    <row r="601" spans="1:17" s="1753" customFormat="1" ht="21.95" customHeight="1">
      <c r="A601" s="1777"/>
      <c r="B601" s="84" t="s">
        <v>1007</v>
      </c>
      <c r="C601" s="2195">
        <f>SUM(C602:C616)</f>
        <v>74</v>
      </c>
      <c r="D601" s="1666" t="s">
        <v>672</v>
      </c>
      <c r="E601" s="1861" t="s">
        <v>123</v>
      </c>
      <c r="F601" s="2160"/>
      <c r="G601" s="2160"/>
      <c r="H601" s="2160">
        <v>1</v>
      </c>
      <c r="I601" s="2125"/>
      <c r="J601" s="1750"/>
      <c r="K601" s="1751"/>
      <c r="L601" s="1751"/>
      <c r="M601" s="1751"/>
      <c r="N601" s="1752"/>
      <c r="O601" s="1751"/>
      <c r="P601" s="1751"/>
      <c r="Q601" s="1751"/>
    </row>
    <row r="602" spans="1:17" s="1753" customFormat="1" ht="21.95" customHeight="1">
      <c r="A602" s="133"/>
      <c r="B602" s="84" t="s">
        <v>902</v>
      </c>
      <c r="C602" s="2195">
        <v>0</v>
      </c>
      <c r="D602" s="181" t="s">
        <v>897</v>
      </c>
      <c r="E602" s="1746"/>
      <c r="F602" s="1864"/>
      <c r="G602" s="1864"/>
      <c r="H602" s="2195">
        <v>0</v>
      </c>
      <c r="I602" s="2125"/>
      <c r="J602" s="1750"/>
      <c r="K602" s="1751"/>
      <c r="L602" s="1751"/>
      <c r="M602" s="1751"/>
      <c r="N602" s="1752"/>
      <c r="O602" s="1751"/>
      <c r="P602" s="1751"/>
      <c r="Q602" s="1751"/>
    </row>
    <row r="603" spans="1:17" s="1753" customFormat="1" ht="21.95" customHeight="1">
      <c r="A603" s="133"/>
      <c r="B603" s="84" t="s">
        <v>906</v>
      </c>
      <c r="C603" s="2195">
        <v>0</v>
      </c>
      <c r="D603" s="181" t="s">
        <v>897</v>
      </c>
      <c r="E603" s="1746"/>
      <c r="F603" s="1864"/>
      <c r="G603" s="1864"/>
      <c r="H603" s="2195">
        <v>0</v>
      </c>
      <c r="I603" s="2125"/>
      <c r="J603" s="1750"/>
      <c r="K603" s="1751"/>
      <c r="L603" s="1751"/>
      <c r="M603" s="1751"/>
      <c r="N603" s="1752"/>
      <c r="O603" s="1751"/>
      <c r="P603" s="1751"/>
      <c r="Q603" s="1751"/>
    </row>
    <row r="604" spans="1:17" s="1753" customFormat="1" ht="21.95" customHeight="1">
      <c r="A604" s="133"/>
      <c r="B604" s="84" t="s">
        <v>910</v>
      </c>
      <c r="C604" s="2195">
        <v>16</v>
      </c>
      <c r="D604" s="181" t="s">
        <v>897</v>
      </c>
      <c r="E604" s="1746"/>
      <c r="F604" s="1864"/>
      <c r="G604" s="1864"/>
      <c r="H604" s="2160">
        <v>1</v>
      </c>
      <c r="I604" s="2125"/>
      <c r="J604" s="1750"/>
      <c r="K604" s="1751"/>
      <c r="L604" s="1751"/>
      <c r="M604" s="1751"/>
      <c r="N604" s="1752"/>
      <c r="O604" s="1751"/>
      <c r="P604" s="1751"/>
      <c r="Q604" s="1751"/>
    </row>
    <row r="605" spans="1:17" s="1753" customFormat="1" ht="21.95" customHeight="1">
      <c r="A605" s="133"/>
      <c r="B605" s="84" t="s">
        <v>915</v>
      </c>
      <c r="C605" s="2195">
        <v>9</v>
      </c>
      <c r="D605" s="181" t="s">
        <v>897</v>
      </c>
      <c r="E605" s="1746"/>
      <c r="F605" s="1864"/>
      <c r="G605" s="1864"/>
      <c r="H605" s="2160">
        <v>1</v>
      </c>
      <c r="I605" s="2125"/>
      <c r="J605" s="1750"/>
      <c r="K605" s="1751"/>
      <c r="L605" s="1751"/>
      <c r="M605" s="1751"/>
      <c r="N605" s="1752"/>
      <c r="O605" s="1751"/>
      <c r="P605" s="1751"/>
      <c r="Q605" s="1751"/>
    </row>
    <row r="606" spans="1:17" s="1753" customFormat="1" ht="21.95" customHeight="1">
      <c r="A606" s="133"/>
      <c r="B606" s="84" t="s">
        <v>918</v>
      </c>
      <c r="C606" s="2195">
        <v>2</v>
      </c>
      <c r="D606" s="181" t="s">
        <v>897</v>
      </c>
      <c r="E606" s="1746"/>
      <c r="F606" s="1864"/>
      <c r="G606" s="1864"/>
      <c r="H606" s="2160">
        <v>1</v>
      </c>
      <c r="I606" s="2125"/>
      <c r="J606" s="1750"/>
      <c r="K606" s="1751"/>
      <c r="L606" s="1751"/>
      <c r="M606" s="1751"/>
      <c r="N606" s="1752"/>
      <c r="O606" s="1751"/>
      <c r="P606" s="1751"/>
      <c r="Q606" s="1751"/>
    </row>
    <row r="607" spans="1:17" s="1753" customFormat="1" ht="21.95" customHeight="1">
      <c r="A607" s="133"/>
      <c r="B607" s="84" t="s">
        <v>923</v>
      </c>
      <c r="C607" s="2195">
        <v>6</v>
      </c>
      <c r="D607" s="181" t="s">
        <v>897</v>
      </c>
      <c r="E607" s="1746"/>
      <c r="F607" s="1864"/>
      <c r="G607" s="1864"/>
      <c r="H607" s="2160">
        <v>1</v>
      </c>
      <c r="I607" s="2125"/>
      <c r="J607" s="1750"/>
      <c r="K607" s="1751"/>
      <c r="L607" s="1751"/>
      <c r="M607" s="1751"/>
      <c r="N607" s="1752"/>
      <c r="O607" s="1751"/>
      <c r="P607" s="1751"/>
      <c r="Q607" s="1751"/>
    </row>
    <row r="608" spans="1:17" s="1753" customFormat="1" ht="21.95" customHeight="1">
      <c r="A608" s="133"/>
      <c r="B608" s="84" t="s">
        <v>927</v>
      </c>
      <c r="C608" s="2195">
        <v>18</v>
      </c>
      <c r="D608" s="181" t="s">
        <v>897</v>
      </c>
      <c r="E608" s="1746"/>
      <c r="F608" s="1864"/>
      <c r="G608" s="1864"/>
      <c r="H608" s="2160">
        <v>1</v>
      </c>
      <c r="I608" s="2125"/>
      <c r="J608" s="1750"/>
      <c r="K608" s="1751"/>
      <c r="L608" s="1751"/>
      <c r="M608" s="1751"/>
      <c r="N608" s="1752"/>
      <c r="O608" s="1751"/>
      <c r="P608" s="1751"/>
      <c r="Q608" s="1751"/>
    </row>
    <row r="609" spans="1:17" s="1753" customFormat="1" ht="21.95" customHeight="1">
      <c r="A609" s="133"/>
      <c r="B609" s="84" t="s">
        <v>928</v>
      </c>
      <c r="C609" s="2195">
        <v>7</v>
      </c>
      <c r="D609" s="181" t="s">
        <v>897</v>
      </c>
      <c r="E609" s="1746"/>
      <c r="F609" s="1864"/>
      <c r="G609" s="1864"/>
      <c r="H609" s="2160">
        <v>1</v>
      </c>
      <c r="I609" s="2125"/>
      <c r="J609" s="1750"/>
      <c r="K609" s="1751"/>
      <c r="L609" s="1751"/>
      <c r="M609" s="1751"/>
      <c r="N609" s="1752"/>
      <c r="O609" s="1751"/>
      <c r="P609" s="1751"/>
      <c r="Q609" s="1751"/>
    </row>
    <row r="610" spans="1:17" s="1753" customFormat="1" ht="21.95" customHeight="1">
      <c r="A610" s="133"/>
      <c r="B610" s="84" t="s">
        <v>931</v>
      </c>
      <c r="C610" s="2195">
        <v>0</v>
      </c>
      <c r="D610" s="181" t="s">
        <v>897</v>
      </c>
      <c r="E610" s="1746"/>
      <c r="F610" s="1864"/>
      <c r="G610" s="1864"/>
      <c r="H610" s="2195">
        <v>0</v>
      </c>
      <c r="I610" s="2125"/>
      <c r="J610" s="1750"/>
      <c r="K610" s="1751"/>
      <c r="L610" s="1751"/>
      <c r="M610" s="1751"/>
      <c r="N610" s="1752"/>
      <c r="O610" s="1751"/>
      <c r="P610" s="1751"/>
      <c r="Q610" s="1751"/>
    </row>
    <row r="611" spans="1:17" s="1753" customFormat="1" ht="21.95" customHeight="1">
      <c r="A611" s="133"/>
      <c r="B611" s="84" t="s">
        <v>935</v>
      </c>
      <c r="C611" s="2195">
        <v>0</v>
      </c>
      <c r="D611" s="181" t="s">
        <v>897</v>
      </c>
      <c r="E611" s="1746"/>
      <c r="F611" s="1864"/>
      <c r="G611" s="1864"/>
      <c r="H611" s="2195">
        <v>0</v>
      </c>
      <c r="I611" s="2125"/>
      <c r="J611" s="1750"/>
      <c r="K611" s="1751"/>
      <c r="L611" s="1751"/>
      <c r="M611" s="1751"/>
      <c r="N611" s="1752"/>
      <c r="O611" s="1751"/>
      <c r="P611" s="1751"/>
      <c r="Q611" s="1751"/>
    </row>
    <row r="612" spans="1:17" s="1753" customFormat="1" ht="21.95" customHeight="1">
      <c r="A612" s="133"/>
      <c r="B612" s="84" t="s">
        <v>939</v>
      </c>
      <c r="C612" s="2195">
        <v>0</v>
      </c>
      <c r="D612" s="181" t="s">
        <v>897</v>
      </c>
      <c r="E612" s="1746"/>
      <c r="F612" s="1864"/>
      <c r="G612" s="1864"/>
      <c r="H612" s="2195">
        <v>0</v>
      </c>
      <c r="I612" s="2125"/>
      <c r="J612" s="1750"/>
      <c r="K612" s="1751"/>
      <c r="L612" s="1751"/>
      <c r="M612" s="1751"/>
      <c r="N612" s="1752"/>
      <c r="O612" s="1751"/>
      <c r="P612" s="1751"/>
      <c r="Q612" s="1751"/>
    </row>
    <row r="613" spans="1:17" s="1753" customFormat="1" ht="21.95" customHeight="1">
      <c r="A613" s="133"/>
      <c r="B613" s="84" t="s">
        <v>944</v>
      </c>
      <c r="C613" s="2195">
        <v>16</v>
      </c>
      <c r="D613" s="181" t="s">
        <v>897</v>
      </c>
      <c r="E613" s="1746"/>
      <c r="F613" s="1864"/>
      <c r="G613" s="1864"/>
      <c r="H613" s="2160">
        <v>1</v>
      </c>
      <c r="I613" s="2125"/>
      <c r="J613" s="1750"/>
      <c r="K613" s="1751"/>
      <c r="L613" s="1751"/>
      <c r="M613" s="1751"/>
      <c r="N613" s="1752"/>
      <c r="O613" s="1751"/>
      <c r="P613" s="1751"/>
      <c r="Q613" s="1751"/>
    </row>
    <row r="614" spans="1:17" s="1753" customFormat="1" ht="21.95" customHeight="1">
      <c r="A614" s="133"/>
      <c r="B614" s="84" t="s">
        <v>947</v>
      </c>
      <c r="C614" s="2195">
        <v>0</v>
      </c>
      <c r="D614" s="181" t="s">
        <v>897</v>
      </c>
      <c r="E614" s="1746"/>
      <c r="F614" s="1864"/>
      <c r="G614" s="1864"/>
      <c r="H614" s="2195">
        <v>0</v>
      </c>
      <c r="I614" s="2125"/>
      <c r="J614" s="1750"/>
      <c r="K614" s="1751"/>
      <c r="L614" s="1751"/>
      <c r="M614" s="1751"/>
      <c r="N614" s="1752"/>
      <c r="O614" s="1751"/>
      <c r="P614" s="1751"/>
      <c r="Q614" s="1751"/>
    </row>
    <row r="615" spans="1:17" s="1753" customFormat="1" ht="21.95" customHeight="1">
      <c r="A615" s="1754"/>
      <c r="B615" s="84" t="s">
        <v>950</v>
      </c>
      <c r="C615" s="2195">
        <v>0</v>
      </c>
      <c r="D615" s="181" t="s">
        <v>897</v>
      </c>
      <c r="E615" s="1746"/>
      <c r="F615" s="1864"/>
      <c r="G615" s="1864"/>
      <c r="H615" s="2195">
        <v>0</v>
      </c>
      <c r="I615" s="2125"/>
      <c r="J615" s="1750"/>
      <c r="K615" s="1751"/>
      <c r="L615" s="1751"/>
      <c r="M615" s="1751"/>
      <c r="N615" s="1752"/>
      <c r="O615" s="1751"/>
      <c r="P615" s="1751"/>
      <c r="Q615" s="1751"/>
    </row>
    <row r="616" spans="1:17" s="1753" customFormat="1" ht="21.95" customHeight="1">
      <c r="A616" s="1779"/>
      <c r="B616" s="1860" t="s">
        <v>953</v>
      </c>
      <c r="C616" s="2196">
        <v>0</v>
      </c>
      <c r="D616" s="181" t="s">
        <v>897</v>
      </c>
      <c r="E616" s="1780"/>
      <c r="F616" s="1864"/>
      <c r="G616" s="1864"/>
      <c r="H616" s="2196">
        <v>0</v>
      </c>
      <c r="I616" s="2125"/>
      <c r="J616" s="1859"/>
      <c r="K616" s="1756"/>
      <c r="L616" s="1756"/>
      <c r="M616" s="1757"/>
    </row>
    <row r="617" spans="1:17" ht="21.95" customHeight="1">
      <c r="A617" s="146"/>
      <c r="B617" s="117" t="s">
        <v>973</v>
      </c>
      <c r="C617" s="148"/>
      <c r="D617" s="990"/>
      <c r="E617" s="187"/>
      <c r="F617" s="187"/>
      <c r="G617" s="982"/>
      <c r="H617" s="1422"/>
      <c r="I617" s="1512"/>
      <c r="J617" s="1695"/>
    </row>
    <row r="618" spans="1:17" ht="21.95" customHeight="1">
      <c r="A618" s="146"/>
      <c r="B618" s="117"/>
      <c r="C618" s="148"/>
      <c r="D618" s="990"/>
      <c r="E618" s="187"/>
      <c r="F618" s="187"/>
      <c r="G618" s="982"/>
      <c r="H618" s="1422"/>
      <c r="I618" s="1512"/>
      <c r="J618" s="1695"/>
    </row>
    <row r="619" spans="1:17" ht="21.95" customHeight="1">
      <c r="A619" s="988"/>
      <c r="B619" s="2793" t="s">
        <v>847</v>
      </c>
      <c r="C619" s="2794"/>
      <c r="D619" s="2794"/>
      <c r="E619" s="450" t="s">
        <v>20</v>
      </c>
      <c r="F619" s="411"/>
      <c r="G619" s="411"/>
      <c r="H619" s="1422"/>
      <c r="I619" s="1510"/>
      <c r="J619" s="1695" t="s">
        <v>979</v>
      </c>
      <c r="O619" s="12">
        <v>11</v>
      </c>
    </row>
    <row r="620" spans="1:17" ht="21.95" customHeight="1">
      <c r="A620" s="144"/>
      <c r="B620" s="2793" t="s">
        <v>682</v>
      </c>
      <c r="C620" s="2794"/>
      <c r="D620" s="2794"/>
      <c r="E620" s="450" t="s">
        <v>44</v>
      </c>
      <c r="F620" s="412"/>
      <c r="G620" s="377"/>
      <c r="H620" s="1422"/>
      <c r="I620" s="1510"/>
      <c r="J620" s="1695"/>
    </row>
    <row r="621" spans="1:17" s="1753" customFormat="1" ht="21.95" customHeight="1">
      <c r="A621" s="1777"/>
      <c r="B621" s="84" t="s">
        <v>1007</v>
      </c>
      <c r="C621" s="666">
        <f>SUM(C622:C636)</f>
        <v>69</v>
      </c>
      <c r="D621" s="1862" t="s">
        <v>672</v>
      </c>
      <c r="E621" s="450" t="s">
        <v>123</v>
      </c>
      <c r="F621" s="2160"/>
      <c r="G621" s="2160"/>
      <c r="H621" s="2160">
        <v>1</v>
      </c>
      <c r="I621" s="2125"/>
      <c r="J621" s="1750"/>
      <c r="K621" s="1751"/>
      <c r="L621" s="1751"/>
      <c r="M621" s="1751"/>
      <c r="N621" s="1752"/>
      <c r="O621" s="1751"/>
      <c r="P621" s="1751"/>
      <c r="Q621" s="1751"/>
    </row>
    <row r="622" spans="1:17" s="1753" customFormat="1" ht="21.95" customHeight="1">
      <c r="A622" s="133"/>
      <c r="B622" s="84" t="s">
        <v>902</v>
      </c>
      <c r="C622" s="666">
        <v>8</v>
      </c>
      <c r="D622" s="181" t="s">
        <v>897</v>
      </c>
      <c r="E622" s="1746"/>
      <c r="F622" s="1864"/>
      <c r="G622" s="1864"/>
      <c r="H622" s="2160">
        <v>1</v>
      </c>
      <c r="I622" s="2125"/>
      <c r="J622" s="1750"/>
      <c r="K622" s="1751"/>
      <c r="L622" s="1751"/>
      <c r="M622" s="1751"/>
      <c r="N622" s="1752"/>
      <c r="O622" s="1751"/>
      <c r="P622" s="1751"/>
      <c r="Q622" s="1751"/>
    </row>
    <row r="623" spans="1:17" s="1753" customFormat="1" ht="21.95" customHeight="1">
      <c r="A623" s="133"/>
      <c r="B623" s="84" t="s">
        <v>906</v>
      </c>
      <c r="C623" s="666">
        <v>5</v>
      </c>
      <c r="D623" s="181" t="s">
        <v>897</v>
      </c>
      <c r="E623" s="1746"/>
      <c r="F623" s="1864"/>
      <c r="G623" s="1864"/>
      <c r="H623" s="2160">
        <v>1</v>
      </c>
      <c r="I623" s="2125"/>
      <c r="J623" s="1750"/>
      <c r="K623" s="1751"/>
      <c r="L623" s="1751"/>
      <c r="M623" s="1751"/>
      <c r="N623" s="1752"/>
      <c r="O623" s="1751"/>
      <c r="P623" s="1751"/>
      <c r="Q623" s="1751"/>
    </row>
    <row r="624" spans="1:17" s="1753" customFormat="1" ht="21.95" customHeight="1">
      <c r="A624" s="133"/>
      <c r="B624" s="84" t="s">
        <v>910</v>
      </c>
      <c r="C624" s="666">
        <v>10</v>
      </c>
      <c r="D624" s="181" t="s">
        <v>897</v>
      </c>
      <c r="E624" s="1746"/>
      <c r="F624" s="1864"/>
      <c r="G624" s="1864"/>
      <c r="H624" s="2160">
        <v>1</v>
      </c>
      <c r="I624" s="2125"/>
      <c r="J624" s="1750"/>
      <c r="K624" s="1751"/>
      <c r="L624" s="1751"/>
      <c r="M624" s="1751"/>
      <c r="N624" s="1752"/>
      <c r="O624" s="1751"/>
      <c r="P624" s="1751"/>
      <c r="Q624" s="1751"/>
    </row>
    <row r="625" spans="1:17" s="1753" customFormat="1" ht="21.95" customHeight="1">
      <c r="A625" s="133"/>
      <c r="B625" s="84" t="s">
        <v>915</v>
      </c>
      <c r="C625" s="666">
        <v>4</v>
      </c>
      <c r="D625" s="181" t="s">
        <v>897</v>
      </c>
      <c r="E625" s="1746"/>
      <c r="F625" s="1864"/>
      <c r="G625" s="1864"/>
      <c r="H625" s="2160">
        <v>1</v>
      </c>
      <c r="I625" s="2125"/>
      <c r="J625" s="1750"/>
      <c r="K625" s="1751"/>
      <c r="L625" s="1751"/>
      <c r="M625" s="1751"/>
      <c r="N625" s="1752"/>
      <c r="O625" s="1751"/>
      <c r="P625" s="1751"/>
      <c r="Q625" s="1751"/>
    </row>
    <row r="626" spans="1:17" s="1753" customFormat="1" ht="21.95" customHeight="1">
      <c r="A626" s="978"/>
      <c r="B626" s="1836" t="s">
        <v>918</v>
      </c>
      <c r="C626" s="1804">
        <v>1</v>
      </c>
      <c r="D626" s="181" t="s">
        <v>897</v>
      </c>
      <c r="E626" s="1852"/>
      <c r="F626" s="1864"/>
      <c r="G626" s="1864"/>
      <c r="H626" s="2160">
        <v>1</v>
      </c>
      <c r="I626" s="2125"/>
      <c r="J626" s="1853"/>
      <c r="K626" s="1751"/>
      <c r="L626" s="1751"/>
      <c r="M626" s="1751"/>
      <c r="N626" s="1752"/>
      <c r="O626" s="1751"/>
      <c r="P626" s="1751"/>
      <c r="Q626" s="1751"/>
    </row>
    <row r="627" spans="1:17" s="1753" customFormat="1" ht="21.95" customHeight="1">
      <c r="A627" s="133"/>
      <c r="B627" s="84" t="s">
        <v>923</v>
      </c>
      <c r="C627" s="666">
        <v>5</v>
      </c>
      <c r="D627" s="181" t="s">
        <v>897</v>
      </c>
      <c r="E627" s="1746"/>
      <c r="F627" s="1864"/>
      <c r="G627" s="1864"/>
      <c r="H627" s="2160">
        <v>1</v>
      </c>
      <c r="I627" s="2125"/>
      <c r="J627" s="1750"/>
      <c r="K627" s="1751"/>
      <c r="L627" s="1751"/>
      <c r="M627" s="1751"/>
      <c r="N627" s="1752"/>
      <c r="O627" s="1751"/>
      <c r="P627" s="1751"/>
      <c r="Q627" s="1751"/>
    </row>
    <row r="628" spans="1:17" s="1753" customFormat="1" ht="21.95" customHeight="1">
      <c r="A628" s="133"/>
      <c r="B628" s="84" t="s">
        <v>927</v>
      </c>
      <c r="C628" s="666">
        <v>8</v>
      </c>
      <c r="D628" s="181" t="s">
        <v>897</v>
      </c>
      <c r="E628" s="1746"/>
      <c r="F628" s="1864"/>
      <c r="G628" s="1864"/>
      <c r="H628" s="2160">
        <v>1</v>
      </c>
      <c r="I628" s="2125"/>
      <c r="J628" s="1750"/>
      <c r="K628" s="1751"/>
      <c r="L628" s="1751"/>
      <c r="M628" s="1751"/>
      <c r="N628" s="1752"/>
      <c r="O628" s="1751"/>
      <c r="P628" s="1751"/>
      <c r="Q628" s="1751"/>
    </row>
    <row r="629" spans="1:17" s="1753" customFormat="1" ht="21.95" customHeight="1">
      <c r="A629" s="133"/>
      <c r="B629" s="84" t="s">
        <v>928</v>
      </c>
      <c r="C629" s="666">
        <v>3</v>
      </c>
      <c r="D629" s="181" t="s">
        <v>897</v>
      </c>
      <c r="E629" s="1746"/>
      <c r="F629" s="1864"/>
      <c r="G629" s="1864"/>
      <c r="H629" s="2160">
        <v>1</v>
      </c>
      <c r="I629" s="2125"/>
      <c r="J629" s="1750"/>
      <c r="K629" s="1751"/>
      <c r="L629" s="1751"/>
      <c r="M629" s="1751"/>
      <c r="N629" s="1752"/>
      <c r="O629" s="1751"/>
      <c r="P629" s="1751"/>
      <c r="Q629" s="1751"/>
    </row>
    <row r="630" spans="1:17" s="1753" customFormat="1" ht="21.95" customHeight="1">
      <c r="A630" s="133"/>
      <c r="B630" s="84" t="s">
        <v>931</v>
      </c>
      <c r="C630" s="666">
        <v>2</v>
      </c>
      <c r="D630" s="181" t="s">
        <v>897</v>
      </c>
      <c r="E630" s="1746"/>
      <c r="F630" s="1864"/>
      <c r="G630" s="1864"/>
      <c r="H630" s="2160">
        <v>1</v>
      </c>
      <c r="I630" s="2125"/>
      <c r="J630" s="1750"/>
      <c r="K630" s="1751"/>
      <c r="L630" s="1751"/>
      <c r="M630" s="1751"/>
      <c r="N630" s="1752"/>
      <c r="O630" s="1751"/>
      <c r="P630" s="1751"/>
      <c r="Q630" s="1751"/>
    </row>
    <row r="631" spans="1:17" s="1753" customFormat="1" ht="21.95" customHeight="1">
      <c r="A631" s="133"/>
      <c r="B631" s="84" t="s">
        <v>935</v>
      </c>
      <c r="C631" s="666">
        <v>5</v>
      </c>
      <c r="D631" s="181" t="s">
        <v>897</v>
      </c>
      <c r="E631" s="1746"/>
      <c r="F631" s="1864"/>
      <c r="G631" s="1864"/>
      <c r="H631" s="2160">
        <v>1</v>
      </c>
      <c r="I631" s="2125"/>
      <c r="J631" s="1750"/>
      <c r="K631" s="1751"/>
      <c r="L631" s="1751"/>
      <c r="M631" s="1751"/>
      <c r="N631" s="1752"/>
      <c r="O631" s="1751"/>
      <c r="P631" s="1751"/>
      <c r="Q631" s="1751"/>
    </row>
    <row r="632" spans="1:17" s="1753" customFormat="1" ht="21.95" customHeight="1">
      <c r="A632" s="133"/>
      <c r="B632" s="84" t="s">
        <v>939</v>
      </c>
      <c r="C632" s="666">
        <v>3</v>
      </c>
      <c r="D632" s="181" t="s">
        <v>897</v>
      </c>
      <c r="E632" s="1746"/>
      <c r="F632" s="1864"/>
      <c r="G632" s="1864"/>
      <c r="H632" s="2160">
        <v>1</v>
      </c>
      <c r="I632" s="2125"/>
      <c r="J632" s="1750"/>
      <c r="K632" s="1751"/>
      <c r="L632" s="1751"/>
      <c r="M632" s="1751"/>
      <c r="N632" s="1752"/>
      <c r="O632" s="1751"/>
      <c r="P632" s="1751"/>
      <c r="Q632" s="1751"/>
    </row>
    <row r="633" spans="1:17" s="1753" customFormat="1" ht="21.95" customHeight="1">
      <c r="A633" s="133"/>
      <c r="B633" s="84" t="s">
        <v>944</v>
      </c>
      <c r="C633" s="666">
        <v>5</v>
      </c>
      <c r="D633" s="181" t="s">
        <v>897</v>
      </c>
      <c r="E633" s="1746"/>
      <c r="F633" s="1864"/>
      <c r="G633" s="1864"/>
      <c r="H633" s="2160">
        <v>1</v>
      </c>
      <c r="I633" s="2125"/>
      <c r="J633" s="1750"/>
      <c r="K633" s="1751"/>
      <c r="L633" s="1751"/>
      <c r="M633" s="1751"/>
      <c r="N633" s="1752"/>
      <c r="O633" s="1751"/>
      <c r="P633" s="1751"/>
      <c r="Q633" s="1751"/>
    </row>
    <row r="634" spans="1:17" s="1753" customFormat="1" ht="21.95" customHeight="1">
      <c r="A634" s="133"/>
      <c r="B634" s="84" t="s">
        <v>947</v>
      </c>
      <c r="C634" s="666">
        <v>2</v>
      </c>
      <c r="D634" s="181" t="s">
        <v>897</v>
      </c>
      <c r="E634" s="1746"/>
      <c r="F634" s="1864"/>
      <c r="G634" s="1864"/>
      <c r="H634" s="2160">
        <v>1</v>
      </c>
      <c r="I634" s="2125"/>
      <c r="J634" s="1750"/>
      <c r="K634" s="1751"/>
      <c r="L634" s="1751"/>
      <c r="M634" s="1751"/>
      <c r="N634" s="1752"/>
      <c r="O634" s="1751"/>
      <c r="P634" s="1751"/>
      <c r="Q634" s="1751"/>
    </row>
    <row r="635" spans="1:17" s="1753" customFormat="1" ht="21.95" customHeight="1">
      <c r="A635" s="1754"/>
      <c r="B635" s="84" t="s">
        <v>950</v>
      </c>
      <c r="C635" s="666">
        <v>3</v>
      </c>
      <c r="D635" s="181" t="s">
        <v>897</v>
      </c>
      <c r="E635" s="1746"/>
      <c r="F635" s="1864"/>
      <c r="G635" s="1864"/>
      <c r="H635" s="2160">
        <v>1</v>
      </c>
      <c r="I635" s="2125"/>
      <c r="J635" s="1750"/>
      <c r="K635" s="1751"/>
      <c r="L635" s="1751"/>
      <c r="M635" s="1751"/>
      <c r="N635" s="1752"/>
      <c r="O635" s="1751"/>
      <c r="P635" s="1751"/>
      <c r="Q635" s="1751"/>
    </row>
    <row r="636" spans="1:17" s="1753" customFormat="1" ht="21.95" customHeight="1">
      <c r="A636" s="1779"/>
      <c r="B636" s="101" t="s">
        <v>953</v>
      </c>
      <c r="C636" s="666">
        <v>5</v>
      </c>
      <c r="D636" s="181" t="s">
        <v>897</v>
      </c>
      <c r="E636" s="1780"/>
      <c r="F636" s="1864"/>
      <c r="G636" s="1864"/>
      <c r="H636" s="2160">
        <v>1</v>
      </c>
      <c r="I636" s="2125"/>
      <c r="J636" s="1859"/>
      <c r="K636" s="1756"/>
      <c r="L636" s="1756"/>
      <c r="M636" s="1757"/>
    </row>
    <row r="637" spans="1:17" ht="21.95" customHeight="1">
      <c r="A637" s="145"/>
      <c r="B637" s="117" t="s">
        <v>973</v>
      </c>
      <c r="C637" s="984"/>
      <c r="D637" s="974"/>
      <c r="E637" s="187"/>
      <c r="F637" s="187"/>
      <c r="G637" s="982"/>
      <c r="H637" s="1422"/>
      <c r="I637" s="1458"/>
      <c r="J637" s="1695"/>
    </row>
    <row r="638" spans="1:17" ht="21" customHeight="1">
      <c r="A638" s="1042" t="s">
        <v>840</v>
      </c>
      <c r="B638" s="2773" t="s">
        <v>848</v>
      </c>
      <c r="C638" s="2774"/>
      <c r="D638" s="2774"/>
      <c r="E638" s="450" t="s">
        <v>20</v>
      </c>
      <c r="F638" s="411"/>
      <c r="G638" s="411"/>
      <c r="H638" s="1515"/>
      <c r="I638" s="1512"/>
      <c r="J638" s="1695" t="s">
        <v>979</v>
      </c>
      <c r="O638" s="12">
        <v>12</v>
      </c>
    </row>
    <row r="639" spans="1:17" ht="21" customHeight="1">
      <c r="A639" s="988"/>
      <c r="B639" s="1381" t="s">
        <v>703</v>
      </c>
      <c r="C639" s="1382"/>
      <c r="D639" s="1382"/>
      <c r="E639" s="450" t="s">
        <v>44</v>
      </c>
      <c r="F639" s="411"/>
      <c r="G639" s="377"/>
      <c r="H639" s="1515"/>
      <c r="I639" s="1512"/>
      <c r="J639" s="1695"/>
    </row>
    <row r="640" spans="1:17" s="1753" customFormat="1" ht="21" customHeight="1">
      <c r="A640" s="1777"/>
      <c r="B640" s="84" t="s">
        <v>1007</v>
      </c>
      <c r="C640" s="991">
        <f>C645+C649+C653+C658+C661+C666+C670+C671+C674+C678+C682+C687+C690+C693+C696</f>
        <v>5410</v>
      </c>
      <c r="D640" s="1863" t="s">
        <v>672</v>
      </c>
      <c r="E640" s="411" t="s">
        <v>123</v>
      </c>
      <c r="F640" s="2160"/>
      <c r="G640" s="2160"/>
      <c r="H640" s="2160">
        <v>1</v>
      </c>
      <c r="I640" s="2125"/>
      <c r="J640" s="1750"/>
      <c r="K640" s="1751"/>
      <c r="L640" s="1751"/>
      <c r="M640" s="1751"/>
      <c r="N640" s="1752"/>
      <c r="O640" s="1751"/>
      <c r="P640" s="1751"/>
      <c r="Q640" s="1751"/>
    </row>
    <row r="641" spans="1:17" s="1753" customFormat="1" ht="21" hidden="1" customHeight="1" outlineLevel="1">
      <c r="A641" s="133"/>
      <c r="B641" s="84" t="s">
        <v>898</v>
      </c>
      <c r="C641" s="1844">
        <v>403</v>
      </c>
      <c r="D641" s="181" t="s">
        <v>897</v>
      </c>
      <c r="E641" s="1746"/>
      <c r="F641" s="1864"/>
      <c r="G641" s="1864"/>
      <c r="H641" s="2160">
        <v>1</v>
      </c>
      <c r="I641" s="2125"/>
      <c r="J641" s="1750"/>
      <c r="K641" s="1751"/>
      <c r="L641" s="1751"/>
      <c r="M641" s="1751"/>
      <c r="N641" s="1752"/>
      <c r="O641" s="1751"/>
      <c r="P641" s="1751"/>
      <c r="Q641" s="1751"/>
    </row>
    <row r="642" spans="1:17" s="1753" customFormat="1" ht="21" hidden="1" customHeight="1" outlineLevel="1">
      <c r="A642" s="133"/>
      <c r="B642" s="84" t="s">
        <v>899</v>
      </c>
      <c r="C642" s="1844">
        <v>20</v>
      </c>
      <c r="D642" s="181" t="s">
        <v>897</v>
      </c>
      <c r="E642" s="1746"/>
      <c r="F642" s="1864"/>
      <c r="G642" s="1864"/>
      <c r="H642" s="2160">
        <v>1</v>
      </c>
      <c r="I642" s="2125"/>
      <c r="J642" s="1750"/>
      <c r="K642" s="1751"/>
      <c r="L642" s="1751"/>
      <c r="M642" s="1751"/>
      <c r="N642" s="1752"/>
      <c r="O642" s="1751"/>
      <c r="P642" s="1751"/>
      <c r="Q642" s="1751"/>
    </row>
    <row r="643" spans="1:17" s="1753" customFormat="1" ht="21" hidden="1" customHeight="1" outlineLevel="1">
      <c r="A643" s="133"/>
      <c r="B643" s="84" t="s">
        <v>900</v>
      </c>
      <c r="C643" s="1844">
        <v>11</v>
      </c>
      <c r="D643" s="181" t="s">
        <v>897</v>
      </c>
      <c r="E643" s="1746"/>
      <c r="F643" s="1864"/>
      <c r="G643" s="1864"/>
      <c r="H643" s="2160">
        <v>1</v>
      </c>
      <c r="I643" s="2125"/>
      <c r="J643" s="1750"/>
      <c r="K643" s="1751"/>
      <c r="L643" s="1751"/>
      <c r="M643" s="1751"/>
      <c r="N643" s="1752"/>
      <c r="O643" s="1751"/>
      <c r="P643" s="1751"/>
      <c r="Q643" s="1751"/>
    </row>
    <row r="644" spans="1:17" s="1753" customFormat="1" ht="21" hidden="1" customHeight="1" outlineLevel="1">
      <c r="A644" s="133"/>
      <c r="B644" s="84" t="s">
        <v>901</v>
      </c>
      <c r="C644" s="1844">
        <v>14</v>
      </c>
      <c r="D644" s="181" t="s">
        <v>897</v>
      </c>
      <c r="E644" s="1746"/>
      <c r="F644" s="1864"/>
      <c r="G644" s="1864"/>
      <c r="H644" s="2160">
        <v>1</v>
      </c>
      <c r="I644" s="2125"/>
      <c r="J644" s="1750"/>
      <c r="K644" s="1751"/>
      <c r="L644" s="1751"/>
      <c r="M644" s="1751"/>
      <c r="N644" s="1752"/>
      <c r="O644" s="1751"/>
      <c r="P644" s="1751"/>
      <c r="Q644" s="1751"/>
    </row>
    <row r="645" spans="1:17" s="1753" customFormat="1" ht="21" customHeight="1" collapsed="1">
      <c r="A645" s="133"/>
      <c r="B645" s="84" t="s">
        <v>902</v>
      </c>
      <c r="C645" s="1844">
        <f t="shared" ref="C645" si="0">SUM(C641:C644)</f>
        <v>448</v>
      </c>
      <c r="D645" s="181" t="s">
        <v>897</v>
      </c>
      <c r="E645" s="1746"/>
      <c r="F645" s="1864"/>
      <c r="G645" s="1864"/>
      <c r="H645" s="2160">
        <v>1</v>
      </c>
      <c r="I645" s="2125"/>
      <c r="J645" s="1750"/>
      <c r="K645" s="1751"/>
      <c r="L645" s="1751"/>
      <c r="M645" s="1751"/>
      <c r="N645" s="1752"/>
      <c r="O645" s="1751"/>
      <c r="P645" s="1751"/>
      <c r="Q645" s="1751"/>
    </row>
    <row r="646" spans="1:17" s="1753" customFormat="1" ht="21" hidden="1" customHeight="1" outlineLevel="1">
      <c r="A646" s="133"/>
      <c r="B646" s="84" t="s">
        <v>903</v>
      </c>
      <c r="C646" s="1844">
        <v>242</v>
      </c>
      <c r="D646" s="181" t="s">
        <v>897</v>
      </c>
      <c r="E646" s="1746"/>
      <c r="F646" s="1864"/>
      <c r="G646" s="1864"/>
      <c r="H646" s="2160">
        <v>1</v>
      </c>
      <c r="I646" s="2125"/>
      <c r="J646" s="1750"/>
      <c r="K646" s="1751"/>
      <c r="L646" s="1751"/>
      <c r="M646" s="1751"/>
      <c r="N646" s="1752"/>
      <c r="O646" s="1751"/>
      <c r="P646" s="1751"/>
      <c r="Q646" s="1751"/>
    </row>
    <row r="647" spans="1:17" s="1753" customFormat="1" ht="21" hidden="1" customHeight="1" outlineLevel="1">
      <c r="A647" s="133"/>
      <c r="B647" s="84" t="s">
        <v>904</v>
      </c>
      <c r="C647" s="1844">
        <v>43</v>
      </c>
      <c r="D647" s="181" t="s">
        <v>897</v>
      </c>
      <c r="E647" s="1746"/>
      <c r="F647" s="1864"/>
      <c r="G647" s="1864"/>
      <c r="H647" s="2160">
        <v>1</v>
      </c>
      <c r="I647" s="2125"/>
      <c r="J647" s="1750"/>
      <c r="K647" s="1751"/>
      <c r="L647" s="1751"/>
      <c r="M647" s="1751"/>
      <c r="N647" s="1752"/>
      <c r="O647" s="1751"/>
      <c r="P647" s="1751"/>
      <c r="Q647" s="1751"/>
    </row>
    <row r="648" spans="1:17" s="1753" customFormat="1" ht="21" hidden="1" customHeight="1" outlineLevel="1">
      <c r="A648" s="133"/>
      <c r="B648" s="84" t="s">
        <v>905</v>
      </c>
      <c r="C648" s="1844">
        <v>33</v>
      </c>
      <c r="D648" s="181" t="s">
        <v>897</v>
      </c>
      <c r="E648" s="1746"/>
      <c r="F648" s="1864"/>
      <c r="G648" s="1864"/>
      <c r="H648" s="2160">
        <v>1</v>
      </c>
      <c r="I648" s="2125"/>
      <c r="J648" s="1750"/>
      <c r="K648" s="1751"/>
      <c r="L648" s="1751"/>
      <c r="M648" s="1751"/>
      <c r="N648" s="1752"/>
      <c r="O648" s="1751"/>
      <c r="P648" s="1751"/>
      <c r="Q648" s="1751"/>
    </row>
    <row r="649" spans="1:17" s="1753" customFormat="1" ht="21" customHeight="1" collapsed="1">
      <c r="A649" s="133"/>
      <c r="B649" s="84" t="s">
        <v>906</v>
      </c>
      <c r="C649" s="1844">
        <f t="shared" ref="C649" si="1">SUM(C646:C648)</f>
        <v>318</v>
      </c>
      <c r="D649" s="181" t="s">
        <v>897</v>
      </c>
      <c r="E649" s="1746"/>
      <c r="F649" s="1864"/>
      <c r="G649" s="1864"/>
      <c r="H649" s="2160">
        <v>1</v>
      </c>
      <c r="I649" s="2125"/>
      <c r="J649" s="1750"/>
      <c r="K649" s="1751"/>
      <c r="L649" s="1751"/>
      <c r="M649" s="1751"/>
      <c r="N649" s="1752"/>
      <c r="O649" s="1751"/>
      <c r="P649" s="1751"/>
      <c r="Q649" s="1751"/>
    </row>
    <row r="650" spans="1:17" s="1753" customFormat="1" ht="21" hidden="1" customHeight="1" outlineLevel="1">
      <c r="A650" s="133"/>
      <c r="B650" s="84" t="s">
        <v>907</v>
      </c>
      <c r="C650" s="1844">
        <v>787</v>
      </c>
      <c r="D650" s="181" t="s">
        <v>897</v>
      </c>
      <c r="E650" s="1746"/>
      <c r="F650" s="1864"/>
      <c r="G650" s="1864"/>
      <c r="H650" s="2160">
        <v>1</v>
      </c>
      <c r="I650" s="2125"/>
      <c r="J650" s="1750"/>
      <c r="K650" s="1751"/>
      <c r="L650" s="1751"/>
      <c r="M650" s="1751"/>
      <c r="N650" s="1752"/>
      <c r="O650" s="1751"/>
      <c r="P650" s="1751"/>
      <c r="Q650" s="1751"/>
    </row>
    <row r="651" spans="1:17" s="1753" customFormat="1" ht="21" hidden="1" customHeight="1" outlineLevel="1">
      <c r="A651" s="133"/>
      <c r="B651" s="84" t="s">
        <v>908</v>
      </c>
      <c r="C651" s="1844">
        <v>100</v>
      </c>
      <c r="D651" s="181" t="s">
        <v>897</v>
      </c>
      <c r="E651" s="1746"/>
      <c r="F651" s="1864"/>
      <c r="G651" s="1864"/>
      <c r="H651" s="2160">
        <v>1</v>
      </c>
      <c r="I651" s="2125"/>
      <c r="J651" s="1750"/>
      <c r="K651" s="1751"/>
      <c r="L651" s="1751"/>
      <c r="M651" s="1751"/>
      <c r="N651" s="1752"/>
      <c r="O651" s="1751"/>
      <c r="P651" s="1751"/>
      <c r="Q651" s="1751"/>
    </row>
    <row r="652" spans="1:17" s="1753" customFormat="1" ht="21" hidden="1" customHeight="1" outlineLevel="1">
      <c r="A652" s="133"/>
      <c r="B652" s="84" t="s">
        <v>909</v>
      </c>
      <c r="C652" s="1844">
        <v>62</v>
      </c>
      <c r="D652" s="181" t="s">
        <v>897</v>
      </c>
      <c r="E652" s="1746"/>
      <c r="F652" s="1864"/>
      <c r="G652" s="1864"/>
      <c r="H652" s="2160">
        <v>1</v>
      </c>
      <c r="I652" s="2125"/>
      <c r="J652" s="1750"/>
      <c r="K652" s="1751"/>
      <c r="L652" s="1751"/>
      <c r="M652" s="1751"/>
      <c r="N652" s="1752"/>
      <c r="O652" s="1751"/>
      <c r="P652" s="1751"/>
      <c r="Q652" s="1751"/>
    </row>
    <row r="653" spans="1:17" s="1753" customFormat="1" ht="21" customHeight="1" collapsed="1">
      <c r="A653" s="133"/>
      <c r="B653" s="84" t="s">
        <v>910</v>
      </c>
      <c r="C653" s="1844">
        <f t="shared" ref="C653" si="2">SUM(C650:C652)</f>
        <v>949</v>
      </c>
      <c r="D653" s="181" t="s">
        <v>897</v>
      </c>
      <c r="E653" s="1746"/>
      <c r="F653" s="1864"/>
      <c r="G653" s="1864"/>
      <c r="H653" s="2160">
        <v>1</v>
      </c>
      <c r="I653" s="2125"/>
      <c r="J653" s="1750"/>
      <c r="K653" s="1751"/>
      <c r="L653" s="1751"/>
      <c r="M653" s="1751"/>
      <c r="N653" s="1752"/>
      <c r="O653" s="1751"/>
      <c r="P653" s="1751"/>
      <c r="Q653" s="1751"/>
    </row>
    <row r="654" spans="1:17" s="1753" customFormat="1" ht="21" hidden="1" customHeight="1" outlineLevel="1">
      <c r="A654" s="133"/>
      <c r="B654" s="84" t="s">
        <v>911</v>
      </c>
      <c r="C654" s="1844">
        <v>367</v>
      </c>
      <c r="D654" s="181" t="s">
        <v>897</v>
      </c>
      <c r="E654" s="1746"/>
      <c r="F654" s="1864"/>
      <c r="G654" s="1864"/>
      <c r="H654" s="2160">
        <v>1</v>
      </c>
      <c r="I654" s="2125"/>
      <c r="J654" s="1750"/>
      <c r="K654" s="1751"/>
      <c r="L654" s="1751"/>
      <c r="M654" s="1751"/>
      <c r="N654" s="1752"/>
      <c r="O654" s="1751"/>
      <c r="P654" s="1751"/>
      <c r="Q654" s="1751"/>
    </row>
    <row r="655" spans="1:17" s="1753" customFormat="1" ht="21" hidden="1" customHeight="1" outlineLevel="1">
      <c r="A655" s="133"/>
      <c r="B655" s="84" t="s">
        <v>912</v>
      </c>
      <c r="C655" s="1844">
        <v>108</v>
      </c>
      <c r="D655" s="181" t="s">
        <v>897</v>
      </c>
      <c r="E655" s="1746"/>
      <c r="F655" s="1864"/>
      <c r="G655" s="1864"/>
      <c r="H655" s="2160">
        <v>1</v>
      </c>
      <c r="I655" s="2125"/>
      <c r="J655" s="1750"/>
      <c r="K655" s="1751"/>
      <c r="L655" s="1751"/>
      <c r="M655" s="1751"/>
      <c r="N655" s="1752"/>
      <c r="O655" s="1751"/>
      <c r="P655" s="1751"/>
      <c r="Q655" s="1751"/>
    </row>
    <row r="656" spans="1:17" s="1753" customFormat="1" ht="21" hidden="1" customHeight="1" outlineLevel="1">
      <c r="A656" s="133"/>
      <c r="B656" s="84" t="s">
        <v>913</v>
      </c>
      <c r="C656" s="1844">
        <v>28</v>
      </c>
      <c r="D656" s="181" t="s">
        <v>897</v>
      </c>
      <c r="E656" s="1746"/>
      <c r="F656" s="1864"/>
      <c r="G656" s="1864"/>
      <c r="H656" s="2160">
        <v>1</v>
      </c>
      <c r="I656" s="2125"/>
      <c r="J656" s="1750"/>
      <c r="K656" s="1751"/>
      <c r="L656" s="1751"/>
      <c r="M656" s="1751"/>
      <c r="N656" s="1752"/>
      <c r="O656" s="1751"/>
      <c r="P656" s="1751"/>
      <c r="Q656" s="1751"/>
    </row>
    <row r="657" spans="1:17" s="1753" customFormat="1" ht="21" hidden="1" customHeight="1" outlineLevel="1">
      <c r="A657" s="133"/>
      <c r="B657" s="84" t="s">
        <v>914</v>
      </c>
      <c r="C657" s="1844">
        <v>38</v>
      </c>
      <c r="D657" s="181" t="s">
        <v>897</v>
      </c>
      <c r="E657" s="1746"/>
      <c r="F657" s="1864"/>
      <c r="G657" s="1864"/>
      <c r="H657" s="2160">
        <v>1</v>
      </c>
      <c r="I657" s="2125"/>
      <c r="J657" s="1750"/>
      <c r="K657" s="1751"/>
      <c r="L657" s="1751"/>
      <c r="M657" s="1751"/>
      <c r="N657" s="1752"/>
      <c r="O657" s="1751"/>
      <c r="P657" s="1751"/>
      <c r="Q657" s="1751"/>
    </row>
    <row r="658" spans="1:17" s="1753" customFormat="1" ht="21" customHeight="1" collapsed="1">
      <c r="A658" s="133"/>
      <c r="B658" s="84" t="s">
        <v>915</v>
      </c>
      <c r="C658" s="1844">
        <f t="shared" ref="C658" si="3">SUM(C654:C657)</f>
        <v>541</v>
      </c>
      <c r="D658" s="181" t="s">
        <v>897</v>
      </c>
      <c r="E658" s="1746"/>
      <c r="F658" s="1864"/>
      <c r="G658" s="1864"/>
      <c r="H658" s="2160">
        <v>1</v>
      </c>
      <c r="I658" s="2125"/>
      <c r="J658" s="1750"/>
      <c r="K658" s="1751"/>
      <c r="L658" s="1751"/>
      <c r="M658" s="1751"/>
      <c r="N658" s="1752"/>
      <c r="O658" s="1751"/>
      <c r="P658" s="1751"/>
      <c r="Q658" s="1751"/>
    </row>
    <row r="659" spans="1:17" s="1753" customFormat="1" ht="21" hidden="1" customHeight="1" outlineLevel="1">
      <c r="A659" s="133"/>
      <c r="B659" s="84" t="s">
        <v>916</v>
      </c>
      <c r="C659" s="1844">
        <v>432</v>
      </c>
      <c r="D659" s="181" t="s">
        <v>897</v>
      </c>
      <c r="E659" s="1746"/>
      <c r="F659" s="1864"/>
      <c r="G659" s="1864"/>
      <c r="H659" s="2160">
        <v>1</v>
      </c>
      <c r="I659" s="2125"/>
      <c r="J659" s="1750"/>
      <c r="K659" s="1751"/>
      <c r="L659" s="1751"/>
      <c r="M659" s="1751"/>
      <c r="N659" s="1752"/>
      <c r="O659" s="1751"/>
      <c r="P659" s="1751"/>
      <c r="Q659" s="1751"/>
    </row>
    <row r="660" spans="1:17" s="1753" customFormat="1" ht="21" hidden="1" customHeight="1" outlineLevel="1">
      <c r="A660" s="1846"/>
      <c r="B660" s="1326" t="s">
        <v>917</v>
      </c>
      <c r="C660" s="2197">
        <v>16</v>
      </c>
      <c r="D660" s="181" t="s">
        <v>897</v>
      </c>
      <c r="E660" s="1848"/>
      <c r="F660" s="1864"/>
      <c r="G660" s="1864"/>
      <c r="H660" s="2160">
        <v>1</v>
      </c>
      <c r="I660" s="2125"/>
      <c r="J660" s="1849"/>
      <c r="K660" s="1751"/>
      <c r="L660" s="1751"/>
      <c r="M660" s="1751"/>
      <c r="N660" s="1752"/>
      <c r="O660" s="1751"/>
      <c r="P660" s="1751"/>
      <c r="Q660" s="1751"/>
    </row>
    <row r="661" spans="1:17" s="1753" customFormat="1" ht="21" customHeight="1" collapsed="1">
      <c r="A661" s="978"/>
      <c r="B661" s="1836" t="s">
        <v>918</v>
      </c>
      <c r="C661" s="2198">
        <f t="shared" ref="C661" si="4">SUM(C659:C660)</f>
        <v>448</v>
      </c>
      <c r="D661" s="181" t="s">
        <v>897</v>
      </c>
      <c r="E661" s="1852"/>
      <c r="F661" s="1864"/>
      <c r="G661" s="1864"/>
      <c r="H661" s="2160">
        <v>1</v>
      </c>
      <c r="I661" s="2125"/>
      <c r="J661" s="1853"/>
      <c r="K661" s="1751"/>
      <c r="L661" s="1751"/>
      <c r="M661" s="1751"/>
      <c r="N661" s="1752"/>
      <c r="O661" s="1751"/>
      <c r="P661" s="1751"/>
      <c r="Q661" s="1751"/>
    </row>
    <row r="662" spans="1:17" s="1753" customFormat="1" ht="21" hidden="1" customHeight="1" outlineLevel="1">
      <c r="A662" s="133"/>
      <c r="B662" s="84" t="s">
        <v>919</v>
      </c>
      <c r="C662" s="1844">
        <v>190</v>
      </c>
      <c r="D662" s="181" t="s">
        <v>897</v>
      </c>
      <c r="E662" s="1746"/>
      <c r="F662" s="1864"/>
      <c r="G662" s="1864"/>
      <c r="H662" s="2160">
        <v>1</v>
      </c>
      <c r="I662" s="2125"/>
      <c r="J662" s="1750"/>
      <c r="K662" s="1751"/>
      <c r="L662" s="1751"/>
      <c r="M662" s="1751"/>
      <c r="N662" s="1752"/>
      <c r="O662" s="1751"/>
      <c r="P662" s="1751"/>
      <c r="Q662" s="1751"/>
    </row>
    <row r="663" spans="1:17" s="1753" customFormat="1" ht="21" hidden="1" customHeight="1" outlineLevel="1">
      <c r="A663" s="133"/>
      <c r="B663" s="84" t="s">
        <v>920</v>
      </c>
      <c r="C663" s="1844">
        <v>33</v>
      </c>
      <c r="D663" s="181" t="s">
        <v>897</v>
      </c>
      <c r="E663" s="1746"/>
      <c r="F663" s="1864"/>
      <c r="G663" s="1864"/>
      <c r="H663" s="2160">
        <v>1</v>
      </c>
      <c r="I663" s="2125"/>
      <c r="J663" s="1750"/>
      <c r="K663" s="1751"/>
      <c r="L663" s="1751"/>
      <c r="M663" s="1751"/>
      <c r="N663" s="1752"/>
      <c r="O663" s="1751"/>
      <c r="P663" s="1751"/>
      <c r="Q663" s="1751"/>
    </row>
    <row r="664" spans="1:17" s="1753" customFormat="1" ht="21" hidden="1" customHeight="1" outlineLevel="1">
      <c r="A664" s="133"/>
      <c r="B664" s="84" t="s">
        <v>921</v>
      </c>
      <c r="C664" s="1844">
        <v>20</v>
      </c>
      <c r="D664" s="181" t="s">
        <v>897</v>
      </c>
      <c r="E664" s="1746"/>
      <c r="F664" s="1864"/>
      <c r="G664" s="1864"/>
      <c r="H664" s="2160">
        <v>1</v>
      </c>
      <c r="I664" s="2125"/>
      <c r="J664" s="1750"/>
      <c r="K664" s="1751"/>
      <c r="L664" s="1751"/>
      <c r="M664" s="1751"/>
      <c r="N664" s="1752"/>
      <c r="O664" s="1751"/>
      <c r="P664" s="1751"/>
      <c r="Q664" s="1751"/>
    </row>
    <row r="665" spans="1:17" s="1753" customFormat="1" ht="21" hidden="1" customHeight="1" outlineLevel="1">
      <c r="A665" s="166"/>
      <c r="B665" s="84" t="s">
        <v>922</v>
      </c>
      <c r="C665" s="1844">
        <v>24</v>
      </c>
      <c r="D665" s="181" t="s">
        <v>897</v>
      </c>
      <c r="E665" s="1746"/>
      <c r="F665" s="1864"/>
      <c r="G665" s="1864"/>
      <c r="H665" s="2160">
        <v>1</v>
      </c>
      <c r="I665" s="2125"/>
      <c r="J665" s="1750"/>
      <c r="K665" s="1751"/>
      <c r="L665" s="1751"/>
      <c r="M665" s="1751"/>
      <c r="N665" s="1752"/>
      <c r="O665" s="1751"/>
      <c r="P665" s="1751"/>
      <c r="Q665" s="1751"/>
    </row>
    <row r="666" spans="1:17" s="1753" customFormat="1" ht="21" customHeight="1" collapsed="1">
      <c r="A666" s="133"/>
      <c r="B666" s="84" t="s">
        <v>923</v>
      </c>
      <c r="C666" s="1844">
        <f t="shared" ref="C666" si="5">SUM(C662:C665)</f>
        <v>267</v>
      </c>
      <c r="D666" s="181" t="s">
        <v>897</v>
      </c>
      <c r="E666" s="1746"/>
      <c r="F666" s="1864"/>
      <c r="G666" s="1864"/>
      <c r="H666" s="2160">
        <v>1</v>
      </c>
      <c r="I666" s="2125"/>
      <c r="J666" s="1750"/>
      <c r="K666" s="1751"/>
      <c r="L666" s="1751"/>
      <c r="M666" s="1751"/>
      <c r="N666" s="1752"/>
      <c r="O666" s="1751"/>
      <c r="P666" s="1751"/>
      <c r="Q666" s="1751"/>
    </row>
    <row r="667" spans="1:17" s="1753" customFormat="1" ht="21" hidden="1" customHeight="1" outlineLevel="1">
      <c r="A667" s="133"/>
      <c r="B667" s="84" t="s">
        <v>924</v>
      </c>
      <c r="C667" s="1844">
        <v>147</v>
      </c>
      <c r="D667" s="181" t="s">
        <v>897</v>
      </c>
      <c r="E667" s="1746"/>
      <c r="F667" s="1864"/>
      <c r="G667" s="1864"/>
      <c r="H667" s="2160">
        <v>1</v>
      </c>
      <c r="I667" s="2125"/>
      <c r="J667" s="1750"/>
      <c r="K667" s="1751"/>
      <c r="L667" s="1751"/>
      <c r="M667" s="1751"/>
      <c r="N667" s="1752"/>
      <c r="O667" s="1751"/>
      <c r="P667" s="1751"/>
      <c r="Q667" s="1751"/>
    </row>
    <row r="668" spans="1:17" s="1753" customFormat="1" ht="21" hidden="1" customHeight="1" outlineLevel="1">
      <c r="A668" s="133"/>
      <c r="B668" s="84" t="s">
        <v>925</v>
      </c>
      <c r="C668" s="1844">
        <v>28</v>
      </c>
      <c r="D668" s="181" t="s">
        <v>897</v>
      </c>
      <c r="E668" s="1746"/>
      <c r="F668" s="1864"/>
      <c r="G668" s="1864"/>
      <c r="H668" s="2160">
        <v>1</v>
      </c>
      <c r="I668" s="2125"/>
      <c r="J668" s="1750"/>
      <c r="K668" s="1751"/>
      <c r="L668" s="1751"/>
      <c r="M668" s="1751"/>
      <c r="N668" s="1752"/>
      <c r="O668" s="1751"/>
      <c r="P668" s="1751"/>
      <c r="Q668" s="1751"/>
    </row>
    <row r="669" spans="1:17" s="1753" customFormat="1" ht="21" hidden="1" customHeight="1" outlineLevel="1">
      <c r="A669" s="133"/>
      <c r="B669" s="84" t="s">
        <v>926</v>
      </c>
      <c r="C669" s="1844">
        <v>15</v>
      </c>
      <c r="D669" s="181" t="s">
        <v>897</v>
      </c>
      <c r="E669" s="1746"/>
      <c r="F669" s="1864"/>
      <c r="G669" s="1864"/>
      <c r="H669" s="2160">
        <v>1</v>
      </c>
      <c r="I669" s="2125"/>
      <c r="J669" s="1750"/>
      <c r="K669" s="1751"/>
      <c r="L669" s="1751"/>
      <c r="M669" s="1751"/>
      <c r="N669" s="1752"/>
      <c r="O669" s="1751"/>
      <c r="P669" s="1751"/>
      <c r="Q669" s="1751"/>
    </row>
    <row r="670" spans="1:17" s="1753" customFormat="1" ht="21" customHeight="1" collapsed="1">
      <c r="A670" s="133"/>
      <c r="B670" s="84" t="s">
        <v>927</v>
      </c>
      <c r="C670" s="1844">
        <f>SUM(C667:C669)</f>
        <v>190</v>
      </c>
      <c r="D670" s="181" t="s">
        <v>897</v>
      </c>
      <c r="E670" s="1746"/>
      <c r="F670" s="1864"/>
      <c r="G670" s="1864"/>
      <c r="H670" s="2160">
        <v>1</v>
      </c>
      <c r="I670" s="2125"/>
      <c r="J670" s="1750"/>
      <c r="K670" s="1751"/>
      <c r="L670" s="1751"/>
      <c r="M670" s="1751"/>
      <c r="N670" s="1752"/>
      <c r="O670" s="1751"/>
      <c r="P670" s="1751"/>
      <c r="Q670" s="1751"/>
    </row>
    <row r="671" spans="1:17" s="1753" customFormat="1" ht="21" customHeight="1">
      <c r="A671" s="133"/>
      <c r="B671" s="84" t="s">
        <v>928</v>
      </c>
      <c r="C671" s="1844">
        <v>184</v>
      </c>
      <c r="D671" s="181" t="s">
        <v>897</v>
      </c>
      <c r="E671" s="1746"/>
      <c r="F671" s="1864"/>
      <c r="G671" s="1864"/>
      <c r="H671" s="2160">
        <v>1</v>
      </c>
      <c r="I671" s="2125"/>
      <c r="J671" s="1750"/>
      <c r="K671" s="1751"/>
      <c r="L671" s="1751"/>
      <c r="M671" s="1751"/>
      <c r="N671" s="1752"/>
      <c r="O671" s="1751"/>
      <c r="P671" s="1751"/>
      <c r="Q671" s="1751"/>
    </row>
    <row r="672" spans="1:17" s="1753" customFormat="1" ht="21" hidden="1" customHeight="1" outlineLevel="1">
      <c r="A672" s="133"/>
      <c r="B672" s="84" t="s">
        <v>929</v>
      </c>
      <c r="C672" s="1844">
        <v>110</v>
      </c>
      <c r="D672" s="181" t="s">
        <v>897</v>
      </c>
      <c r="E672" s="1746"/>
      <c r="F672" s="1864"/>
      <c r="G672" s="1864"/>
      <c r="H672" s="2160">
        <v>1</v>
      </c>
      <c r="I672" s="2125"/>
      <c r="J672" s="1750"/>
      <c r="K672" s="1751"/>
      <c r="L672" s="1751"/>
      <c r="M672" s="1751"/>
      <c r="N672" s="1752"/>
      <c r="O672" s="1751"/>
      <c r="P672" s="1751"/>
      <c r="Q672" s="1751"/>
    </row>
    <row r="673" spans="1:17" s="1753" customFormat="1" ht="21" hidden="1" customHeight="1" outlineLevel="1">
      <c r="A673" s="133"/>
      <c r="B673" s="84" t="s">
        <v>930</v>
      </c>
      <c r="C673" s="1844">
        <v>26</v>
      </c>
      <c r="D673" s="181" t="s">
        <v>897</v>
      </c>
      <c r="E673" s="1746"/>
      <c r="F673" s="1864"/>
      <c r="G673" s="1864"/>
      <c r="H673" s="2160">
        <v>1</v>
      </c>
      <c r="I673" s="2125"/>
      <c r="J673" s="1750"/>
      <c r="K673" s="1751"/>
      <c r="L673" s="1751"/>
      <c r="M673" s="1751"/>
      <c r="N673" s="1752"/>
      <c r="O673" s="1751"/>
      <c r="P673" s="1751"/>
      <c r="Q673" s="1751"/>
    </row>
    <row r="674" spans="1:17" s="1753" customFormat="1" ht="21" customHeight="1" collapsed="1">
      <c r="A674" s="133"/>
      <c r="B674" s="84" t="s">
        <v>931</v>
      </c>
      <c r="C674" s="1844">
        <f>SUM(C672:C673)</f>
        <v>136</v>
      </c>
      <c r="D674" s="181" t="s">
        <v>897</v>
      </c>
      <c r="E674" s="1746"/>
      <c r="F674" s="1864"/>
      <c r="G674" s="1864"/>
      <c r="H674" s="2160">
        <v>1</v>
      </c>
      <c r="I674" s="2125"/>
      <c r="J674" s="1750"/>
      <c r="K674" s="1751"/>
      <c r="L674" s="1751"/>
      <c r="M674" s="1751"/>
      <c r="N674" s="1752"/>
      <c r="O674" s="1751"/>
      <c r="P674" s="1751"/>
      <c r="Q674" s="1751"/>
    </row>
    <row r="675" spans="1:17" s="1753" customFormat="1" ht="21" hidden="1" customHeight="1" outlineLevel="1">
      <c r="A675" s="133"/>
      <c r="B675" s="84" t="s">
        <v>932</v>
      </c>
      <c r="C675" s="1844">
        <v>97</v>
      </c>
      <c r="D675" s="181" t="s">
        <v>897</v>
      </c>
      <c r="E675" s="1746"/>
      <c r="F675" s="1864"/>
      <c r="G675" s="1864"/>
      <c r="H675" s="2160">
        <v>1</v>
      </c>
      <c r="I675" s="2125"/>
      <c r="J675" s="1750"/>
      <c r="K675" s="1751"/>
      <c r="L675" s="1751"/>
      <c r="M675" s="1751"/>
      <c r="N675" s="1752"/>
      <c r="O675" s="1751"/>
      <c r="P675" s="1751"/>
      <c r="Q675" s="1751"/>
    </row>
    <row r="676" spans="1:17" s="1753" customFormat="1" ht="21" hidden="1" customHeight="1" outlineLevel="1">
      <c r="A676" s="133"/>
      <c r="B676" s="84" t="s">
        <v>933</v>
      </c>
      <c r="C676" s="1844">
        <v>62</v>
      </c>
      <c r="D676" s="181" t="s">
        <v>897</v>
      </c>
      <c r="E676" s="1746"/>
      <c r="F676" s="1864"/>
      <c r="G676" s="1864"/>
      <c r="H676" s="2160">
        <v>1</v>
      </c>
      <c r="I676" s="2125"/>
      <c r="J676" s="1750"/>
      <c r="K676" s="1751"/>
      <c r="L676" s="1751"/>
      <c r="M676" s="1751"/>
      <c r="N676" s="1752"/>
      <c r="O676" s="1751"/>
      <c r="P676" s="1751"/>
      <c r="Q676" s="1751"/>
    </row>
    <row r="677" spans="1:17" s="1753" customFormat="1" ht="21" hidden="1" customHeight="1" outlineLevel="1">
      <c r="A677" s="133"/>
      <c r="B677" s="84" t="s">
        <v>934</v>
      </c>
      <c r="C677" s="1844">
        <v>37</v>
      </c>
      <c r="D677" s="181" t="s">
        <v>897</v>
      </c>
      <c r="E677" s="1746"/>
      <c r="F677" s="1864"/>
      <c r="G677" s="1864"/>
      <c r="H677" s="2160">
        <v>1</v>
      </c>
      <c r="I677" s="2125"/>
      <c r="J677" s="1750"/>
      <c r="K677" s="1751"/>
      <c r="L677" s="1751"/>
      <c r="M677" s="1751"/>
      <c r="N677" s="1752"/>
      <c r="O677" s="1751"/>
      <c r="P677" s="1751"/>
      <c r="Q677" s="1751"/>
    </row>
    <row r="678" spans="1:17" s="1753" customFormat="1" ht="21" customHeight="1" collapsed="1">
      <c r="A678" s="133"/>
      <c r="B678" s="84" t="s">
        <v>935</v>
      </c>
      <c r="C678" s="1844">
        <f>SUM(C675:C677)</f>
        <v>196</v>
      </c>
      <c r="D678" s="181" t="s">
        <v>897</v>
      </c>
      <c r="E678" s="1746"/>
      <c r="F678" s="1864"/>
      <c r="G678" s="1864"/>
      <c r="H678" s="2160">
        <v>1</v>
      </c>
      <c r="I678" s="2125"/>
      <c r="J678" s="1750"/>
      <c r="K678" s="1751"/>
      <c r="L678" s="1751"/>
      <c r="M678" s="1751"/>
      <c r="N678" s="1752"/>
      <c r="O678" s="1751"/>
      <c r="P678" s="1751"/>
      <c r="Q678" s="1751"/>
    </row>
    <row r="679" spans="1:17" s="1753" customFormat="1" ht="21" hidden="1" customHeight="1" outlineLevel="1">
      <c r="A679" s="133"/>
      <c r="B679" s="84" t="s">
        <v>936</v>
      </c>
      <c r="C679" s="1844">
        <v>191</v>
      </c>
      <c r="D679" s="181" t="s">
        <v>897</v>
      </c>
      <c r="E679" s="1746"/>
      <c r="F679" s="1864"/>
      <c r="G679" s="1864"/>
      <c r="H679" s="2160">
        <v>1</v>
      </c>
      <c r="I679" s="2125"/>
      <c r="J679" s="1750"/>
      <c r="K679" s="1751"/>
      <c r="L679" s="1751"/>
      <c r="M679" s="1751"/>
      <c r="N679" s="1752"/>
      <c r="O679" s="1751"/>
      <c r="P679" s="1751"/>
      <c r="Q679" s="1751"/>
    </row>
    <row r="680" spans="1:17" s="1753" customFormat="1" ht="21" hidden="1" customHeight="1" outlineLevel="1">
      <c r="A680" s="133"/>
      <c r="B680" s="84" t="s">
        <v>937</v>
      </c>
      <c r="C680" s="1844">
        <v>29</v>
      </c>
      <c r="D680" s="181" t="s">
        <v>897</v>
      </c>
      <c r="E680" s="1746"/>
      <c r="F680" s="1864"/>
      <c r="G680" s="1864"/>
      <c r="H680" s="2160">
        <v>1</v>
      </c>
      <c r="I680" s="2125"/>
      <c r="J680" s="1750"/>
      <c r="K680" s="1751"/>
      <c r="L680" s="1751"/>
      <c r="M680" s="1751"/>
      <c r="N680" s="1752"/>
      <c r="O680" s="1751"/>
      <c r="P680" s="1751"/>
      <c r="Q680" s="1751"/>
    </row>
    <row r="681" spans="1:17" s="1753" customFormat="1" ht="21" hidden="1" customHeight="1" outlineLevel="1">
      <c r="A681" s="133"/>
      <c r="B681" s="84" t="s">
        <v>938</v>
      </c>
      <c r="C681" s="1844">
        <v>40</v>
      </c>
      <c r="D681" s="181" t="s">
        <v>897</v>
      </c>
      <c r="E681" s="1746"/>
      <c r="F681" s="1864"/>
      <c r="G681" s="1864"/>
      <c r="H681" s="2160">
        <v>1</v>
      </c>
      <c r="I681" s="2125"/>
      <c r="J681" s="1750"/>
      <c r="K681" s="1751"/>
      <c r="L681" s="1751"/>
      <c r="M681" s="1751"/>
      <c r="N681" s="1752"/>
      <c r="O681" s="1751"/>
      <c r="P681" s="1751"/>
      <c r="Q681" s="1751"/>
    </row>
    <row r="682" spans="1:17" s="1753" customFormat="1" ht="21" customHeight="1" collapsed="1">
      <c r="A682" s="133"/>
      <c r="B682" s="84" t="s">
        <v>939</v>
      </c>
      <c r="C682" s="1844">
        <f>SUM(C679:C681)</f>
        <v>260</v>
      </c>
      <c r="D682" s="181" t="s">
        <v>897</v>
      </c>
      <c r="E682" s="1746"/>
      <c r="F682" s="1864"/>
      <c r="G682" s="1864"/>
      <c r="H682" s="2160">
        <v>1</v>
      </c>
      <c r="I682" s="2125"/>
      <c r="J682" s="1750"/>
      <c r="K682" s="1751"/>
      <c r="L682" s="1751"/>
      <c r="M682" s="1751"/>
      <c r="N682" s="1752"/>
      <c r="O682" s="1751"/>
      <c r="P682" s="1751"/>
      <c r="Q682" s="1751"/>
    </row>
    <row r="683" spans="1:17" s="1753" customFormat="1" ht="21" hidden="1" customHeight="1" outlineLevel="1">
      <c r="A683" s="133"/>
      <c r="B683" s="84" t="s">
        <v>940</v>
      </c>
      <c r="C683" s="1844">
        <v>227</v>
      </c>
      <c r="D683" s="181" t="s">
        <v>897</v>
      </c>
      <c r="E683" s="1746"/>
      <c r="F683" s="1864"/>
      <c r="G683" s="1864"/>
      <c r="H683" s="2160">
        <v>1</v>
      </c>
      <c r="I683" s="2125"/>
      <c r="J683" s="1750"/>
      <c r="K683" s="1751"/>
      <c r="L683" s="1751"/>
      <c r="M683" s="1751"/>
      <c r="N683" s="1752"/>
      <c r="O683" s="1751"/>
      <c r="P683" s="1751"/>
      <c r="Q683" s="1751"/>
    </row>
    <row r="684" spans="1:17" s="1753" customFormat="1" ht="21" hidden="1" customHeight="1" outlineLevel="1">
      <c r="A684" s="133"/>
      <c r="B684" s="84" t="s">
        <v>941</v>
      </c>
      <c r="C684" s="1844">
        <v>60</v>
      </c>
      <c r="D684" s="181" t="s">
        <v>897</v>
      </c>
      <c r="E684" s="1746"/>
      <c r="F684" s="1864"/>
      <c r="G684" s="1864"/>
      <c r="H684" s="2160">
        <v>1</v>
      </c>
      <c r="I684" s="2125"/>
      <c r="J684" s="1750"/>
      <c r="K684" s="1751"/>
      <c r="L684" s="1751"/>
      <c r="M684" s="1751"/>
      <c r="N684" s="1752"/>
      <c r="O684" s="1751"/>
      <c r="P684" s="1751"/>
      <c r="Q684" s="1751"/>
    </row>
    <row r="685" spans="1:17" s="1753" customFormat="1" ht="21" hidden="1" customHeight="1" outlineLevel="1">
      <c r="A685" s="1846"/>
      <c r="B685" s="1326" t="s">
        <v>942</v>
      </c>
      <c r="C685" s="2197">
        <v>20</v>
      </c>
      <c r="D685" s="181" t="s">
        <v>897</v>
      </c>
      <c r="E685" s="1848"/>
      <c r="F685" s="1864"/>
      <c r="G685" s="1864"/>
      <c r="H685" s="2160">
        <v>1</v>
      </c>
      <c r="I685" s="2125"/>
      <c r="J685" s="1849"/>
      <c r="K685" s="1751"/>
      <c r="L685" s="1751"/>
      <c r="M685" s="1751"/>
      <c r="N685" s="1752"/>
      <c r="O685" s="1751"/>
      <c r="P685" s="1751"/>
      <c r="Q685" s="1751"/>
    </row>
    <row r="686" spans="1:17" s="1753" customFormat="1" ht="21" hidden="1" customHeight="1" outlineLevel="1">
      <c r="A686" s="978" t="s">
        <v>1032</v>
      </c>
      <c r="B686" s="1836" t="s">
        <v>943</v>
      </c>
      <c r="C686" s="2199">
        <v>29</v>
      </c>
      <c r="D686" s="181" t="s">
        <v>897</v>
      </c>
      <c r="E686" s="1852"/>
      <c r="F686" s="1864"/>
      <c r="G686" s="1864"/>
      <c r="H686" s="2160">
        <v>1</v>
      </c>
      <c r="I686" s="2125"/>
      <c r="J686" s="1853"/>
      <c r="K686" s="1751"/>
      <c r="L686" s="1751"/>
      <c r="M686" s="1751"/>
      <c r="N686" s="1752"/>
      <c r="O686" s="1751"/>
      <c r="P686" s="1751"/>
      <c r="Q686" s="1751"/>
    </row>
    <row r="687" spans="1:17" s="1753" customFormat="1" ht="21" customHeight="1" collapsed="1">
      <c r="A687" s="133"/>
      <c r="B687" s="84" t="s">
        <v>944</v>
      </c>
      <c r="C687" s="1844">
        <f>SUM(C683:C686)</f>
        <v>336</v>
      </c>
      <c r="D687" s="181" t="s">
        <v>897</v>
      </c>
      <c r="E687" s="1746"/>
      <c r="F687" s="1864"/>
      <c r="G687" s="1864"/>
      <c r="H687" s="2160">
        <v>1</v>
      </c>
      <c r="I687" s="2125"/>
      <c r="J687" s="1750"/>
      <c r="K687" s="1751"/>
      <c r="L687" s="1751"/>
      <c r="M687" s="1751"/>
      <c r="N687" s="1752"/>
      <c r="O687" s="1751"/>
      <c r="P687" s="1751"/>
      <c r="Q687" s="1751"/>
    </row>
    <row r="688" spans="1:17" s="1753" customFormat="1" ht="21" hidden="1" customHeight="1" outlineLevel="1">
      <c r="A688" s="133"/>
      <c r="B688" s="84" t="s">
        <v>945</v>
      </c>
      <c r="C688" s="1844">
        <v>145</v>
      </c>
      <c r="D688" s="181" t="s">
        <v>897</v>
      </c>
      <c r="E688" s="1746"/>
      <c r="F688" s="1864"/>
      <c r="G688" s="1864"/>
      <c r="H688" s="2160">
        <v>1</v>
      </c>
      <c r="I688" s="2125"/>
      <c r="J688" s="1750"/>
      <c r="K688" s="1751"/>
      <c r="L688" s="1751"/>
      <c r="M688" s="1751"/>
      <c r="N688" s="1752"/>
      <c r="O688" s="1751"/>
      <c r="P688" s="1751"/>
      <c r="Q688" s="1751"/>
    </row>
    <row r="689" spans="1:17" s="1753" customFormat="1" ht="21" hidden="1" customHeight="1" outlineLevel="1">
      <c r="A689" s="133"/>
      <c r="B689" s="84" t="s">
        <v>946</v>
      </c>
      <c r="C689" s="1844">
        <v>17</v>
      </c>
      <c r="D689" s="181" t="s">
        <v>897</v>
      </c>
      <c r="E689" s="1746"/>
      <c r="F689" s="1864"/>
      <c r="G689" s="1864"/>
      <c r="H689" s="2160">
        <v>1</v>
      </c>
      <c r="I689" s="2125"/>
      <c r="J689" s="1750"/>
      <c r="K689" s="1751"/>
      <c r="L689" s="1751"/>
      <c r="M689" s="1751"/>
      <c r="N689" s="1752"/>
      <c r="O689" s="1751"/>
      <c r="P689" s="1751"/>
      <c r="Q689" s="1751"/>
    </row>
    <row r="690" spans="1:17" s="1753" customFormat="1" ht="21" customHeight="1" collapsed="1">
      <c r="A690" s="133"/>
      <c r="B690" s="84" t="s">
        <v>947</v>
      </c>
      <c r="C690" s="1844">
        <f>SUM(C688:C689)</f>
        <v>162</v>
      </c>
      <c r="D690" s="181" t="s">
        <v>897</v>
      </c>
      <c r="E690" s="1746"/>
      <c r="F690" s="1864"/>
      <c r="G690" s="1864"/>
      <c r="H690" s="2160">
        <v>1</v>
      </c>
      <c r="I690" s="2125"/>
      <c r="J690" s="1750"/>
      <c r="K690" s="1751"/>
      <c r="L690" s="1751"/>
      <c r="M690" s="1751"/>
      <c r="N690" s="1752"/>
      <c r="O690" s="1751"/>
      <c r="P690" s="1751"/>
      <c r="Q690" s="1751"/>
    </row>
    <row r="691" spans="1:17" s="1753" customFormat="1" ht="21" hidden="1" customHeight="1" outlineLevel="1">
      <c r="A691" s="133"/>
      <c r="B691" s="84" t="s">
        <v>948</v>
      </c>
      <c r="C691" s="1844">
        <v>593</v>
      </c>
      <c r="D691" s="181" t="s">
        <v>897</v>
      </c>
      <c r="E691" s="1746"/>
      <c r="F691" s="1864"/>
      <c r="G691" s="1864"/>
      <c r="H691" s="2160">
        <v>1</v>
      </c>
      <c r="I691" s="2125"/>
      <c r="J691" s="1750"/>
      <c r="K691" s="1751"/>
      <c r="L691" s="1751"/>
      <c r="M691" s="1751"/>
      <c r="N691" s="1752"/>
      <c r="O691" s="1751"/>
      <c r="P691" s="1751"/>
      <c r="Q691" s="1751"/>
    </row>
    <row r="692" spans="1:17" s="1753" customFormat="1" ht="21" hidden="1" customHeight="1" outlineLevel="1">
      <c r="A692" s="133"/>
      <c r="B692" s="84" t="s">
        <v>949</v>
      </c>
      <c r="C692" s="1844">
        <v>15</v>
      </c>
      <c r="D692" s="181" t="s">
        <v>897</v>
      </c>
      <c r="E692" s="1746"/>
      <c r="F692" s="1864"/>
      <c r="G692" s="1864"/>
      <c r="H692" s="2160">
        <v>1</v>
      </c>
      <c r="I692" s="2125"/>
      <c r="J692" s="1750"/>
      <c r="K692" s="1751"/>
      <c r="L692" s="1751"/>
      <c r="M692" s="1751"/>
      <c r="N692" s="1752"/>
      <c r="O692" s="1751"/>
      <c r="P692" s="1751"/>
      <c r="Q692" s="1751"/>
    </row>
    <row r="693" spans="1:17" s="1753" customFormat="1" ht="21" customHeight="1" collapsed="1">
      <c r="A693" s="1754"/>
      <c r="B693" s="84" t="s">
        <v>950</v>
      </c>
      <c r="C693" s="1844">
        <f>SUM(C691:C692)</f>
        <v>608</v>
      </c>
      <c r="D693" s="181" t="s">
        <v>897</v>
      </c>
      <c r="E693" s="1746"/>
      <c r="F693" s="1864"/>
      <c r="G693" s="1864"/>
      <c r="H693" s="2160">
        <v>1</v>
      </c>
      <c r="I693" s="2125"/>
      <c r="J693" s="1750"/>
      <c r="K693" s="1751"/>
      <c r="L693" s="1751"/>
      <c r="M693" s="1751"/>
      <c r="N693" s="1752"/>
      <c r="O693" s="1751"/>
      <c r="P693" s="1751"/>
      <c r="Q693" s="1751"/>
    </row>
    <row r="694" spans="1:17" s="1753" customFormat="1" ht="21" hidden="1" customHeight="1" outlineLevel="1">
      <c r="A694" s="133"/>
      <c r="B694" s="84" t="s">
        <v>957</v>
      </c>
      <c r="C694" s="1844">
        <v>353</v>
      </c>
      <c r="D694" s="181" t="s">
        <v>897</v>
      </c>
      <c r="E694" s="1746"/>
      <c r="F694" s="1864"/>
      <c r="G694" s="1864"/>
      <c r="H694" s="2160">
        <v>1</v>
      </c>
      <c r="I694" s="2125"/>
      <c r="J694" s="1750"/>
      <c r="K694" s="1751"/>
      <c r="L694" s="1751"/>
      <c r="M694" s="1751"/>
      <c r="N694" s="1752"/>
      <c r="O694" s="1751"/>
      <c r="P694" s="1751"/>
      <c r="Q694" s="1751"/>
    </row>
    <row r="695" spans="1:17" s="1753" customFormat="1" ht="21" hidden="1" customHeight="1" outlineLevel="1">
      <c r="A695" s="133"/>
      <c r="B695" s="84" t="s">
        <v>952</v>
      </c>
      <c r="C695" s="1844">
        <v>14</v>
      </c>
      <c r="D695" s="181" t="s">
        <v>897</v>
      </c>
      <c r="E695" s="1746"/>
      <c r="F695" s="1864"/>
      <c r="G695" s="1864"/>
      <c r="H695" s="2160">
        <v>1</v>
      </c>
      <c r="I695" s="2125"/>
      <c r="J695" s="1750"/>
      <c r="K695" s="1751"/>
      <c r="L695" s="1751"/>
      <c r="M695" s="1751"/>
      <c r="N695" s="1752"/>
      <c r="O695" s="1751"/>
      <c r="P695" s="1751"/>
      <c r="Q695" s="1751"/>
    </row>
    <row r="696" spans="1:17" s="1753" customFormat="1" ht="21" customHeight="1" collapsed="1">
      <c r="A696" s="112"/>
      <c r="B696" s="101" t="s">
        <v>953</v>
      </c>
      <c r="C696" s="984">
        <f>SUM(C694:C695)</f>
        <v>367</v>
      </c>
      <c r="D696" s="181" t="s">
        <v>897</v>
      </c>
      <c r="E696" s="1780"/>
      <c r="F696" s="1864"/>
      <c r="G696" s="1864"/>
      <c r="H696" s="2160">
        <v>1</v>
      </c>
      <c r="I696" s="2125"/>
      <c r="J696" s="1859"/>
      <c r="K696" s="1756"/>
      <c r="L696" s="1756"/>
      <c r="M696" s="1757"/>
    </row>
    <row r="697" spans="1:17" ht="21" customHeight="1">
      <c r="A697" s="1866"/>
      <c r="B697" s="1874" t="s">
        <v>1220</v>
      </c>
      <c r="C697" s="1867"/>
      <c r="D697" s="1868"/>
      <c r="E697" s="411"/>
      <c r="F697" s="1869"/>
      <c r="G697" s="1870"/>
      <c r="H697" s="1871"/>
      <c r="I697" s="1872"/>
      <c r="J697" s="1873"/>
    </row>
    <row r="698" spans="1:17" ht="21" customHeight="1">
      <c r="A698" s="2450"/>
      <c r="B698" s="1874" t="s">
        <v>1219</v>
      </c>
      <c r="C698" s="2451"/>
      <c r="D698" s="2452"/>
      <c r="E698" s="632"/>
      <c r="F698" s="632"/>
      <c r="G698" s="2453"/>
      <c r="H698" s="1442"/>
      <c r="I698" s="509"/>
      <c r="J698" s="2177"/>
    </row>
    <row r="699" spans="1:17" ht="21" customHeight="1">
      <c r="A699" s="786"/>
      <c r="B699" s="2793" t="s">
        <v>849</v>
      </c>
      <c r="C699" s="2794"/>
      <c r="D699" s="2794"/>
      <c r="E699" s="450" t="s">
        <v>20</v>
      </c>
      <c r="F699" s="411"/>
      <c r="G699" s="411"/>
      <c r="H699" s="1515"/>
      <c r="I699" s="1512"/>
      <c r="J699" s="1695" t="s">
        <v>979</v>
      </c>
      <c r="O699" s="12">
        <v>13</v>
      </c>
    </row>
    <row r="700" spans="1:17" ht="21" customHeight="1">
      <c r="A700" s="1043"/>
      <c r="B700" s="2793" t="s">
        <v>683</v>
      </c>
      <c r="C700" s="2794"/>
      <c r="D700" s="2794"/>
      <c r="E700" s="450" t="s">
        <v>44</v>
      </c>
      <c r="F700" s="412"/>
      <c r="G700" s="377"/>
      <c r="H700" s="1515"/>
      <c r="I700" s="1512"/>
      <c r="J700" s="1695"/>
    </row>
    <row r="701" spans="1:17" ht="21" customHeight="1">
      <c r="A701" s="145"/>
      <c r="B701" s="93"/>
      <c r="C701" s="992"/>
      <c r="D701" s="979"/>
      <c r="E701" s="450" t="s">
        <v>123</v>
      </c>
      <c r="F701" s="412"/>
      <c r="G701" s="478"/>
      <c r="H701" s="245"/>
      <c r="I701" s="245"/>
      <c r="J701" s="1656"/>
      <c r="K701" s="1028" t="s">
        <v>684</v>
      </c>
      <c r="L701" s="1025"/>
      <c r="M701" s="1025"/>
      <c r="N701" s="1025"/>
      <c r="O701" s="1025"/>
      <c r="P701" s="1025"/>
      <c r="Q701" s="1025"/>
    </row>
    <row r="702" spans="1:17" ht="21" customHeight="1">
      <c r="A702" s="149"/>
      <c r="B702" s="93"/>
      <c r="C702" s="992"/>
      <c r="D702" s="979"/>
      <c r="E702" s="980"/>
      <c r="F702" s="298"/>
      <c r="G702" s="478"/>
      <c r="H702" s="245"/>
      <c r="I702" s="245"/>
      <c r="J702" s="1656"/>
      <c r="K702" s="1028" t="s">
        <v>684</v>
      </c>
      <c r="L702" s="1025"/>
      <c r="M702" s="1025"/>
      <c r="N702" s="1025"/>
      <c r="O702" s="1025"/>
      <c r="P702" s="1025"/>
      <c r="Q702" s="1025"/>
    </row>
    <row r="703" spans="1:17" ht="21" customHeight="1">
      <c r="A703" s="149"/>
      <c r="B703" s="93"/>
      <c r="C703" s="992"/>
      <c r="D703" s="91"/>
      <c r="E703" s="980"/>
      <c r="F703" s="298"/>
      <c r="G703" s="478"/>
      <c r="H703" s="245"/>
      <c r="I703" s="245"/>
      <c r="J703" s="1656"/>
      <c r="K703" s="1028" t="s">
        <v>684</v>
      </c>
      <c r="L703" s="1025"/>
      <c r="M703" s="1025"/>
      <c r="N703" s="1025"/>
      <c r="O703" s="1025"/>
      <c r="P703" s="1025"/>
      <c r="Q703" s="1025"/>
    </row>
    <row r="704" spans="1:17" ht="21" customHeight="1">
      <c r="A704" s="149"/>
      <c r="B704" s="97"/>
      <c r="C704" s="992"/>
      <c r="D704" s="979"/>
      <c r="E704" s="980"/>
      <c r="F704" s="298"/>
      <c r="G704" s="954"/>
      <c r="H704" s="245"/>
      <c r="I704" s="245"/>
      <c r="J704" s="1656"/>
      <c r="K704" s="1028" t="s">
        <v>684</v>
      </c>
      <c r="L704" s="1025"/>
      <c r="M704" s="1025"/>
      <c r="N704" s="1025"/>
      <c r="O704" s="1025"/>
      <c r="P704" s="1025"/>
      <c r="Q704" s="1025"/>
    </row>
    <row r="705" spans="1:17" ht="21" customHeight="1">
      <c r="A705" s="149"/>
      <c r="B705" s="97"/>
      <c r="C705" s="992"/>
      <c r="D705" s="979"/>
      <c r="E705" s="980"/>
      <c r="F705" s="298"/>
      <c r="G705" s="298"/>
      <c r="H705" s="1420"/>
      <c r="I705" s="245"/>
      <c r="J705" s="1656"/>
      <c r="K705" s="994"/>
    </row>
    <row r="706" spans="1:17" s="1753" customFormat="1" ht="21" customHeight="1">
      <c r="A706" s="1777"/>
      <c r="B706" s="84" t="s">
        <v>1007</v>
      </c>
      <c r="C706" s="1877">
        <v>100</v>
      </c>
      <c r="D706" s="94" t="s">
        <v>59</v>
      </c>
      <c r="E706" s="392"/>
      <c r="F706" s="1946">
        <v>1</v>
      </c>
      <c r="G706" s="1947">
        <v>1</v>
      </c>
      <c r="H706" s="1946">
        <v>1</v>
      </c>
      <c r="I706" s="1947">
        <v>1</v>
      </c>
      <c r="J706" s="1750"/>
      <c r="K706" s="1751"/>
      <c r="L706" s="1751"/>
      <c r="M706" s="1751"/>
      <c r="N706" s="1752"/>
      <c r="O706" s="1751"/>
      <c r="P706" s="1751"/>
      <c r="Q706" s="1751"/>
    </row>
    <row r="707" spans="1:17" s="1753" customFormat="1" ht="21" hidden="1" customHeight="1" outlineLevel="1">
      <c r="A707" s="133"/>
      <c r="B707" s="84" t="s">
        <v>898</v>
      </c>
      <c r="C707" s="1877">
        <v>100</v>
      </c>
      <c r="D707" s="181" t="s">
        <v>897</v>
      </c>
      <c r="E707" s="1746"/>
      <c r="F707" s="1946">
        <v>1</v>
      </c>
      <c r="G707" s="1947">
        <v>1</v>
      </c>
      <c r="H707" s="1946">
        <v>1</v>
      </c>
      <c r="I707" s="1947">
        <v>1</v>
      </c>
      <c r="J707" s="1750"/>
      <c r="K707" s="1751"/>
      <c r="L707" s="1751"/>
      <c r="M707" s="1751"/>
      <c r="N707" s="1752"/>
      <c r="O707" s="1751"/>
      <c r="P707" s="1751"/>
      <c r="Q707" s="1751"/>
    </row>
    <row r="708" spans="1:17" s="1753" customFormat="1" ht="21" hidden="1" customHeight="1" outlineLevel="1">
      <c r="A708" s="133"/>
      <c r="B708" s="84" t="s">
        <v>899</v>
      </c>
      <c r="C708" s="1877">
        <v>100</v>
      </c>
      <c r="D708" s="181" t="s">
        <v>897</v>
      </c>
      <c r="E708" s="1746"/>
      <c r="F708" s="1946">
        <v>1</v>
      </c>
      <c r="G708" s="1947">
        <v>1</v>
      </c>
      <c r="H708" s="1946">
        <v>1</v>
      </c>
      <c r="I708" s="1947">
        <v>1</v>
      </c>
      <c r="J708" s="1750"/>
      <c r="K708" s="1751"/>
      <c r="L708" s="1751"/>
      <c r="M708" s="1751"/>
      <c r="N708" s="1752"/>
      <c r="O708" s="1751"/>
      <c r="P708" s="1751"/>
      <c r="Q708" s="1751"/>
    </row>
    <row r="709" spans="1:17" s="1753" customFormat="1" ht="21" hidden="1" customHeight="1" outlineLevel="1">
      <c r="A709" s="133"/>
      <c r="B709" s="84" t="s">
        <v>900</v>
      </c>
      <c r="C709" s="1877">
        <v>100</v>
      </c>
      <c r="D709" s="181" t="s">
        <v>897</v>
      </c>
      <c r="E709" s="1746"/>
      <c r="F709" s="1946">
        <v>1</v>
      </c>
      <c r="G709" s="1947">
        <v>1</v>
      </c>
      <c r="H709" s="1946">
        <v>1</v>
      </c>
      <c r="I709" s="1947">
        <v>1</v>
      </c>
      <c r="J709" s="1750"/>
      <c r="K709" s="1751"/>
      <c r="L709" s="1751"/>
      <c r="M709" s="1751"/>
      <c r="N709" s="1752"/>
      <c r="O709" s="1751"/>
      <c r="P709" s="1751"/>
      <c r="Q709" s="1751"/>
    </row>
    <row r="710" spans="1:17" s="1753" customFormat="1" ht="21" hidden="1" customHeight="1" outlineLevel="1">
      <c r="A710" s="133"/>
      <c r="B710" s="84" t="s">
        <v>901</v>
      </c>
      <c r="C710" s="1877">
        <v>100</v>
      </c>
      <c r="D710" s="181" t="s">
        <v>897</v>
      </c>
      <c r="E710" s="1746"/>
      <c r="F710" s="1946">
        <v>1</v>
      </c>
      <c r="G710" s="1947">
        <v>1</v>
      </c>
      <c r="H710" s="1946">
        <v>1</v>
      </c>
      <c r="I710" s="1947">
        <v>1</v>
      </c>
      <c r="J710" s="1750"/>
      <c r="K710" s="1751"/>
      <c r="L710" s="1751"/>
      <c r="M710" s="1751"/>
      <c r="N710" s="1752"/>
      <c r="O710" s="1751"/>
      <c r="P710" s="1751"/>
      <c r="Q710" s="1751"/>
    </row>
    <row r="711" spans="1:17" s="1753" customFormat="1" ht="21" customHeight="1" collapsed="1">
      <c r="A711" s="133"/>
      <c r="B711" s="84" t="s">
        <v>902</v>
      </c>
      <c r="C711" s="1877">
        <v>100</v>
      </c>
      <c r="D711" s="181" t="s">
        <v>897</v>
      </c>
      <c r="E711" s="1746"/>
      <c r="F711" s="1946">
        <v>1</v>
      </c>
      <c r="G711" s="1947">
        <v>1</v>
      </c>
      <c r="H711" s="1946">
        <v>1</v>
      </c>
      <c r="I711" s="1947">
        <v>1</v>
      </c>
      <c r="J711" s="1750"/>
      <c r="K711" s="1751"/>
      <c r="L711" s="1751"/>
      <c r="M711" s="1751"/>
      <c r="N711" s="1752"/>
      <c r="O711" s="1751"/>
      <c r="P711" s="1751"/>
      <c r="Q711" s="1751"/>
    </row>
    <row r="712" spans="1:17" s="1753" customFormat="1" ht="21" hidden="1" customHeight="1" outlineLevel="1">
      <c r="A712" s="133"/>
      <c r="B712" s="84" t="s">
        <v>903</v>
      </c>
      <c r="C712" s="1877">
        <v>100</v>
      </c>
      <c r="D712" s="181" t="s">
        <v>897</v>
      </c>
      <c r="E712" s="1746"/>
      <c r="F712" s="1946">
        <v>1</v>
      </c>
      <c r="G712" s="1947">
        <v>1</v>
      </c>
      <c r="H712" s="1946">
        <v>1</v>
      </c>
      <c r="I712" s="1947">
        <v>1</v>
      </c>
      <c r="J712" s="1750"/>
      <c r="K712" s="1751"/>
      <c r="L712" s="1751"/>
      <c r="M712" s="1751"/>
      <c r="N712" s="1752"/>
      <c r="O712" s="1751"/>
      <c r="P712" s="1751"/>
      <c r="Q712" s="1751"/>
    </row>
    <row r="713" spans="1:17" s="1753" customFormat="1" ht="21" hidden="1" customHeight="1" outlineLevel="1">
      <c r="A713" s="133"/>
      <c r="B713" s="84" t="s">
        <v>904</v>
      </c>
      <c r="C713" s="1877">
        <v>100</v>
      </c>
      <c r="D713" s="181" t="s">
        <v>897</v>
      </c>
      <c r="E713" s="1746"/>
      <c r="F713" s="1946">
        <v>1</v>
      </c>
      <c r="G713" s="1947">
        <v>1</v>
      </c>
      <c r="H713" s="1946">
        <v>1</v>
      </c>
      <c r="I713" s="1947">
        <v>1</v>
      </c>
      <c r="J713" s="1750"/>
      <c r="K713" s="1751"/>
      <c r="L713" s="1751"/>
      <c r="M713" s="1751"/>
      <c r="N713" s="1752"/>
      <c r="O713" s="1751"/>
      <c r="P713" s="1751"/>
      <c r="Q713" s="1751"/>
    </row>
    <row r="714" spans="1:17" s="1753" customFormat="1" ht="21" hidden="1" customHeight="1" outlineLevel="1">
      <c r="A714" s="133"/>
      <c r="B714" s="84" t="s">
        <v>905</v>
      </c>
      <c r="C714" s="1877">
        <v>100</v>
      </c>
      <c r="D714" s="181" t="s">
        <v>897</v>
      </c>
      <c r="E714" s="1746"/>
      <c r="F714" s="1946">
        <v>1</v>
      </c>
      <c r="G714" s="1947">
        <v>1</v>
      </c>
      <c r="H714" s="1946">
        <v>1</v>
      </c>
      <c r="I714" s="1947">
        <v>1</v>
      </c>
      <c r="J714" s="1750"/>
      <c r="K714" s="1751"/>
      <c r="L714" s="1751"/>
      <c r="M714" s="1751"/>
      <c r="N714" s="1752"/>
      <c r="O714" s="1751"/>
      <c r="P714" s="1751"/>
      <c r="Q714" s="1751"/>
    </row>
    <row r="715" spans="1:17" s="1753" customFormat="1" ht="21" customHeight="1" collapsed="1">
      <c r="A715" s="133"/>
      <c r="B715" s="84" t="s">
        <v>906</v>
      </c>
      <c r="C715" s="1877">
        <v>100</v>
      </c>
      <c r="D715" s="181" t="s">
        <v>897</v>
      </c>
      <c r="E715" s="1746"/>
      <c r="F715" s="1946">
        <v>1</v>
      </c>
      <c r="G715" s="1947">
        <v>1</v>
      </c>
      <c r="H715" s="1946">
        <v>1</v>
      </c>
      <c r="I715" s="1947">
        <v>1</v>
      </c>
      <c r="J715" s="1750"/>
      <c r="K715" s="1751"/>
      <c r="L715" s="1751"/>
      <c r="M715" s="1751"/>
      <c r="N715" s="1752"/>
      <c r="O715" s="1751"/>
      <c r="P715" s="1751"/>
      <c r="Q715" s="1751"/>
    </row>
    <row r="716" spans="1:17" s="1753" customFormat="1" ht="21" hidden="1" customHeight="1" outlineLevel="1">
      <c r="A716" s="133"/>
      <c r="B716" s="84" t="s">
        <v>907</v>
      </c>
      <c r="C716" s="1877">
        <v>100</v>
      </c>
      <c r="D716" s="181" t="s">
        <v>897</v>
      </c>
      <c r="E716" s="1746"/>
      <c r="F716" s="1946">
        <v>1</v>
      </c>
      <c r="G716" s="1947">
        <v>1</v>
      </c>
      <c r="H716" s="1946">
        <v>1</v>
      </c>
      <c r="I716" s="1947">
        <v>1</v>
      </c>
      <c r="J716" s="1750"/>
      <c r="K716" s="1751"/>
      <c r="L716" s="1751"/>
      <c r="M716" s="1751"/>
      <c r="N716" s="1752"/>
      <c r="O716" s="1751"/>
      <c r="P716" s="1751"/>
      <c r="Q716" s="1751"/>
    </row>
    <row r="717" spans="1:17" s="1753" customFormat="1" ht="21" hidden="1" customHeight="1" outlineLevel="1">
      <c r="A717" s="133"/>
      <c r="B717" s="84" t="s">
        <v>908</v>
      </c>
      <c r="C717" s="1877">
        <v>100</v>
      </c>
      <c r="D717" s="181" t="s">
        <v>897</v>
      </c>
      <c r="E717" s="1746"/>
      <c r="F717" s="1946">
        <v>1</v>
      </c>
      <c r="G717" s="1947">
        <v>1</v>
      </c>
      <c r="H717" s="1946">
        <v>1</v>
      </c>
      <c r="I717" s="1947">
        <v>1</v>
      </c>
      <c r="J717" s="1750"/>
      <c r="K717" s="1751"/>
      <c r="L717" s="1751"/>
      <c r="M717" s="1751"/>
      <c r="N717" s="1752"/>
      <c r="O717" s="1751"/>
      <c r="P717" s="1751"/>
      <c r="Q717" s="1751"/>
    </row>
    <row r="718" spans="1:17" s="1753" customFormat="1" ht="21" hidden="1" customHeight="1" outlineLevel="1">
      <c r="A718" s="133"/>
      <c r="B718" s="84" t="s">
        <v>909</v>
      </c>
      <c r="C718" s="1877">
        <v>100</v>
      </c>
      <c r="D718" s="181" t="s">
        <v>897</v>
      </c>
      <c r="E718" s="1746"/>
      <c r="F718" s="1946">
        <v>1</v>
      </c>
      <c r="G718" s="1947">
        <v>1</v>
      </c>
      <c r="H718" s="1946">
        <v>1</v>
      </c>
      <c r="I718" s="1947">
        <v>1</v>
      </c>
      <c r="J718" s="1750"/>
      <c r="K718" s="1751"/>
      <c r="L718" s="1751"/>
      <c r="M718" s="1751"/>
      <c r="N718" s="1752"/>
      <c r="O718" s="1751"/>
      <c r="P718" s="1751"/>
      <c r="Q718" s="1751"/>
    </row>
    <row r="719" spans="1:17" s="1753" customFormat="1" ht="21" customHeight="1" collapsed="1">
      <c r="A719" s="133"/>
      <c r="B719" s="84" t="s">
        <v>910</v>
      </c>
      <c r="C719" s="1877">
        <v>100</v>
      </c>
      <c r="D719" s="181" t="s">
        <v>897</v>
      </c>
      <c r="E719" s="1746"/>
      <c r="F719" s="1946">
        <v>1</v>
      </c>
      <c r="G719" s="1947">
        <v>1</v>
      </c>
      <c r="H719" s="1946">
        <v>1</v>
      </c>
      <c r="I719" s="1947">
        <v>1</v>
      </c>
      <c r="J719" s="1750"/>
      <c r="K719" s="1751"/>
      <c r="L719" s="1751"/>
      <c r="M719" s="1751"/>
      <c r="N719" s="1752"/>
      <c r="O719" s="1751"/>
      <c r="P719" s="1751"/>
      <c r="Q719" s="1751"/>
    </row>
    <row r="720" spans="1:17" s="1753" customFormat="1" ht="21" hidden="1" customHeight="1" outlineLevel="1">
      <c r="A720" s="133"/>
      <c r="B720" s="84" t="s">
        <v>911</v>
      </c>
      <c r="C720" s="1877">
        <v>100</v>
      </c>
      <c r="D720" s="181" t="s">
        <v>897</v>
      </c>
      <c r="E720" s="1746"/>
      <c r="F720" s="1946">
        <v>1</v>
      </c>
      <c r="G720" s="1947">
        <v>1</v>
      </c>
      <c r="H720" s="1946">
        <v>1</v>
      </c>
      <c r="I720" s="1947">
        <v>1</v>
      </c>
      <c r="J720" s="1750"/>
      <c r="K720" s="1751"/>
      <c r="L720" s="1751"/>
      <c r="M720" s="1751"/>
      <c r="N720" s="1752"/>
      <c r="O720" s="1751"/>
      <c r="P720" s="1751"/>
      <c r="Q720" s="1751"/>
    </row>
    <row r="721" spans="1:17" s="1753" customFormat="1" ht="21" hidden="1" customHeight="1" outlineLevel="1">
      <c r="A721" s="133"/>
      <c r="B721" s="84" t="s">
        <v>912</v>
      </c>
      <c r="C721" s="1877">
        <v>100</v>
      </c>
      <c r="D721" s="181" t="s">
        <v>897</v>
      </c>
      <c r="E721" s="1746"/>
      <c r="F721" s="1946">
        <v>1</v>
      </c>
      <c r="G721" s="1947">
        <v>1</v>
      </c>
      <c r="H721" s="1946">
        <v>1</v>
      </c>
      <c r="I721" s="1947">
        <v>1</v>
      </c>
      <c r="J721" s="1750"/>
      <c r="K721" s="1751"/>
      <c r="L721" s="1751"/>
      <c r="M721" s="1751"/>
      <c r="N721" s="1752"/>
      <c r="O721" s="1751"/>
      <c r="P721" s="1751"/>
      <c r="Q721" s="1751"/>
    </row>
    <row r="722" spans="1:17" s="1753" customFormat="1" ht="21" hidden="1" customHeight="1" outlineLevel="1">
      <c r="A722" s="133"/>
      <c r="B722" s="84" t="s">
        <v>913</v>
      </c>
      <c r="C722" s="1877">
        <v>100</v>
      </c>
      <c r="D722" s="181" t="s">
        <v>897</v>
      </c>
      <c r="E722" s="1746"/>
      <c r="F722" s="1946">
        <v>1</v>
      </c>
      <c r="G722" s="1947">
        <v>1</v>
      </c>
      <c r="H722" s="1946">
        <v>1</v>
      </c>
      <c r="I722" s="1947">
        <v>1</v>
      </c>
      <c r="J722" s="1750"/>
      <c r="K722" s="1751"/>
      <c r="L722" s="1751"/>
      <c r="M722" s="1751"/>
      <c r="N722" s="1752"/>
      <c r="O722" s="1751"/>
      <c r="P722" s="1751"/>
      <c r="Q722" s="1751"/>
    </row>
    <row r="723" spans="1:17" s="1753" customFormat="1" ht="21" hidden="1" customHeight="1" outlineLevel="1">
      <c r="A723" s="133"/>
      <c r="B723" s="84" t="s">
        <v>914</v>
      </c>
      <c r="C723" s="1877">
        <v>100</v>
      </c>
      <c r="D723" s="181" t="s">
        <v>897</v>
      </c>
      <c r="E723" s="1746"/>
      <c r="F723" s="1946">
        <v>1</v>
      </c>
      <c r="G723" s="1947">
        <v>1</v>
      </c>
      <c r="H723" s="1946">
        <v>1</v>
      </c>
      <c r="I723" s="1947">
        <v>1</v>
      </c>
      <c r="J723" s="1750"/>
      <c r="K723" s="1751"/>
      <c r="L723" s="1751"/>
      <c r="M723" s="1751"/>
      <c r="N723" s="1752"/>
      <c r="O723" s="1751"/>
      <c r="P723" s="1751"/>
      <c r="Q723" s="1751"/>
    </row>
    <row r="724" spans="1:17" s="1753" customFormat="1" ht="21" customHeight="1" collapsed="1">
      <c r="A724" s="133"/>
      <c r="B724" s="84" t="s">
        <v>915</v>
      </c>
      <c r="C724" s="1877">
        <v>100</v>
      </c>
      <c r="D724" s="181" t="s">
        <v>897</v>
      </c>
      <c r="E724" s="1746"/>
      <c r="F724" s="1946">
        <v>1</v>
      </c>
      <c r="G724" s="1947">
        <v>1</v>
      </c>
      <c r="H724" s="1946">
        <v>1</v>
      </c>
      <c r="I724" s="1947">
        <v>1</v>
      </c>
      <c r="J724" s="1750"/>
      <c r="K724" s="1751"/>
      <c r="L724" s="1751"/>
      <c r="M724" s="1751"/>
      <c r="N724" s="1752"/>
      <c r="O724" s="1751"/>
      <c r="P724" s="1751"/>
      <c r="Q724" s="1751"/>
    </row>
    <row r="725" spans="1:17" s="1753" customFormat="1" ht="21" hidden="1" customHeight="1" outlineLevel="1">
      <c r="A725" s="133"/>
      <c r="B725" s="84" t="s">
        <v>916</v>
      </c>
      <c r="C725" s="1877">
        <v>100</v>
      </c>
      <c r="D725" s="181" t="s">
        <v>897</v>
      </c>
      <c r="E725" s="1746"/>
      <c r="F725" s="1946">
        <v>1</v>
      </c>
      <c r="G725" s="1947">
        <v>1</v>
      </c>
      <c r="H725" s="1946">
        <v>1</v>
      </c>
      <c r="I725" s="1947">
        <v>1</v>
      </c>
      <c r="J725" s="1750"/>
      <c r="K725" s="1751"/>
      <c r="L725" s="1751"/>
      <c r="M725" s="1751"/>
      <c r="N725" s="1752"/>
      <c r="O725" s="1751"/>
      <c r="P725" s="1751"/>
      <c r="Q725" s="1751"/>
    </row>
    <row r="726" spans="1:17" s="1753" customFormat="1" ht="21" hidden="1" customHeight="1" outlineLevel="1">
      <c r="A726" s="1846"/>
      <c r="B726" s="1326" t="s">
        <v>917</v>
      </c>
      <c r="C726" s="1877">
        <v>100</v>
      </c>
      <c r="D726" s="181" t="s">
        <v>897</v>
      </c>
      <c r="E726" s="1848"/>
      <c r="F726" s="1946">
        <v>1</v>
      </c>
      <c r="G726" s="1947">
        <v>1</v>
      </c>
      <c r="H726" s="1946">
        <v>1</v>
      </c>
      <c r="I726" s="1947">
        <v>1</v>
      </c>
      <c r="J726" s="1849"/>
      <c r="K726" s="1751"/>
      <c r="L726" s="1751"/>
      <c r="M726" s="1751"/>
      <c r="N726" s="1752"/>
      <c r="O726" s="1751"/>
      <c r="P726" s="1751"/>
      <c r="Q726" s="1751"/>
    </row>
    <row r="727" spans="1:17" s="1753" customFormat="1" ht="21" customHeight="1" collapsed="1">
      <c r="A727" s="978"/>
      <c r="B727" s="1836" t="s">
        <v>918</v>
      </c>
      <c r="C727" s="1877">
        <v>100</v>
      </c>
      <c r="D727" s="181" t="s">
        <v>897</v>
      </c>
      <c r="E727" s="1852"/>
      <c r="F727" s="1946">
        <v>1</v>
      </c>
      <c r="G727" s="1947">
        <v>1</v>
      </c>
      <c r="H727" s="1946">
        <v>1</v>
      </c>
      <c r="I727" s="1947">
        <v>1</v>
      </c>
      <c r="J727" s="1853"/>
      <c r="K727" s="1751"/>
      <c r="L727" s="1751"/>
      <c r="M727" s="1751"/>
      <c r="N727" s="1752"/>
      <c r="O727" s="1751"/>
      <c r="P727" s="1751"/>
      <c r="Q727" s="1751"/>
    </row>
    <row r="728" spans="1:17" s="1753" customFormat="1" ht="21" hidden="1" customHeight="1" outlineLevel="1">
      <c r="A728" s="133"/>
      <c r="B728" s="84" t="s">
        <v>919</v>
      </c>
      <c r="C728" s="1877">
        <v>100</v>
      </c>
      <c r="D728" s="181" t="s">
        <v>897</v>
      </c>
      <c r="E728" s="1746"/>
      <c r="F728" s="1946">
        <v>1</v>
      </c>
      <c r="G728" s="1947">
        <v>1</v>
      </c>
      <c r="H728" s="1946">
        <v>1</v>
      </c>
      <c r="I728" s="1947">
        <v>1</v>
      </c>
      <c r="J728" s="1750"/>
      <c r="K728" s="1751"/>
      <c r="L728" s="1751"/>
      <c r="M728" s="1751"/>
      <c r="N728" s="1752"/>
      <c r="O728" s="1751"/>
      <c r="P728" s="1751"/>
      <c r="Q728" s="1751"/>
    </row>
    <row r="729" spans="1:17" s="1753" customFormat="1" ht="21" hidden="1" customHeight="1" outlineLevel="1">
      <c r="A729" s="133"/>
      <c r="B729" s="84" t="s">
        <v>920</v>
      </c>
      <c r="C729" s="1877">
        <v>100</v>
      </c>
      <c r="D729" s="181" t="s">
        <v>897</v>
      </c>
      <c r="E729" s="1746"/>
      <c r="F729" s="1946">
        <v>1</v>
      </c>
      <c r="G729" s="1947">
        <v>1</v>
      </c>
      <c r="H729" s="1946">
        <v>1</v>
      </c>
      <c r="I729" s="1947">
        <v>1</v>
      </c>
      <c r="J729" s="1750"/>
      <c r="K729" s="1751"/>
      <c r="L729" s="1751"/>
      <c r="M729" s="1751"/>
      <c r="N729" s="1752"/>
      <c r="O729" s="1751"/>
      <c r="P729" s="1751"/>
      <c r="Q729" s="1751"/>
    </row>
    <row r="730" spans="1:17" s="1753" customFormat="1" ht="21" hidden="1" customHeight="1" outlineLevel="1">
      <c r="A730" s="133"/>
      <c r="B730" s="84" t="s">
        <v>921</v>
      </c>
      <c r="C730" s="1877">
        <v>100</v>
      </c>
      <c r="D730" s="181" t="s">
        <v>897</v>
      </c>
      <c r="E730" s="1746"/>
      <c r="F730" s="1946">
        <v>1</v>
      </c>
      <c r="G730" s="1947">
        <v>1</v>
      </c>
      <c r="H730" s="1946">
        <v>1</v>
      </c>
      <c r="I730" s="1947">
        <v>1</v>
      </c>
      <c r="J730" s="1750"/>
      <c r="K730" s="1751"/>
      <c r="L730" s="1751"/>
      <c r="M730" s="1751"/>
      <c r="N730" s="1752"/>
      <c r="O730" s="1751"/>
      <c r="P730" s="1751"/>
      <c r="Q730" s="1751"/>
    </row>
    <row r="731" spans="1:17" s="1753" customFormat="1" ht="21" hidden="1" customHeight="1" outlineLevel="1">
      <c r="A731" s="166"/>
      <c r="B731" s="84" t="s">
        <v>922</v>
      </c>
      <c r="C731" s="1877">
        <v>100</v>
      </c>
      <c r="D731" s="181" t="s">
        <v>897</v>
      </c>
      <c r="E731" s="1746"/>
      <c r="F731" s="1946">
        <v>1</v>
      </c>
      <c r="G731" s="1947">
        <v>1</v>
      </c>
      <c r="H731" s="1946">
        <v>1</v>
      </c>
      <c r="I731" s="1947">
        <v>1</v>
      </c>
      <c r="J731" s="1750"/>
      <c r="K731" s="1751"/>
      <c r="L731" s="1751"/>
      <c r="M731" s="1751"/>
      <c r="N731" s="1752"/>
      <c r="O731" s="1751"/>
      <c r="P731" s="1751"/>
      <c r="Q731" s="1751"/>
    </row>
    <row r="732" spans="1:17" s="1753" customFormat="1" ht="21" customHeight="1" collapsed="1">
      <c r="A732" s="133"/>
      <c r="B732" s="84" t="s">
        <v>923</v>
      </c>
      <c r="C732" s="1877">
        <v>100</v>
      </c>
      <c r="D732" s="181" t="s">
        <v>897</v>
      </c>
      <c r="E732" s="1746"/>
      <c r="F732" s="1946">
        <v>1</v>
      </c>
      <c r="G732" s="1947">
        <v>1</v>
      </c>
      <c r="H732" s="1946">
        <v>1</v>
      </c>
      <c r="I732" s="1947">
        <v>1</v>
      </c>
      <c r="J732" s="1750"/>
      <c r="K732" s="1751"/>
      <c r="L732" s="1751"/>
      <c r="M732" s="1751"/>
      <c r="N732" s="1752"/>
      <c r="O732" s="1751"/>
      <c r="P732" s="1751"/>
      <c r="Q732" s="1751"/>
    </row>
    <row r="733" spans="1:17" s="1753" customFormat="1" ht="21" hidden="1" customHeight="1" outlineLevel="1">
      <c r="A733" s="133"/>
      <c r="B733" s="84" t="s">
        <v>924</v>
      </c>
      <c r="C733" s="1877">
        <v>100</v>
      </c>
      <c r="D733" s="181" t="s">
        <v>897</v>
      </c>
      <c r="E733" s="1746"/>
      <c r="F733" s="1946">
        <v>1</v>
      </c>
      <c r="G733" s="1947">
        <v>1</v>
      </c>
      <c r="H733" s="1946">
        <v>1</v>
      </c>
      <c r="I733" s="1947">
        <v>1</v>
      </c>
      <c r="J733" s="1750"/>
      <c r="K733" s="1751"/>
      <c r="L733" s="1751"/>
      <c r="M733" s="1751"/>
      <c r="N733" s="1752"/>
      <c r="O733" s="1751"/>
      <c r="P733" s="1751"/>
      <c r="Q733" s="1751"/>
    </row>
    <row r="734" spans="1:17" s="1753" customFormat="1" ht="21" hidden="1" customHeight="1" outlineLevel="1">
      <c r="A734" s="133"/>
      <c r="B734" s="84" t="s">
        <v>925</v>
      </c>
      <c r="C734" s="1877">
        <v>100</v>
      </c>
      <c r="D734" s="181" t="s">
        <v>897</v>
      </c>
      <c r="E734" s="1746"/>
      <c r="F734" s="1946">
        <v>1</v>
      </c>
      <c r="G734" s="1947">
        <v>1</v>
      </c>
      <c r="H734" s="1946">
        <v>1</v>
      </c>
      <c r="I734" s="1947">
        <v>1</v>
      </c>
      <c r="J734" s="1750"/>
      <c r="K734" s="1751"/>
      <c r="L734" s="1751"/>
      <c r="M734" s="1751"/>
      <c r="N734" s="1752"/>
      <c r="O734" s="1751"/>
      <c r="P734" s="1751"/>
      <c r="Q734" s="1751"/>
    </row>
    <row r="735" spans="1:17" s="1753" customFormat="1" ht="21" hidden="1" customHeight="1" outlineLevel="1">
      <c r="A735" s="133"/>
      <c r="B735" s="84" t="s">
        <v>926</v>
      </c>
      <c r="C735" s="1877">
        <v>100</v>
      </c>
      <c r="D735" s="181" t="s">
        <v>897</v>
      </c>
      <c r="E735" s="1746"/>
      <c r="F735" s="1946">
        <v>1</v>
      </c>
      <c r="G735" s="1947">
        <v>1</v>
      </c>
      <c r="H735" s="1946">
        <v>1</v>
      </c>
      <c r="I735" s="1947">
        <v>1</v>
      </c>
      <c r="J735" s="1750"/>
      <c r="K735" s="1751"/>
      <c r="L735" s="1751"/>
      <c r="M735" s="1751"/>
      <c r="N735" s="1752"/>
      <c r="O735" s="1751"/>
      <c r="P735" s="1751"/>
      <c r="Q735" s="1751"/>
    </row>
    <row r="736" spans="1:17" s="1753" customFormat="1" ht="21" customHeight="1" collapsed="1">
      <c r="A736" s="133"/>
      <c r="B736" s="84" t="s">
        <v>927</v>
      </c>
      <c r="C736" s="1877">
        <v>100</v>
      </c>
      <c r="D736" s="181" t="s">
        <v>897</v>
      </c>
      <c r="E736" s="1746"/>
      <c r="F736" s="1946">
        <v>1</v>
      </c>
      <c r="G736" s="1947">
        <v>1</v>
      </c>
      <c r="H736" s="1946">
        <v>1</v>
      </c>
      <c r="I736" s="1947">
        <v>1</v>
      </c>
      <c r="J736" s="1750"/>
      <c r="K736" s="1751"/>
      <c r="L736" s="1751"/>
      <c r="M736" s="1751"/>
      <c r="N736" s="1752"/>
      <c r="O736" s="1751"/>
      <c r="P736" s="1751"/>
      <c r="Q736" s="1751"/>
    </row>
    <row r="737" spans="1:17" s="1753" customFormat="1" ht="21" customHeight="1">
      <c r="A737" s="133"/>
      <c r="B737" s="84" t="s">
        <v>928</v>
      </c>
      <c r="C737" s="1877">
        <v>100</v>
      </c>
      <c r="D737" s="181" t="s">
        <v>897</v>
      </c>
      <c r="E737" s="1746"/>
      <c r="F737" s="1946">
        <v>1</v>
      </c>
      <c r="G737" s="1947">
        <v>1</v>
      </c>
      <c r="H737" s="1946">
        <v>1</v>
      </c>
      <c r="I737" s="1947">
        <v>1</v>
      </c>
      <c r="J737" s="1750"/>
      <c r="K737" s="1751"/>
      <c r="L737" s="1751"/>
      <c r="M737" s="1751"/>
      <c r="N737" s="1752"/>
      <c r="O737" s="1751"/>
      <c r="P737" s="1751"/>
      <c r="Q737" s="1751"/>
    </row>
    <row r="738" spans="1:17" s="1753" customFormat="1" ht="21" hidden="1" customHeight="1" outlineLevel="1">
      <c r="A738" s="133"/>
      <c r="B738" s="84" t="s">
        <v>929</v>
      </c>
      <c r="C738" s="1877">
        <v>100</v>
      </c>
      <c r="D738" s="181" t="s">
        <v>897</v>
      </c>
      <c r="E738" s="1746"/>
      <c r="F738" s="1946">
        <v>1</v>
      </c>
      <c r="G738" s="1947">
        <v>1</v>
      </c>
      <c r="H738" s="1946">
        <v>1</v>
      </c>
      <c r="I738" s="1947">
        <v>1</v>
      </c>
      <c r="J738" s="1750"/>
      <c r="K738" s="1751"/>
      <c r="L738" s="1751"/>
      <c r="M738" s="1751"/>
      <c r="N738" s="1752"/>
      <c r="O738" s="1751"/>
      <c r="P738" s="1751"/>
      <c r="Q738" s="1751"/>
    </row>
    <row r="739" spans="1:17" s="1753" customFormat="1" ht="21" hidden="1" customHeight="1" outlineLevel="1">
      <c r="A739" s="133"/>
      <c r="B739" s="84" t="s">
        <v>930</v>
      </c>
      <c r="C739" s="1877">
        <v>100</v>
      </c>
      <c r="D739" s="181" t="s">
        <v>897</v>
      </c>
      <c r="E739" s="1746"/>
      <c r="F739" s="1946">
        <v>1</v>
      </c>
      <c r="G739" s="1947">
        <v>1</v>
      </c>
      <c r="H739" s="1946">
        <v>1</v>
      </c>
      <c r="I739" s="1947">
        <v>1</v>
      </c>
      <c r="J739" s="1750"/>
      <c r="K739" s="1751"/>
      <c r="L739" s="1751"/>
      <c r="M739" s="1751"/>
      <c r="N739" s="1752"/>
      <c r="O739" s="1751"/>
      <c r="P739" s="1751"/>
      <c r="Q739" s="1751"/>
    </row>
    <row r="740" spans="1:17" s="1753" customFormat="1" ht="21" customHeight="1" collapsed="1">
      <c r="A740" s="133"/>
      <c r="B740" s="84" t="s">
        <v>931</v>
      </c>
      <c r="C740" s="1877">
        <v>100</v>
      </c>
      <c r="D740" s="181" t="s">
        <v>897</v>
      </c>
      <c r="E740" s="1746"/>
      <c r="F740" s="1946">
        <v>1</v>
      </c>
      <c r="G740" s="1947">
        <v>1</v>
      </c>
      <c r="H740" s="1946">
        <v>1</v>
      </c>
      <c r="I740" s="1947">
        <v>1</v>
      </c>
      <c r="J740" s="1750"/>
      <c r="K740" s="1751"/>
      <c r="L740" s="1751"/>
      <c r="M740" s="1751"/>
      <c r="N740" s="1752"/>
      <c r="O740" s="1751"/>
      <c r="P740" s="1751"/>
      <c r="Q740" s="1751"/>
    </row>
    <row r="741" spans="1:17" s="1753" customFormat="1" ht="21" hidden="1" customHeight="1" outlineLevel="1">
      <c r="A741" s="133"/>
      <c r="B741" s="84" t="s">
        <v>932</v>
      </c>
      <c r="C741" s="1877">
        <v>100</v>
      </c>
      <c r="D741" s="181" t="s">
        <v>897</v>
      </c>
      <c r="E741" s="1746"/>
      <c r="F741" s="1946">
        <v>1</v>
      </c>
      <c r="G741" s="1947">
        <v>1</v>
      </c>
      <c r="H741" s="1946">
        <v>1</v>
      </c>
      <c r="I741" s="1947">
        <v>1</v>
      </c>
      <c r="J741" s="1750"/>
      <c r="K741" s="1751"/>
      <c r="L741" s="1751"/>
      <c r="M741" s="1751"/>
      <c r="N741" s="1752"/>
      <c r="O741" s="1751"/>
      <c r="P741" s="1751"/>
      <c r="Q741" s="1751"/>
    </row>
    <row r="742" spans="1:17" s="1753" customFormat="1" ht="21" hidden="1" customHeight="1" outlineLevel="1">
      <c r="A742" s="133"/>
      <c r="B742" s="84" t="s">
        <v>933</v>
      </c>
      <c r="C742" s="1877">
        <v>100</v>
      </c>
      <c r="D742" s="181" t="s">
        <v>897</v>
      </c>
      <c r="E742" s="1746"/>
      <c r="F742" s="1946">
        <v>1</v>
      </c>
      <c r="G742" s="1947">
        <v>1</v>
      </c>
      <c r="H742" s="1946">
        <v>1</v>
      </c>
      <c r="I742" s="1947">
        <v>1</v>
      </c>
      <c r="J742" s="1750"/>
      <c r="K742" s="1751"/>
      <c r="L742" s="1751"/>
      <c r="M742" s="1751"/>
      <c r="N742" s="1752"/>
      <c r="O742" s="1751"/>
      <c r="P742" s="1751"/>
      <c r="Q742" s="1751"/>
    </row>
    <row r="743" spans="1:17" s="1753" customFormat="1" ht="21" hidden="1" customHeight="1" outlineLevel="1">
      <c r="A743" s="133"/>
      <c r="B743" s="84" t="s">
        <v>934</v>
      </c>
      <c r="C743" s="1877">
        <v>100</v>
      </c>
      <c r="D743" s="181" t="s">
        <v>897</v>
      </c>
      <c r="E743" s="1746"/>
      <c r="F743" s="1946">
        <v>1</v>
      </c>
      <c r="G743" s="1947">
        <v>1</v>
      </c>
      <c r="H743" s="1946">
        <v>1</v>
      </c>
      <c r="I743" s="1947">
        <v>1</v>
      </c>
      <c r="J743" s="1750"/>
      <c r="K743" s="1751"/>
      <c r="L743" s="1751"/>
      <c r="M743" s="1751"/>
      <c r="N743" s="1752"/>
      <c r="O743" s="1751"/>
      <c r="P743" s="1751"/>
      <c r="Q743" s="1751"/>
    </row>
    <row r="744" spans="1:17" s="1753" customFormat="1" ht="21" customHeight="1" collapsed="1">
      <c r="A744" s="133"/>
      <c r="B744" s="84" t="s">
        <v>935</v>
      </c>
      <c r="C744" s="1877">
        <v>100</v>
      </c>
      <c r="D744" s="181" t="s">
        <v>897</v>
      </c>
      <c r="E744" s="1746"/>
      <c r="F744" s="1946">
        <v>1</v>
      </c>
      <c r="G744" s="1947">
        <v>1</v>
      </c>
      <c r="H744" s="1946">
        <v>1</v>
      </c>
      <c r="I744" s="1947">
        <v>1</v>
      </c>
      <c r="J744" s="1750"/>
      <c r="K744" s="1751"/>
      <c r="L744" s="1751"/>
      <c r="M744" s="1751"/>
      <c r="N744" s="1752"/>
      <c r="O744" s="1751"/>
      <c r="P744" s="1751"/>
      <c r="Q744" s="1751"/>
    </row>
    <row r="745" spans="1:17" s="1753" customFormat="1" ht="21" hidden="1" customHeight="1" outlineLevel="1">
      <c r="A745" s="133"/>
      <c r="B745" s="84" t="s">
        <v>936</v>
      </c>
      <c r="C745" s="1877">
        <v>100</v>
      </c>
      <c r="D745" s="181" t="s">
        <v>897</v>
      </c>
      <c r="E745" s="1746"/>
      <c r="F745" s="1946">
        <v>1</v>
      </c>
      <c r="G745" s="1947">
        <v>1</v>
      </c>
      <c r="H745" s="1946">
        <v>1</v>
      </c>
      <c r="I745" s="1947">
        <v>1</v>
      </c>
      <c r="J745" s="1750"/>
      <c r="K745" s="1751"/>
      <c r="L745" s="1751"/>
      <c r="M745" s="1751"/>
      <c r="N745" s="1752"/>
      <c r="O745" s="1751"/>
      <c r="P745" s="1751"/>
      <c r="Q745" s="1751"/>
    </row>
    <row r="746" spans="1:17" s="1753" customFormat="1" ht="21" hidden="1" customHeight="1" outlineLevel="1">
      <c r="A746" s="133"/>
      <c r="B746" s="84" t="s">
        <v>937</v>
      </c>
      <c r="C746" s="1877">
        <v>100</v>
      </c>
      <c r="D746" s="181" t="s">
        <v>897</v>
      </c>
      <c r="E746" s="1746"/>
      <c r="F746" s="1946">
        <v>1</v>
      </c>
      <c r="G746" s="1947">
        <v>1</v>
      </c>
      <c r="H746" s="1946">
        <v>1</v>
      </c>
      <c r="I746" s="1947">
        <v>1</v>
      </c>
      <c r="J746" s="1750"/>
      <c r="K746" s="1751"/>
      <c r="L746" s="1751"/>
      <c r="M746" s="1751"/>
      <c r="N746" s="1752"/>
      <c r="O746" s="1751"/>
      <c r="P746" s="1751"/>
      <c r="Q746" s="1751"/>
    </row>
    <row r="747" spans="1:17" s="1753" customFormat="1" ht="21" hidden="1" customHeight="1" outlineLevel="1">
      <c r="A747" s="133"/>
      <c r="B747" s="84" t="s">
        <v>938</v>
      </c>
      <c r="C747" s="1877">
        <v>100</v>
      </c>
      <c r="D747" s="181" t="s">
        <v>897</v>
      </c>
      <c r="E747" s="1746"/>
      <c r="F747" s="1946">
        <v>1</v>
      </c>
      <c r="G747" s="1947">
        <v>1</v>
      </c>
      <c r="H747" s="1946">
        <v>1</v>
      </c>
      <c r="I747" s="1947">
        <v>1</v>
      </c>
      <c r="J747" s="1750"/>
      <c r="K747" s="1751"/>
      <c r="L747" s="1751"/>
      <c r="M747" s="1751"/>
      <c r="N747" s="1752"/>
      <c r="O747" s="1751"/>
      <c r="P747" s="1751"/>
      <c r="Q747" s="1751"/>
    </row>
    <row r="748" spans="1:17" s="1753" customFormat="1" ht="21" customHeight="1" collapsed="1">
      <c r="A748" s="133"/>
      <c r="B748" s="84" t="s">
        <v>939</v>
      </c>
      <c r="C748" s="1877">
        <v>100</v>
      </c>
      <c r="D748" s="181" t="s">
        <v>897</v>
      </c>
      <c r="E748" s="1746"/>
      <c r="F748" s="1946">
        <v>1</v>
      </c>
      <c r="G748" s="1947">
        <v>1</v>
      </c>
      <c r="H748" s="1946">
        <v>1</v>
      </c>
      <c r="I748" s="1947">
        <v>1</v>
      </c>
      <c r="J748" s="1750"/>
      <c r="K748" s="1751"/>
      <c r="L748" s="1751"/>
      <c r="M748" s="1751"/>
      <c r="N748" s="1752"/>
      <c r="O748" s="1751"/>
      <c r="P748" s="1751"/>
      <c r="Q748" s="1751"/>
    </row>
    <row r="749" spans="1:17" s="1753" customFormat="1" ht="21" hidden="1" customHeight="1" outlineLevel="1">
      <c r="A749" s="133"/>
      <c r="B749" s="84" t="s">
        <v>940</v>
      </c>
      <c r="C749" s="1877">
        <v>100</v>
      </c>
      <c r="D749" s="181" t="s">
        <v>897</v>
      </c>
      <c r="E749" s="1746"/>
      <c r="F749" s="1946">
        <v>1</v>
      </c>
      <c r="G749" s="1947">
        <v>1</v>
      </c>
      <c r="H749" s="1946">
        <v>1</v>
      </c>
      <c r="I749" s="1947">
        <v>1</v>
      </c>
      <c r="J749" s="1750"/>
      <c r="K749" s="1751"/>
      <c r="L749" s="1751"/>
      <c r="M749" s="1751"/>
      <c r="N749" s="1752"/>
      <c r="O749" s="1751"/>
      <c r="P749" s="1751"/>
      <c r="Q749" s="1751"/>
    </row>
    <row r="750" spans="1:17" s="1753" customFormat="1" ht="21" hidden="1" customHeight="1" outlineLevel="1">
      <c r="A750" s="133"/>
      <c r="B750" s="84" t="s">
        <v>941</v>
      </c>
      <c r="C750" s="1877">
        <v>100</v>
      </c>
      <c r="D750" s="181" t="s">
        <v>897</v>
      </c>
      <c r="E750" s="1746"/>
      <c r="F750" s="1946">
        <v>1</v>
      </c>
      <c r="G750" s="1947">
        <v>1</v>
      </c>
      <c r="H750" s="1946">
        <v>1</v>
      </c>
      <c r="I750" s="1947">
        <v>1</v>
      </c>
      <c r="J750" s="1750"/>
      <c r="K750" s="1751"/>
      <c r="L750" s="1751"/>
      <c r="M750" s="1751"/>
      <c r="N750" s="1752"/>
      <c r="O750" s="1751"/>
      <c r="P750" s="1751"/>
      <c r="Q750" s="1751"/>
    </row>
    <row r="751" spans="1:17" s="1753" customFormat="1" ht="21" hidden="1" customHeight="1" outlineLevel="1">
      <c r="A751" s="1846"/>
      <c r="B751" s="1326" t="s">
        <v>942</v>
      </c>
      <c r="C751" s="1877">
        <v>100</v>
      </c>
      <c r="D751" s="181" t="s">
        <v>897</v>
      </c>
      <c r="E751" s="1848"/>
      <c r="F751" s="1946">
        <v>1</v>
      </c>
      <c r="G751" s="1947">
        <v>1</v>
      </c>
      <c r="H751" s="1946">
        <v>1</v>
      </c>
      <c r="I751" s="1947">
        <v>1</v>
      </c>
      <c r="J751" s="1849"/>
      <c r="K751" s="1751"/>
      <c r="L751" s="1751"/>
      <c r="M751" s="1751"/>
      <c r="N751" s="1752"/>
      <c r="O751" s="1751"/>
      <c r="P751" s="1751"/>
      <c r="Q751" s="1751"/>
    </row>
    <row r="752" spans="1:17" s="1753" customFormat="1" ht="21" hidden="1" customHeight="1" outlineLevel="1">
      <c r="A752" s="978" t="s">
        <v>1032</v>
      </c>
      <c r="B752" s="1836" t="s">
        <v>943</v>
      </c>
      <c r="C752" s="1877">
        <v>100</v>
      </c>
      <c r="D752" s="181" t="s">
        <v>897</v>
      </c>
      <c r="E752" s="1852"/>
      <c r="F752" s="1946">
        <v>1</v>
      </c>
      <c r="G752" s="1947">
        <v>1</v>
      </c>
      <c r="H752" s="1946">
        <v>1</v>
      </c>
      <c r="I752" s="1947">
        <v>1</v>
      </c>
      <c r="J752" s="1853"/>
      <c r="K752" s="1751"/>
      <c r="L752" s="1751"/>
      <c r="M752" s="1751"/>
      <c r="N752" s="1752"/>
      <c r="O752" s="1751"/>
      <c r="P752" s="1751"/>
      <c r="Q752" s="1751"/>
    </row>
    <row r="753" spans="1:17" s="1753" customFormat="1" ht="21" customHeight="1" collapsed="1">
      <c r="A753" s="133"/>
      <c r="B753" s="84" t="s">
        <v>944</v>
      </c>
      <c r="C753" s="1877">
        <v>100</v>
      </c>
      <c r="D753" s="181" t="s">
        <v>897</v>
      </c>
      <c r="E753" s="1746"/>
      <c r="F753" s="1946">
        <v>1</v>
      </c>
      <c r="G753" s="1947">
        <v>1</v>
      </c>
      <c r="H753" s="1946">
        <v>1</v>
      </c>
      <c r="I753" s="1947">
        <v>1</v>
      </c>
      <c r="J753" s="1750"/>
      <c r="K753" s="1751"/>
      <c r="L753" s="1751"/>
      <c r="M753" s="1751"/>
      <c r="N753" s="1752"/>
      <c r="O753" s="1751"/>
      <c r="P753" s="1751"/>
      <c r="Q753" s="1751"/>
    </row>
    <row r="754" spans="1:17" s="1753" customFormat="1" ht="21" hidden="1" customHeight="1" outlineLevel="1">
      <c r="A754" s="133"/>
      <c r="B754" s="84" t="s">
        <v>945</v>
      </c>
      <c r="C754" s="1877">
        <v>100</v>
      </c>
      <c r="D754" s="181" t="s">
        <v>897</v>
      </c>
      <c r="E754" s="1746"/>
      <c r="F754" s="1946">
        <v>1</v>
      </c>
      <c r="G754" s="1947">
        <v>1</v>
      </c>
      <c r="H754" s="1946">
        <v>1</v>
      </c>
      <c r="I754" s="1947">
        <v>1</v>
      </c>
      <c r="J754" s="1750"/>
      <c r="K754" s="1751"/>
      <c r="L754" s="1751"/>
      <c r="M754" s="1751"/>
      <c r="N754" s="1752"/>
      <c r="O754" s="1751"/>
      <c r="P754" s="1751"/>
      <c r="Q754" s="1751"/>
    </row>
    <row r="755" spans="1:17" s="1753" customFormat="1" ht="21" hidden="1" customHeight="1" outlineLevel="1">
      <c r="A755" s="133"/>
      <c r="B755" s="84" t="s">
        <v>946</v>
      </c>
      <c r="C755" s="1877">
        <v>100</v>
      </c>
      <c r="D755" s="181" t="s">
        <v>897</v>
      </c>
      <c r="E755" s="1746"/>
      <c r="F755" s="1946">
        <v>1</v>
      </c>
      <c r="G755" s="1947">
        <v>1</v>
      </c>
      <c r="H755" s="1946">
        <v>1</v>
      </c>
      <c r="I755" s="1947">
        <v>1</v>
      </c>
      <c r="J755" s="1750"/>
      <c r="K755" s="1751"/>
      <c r="L755" s="1751"/>
      <c r="M755" s="1751"/>
      <c r="N755" s="1752"/>
      <c r="O755" s="1751"/>
      <c r="P755" s="1751"/>
      <c r="Q755" s="1751"/>
    </row>
    <row r="756" spans="1:17" s="1753" customFormat="1" ht="21" customHeight="1" collapsed="1">
      <c r="A756" s="133"/>
      <c r="B756" s="84" t="s">
        <v>947</v>
      </c>
      <c r="C756" s="1877">
        <v>100</v>
      </c>
      <c r="D756" s="181" t="s">
        <v>897</v>
      </c>
      <c r="E756" s="1746"/>
      <c r="F756" s="1946">
        <v>1</v>
      </c>
      <c r="G756" s="1947">
        <v>1</v>
      </c>
      <c r="H756" s="1946">
        <v>1</v>
      </c>
      <c r="I756" s="1947">
        <v>1</v>
      </c>
      <c r="J756" s="1750"/>
      <c r="K756" s="1751"/>
      <c r="L756" s="1751"/>
      <c r="M756" s="1751"/>
      <c r="N756" s="1752"/>
      <c r="O756" s="1751"/>
      <c r="P756" s="1751"/>
      <c r="Q756" s="1751"/>
    </row>
    <row r="757" spans="1:17" s="1753" customFormat="1" ht="21" hidden="1" customHeight="1" outlineLevel="1">
      <c r="A757" s="133"/>
      <c r="B757" s="84" t="s">
        <v>948</v>
      </c>
      <c r="C757" s="1877">
        <v>100</v>
      </c>
      <c r="D757" s="181" t="s">
        <v>897</v>
      </c>
      <c r="E757" s="1746"/>
      <c r="F757" s="1946">
        <v>1</v>
      </c>
      <c r="G757" s="1947">
        <v>1</v>
      </c>
      <c r="H757" s="1946">
        <v>1</v>
      </c>
      <c r="I757" s="1947">
        <v>1</v>
      </c>
      <c r="J757" s="1750"/>
      <c r="K757" s="1751"/>
      <c r="L757" s="1751"/>
      <c r="M757" s="1751"/>
      <c r="N757" s="1752"/>
      <c r="O757" s="1751"/>
      <c r="P757" s="1751"/>
      <c r="Q757" s="1751"/>
    </row>
    <row r="758" spans="1:17" s="1753" customFormat="1" ht="21" hidden="1" customHeight="1" outlineLevel="1">
      <c r="A758" s="133"/>
      <c r="B758" s="84" t="s">
        <v>949</v>
      </c>
      <c r="C758" s="1877">
        <v>100</v>
      </c>
      <c r="D758" s="181" t="s">
        <v>897</v>
      </c>
      <c r="E758" s="1746"/>
      <c r="F758" s="1946">
        <v>1</v>
      </c>
      <c r="G758" s="1947">
        <v>1</v>
      </c>
      <c r="H758" s="1946">
        <v>1</v>
      </c>
      <c r="I758" s="1947">
        <v>1</v>
      </c>
      <c r="J758" s="1750"/>
      <c r="K758" s="1751"/>
      <c r="L758" s="1751"/>
      <c r="M758" s="1751"/>
      <c r="N758" s="1752"/>
      <c r="O758" s="1751"/>
      <c r="P758" s="1751"/>
      <c r="Q758" s="1751"/>
    </row>
    <row r="759" spans="1:17" s="1753" customFormat="1" ht="21" customHeight="1" collapsed="1">
      <c r="A759" s="1754"/>
      <c r="B759" s="84" t="s">
        <v>950</v>
      </c>
      <c r="C759" s="1877">
        <v>100</v>
      </c>
      <c r="D759" s="181" t="s">
        <v>897</v>
      </c>
      <c r="E759" s="1746"/>
      <c r="F759" s="1946">
        <v>1</v>
      </c>
      <c r="G759" s="1947">
        <v>1</v>
      </c>
      <c r="H759" s="1946">
        <v>1</v>
      </c>
      <c r="I759" s="1947">
        <v>1</v>
      </c>
      <c r="J759" s="1750"/>
      <c r="K759" s="1751"/>
      <c r="L759" s="1751"/>
      <c r="M759" s="1751"/>
      <c r="N759" s="1752"/>
      <c r="O759" s="1751"/>
      <c r="P759" s="1751"/>
      <c r="Q759" s="1751"/>
    </row>
    <row r="760" spans="1:17" s="1753" customFormat="1" ht="21" hidden="1" customHeight="1" outlineLevel="1">
      <c r="A760" s="133"/>
      <c r="B760" s="84" t="s">
        <v>957</v>
      </c>
      <c r="C760" s="1877">
        <v>100</v>
      </c>
      <c r="D760" s="181" t="s">
        <v>897</v>
      </c>
      <c r="E760" s="1746"/>
      <c r="F760" s="1946">
        <v>1</v>
      </c>
      <c r="G760" s="1947">
        <v>1</v>
      </c>
      <c r="H760" s="1946">
        <v>1</v>
      </c>
      <c r="I760" s="1947">
        <v>1</v>
      </c>
      <c r="J760" s="1750"/>
      <c r="K760" s="1751"/>
      <c r="L760" s="1751"/>
      <c r="M760" s="1751"/>
      <c r="N760" s="1752"/>
      <c r="O760" s="1751"/>
      <c r="P760" s="1751"/>
      <c r="Q760" s="1751"/>
    </row>
    <row r="761" spans="1:17" s="1753" customFormat="1" ht="21" hidden="1" customHeight="1" outlineLevel="1">
      <c r="A761" s="133"/>
      <c r="B761" s="84" t="s">
        <v>952</v>
      </c>
      <c r="C761" s="1877">
        <v>100</v>
      </c>
      <c r="D761" s="181" t="s">
        <v>897</v>
      </c>
      <c r="E761" s="1746"/>
      <c r="F761" s="1946">
        <v>1</v>
      </c>
      <c r="G761" s="1947">
        <v>1</v>
      </c>
      <c r="H761" s="1946">
        <v>1</v>
      </c>
      <c r="I761" s="1947">
        <v>1</v>
      </c>
      <c r="J761" s="1750"/>
      <c r="K761" s="1751"/>
      <c r="L761" s="1751"/>
      <c r="M761" s="1751"/>
      <c r="N761" s="1752"/>
      <c r="O761" s="1751"/>
      <c r="P761" s="1751"/>
      <c r="Q761" s="1751"/>
    </row>
    <row r="762" spans="1:17" s="1753" customFormat="1" ht="21" customHeight="1" collapsed="1">
      <c r="A762" s="1174"/>
      <c r="B762" s="1330" t="s">
        <v>953</v>
      </c>
      <c r="C762" s="2447">
        <v>100</v>
      </c>
      <c r="D762" s="1176" t="s">
        <v>897</v>
      </c>
      <c r="E762" s="2279"/>
      <c r="F762" s="2448">
        <v>1</v>
      </c>
      <c r="G762" s="2449">
        <v>1</v>
      </c>
      <c r="H762" s="2448">
        <v>1</v>
      </c>
      <c r="I762" s="2449">
        <v>1</v>
      </c>
      <c r="J762" s="1849"/>
      <c r="K762" s="1756"/>
      <c r="L762" s="1756"/>
      <c r="M762" s="1757"/>
    </row>
    <row r="763" spans="1:17" ht="21.95" customHeight="1">
      <c r="A763" s="1042" t="s">
        <v>840</v>
      </c>
      <c r="B763" s="2799" t="s">
        <v>850</v>
      </c>
      <c r="C763" s="2800"/>
      <c r="D763" s="2810"/>
      <c r="E763" s="447" t="s">
        <v>20</v>
      </c>
      <c r="F763" s="408"/>
      <c r="G763" s="408"/>
      <c r="H763" s="2435"/>
      <c r="I763" s="2436"/>
      <c r="J763" s="2437" t="s">
        <v>979</v>
      </c>
      <c r="O763" s="12">
        <v>14</v>
      </c>
    </row>
    <row r="764" spans="1:17" ht="21.95" customHeight="1">
      <c r="A764" s="150"/>
      <c r="B764" s="2797" t="s">
        <v>704</v>
      </c>
      <c r="C764" s="2798"/>
      <c r="D764" s="2798"/>
      <c r="E764" s="450" t="s">
        <v>44</v>
      </c>
      <c r="F764" s="412"/>
      <c r="G764" s="377"/>
      <c r="H764" s="1518"/>
      <c r="I764" s="1519"/>
      <c r="J764" s="1695"/>
    </row>
    <row r="765" spans="1:17" s="1753" customFormat="1" ht="20.100000000000001" customHeight="1">
      <c r="A765" s="1777"/>
      <c r="B765" s="84" t="s">
        <v>1007</v>
      </c>
      <c r="C765" s="2159">
        <f>C766+C767+C768+C769+C770+C771+C772+C773+C774+C775+C776+C777+C778+C779+C780</f>
        <v>1109</v>
      </c>
      <c r="D765" s="1863" t="s">
        <v>672</v>
      </c>
      <c r="E765" s="411" t="s">
        <v>123</v>
      </c>
      <c r="F765" s="2160"/>
      <c r="G765" s="2160"/>
      <c r="H765" s="2160">
        <v>1</v>
      </c>
      <c r="I765" s="2125"/>
      <c r="J765" s="1750"/>
      <c r="K765" s="1751"/>
      <c r="L765" s="1751"/>
      <c r="M765" s="1751"/>
      <c r="N765" s="1752"/>
      <c r="O765" s="1751"/>
      <c r="P765" s="1751"/>
      <c r="Q765" s="1751"/>
    </row>
    <row r="766" spans="1:17" s="1753" customFormat="1" ht="20.100000000000001" customHeight="1">
      <c r="A766" s="133"/>
      <c r="B766" s="84" t="s">
        <v>902</v>
      </c>
      <c r="C766" s="2158">
        <v>89</v>
      </c>
      <c r="D766" s="181" t="s">
        <v>897</v>
      </c>
      <c r="E766" s="1746"/>
      <c r="F766" s="1864"/>
      <c r="G766" s="1864"/>
      <c r="H766" s="2160">
        <v>1</v>
      </c>
      <c r="I766" s="2125"/>
      <c r="J766" s="1750"/>
      <c r="K766" s="1751"/>
      <c r="L766" s="1751"/>
      <c r="M766" s="1751"/>
      <c r="N766" s="1752"/>
      <c r="O766" s="1751"/>
      <c r="P766" s="1751"/>
      <c r="Q766" s="1751"/>
    </row>
    <row r="767" spans="1:17" s="1753" customFormat="1" ht="20.100000000000001" customHeight="1">
      <c r="A767" s="133"/>
      <c r="B767" s="84" t="s">
        <v>906</v>
      </c>
      <c r="C767" s="2158">
        <v>114</v>
      </c>
      <c r="D767" s="181" t="s">
        <v>897</v>
      </c>
      <c r="E767" s="1746"/>
      <c r="F767" s="1864"/>
      <c r="G767" s="1864"/>
      <c r="H767" s="2160">
        <v>1</v>
      </c>
      <c r="I767" s="2125"/>
      <c r="J767" s="1750"/>
      <c r="K767" s="1751"/>
      <c r="L767" s="1751"/>
      <c r="M767" s="1751"/>
      <c r="N767" s="1752"/>
      <c r="O767" s="1751"/>
      <c r="P767" s="1751"/>
      <c r="Q767" s="1751"/>
    </row>
    <row r="768" spans="1:17" s="1753" customFormat="1" ht="20.100000000000001" customHeight="1">
      <c r="A768" s="133"/>
      <c r="B768" s="84" t="s">
        <v>910</v>
      </c>
      <c r="C768" s="2158">
        <v>155</v>
      </c>
      <c r="D768" s="181" t="s">
        <v>897</v>
      </c>
      <c r="E768" s="1746"/>
      <c r="F768" s="1864"/>
      <c r="G768" s="1864"/>
      <c r="H768" s="2160">
        <v>1</v>
      </c>
      <c r="I768" s="2125"/>
      <c r="J768" s="1750"/>
      <c r="K768" s="1751"/>
      <c r="L768" s="1751"/>
      <c r="M768" s="1751"/>
      <c r="N768" s="1752"/>
      <c r="O768" s="1751"/>
      <c r="P768" s="1751"/>
      <c r="Q768" s="1751"/>
    </row>
    <row r="769" spans="1:17" s="1753" customFormat="1" ht="20.100000000000001" customHeight="1">
      <c r="A769" s="133"/>
      <c r="B769" s="84" t="s">
        <v>915</v>
      </c>
      <c r="C769" s="2158">
        <v>79</v>
      </c>
      <c r="D769" s="181" t="s">
        <v>897</v>
      </c>
      <c r="E769" s="1746"/>
      <c r="F769" s="1864"/>
      <c r="G769" s="1864"/>
      <c r="H769" s="2160">
        <v>1</v>
      </c>
      <c r="I769" s="2125"/>
      <c r="J769" s="1750"/>
      <c r="K769" s="1751"/>
      <c r="L769" s="1751"/>
      <c r="M769" s="1751"/>
      <c r="N769" s="1752"/>
      <c r="O769" s="1751"/>
      <c r="P769" s="1751"/>
      <c r="Q769" s="1751"/>
    </row>
    <row r="770" spans="1:17" s="1753" customFormat="1" ht="20.100000000000001" customHeight="1">
      <c r="A770" s="978"/>
      <c r="B770" s="1836" t="s">
        <v>918</v>
      </c>
      <c r="C770" s="2158">
        <v>59</v>
      </c>
      <c r="D770" s="181" t="s">
        <v>897</v>
      </c>
      <c r="E770" s="1852"/>
      <c r="F770" s="1864"/>
      <c r="G770" s="1864"/>
      <c r="H770" s="2160">
        <v>1</v>
      </c>
      <c r="I770" s="2125"/>
      <c r="J770" s="1853"/>
      <c r="K770" s="1751"/>
      <c r="L770" s="1751"/>
      <c r="M770" s="1751"/>
      <c r="N770" s="1752"/>
      <c r="O770" s="1751"/>
      <c r="P770" s="1751"/>
      <c r="Q770" s="1751"/>
    </row>
    <row r="771" spans="1:17" s="1753" customFormat="1" ht="20.100000000000001" customHeight="1">
      <c r="A771" s="133"/>
      <c r="B771" s="84" t="s">
        <v>923</v>
      </c>
      <c r="C771" s="2158">
        <v>105</v>
      </c>
      <c r="D771" s="181" t="s">
        <v>897</v>
      </c>
      <c r="E771" s="1746"/>
      <c r="F771" s="1864"/>
      <c r="G771" s="1864"/>
      <c r="H771" s="2160">
        <v>1</v>
      </c>
      <c r="I771" s="2125"/>
      <c r="J771" s="1750"/>
      <c r="K771" s="1751"/>
      <c r="L771" s="1751"/>
      <c r="M771" s="1751"/>
      <c r="N771" s="1752"/>
      <c r="O771" s="1751"/>
      <c r="P771" s="1751"/>
      <c r="Q771" s="1751"/>
    </row>
    <row r="772" spans="1:17" s="1753" customFormat="1" ht="20.100000000000001" customHeight="1">
      <c r="A772" s="133"/>
      <c r="B772" s="84" t="s">
        <v>927</v>
      </c>
      <c r="C772" s="2158">
        <v>58</v>
      </c>
      <c r="D772" s="181" t="s">
        <v>897</v>
      </c>
      <c r="E772" s="1746"/>
      <c r="F772" s="1864"/>
      <c r="G772" s="1864"/>
      <c r="H772" s="2160">
        <v>1</v>
      </c>
      <c r="I772" s="2125"/>
      <c r="J772" s="1750"/>
      <c r="K772" s="1751"/>
      <c r="L772" s="1751"/>
      <c r="M772" s="1751"/>
      <c r="N772" s="1752"/>
      <c r="O772" s="1751"/>
      <c r="P772" s="1751"/>
      <c r="Q772" s="1751"/>
    </row>
    <row r="773" spans="1:17" s="1753" customFormat="1" ht="20.100000000000001" customHeight="1">
      <c r="A773" s="133"/>
      <c r="B773" s="84" t="s">
        <v>928</v>
      </c>
      <c r="C773" s="2158">
        <v>26</v>
      </c>
      <c r="D773" s="181" t="s">
        <v>897</v>
      </c>
      <c r="E773" s="1746"/>
      <c r="F773" s="1864"/>
      <c r="G773" s="1864"/>
      <c r="H773" s="2160">
        <v>1</v>
      </c>
      <c r="I773" s="2125"/>
      <c r="J773" s="1750"/>
      <c r="K773" s="1751"/>
      <c r="L773" s="1751"/>
      <c r="M773" s="1751"/>
      <c r="N773" s="1752"/>
      <c r="O773" s="1751"/>
      <c r="P773" s="1751"/>
      <c r="Q773" s="1751"/>
    </row>
    <row r="774" spans="1:17" s="1753" customFormat="1" ht="20.100000000000001" customHeight="1">
      <c r="A774" s="133"/>
      <c r="B774" s="84" t="s">
        <v>931</v>
      </c>
      <c r="C774" s="2158">
        <v>25</v>
      </c>
      <c r="D774" s="181" t="s">
        <v>897</v>
      </c>
      <c r="E774" s="1746"/>
      <c r="F774" s="1864"/>
      <c r="G774" s="1864"/>
      <c r="H774" s="2160">
        <v>1</v>
      </c>
      <c r="I774" s="2125"/>
      <c r="J774" s="1750"/>
      <c r="K774" s="1751"/>
      <c r="L774" s="1751"/>
      <c r="M774" s="1751"/>
      <c r="N774" s="1752"/>
      <c r="O774" s="1751"/>
      <c r="P774" s="1751"/>
      <c r="Q774" s="1751"/>
    </row>
    <row r="775" spans="1:17" s="1753" customFormat="1" ht="20.100000000000001" customHeight="1">
      <c r="A775" s="133"/>
      <c r="B775" s="84" t="s">
        <v>935</v>
      </c>
      <c r="C775" s="2158">
        <v>39</v>
      </c>
      <c r="D775" s="181" t="s">
        <v>897</v>
      </c>
      <c r="E775" s="1746"/>
      <c r="F775" s="1864"/>
      <c r="G775" s="1864"/>
      <c r="H775" s="2160">
        <v>1</v>
      </c>
      <c r="I775" s="2125"/>
      <c r="J775" s="1750"/>
      <c r="K775" s="1751"/>
      <c r="L775" s="1751"/>
      <c r="M775" s="1751"/>
      <c r="N775" s="1752"/>
      <c r="O775" s="1751"/>
      <c r="P775" s="1751"/>
      <c r="Q775" s="1751"/>
    </row>
    <row r="776" spans="1:17" s="1753" customFormat="1" ht="20.100000000000001" customHeight="1">
      <c r="A776" s="133"/>
      <c r="B776" s="84" t="s">
        <v>939</v>
      </c>
      <c r="C776" s="2158">
        <v>51</v>
      </c>
      <c r="D776" s="181" t="s">
        <v>897</v>
      </c>
      <c r="E776" s="1746"/>
      <c r="F776" s="1864"/>
      <c r="G776" s="1864"/>
      <c r="H776" s="2160">
        <v>1</v>
      </c>
      <c r="I776" s="2125"/>
      <c r="J776" s="1750"/>
      <c r="K776" s="1751"/>
      <c r="L776" s="1751"/>
      <c r="M776" s="1751"/>
      <c r="N776" s="1752"/>
      <c r="O776" s="1751"/>
      <c r="P776" s="1751"/>
      <c r="Q776" s="1751"/>
    </row>
    <row r="777" spans="1:17" s="1753" customFormat="1" ht="20.100000000000001" customHeight="1">
      <c r="A777" s="133"/>
      <c r="B777" s="84" t="s">
        <v>944</v>
      </c>
      <c r="C777" s="2158">
        <v>62</v>
      </c>
      <c r="D777" s="181" t="s">
        <v>897</v>
      </c>
      <c r="E777" s="1746"/>
      <c r="F777" s="1864"/>
      <c r="G777" s="1864"/>
      <c r="H777" s="2160">
        <v>1</v>
      </c>
      <c r="I777" s="2125"/>
      <c r="J777" s="1750"/>
      <c r="K777" s="1751"/>
      <c r="L777" s="1751"/>
      <c r="M777" s="1751"/>
      <c r="N777" s="1752"/>
      <c r="O777" s="1751"/>
      <c r="P777" s="1751"/>
      <c r="Q777" s="1751"/>
    </row>
    <row r="778" spans="1:17" s="1753" customFormat="1" ht="20.100000000000001" customHeight="1">
      <c r="A778" s="133"/>
      <c r="B778" s="84" t="s">
        <v>947</v>
      </c>
      <c r="C778" s="2158">
        <v>64</v>
      </c>
      <c r="D778" s="181" t="s">
        <v>897</v>
      </c>
      <c r="E778" s="1746"/>
      <c r="F778" s="1864"/>
      <c r="G778" s="1864"/>
      <c r="H778" s="2160">
        <v>1</v>
      </c>
      <c r="I778" s="2125"/>
      <c r="J778" s="1750"/>
      <c r="K778" s="1751"/>
      <c r="L778" s="1751"/>
      <c r="M778" s="1751"/>
      <c r="N778" s="1752"/>
      <c r="O778" s="1751"/>
      <c r="P778" s="1751"/>
      <c r="Q778" s="1751"/>
    </row>
    <row r="779" spans="1:17" s="1753" customFormat="1" ht="20.100000000000001" customHeight="1">
      <c r="A779" s="1754"/>
      <c r="B779" s="84" t="s">
        <v>950</v>
      </c>
      <c r="C779" s="2158">
        <v>105</v>
      </c>
      <c r="D779" s="181" t="s">
        <v>897</v>
      </c>
      <c r="E779" s="1746"/>
      <c r="F779" s="1864"/>
      <c r="G779" s="1864"/>
      <c r="H779" s="2160">
        <v>1</v>
      </c>
      <c r="I779" s="2125"/>
      <c r="J779" s="1750"/>
      <c r="K779" s="1751"/>
      <c r="L779" s="1751"/>
      <c r="M779" s="1751"/>
      <c r="N779" s="1752"/>
      <c r="O779" s="1751"/>
      <c r="P779" s="1751"/>
      <c r="Q779" s="1751"/>
    </row>
    <row r="780" spans="1:17" s="1753" customFormat="1" ht="20.100000000000001" customHeight="1">
      <c r="A780" s="1779"/>
      <c r="B780" s="101" t="s">
        <v>953</v>
      </c>
      <c r="C780" s="2158">
        <v>78</v>
      </c>
      <c r="D780" s="181" t="s">
        <v>897</v>
      </c>
      <c r="E780" s="1780"/>
      <c r="F780" s="1864"/>
      <c r="G780" s="1864"/>
      <c r="H780" s="2160">
        <v>1</v>
      </c>
      <c r="I780" s="2125"/>
      <c r="J780" s="1859"/>
      <c r="K780" s="1756"/>
      <c r="L780" s="1756"/>
      <c r="M780" s="1757"/>
    </row>
    <row r="781" spans="1:17" ht="21.95" customHeight="1">
      <c r="A781" s="138"/>
      <c r="B781" s="1665" t="s">
        <v>974</v>
      </c>
      <c r="C781" s="977"/>
      <c r="D781" s="989"/>
      <c r="E781" s="187"/>
      <c r="F781" s="980"/>
      <c r="G781" s="187"/>
      <c r="H781" s="1422"/>
      <c r="I781" s="1458"/>
      <c r="J781" s="1695"/>
    </row>
    <row r="782" spans="1:17" ht="21.95" customHeight="1">
      <c r="A782" s="138"/>
      <c r="B782" s="1665" t="s">
        <v>1219</v>
      </c>
      <c r="C782" s="977"/>
      <c r="D782" s="989"/>
      <c r="E782" s="187"/>
      <c r="F782" s="980"/>
      <c r="G782" s="187"/>
      <c r="H782" s="1422"/>
      <c r="I782" s="1458"/>
      <c r="J782" s="1695"/>
    </row>
    <row r="783" spans="1:17" ht="21.95" customHeight="1">
      <c r="A783" s="138"/>
      <c r="B783" s="1665"/>
      <c r="C783" s="977"/>
      <c r="D783" s="989"/>
      <c r="E783" s="187"/>
      <c r="F783" s="980"/>
      <c r="G783" s="187"/>
      <c r="H783" s="1422"/>
      <c r="I783" s="1458"/>
      <c r="J783" s="1695"/>
    </row>
    <row r="784" spans="1:17" ht="21.95" customHeight="1">
      <c r="A784" s="995"/>
      <c r="B784" s="2797" t="s">
        <v>851</v>
      </c>
      <c r="C784" s="2798"/>
      <c r="D784" s="2798"/>
      <c r="E784" s="450" t="s">
        <v>20</v>
      </c>
      <c r="F784" s="411"/>
      <c r="G784" s="411"/>
      <c r="H784" s="1515"/>
      <c r="I784" s="1512"/>
      <c r="J784" s="1695" t="s">
        <v>979</v>
      </c>
      <c r="O784" s="12">
        <v>15</v>
      </c>
    </row>
    <row r="785" spans="1:17" ht="21.95" customHeight="1">
      <c r="A785" s="151"/>
      <c r="B785" s="2797" t="s">
        <v>705</v>
      </c>
      <c r="C785" s="2798"/>
      <c r="D785" s="2798"/>
      <c r="E785" s="450" t="s">
        <v>44</v>
      </c>
      <c r="F785" s="412"/>
      <c r="G785" s="377"/>
      <c r="H785" s="1518"/>
      <c r="I785" s="1519"/>
      <c r="J785" s="1695"/>
    </row>
    <row r="786" spans="1:17" s="1753" customFormat="1" ht="20.100000000000001" customHeight="1">
      <c r="A786" s="1777"/>
      <c r="B786" s="84" t="s">
        <v>1007</v>
      </c>
      <c r="C786" s="2159">
        <f>C791+C795+C799+C804+C807+C812+C816+C817+C820+C824+C828+C833+C836+C839+C842</f>
        <v>3943</v>
      </c>
      <c r="D786" s="1863" t="s">
        <v>672</v>
      </c>
      <c r="E786" s="411" t="s">
        <v>123</v>
      </c>
      <c r="F786" s="2160"/>
      <c r="G786" s="2160"/>
      <c r="H786" s="2160">
        <v>1</v>
      </c>
      <c r="I786" s="2125"/>
      <c r="J786" s="1750"/>
      <c r="K786" s="1751"/>
      <c r="L786" s="1751"/>
      <c r="M786" s="1751"/>
      <c r="N786" s="1752"/>
      <c r="O786" s="1751"/>
      <c r="P786" s="1751"/>
      <c r="Q786" s="1751"/>
    </row>
    <row r="787" spans="1:17" s="1753" customFormat="1" ht="20.100000000000001" hidden="1" customHeight="1" outlineLevel="1">
      <c r="A787" s="133"/>
      <c r="B787" s="84" t="s">
        <v>898</v>
      </c>
      <c r="C787" s="2152">
        <v>211</v>
      </c>
      <c r="D787" s="181" t="s">
        <v>897</v>
      </c>
      <c r="E787" s="1746"/>
      <c r="F787" s="1864"/>
      <c r="G787" s="1864"/>
      <c r="H787" s="2160">
        <v>1</v>
      </c>
      <c r="I787" s="2125"/>
      <c r="J787" s="1750"/>
      <c r="K787" s="1751"/>
      <c r="L787" s="1751"/>
      <c r="M787" s="1751"/>
      <c r="N787" s="1752"/>
      <c r="O787" s="1751"/>
      <c r="P787" s="1751"/>
      <c r="Q787" s="1751"/>
    </row>
    <row r="788" spans="1:17" s="1753" customFormat="1" ht="20.100000000000001" hidden="1" customHeight="1" outlineLevel="1">
      <c r="A788" s="133"/>
      <c r="B788" s="84" t="s">
        <v>899</v>
      </c>
      <c r="C788" s="2152">
        <v>131</v>
      </c>
      <c r="D788" s="181" t="s">
        <v>897</v>
      </c>
      <c r="E788" s="1746"/>
      <c r="F788" s="1864"/>
      <c r="G788" s="1864"/>
      <c r="H788" s="2160">
        <v>1</v>
      </c>
      <c r="I788" s="2125"/>
      <c r="J788" s="1750"/>
      <c r="K788" s="1751"/>
      <c r="L788" s="1751"/>
      <c r="M788" s="1751"/>
      <c r="N788" s="1752"/>
      <c r="O788" s="1751"/>
      <c r="P788" s="1751"/>
      <c r="Q788" s="1751"/>
    </row>
    <row r="789" spans="1:17" s="1753" customFormat="1" ht="20.100000000000001" hidden="1" customHeight="1" outlineLevel="1">
      <c r="A789" s="133"/>
      <c r="B789" s="84" t="s">
        <v>900</v>
      </c>
      <c r="C789" s="2152">
        <v>39</v>
      </c>
      <c r="D789" s="181" t="s">
        <v>897</v>
      </c>
      <c r="E789" s="1746"/>
      <c r="F789" s="1864"/>
      <c r="G789" s="1864"/>
      <c r="H789" s="2160">
        <v>1</v>
      </c>
      <c r="I789" s="2125"/>
      <c r="J789" s="1750"/>
      <c r="K789" s="1751"/>
      <c r="L789" s="1751"/>
      <c r="M789" s="1751"/>
      <c r="N789" s="1752"/>
      <c r="O789" s="1751"/>
      <c r="P789" s="1751"/>
      <c r="Q789" s="1751"/>
    </row>
    <row r="790" spans="1:17" s="1753" customFormat="1" ht="20.100000000000001" hidden="1" customHeight="1" outlineLevel="1">
      <c r="A790" s="133"/>
      <c r="B790" s="84" t="s">
        <v>901</v>
      </c>
      <c r="C790" s="2152">
        <v>33</v>
      </c>
      <c r="D790" s="181" t="s">
        <v>897</v>
      </c>
      <c r="E790" s="1746"/>
      <c r="F790" s="1864"/>
      <c r="G790" s="1864"/>
      <c r="H790" s="2160">
        <v>1</v>
      </c>
      <c r="I790" s="2125"/>
      <c r="J790" s="1750"/>
      <c r="K790" s="1751"/>
      <c r="L790" s="1751"/>
      <c r="M790" s="1751"/>
      <c r="N790" s="1752"/>
      <c r="O790" s="1751"/>
      <c r="P790" s="1751"/>
      <c r="Q790" s="1751"/>
    </row>
    <row r="791" spans="1:17" s="1753" customFormat="1" ht="20.100000000000001" customHeight="1" collapsed="1">
      <c r="A791" s="133"/>
      <c r="B791" s="84" t="s">
        <v>902</v>
      </c>
      <c r="C791" s="2153">
        <f t="shared" ref="C791" si="6">SUM(C787:C790)</f>
        <v>414</v>
      </c>
      <c r="D791" s="181" t="s">
        <v>897</v>
      </c>
      <c r="E791" s="1746"/>
      <c r="F791" s="1864"/>
      <c r="G791" s="1864"/>
      <c r="H791" s="2160">
        <v>1</v>
      </c>
      <c r="I791" s="2125"/>
      <c r="J791" s="1750"/>
      <c r="K791" s="1751"/>
      <c r="L791" s="1751"/>
      <c r="M791" s="1751"/>
      <c r="N791" s="1752"/>
      <c r="O791" s="1751"/>
      <c r="P791" s="1751"/>
      <c r="Q791" s="1751"/>
    </row>
    <row r="792" spans="1:17" s="1753" customFormat="1" ht="20.100000000000001" hidden="1" customHeight="1" outlineLevel="1">
      <c r="A792" s="133"/>
      <c r="B792" s="84" t="s">
        <v>903</v>
      </c>
      <c r="C792" s="2153">
        <v>201</v>
      </c>
      <c r="D792" s="181" t="s">
        <v>897</v>
      </c>
      <c r="E792" s="1746"/>
      <c r="F792" s="1864"/>
      <c r="G792" s="1864"/>
      <c r="H792" s="2160">
        <v>1</v>
      </c>
      <c r="I792" s="2125"/>
      <c r="J792" s="1750"/>
      <c r="K792" s="1751"/>
      <c r="L792" s="1751"/>
      <c r="M792" s="1751"/>
      <c r="N792" s="1752"/>
      <c r="O792" s="1751"/>
      <c r="P792" s="1751"/>
      <c r="Q792" s="1751"/>
    </row>
    <row r="793" spans="1:17" s="1753" customFormat="1" ht="20.100000000000001" hidden="1" customHeight="1" outlineLevel="1">
      <c r="A793" s="133"/>
      <c r="B793" s="84" t="s">
        <v>904</v>
      </c>
      <c r="C793" s="2153">
        <v>109</v>
      </c>
      <c r="D793" s="181" t="s">
        <v>897</v>
      </c>
      <c r="E793" s="1746"/>
      <c r="F793" s="1864"/>
      <c r="G793" s="1864"/>
      <c r="H793" s="2160">
        <v>1</v>
      </c>
      <c r="I793" s="2125"/>
      <c r="J793" s="1750"/>
      <c r="K793" s="1751"/>
      <c r="L793" s="1751"/>
      <c r="M793" s="1751"/>
      <c r="N793" s="1752"/>
      <c r="O793" s="1751"/>
      <c r="P793" s="1751"/>
      <c r="Q793" s="1751"/>
    </row>
    <row r="794" spans="1:17" s="1753" customFormat="1" ht="20.100000000000001" hidden="1" customHeight="1" outlineLevel="1">
      <c r="A794" s="133"/>
      <c r="B794" s="84" t="s">
        <v>905</v>
      </c>
      <c r="C794" s="2153">
        <v>89</v>
      </c>
      <c r="D794" s="181" t="s">
        <v>897</v>
      </c>
      <c r="E794" s="1746"/>
      <c r="F794" s="1864"/>
      <c r="G794" s="1864"/>
      <c r="H794" s="2160">
        <v>1</v>
      </c>
      <c r="I794" s="2125"/>
      <c r="J794" s="1750"/>
      <c r="K794" s="1751"/>
      <c r="L794" s="1751"/>
      <c r="M794" s="1751"/>
      <c r="N794" s="1752"/>
      <c r="O794" s="1751"/>
      <c r="P794" s="1751"/>
      <c r="Q794" s="1751"/>
    </row>
    <row r="795" spans="1:17" s="1753" customFormat="1" ht="20.100000000000001" customHeight="1" collapsed="1">
      <c r="A795" s="133"/>
      <c r="B795" s="84" t="s">
        <v>906</v>
      </c>
      <c r="C795" s="2153">
        <f t="shared" ref="C795" si="7">SUM(C792:C794)</f>
        <v>399</v>
      </c>
      <c r="D795" s="181" t="s">
        <v>897</v>
      </c>
      <c r="E795" s="1746"/>
      <c r="F795" s="1864"/>
      <c r="G795" s="1864"/>
      <c r="H795" s="2160">
        <v>1</v>
      </c>
      <c r="I795" s="2125"/>
      <c r="J795" s="1750"/>
      <c r="K795" s="1751"/>
      <c r="L795" s="1751"/>
      <c r="M795" s="1751"/>
      <c r="N795" s="1752"/>
      <c r="O795" s="1751"/>
      <c r="P795" s="1751"/>
      <c r="Q795" s="1751"/>
    </row>
    <row r="796" spans="1:17" s="1753" customFormat="1" ht="20.100000000000001" hidden="1" customHeight="1" outlineLevel="1">
      <c r="A796" s="133"/>
      <c r="B796" s="84" t="s">
        <v>907</v>
      </c>
      <c r="C796" s="2153">
        <v>230</v>
      </c>
      <c r="D796" s="181" t="s">
        <v>897</v>
      </c>
      <c r="E796" s="1746"/>
      <c r="F796" s="1864"/>
      <c r="G796" s="1864"/>
      <c r="H796" s="2160">
        <v>1</v>
      </c>
      <c r="I796" s="2125"/>
      <c r="J796" s="1750"/>
      <c r="K796" s="1751"/>
      <c r="L796" s="1751"/>
      <c r="M796" s="1751"/>
      <c r="N796" s="1752"/>
      <c r="O796" s="1751"/>
      <c r="P796" s="1751"/>
      <c r="Q796" s="1751"/>
    </row>
    <row r="797" spans="1:17" s="1753" customFormat="1" ht="20.100000000000001" hidden="1" customHeight="1" outlineLevel="1">
      <c r="A797" s="133"/>
      <c r="B797" s="84" t="s">
        <v>908</v>
      </c>
      <c r="C797" s="2153">
        <v>103</v>
      </c>
      <c r="D797" s="181" t="s">
        <v>897</v>
      </c>
      <c r="E797" s="1746"/>
      <c r="F797" s="1864"/>
      <c r="G797" s="1864"/>
      <c r="H797" s="2160">
        <v>1</v>
      </c>
      <c r="I797" s="2125"/>
      <c r="J797" s="1750"/>
      <c r="K797" s="1751"/>
      <c r="L797" s="1751"/>
      <c r="M797" s="1751"/>
      <c r="N797" s="1752"/>
      <c r="O797" s="1751"/>
      <c r="P797" s="1751"/>
      <c r="Q797" s="1751"/>
    </row>
    <row r="798" spans="1:17" s="1753" customFormat="1" ht="20.100000000000001" hidden="1" customHeight="1" outlineLevel="1">
      <c r="A798" s="133"/>
      <c r="B798" s="84" t="s">
        <v>909</v>
      </c>
      <c r="C798" s="2153">
        <v>30</v>
      </c>
      <c r="D798" s="181" t="s">
        <v>897</v>
      </c>
      <c r="E798" s="1746"/>
      <c r="F798" s="1864"/>
      <c r="G798" s="1864"/>
      <c r="H798" s="2160">
        <v>1</v>
      </c>
      <c r="I798" s="2125"/>
      <c r="J798" s="1750"/>
      <c r="K798" s="1751"/>
      <c r="L798" s="1751"/>
      <c r="M798" s="1751"/>
      <c r="N798" s="1752"/>
      <c r="O798" s="1751"/>
      <c r="P798" s="1751"/>
      <c r="Q798" s="1751"/>
    </row>
    <row r="799" spans="1:17" s="1753" customFormat="1" ht="20.100000000000001" customHeight="1" collapsed="1">
      <c r="A799" s="133"/>
      <c r="B799" s="84" t="s">
        <v>910</v>
      </c>
      <c r="C799" s="2153">
        <f t="shared" ref="C799" si="8">SUM(C796:C798)</f>
        <v>363</v>
      </c>
      <c r="D799" s="181" t="s">
        <v>897</v>
      </c>
      <c r="E799" s="1746"/>
      <c r="F799" s="1864"/>
      <c r="G799" s="1864"/>
      <c r="H799" s="2160">
        <v>1</v>
      </c>
      <c r="I799" s="2125"/>
      <c r="J799" s="1750"/>
      <c r="K799" s="1751"/>
      <c r="L799" s="1751"/>
      <c r="M799" s="1751"/>
      <c r="N799" s="1752"/>
      <c r="O799" s="1751"/>
      <c r="P799" s="1751"/>
      <c r="Q799" s="1751"/>
    </row>
    <row r="800" spans="1:17" s="1753" customFormat="1" ht="20.100000000000001" hidden="1" customHeight="1" outlineLevel="1">
      <c r="A800" s="133"/>
      <c r="B800" s="84" t="s">
        <v>911</v>
      </c>
      <c r="C800" s="2153">
        <v>193</v>
      </c>
      <c r="D800" s="181" t="s">
        <v>897</v>
      </c>
      <c r="E800" s="1746"/>
      <c r="F800" s="1864"/>
      <c r="G800" s="1864"/>
      <c r="H800" s="2160">
        <v>1</v>
      </c>
      <c r="I800" s="2125"/>
      <c r="J800" s="1750"/>
      <c r="K800" s="1751"/>
      <c r="L800" s="1751"/>
      <c r="M800" s="1751"/>
      <c r="N800" s="1752"/>
      <c r="O800" s="1751"/>
      <c r="P800" s="1751"/>
      <c r="Q800" s="1751"/>
    </row>
    <row r="801" spans="1:17" s="1753" customFormat="1" ht="20.100000000000001" hidden="1" customHeight="1" outlineLevel="1">
      <c r="A801" s="133"/>
      <c r="B801" s="84" t="s">
        <v>912</v>
      </c>
      <c r="C801" s="2153">
        <v>97</v>
      </c>
      <c r="D801" s="181" t="s">
        <v>897</v>
      </c>
      <c r="E801" s="1746"/>
      <c r="F801" s="1864"/>
      <c r="G801" s="1864"/>
      <c r="H801" s="2160">
        <v>1</v>
      </c>
      <c r="I801" s="2125"/>
      <c r="J801" s="1750"/>
      <c r="K801" s="1751"/>
      <c r="L801" s="1751"/>
      <c r="M801" s="1751"/>
      <c r="N801" s="1752"/>
      <c r="O801" s="1751"/>
      <c r="P801" s="1751"/>
      <c r="Q801" s="1751"/>
    </row>
    <row r="802" spans="1:17" s="1753" customFormat="1" ht="20.100000000000001" hidden="1" customHeight="1" outlineLevel="1">
      <c r="A802" s="133"/>
      <c r="B802" s="84" t="s">
        <v>913</v>
      </c>
      <c r="C802" s="2153">
        <v>88</v>
      </c>
      <c r="D802" s="181" t="s">
        <v>897</v>
      </c>
      <c r="E802" s="1746"/>
      <c r="F802" s="1864"/>
      <c r="G802" s="1864"/>
      <c r="H802" s="2160">
        <v>1</v>
      </c>
      <c r="I802" s="2125"/>
      <c r="J802" s="1750"/>
      <c r="K802" s="1751"/>
      <c r="L802" s="1751"/>
      <c r="M802" s="1751"/>
      <c r="N802" s="1752"/>
      <c r="O802" s="1751"/>
      <c r="P802" s="1751"/>
      <c r="Q802" s="1751"/>
    </row>
    <row r="803" spans="1:17" s="1753" customFormat="1" ht="20.100000000000001" hidden="1" customHeight="1" outlineLevel="1">
      <c r="A803" s="133"/>
      <c r="B803" s="84" t="s">
        <v>914</v>
      </c>
      <c r="C803" s="2153">
        <v>22</v>
      </c>
      <c r="D803" s="181" t="s">
        <v>897</v>
      </c>
      <c r="E803" s="1746"/>
      <c r="F803" s="1864"/>
      <c r="G803" s="1864"/>
      <c r="H803" s="2160">
        <v>1</v>
      </c>
      <c r="I803" s="2125"/>
      <c r="J803" s="1750"/>
      <c r="K803" s="1751"/>
      <c r="L803" s="1751"/>
      <c r="M803" s="1751"/>
      <c r="N803" s="1752"/>
      <c r="O803" s="1751"/>
      <c r="P803" s="1751"/>
      <c r="Q803" s="1751"/>
    </row>
    <row r="804" spans="1:17" s="1753" customFormat="1" ht="20.100000000000001" customHeight="1" collapsed="1">
      <c r="A804" s="133"/>
      <c r="B804" s="84" t="s">
        <v>915</v>
      </c>
      <c r="C804" s="2153">
        <f t="shared" ref="C804" si="9">SUM(C800:C803)</f>
        <v>400</v>
      </c>
      <c r="D804" s="181" t="s">
        <v>897</v>
      </c>
      <c r="E804" s="1746"/>
      <c r="F804" s="1864"/>
      <c r="G804" s="1864"/>
      <c r="H804" s="2160">
        <v>1</v>
      </c>
      <c r="I804" s="2125"/>
      <c r="J804" s="1750"/>
      <c r="K804" s="1751"/>
      <c r="L804" s="1751"/>
      <c r="M804" s="1751"/>
      <c r="N804" s="1752"/>
      <c r="O804" s="1751"/>
      <c r="P804" s="1751"/>
      <c r="Q804" s="1751"/>
    </row>
    <row r="805" spans="1:17" s="1753" customFormat="1" ht="20.100000000000001" hidden="1" customHeight="1" outlineLevel="1">
      <c r="A805" s="133"/>
      <c r="B805" s="84" t="s">
        <v>916</v>
      </c>
      <c r="C805" s="2153">
        <v>243</v>
      </c>
      <c r="D805" s="181" t="s">
        <v>897</v>
      </c>
      <c r="E805" s="1746"/>
      <c r="F805" s="1864"/>
      <c r="G805" s="1864"/>
      <c r="H805" s="2160">
        <v>1</v>
      </c>
      <c r="I805" s="2125"/>
      <c r="J805" s="1750"/>
      <c r="K805" s="1751"/>
      <c r="L805" s="1751"/>
      <c r="M805" s="1751"/>
      <c r="N805" s="1752"/>
      <c r="O805" s="1751"/>
      <c r="P805" s="1751"/>
      <c r="Q805" s="1751"/>
    </row>
    <row r="806" spans="1:17" s="1753" customFormat="1" ht="20.100000000000001" hidden="1" customHeight="1" outlineLevel="1">
      <c r="A806" s="1846"/>
      <c r="B806" s="1326" t="s">
        <v>917</v>
      </c>
      <c r="C806" s="2154">
        <v>15</v>
      </c>
      <c r="D806" s="181" t="s">
        <v>897</v>
      </c>
      <c r="E806" s="1848"/>
      <c r="F806" s="1864"/>
      <c r="G806" s="1864"/>
      <c r="H806" s="2160">
        <v>1</v>
      </c>
      <c r="I806" s="2125"/>
      <c r="J806" s="1849"/>
      <c r="K806" s="1751"/>
      <c r="L806" s="1751"/>
      <c r="M806" s="1751"/>
      <c r="N806" s="1752"/>
      <c r="O806" s="1751"/>
      <c r="P806" s="1751"/>
      <c r="Q806" s="1751"/>
    </row>
    <row r="807" spans="1:17" s="1753" customFormat="1" ht="20.100000000000001" customHeight="1" collapsed="1">
      <c r="A807" s="978"/>
      <c r="B807" s="1836" t="s">
        <v>918</v>
      </c>
      <c r="C807" s="2155">
        <f t="shared" ref="C807" si="10">SUM(C805:C806)</f>
        <v>258</v>
      </c>
      <c r="D807" s="181" t="s">
        <v>897</v>
      </c>
      <c r="E807" s="1852"/>
      <c r="F807" s="1864"/>
      <c r="G807" s="1864"/>
      <c r="H807" s="2160">
        <v>1</v>
      </c>
      <c r="I807" s="2125"/>
      <c r="J807" s="1853"/>
      <c r="K807" s="1751"/>
      <c r="L807" s="1751"/>
      <c r="M807" s="1751"/>
      <c r="N807" s="1752"/>
      <c r="O807" s="1751"/>
      <c r="P807" s="1751"/>
      <c r="Q807" s="1751"/>
    </row>
    <row r="808" spans="1:17" s="1753" customFormat="1" ht="20.100000000000001" hidden="1" customHeight="1" outlineLevel="1">
      <c r="A808" s="133"/>
      <c r="B808" s="84" t="s">
        <v>919</v>
      </c>
      <c r="C808" s="2153">
        <v>371</v>
      </c>
      <c r="D808" s="181" t="s">
        <v>897</v>
      </c>
      <c r="E808" s="1746"/>
      <c r="F808" s="1864"/>
      <c r="G808" s="1864"/>
      <c r="H808" s="2160">
        <v>1</v>
      </c>
      <c r="I808" s="2125"/>
      <c r="J808" s="1750"/>
      <c r="K808" s="1751"/>
      <c r="L808" s="1751"/>
      <c r="M808" s="1751"/>
      <c r="N808" s="1752"/>
      <c r="O808" s="1751"/>
      <c r="P808" s="1751"/>
      <c r="Q808" s="1751"/>
    </row>
    <row r="809" spans="1:17" s="1753" customFormat="1" ht="20.100000000000001" hidden="1" customHeight="1" outlineLevel="1">
      <c r="A809" s="133"/>
      <c r="B809" s="84" t="s">
        <v>920</v>
      </c>
      <c r="C809" s="2153">
        <v>66</v>
      </c>
      <c r="D809" s="181" t="s">
        <v>897</v>
      </c>
      <c r="E809" s="1746"/>
      <c r="F809" s="1864"/>
      <c r="G809" s="1864"/>
      <c r="H809" s="2160">
        <v>1</v>
      </c>
      <c r="I809" s="2125"/>
      <c r="J809" s="1750"/>
      <c r="K809" s="1751"/>
      <c r="L809" s="1751"/>
      <c r="M809" s="1751"/>
      <c r="N809" s="1752"/>
      <c r="O809" s="1751"/>
      <c r="P809" s="1751"/>
      <c r="Q809" s="1751"/>
    </row>
    <row r="810" spans="1:17" s="1753" customFormat="1" ht="20.100000000000001" hidden="1" customHeight="1" outlineLevel="1">
      <c r="A810" s="133"/>
      <c r="B810" s="84" t="s">
        <v>921</v>
      </c>
      <c r="C810" s="2153">
        <v>52</v>
      </c>
      <c r="D810" s="181" t="s">
        <v>897</v>
      </c>
      <c r="E810" s="1746"/>
      <c r="F810" s="1864"/>
      <c r="G810" s="1864"/>
      <c r="H810" s="2160">
        <v>1</v>
      </c>
      <c r="I810" s="2125"/>
      <c r="J810" s="1750"/>
      <c r="K810" s="1751"/>
      <c r="L810" s="1751"/>
      <c r="M810" s="1751"/>
      <c r="N810" s="1752"/>
      <c r="O810" s="1751"/>
      <c r="P810" s="1751"/>
      <c r="Q810" s="1751"/>
    </row>
    <row r="811" spans="1:17" s="1753" customFormat="1" ht="20.100000000000001" hidden="1" customHeight="1" outlineLevel="1">
      <c r="A811" s="166"/>
      <c r="B811" s="84" t="s">
        <v>922</v>
      </c>
      <c r="C811" s="2153">
        <v>13</v>
      </c>
      <c r="D811" s="181" t="s">
        <v>897</v>
      </c>
      <c r="E811" s="1746"/>
      <c r="F811" s="1864"/>
      <c r="G811" s="1864"/>
      <c r="H811" s="2160">
        <v>1</v>
      </c>
      <c r="I811" s="2125"/>
      <c r="J811" s="1750"/>
      <c r="K811" s="1751"/>
      <c r="L811" s="1751"/>
      <c r="M811" s="1751"/>
      <c r="N811" s="1752"/>
      <c r="O811" s="1751"/>
      <c r="P811" s="1751"/>
      <c r="Q811" s="1751"/>
    </row>
    <row r="812" spans="1:17" s="1753" customFormat="1" ht="20.100000000000001" customHeight="1" collapsed="1">
      <c r="A812" s="133"/>
      <c r="B812" s="84" t="s">
        <v>923</v>
      </c>
      <c r="C812" s="2153">
        <f t="shared" ref="C812" si="11">SUM(C808:C811)</f>
        <v>502</v>
      </c>
      <c r="D812" s="181" t="s">
        <v>897</v>
      </c>
      <c r="E812" s="1746"/>
      <c r="F812" s="1864"/>
      <c r="G812" s="1864"/>
      <c r="H812" s="2160">
        <v>1</v>
      </c>
      <c r="I812" s="2125"/>
      <c r="J812" s="1750"/>
      <c r="K812" s="1751"/>
      <c r="L812" s="1751"/>
      <c r="M812" s="1751"/>
      <c r="N812" s="1752"/>
      <c r="O812" s="1751"/>
      <c r="P812" s="1751"/>
      <c r="Q812" s="1751"/>
    </row>
    <row r="813" spans="1:17" s="1753" customFormat="1" ht="20.100000000000001" hidden="1" customHeight="1" outlineLevel="1">
      <c r="A813" s="133"/>
      <c r="B813" s="84" t="s">
        <v>924</v>
      </c>
      <c r="C813" s="2153">
        <v>117</v>
      </c>
      <c r="D813" s="181" t="s">
        <v>897</v>
      </c>
      <c r="E813" s="1746"/>
      <c r="F813" s="1864"/>
      <c r="G813" s="1864"/>
      <c r="H813" s="2160">
        <v>1</v>
      </c>
      <c r="I813" s="2125"/>
      <c r="J813" s="1750"/>
      <c r="K813" s="1751"/>
      <c r="L813" s="1751"/>
      <c r="M813" s="1751"/>
      <c r="N813" s="1752"/>
      <c r="O813" s="1751"/>
      <c r="P813" s="1751"/>
      <c r="Q813" s="1751"/>
    </row>
    <row r="814" spans="1:17" s="1753" customFormat="1" ht="20.100000000000001" hidden="1" customHeight="1" outlineLevel="1">
      <c r="A814" s="133"/>
      <c r="B814" s="84" t="s">
        <v>925</v>
      </c>
      <c r="C814" s="2153">
        <v>38</v>
      </c>
      <c r="D814" s="181" t="s">
        <v>897</v>
      </c>
      <c r="E814" s="1746"/>
      <c r="F814" s="1864"/>
      <c r="G814" s="1864"/>
      <c r="H814" s="2160">
        <v>1</v>
      </c>
      <c r="I814" s="2125"/>
      <c r="J814" s="1750"/>
      <c r="K814" s="1751"/>
      <c r="L814" s="1751"/>
      <c r="M814" s="1751"/>
      <c r="N814" s="1752"/>
      <c r="O814" s="1751"/>
      <c r="P814" s="1751"/>
      <c r="Q814" s="1751"/>
    </row>
    <row r="815" spans="1:17" s="1753" customFormat="1" ht="20.100000000000001" hidden="1" customHeight="1" outlineLevel="1">
      <c r="A815" s="133"/>
      <c r="B815" s="84" t="s">
        <v>926</v>
      </c>
      <c r="C815" s="2153">
        <v>71</v>
      </c>
      <c r="D815" s="181" t="s">
        <v>897</v>
      </c>
      <c r="E815" s="1746"/>
      <c r="F815" s="1864"/>
      <c r="G815" s="1864"/>
      <c r="H815" s="2160">
        <v>1</v>
      </c>
      <c r="I815" s="2125"/>
      <c r="J815" s="1750"/>
      <c r="K815" s="1751"/>
      <c r="L815" s="1751"/>
      <c r="M815" s="1751"/>
      <c r="N815" s="1752"/>
      <c r="O815" s="1751"/>
      <c r="P815" s="1751"/>
      <c r="Q815" s="1751"/>
    </row>
    <row r="816" spans="1:17" s="1753" customFormat="1" ht="20.100000000000001" customHeight="1" collapsed="1">
      <c r="A816" s="133"/>
      <c r="B816" s="84" t="s">
        <v>927</v>
      </c>
      <c r="C816" s="2153">
        <f>SUM(C813:C815)</f>
        <v>226</v>
      </c>
      <c r="D816" s="181" t="s">
        <v>897</v>
      </c>
      <c r="E816" s="1746"/>
      <c r="F816" s="1864"/>
      <c r="G816" s="1864"/>
      <c r="H816" s="2160">
        <v>1</v>
      </c>
      <c r="I816" s="2125"/>
      <c r="J816" s="1750"/>
      <c r="K816" s="1751"/>
      <c r="L816" s="1751"/>
      <c r="M816" s="1751"/>
      <c r="N816" s="1752"/>
      <c r="O816" s="1751"/>
      <c r="P816" s="1751"/>
      <c r="Q816" s="1751"/>
    </row>
    <row r="817" spans="1:17" s="1753" customFormat="1" ht="20.100000000000001" customHeight="1">
      <c r="A817" s="133"/>
      <c r="B817" s="84" t="s">
        <v>928</v>
      </c>
      <c r="C817" s="2153">
        <v>92</v>
      </c>
      <c r="D817" s="181" t="s">
        <v>897</v>
      </c>
      <c r="E817" s="1746"/>
      <c r="F817" s="1864"/>
      <c r="G817" s="1864"/>
      <c r="H817" s="2160">
        <v>1</v>
      </c>
      <c r="I817" s="2125"/>
      <c r="J817" s="1750"/>
      <c r="K817" s="1751"/>
      <c r="L817" s="1751"/>
      <c r="M817" s="1751"/>
      <c r="N817" s="1752"/>
      <c r="O817" s="1751"/>
      <c r="P817" s="1751"/>
      <c r="Q817" s="1751"/>
    </row>
    <row r="818" spans="1:17" s="1753" customFormat="1" ht="20.100000000000001" hidden="1" customHeight="1" outlineLevel="1">
      <c r="A818" s="133"/>
      <c r="B818" s="84" t="s">
        <v>929</v>
      </c>
      <c r="C818" s="2153">
        <v>28</v>
      </c>
      <c r="D818" s="181" t="s">
        <v>897</v>
      </c>
      <c r="E818" s="1746"/>
      <c r="F818" s="1864"/>
      <c r="G818" s="1864"/>
      <c r="H818" s="2160">
        <v>1</v>
      </c>
      <c r="I818" s="2125"/>
      <c r="J818" s="1750"/>
      <c r="K818" s="1751"/>
      <c r="L818" s="1751"/>
      <c r="M818" s="1751"/>
      <c r="N818" s="1752"/>
      <c r="O818" s="1751"/>
      <c r="P818" s="1751"/>
      <c r="Q818" s="1751"/>
    </row>
    <row r="819" spans="1:17" s="1753" customFormat="1" ht="20.100000000000001" hidden="1" customHeight="1" outlineLevel="1">
      <c r="A819" s="133"/>
      <c r="B819" s="84" t="s">
        <v>930</v>
      </c>
      <c r="C819" s="2153">
        <v>27</v>
      </c>
      <c r="D819" s="181" t="s">
        <v>897</v>
      </c>
      <c r="E819" s="1746"/>
      <c r="F819" s="1864"/>
      <c r="G819" s="1864"/>
      <c r="H819" s="2160">
        <v>1</v>
      </c>
      <c r="I819" s="2125"/>
      <c r="J819" s="1750"/>
      <c r="K819" s="1751"/>
      <c r="L819" s="1751"/>
      <c r="M819" s="1751"/>
      <c r="N819" s="1752"/>
      <c r="O819" s="1751"/>
      <c r="P819" s="1751"/>
      <c r="Q819" s="1751"/>
    </row>
    <row r="820" spans="1:17" s="1753" customFormat="1" ht="20.100000000000001" customHeight="1" collapsed="1">
      <c r="A820" s="133"/>
      <c r="B820" s="84" t="s">
        <v>931</v>
      </c>
      <c r="C820" s="2153">
        <f>SUM(C818:C819)</f>
        <v>55</v>
      </c>
      <c r="D820" s="181" t="s">
        <v>897</v>
      </c>
      <c r="E820" s="1746"/>
      <c r="F820" s="1864"/>
      <c r="G820" s="1864"/>
      <c r="H820" s="2160">
        <v>1</v>
      </c>
      <c r="I820" s="2125"/>
      <c r="J820" s="1750"/>
      <c r="K820" s="1751"/>
      <c r="L820" s="1751"/>
      <c r="M820" s="1751"/>
      <c r="N820" s="1752"/>
      <c r="O820" s="1751"/>
      <c r="P820" s="1751"/>
      <c r="Q820" s="1751"/>
    </row>
    <row r="821" spans="1:17" s="1753" customFormat="1" ht="20.100000000000001" hidden="1" customHeight="1" outlineLevel="1">
      <c r="A821" s="133"/>
      <c r="B821" s="84" t="s">
        <v>932</v>
      </c>
      <c r="C821" s="2153">
        <v>52</v>
      </c>
      <c r="D821" s="181" t="s">
        <v>897</v>
      </c>
      <c r="E821" s="1746"/>
      <c r="F821" s="1864"/>
      <c r="G821" s="1864"/>
      <c r="H821" s="2160">
        <v>1</v>
      </c>
      <c r="I821" s="2125"/>
      <c r="J821" s="1750"/>
      <c r="K821" s="1751"/>
      <c r="L821" s="1751"/>
      <c r="M821" s="1751"/>
      <c r="N821" s="1752"/>
      <c r="O821" s="1751"/>
      <c r="P821" s="1751"/>
      <c r="Q821" s="1751"/>
    </row>
    <row r="822" spans="1:17" s="1753" customFormat="1" ht="20.100000000000001" hidden="1" customHeight="1" outlineLevel="1">
      <c r="A822" s="133"/>
      <c r="B822" s="84" t="s">
        <v>933</v>
      </c>
      <c r="C822" s="2153">
        <v>70</v>
      </c>
      <c r="D822" s="181" t="s">
        <v>897</v>
      </c>
      <c r="E822" s="1746"/>
      <c r="F822" s="1864"/>
      <c r="G822" s="1864"/>
      <c r="H822" s="2160">
        <v>1</v>
      </c>
      <c r="I822" s="2125"/>
      <c r="J822" s="1750"/>
      <c r="K822" s="1751"/>
      <c r="L822" s="1751"/>
      <c r="M822" s="1751"/>
      <c r="N822" s="1752"/>
      <c r="O822" s="1751"/>
      <c r="P822" s="1751"/>
      <c r="Q822" s="1751"/>
    </row>
    <row r="823" spans="1:17" s="1753" customFormat="1" ht="20.100000000000001" hidden="1" customHeight="1" outlineLevel="1">
      <c r="A823" s="133"/>
      <c r="B823" s="84" t="s">
        <v>934</v>
      </c>
      <c r="C823" s="2153">
        <v>73</v>
      </c>
      <c r="D823" s="181" t="s">
        <v>897</v>
      </c>
      <c r="E823" s="1746"/>
      <c r="F823" s="1864"/>
      <c r="G823" s="1864"/>
      <c r="H823" s="2160">
        <v>1</v>
      </c>
      <c r="I823" s="2125"/>
      <c r="J823" s="1750"/>
      <c r="K823" s="1751"/>
      <c r="L823" s="1751"/>
      <c r="M823" s="1751"/>
      <c r="N823" s="1752"/>
      <c r="O823" s="1751"/>
      <c r="P823" s="1751"/>
      <c r="Q823" s="1751"/>
    </row>
    <row r="824" spans="1:17" s="1753" customFormat="1" ht="20.100000000000001" customHeight="1" collapsed="1">
      <c r="A824" s="133"/>
      <c r="B824" s="84" t="s">
        <v>935</v>
      </c>
      <c r="C824" s="2153">
        <f>SUM(C821:C823)</f>
        <v>195</v>
      </c>
      <c r="D824" s="181" t="s">
        <v>897</v>
      </c>
      <c r="E824" s="1746"/>
      <c r="F824" s="1864"/>
      <c r="G824" s="1864"/>
      <c r="H824" s="2160">
        <v>1</v>
      </c>
      <c r="I824" s="2125"/>
      <c r="J824" s="1750"/>
      <c r="K824" s="1751"/>
      <c r="L824" s="1751"/>
      <c r="M824" s="1751"/>
      <c r="N824" s="1752"/>
      <c r="O824" s="1751"/>
      <c r="P824" s="1751"/>
      <c r="Q824" s="1751"/>
    </row>
    <row r="825" spans="1:17" s="1753" customFormat="1" ht="20.100000000000001" hidden="1" customHeight="1" outlineLevel="1">
      <c r="A825" s="133"/>
      <c r="B825" s="84" t="s">
        <v>936</v>
      </c>
      <c r="C825" s="2153">
        <v>62</v>
      </c>
      <c r="D825" s="181" t="s">
        <v>897</v>
      </c>
      <c r="E825" s="1746"/>
      <c r="F825" s="1864"/>
      <c r="G825" s="1864"/>
      <c r="H825" s="2160">
        <v>1</v>
      </c>
      <c r="I825" s="2125"/>
      <c r="J825" s="1750"/>
      <c r="K825" s="1751"/>
      <c r="L825" s="1751"/>
      <c r="M825" s="1751"/>
      <c r="N825" s="1752"/>
      <c r="O825" s="1751"/>
      <c r="P825" s="1751"/>
      <c r="Q825" s="1751"/>
    </row>
    <row r="826" spans="1:17" s="1753" customFormat="1" ht="20.100000000000001" hidden="1" customHeight="1" outlineLevel="1">
      <c r="A826" s="133"/>
      <c r="B826" s="84" t="s">
        <v>937</v>
      </c>
      <c r="C826" s="2153">
        <v>30</v>
      </c>
      <c r="D826" s="181" t="s">
        <v>897</v>
      </c>
      <c r="E826" s="1746"/>
      <c r="F826" s="1864"/>
      <c r="G826" s="1864"/>
      <c r="H826" s="2160">
        <v>1</v>
      </c>
      <c r="I826" s="2125"/>
      <c r="J826" s="1750"/>
      <c r="K826" s="1751"/>
      <c r="L826" s="1751"/>
      <c r="M826" s="1751"/>
      <c r="N826" s="1752"/>
      <c r="O826" s="1751"/>
      <c r="P826" s="1751"/>
      <c r="Q826" s="1751"/>
    </row>
    <row r="827" spans="1:17" s="1753" customFormat="1" ht="20.100000000000001" hidden="1" customHeight="1" outlineLevel="1">
      <c r="A827" s="133"/>
      <c r="B827" s="84" t="s">
        <v>938</v>
      </c>
      <c r="C827" s="2153">
        <v>26</v>
      </c>
      <c r="D827" s="181" t="s">
        <v>897</v>
      </c>
      <c r="E827" s="1746"/>
      <c r="F827" s="1864"/>
      <c r="G827" s="1864"/>
      <c r="H827" s="2160">
        <v>1</v>
      </c>
      <c r="I827" s="2125"/>
      <c r="J827" s="1750"/>
      <c r="K827" s="1751"/>
      <c r="L827" s="1751"/>
      <c r="M827" s="1751"/>
      <c r="N827" s="1752"/>
      <c r="O827" s="1751"/>
      <c r="P827" s="1751"/>
      <c r="Q827" s="1751"/>
    </row>
    <row r="828" spans="1:17" s="1753" customFormat="1" ht="20.100000000000001" customHeight="1" collapsed="1">
      <c r="A828" s="133"/>
      <c r="B828" s="84" t="s">
        <v>939</v>
      </c>
      <c r="C828" s="2153">
        <f>SUM(C825:C827)</f>
        <v>118</v>
      </c>
      <c r="D828" s="181" t="s">
        <v>897</v>
      </c>
      <c r="E828" s="1746"/>
      <c r="F828" s="1864"/>
      <c r="G828" s="1864"/>
      <c r="H828" s="2160">
        <v>1</v>
      </c>
      <c r="I828" s="2125"/>
      <c r="J828" s="1750"/>
      <c r="K828" s="1751"/>
      <c r="L828" s="1751"/>
      <c r="M828" s="1751"/>
      <c r="N828" s="1752"/>
      <c r="O828" s="1751"/>
      <c r="P828" s="1751"/>
      <c r="Q828" s="1751"/>
    </row>
    <row r="829" spans="1:17" s="1753" customFormat="1" ht="20.100000000000001" hidden="1" customHeight="1" outlineLevel="1">
      <c r="A829" s="133"/>
      <c r="B829" s="84" t="s">
        <v>940</v>
      </c>
      <c r="C829" s="2153">
        <v>110</v>
      </c>
      <c r="D829" s="181" t="s">
        <v>897</v>
      </c>
      <c r="E829" s="1746"/>
      <c r="F829" s="1864"/>
      <c r="G829" s="1864"/>
      <c r="H829" s="2160">
        <v>1</v>
      </c>
      <c r="I829" s="2125"/>
      <c r="J829" s="1750"/>
      <c r="K829" s="1751"/>
      <c r="L829" s="1751"/>
      <c r="M829" s="1751"/>
      <c r="N829" s="1752"/>
      <c r="O829" s="1751"/>
      <c r="P829" s="1751"/>
      <c r="Q829" s="1751"/>
    </row>
    <row r="830" spans="1:17" s="1753" customFormat="1" ht="20.100000000000001" hidden="1" customHeight="1" outlineLevel="1">
      <c r="A830" s="133"/>
      <c r="B830" s="84" t="s">
        <v>941</v>
      </c>
      <c r="C830" s="2153">
        <v>72</v>
      </c>
      <c r="D830" s="181" t="s">
        <v>897</v>
      </c>
      <c r="E830" s="1746"/>
      <c r="F830" s="1864"/>
      <c r="G830" s="1864"/>
      <c r="H830" s="2160">
        <v>1</v>
      </c>
      <c r="I830" s="2125"/>
      <c r="J830" s="1750"/>
      <c r="K830" s="1751"/>
      <c r="L830" s="1751"/>
      <c r="M830" s="1751"/>
      <c r="N830" s="1752"/>
      <c r="O830" s="1751"/>
      <c r="P830" s="1751"/>
      <c r="Q830" s="1751"/>
    </row>
    <row r="831" spans="1:17" s="1753" customFormat="1" ht="20.100000000000001" hidden="1" customHeight="1" outlineLevel="1">
      <c r="A831" s="1846"/>
      <c r="B831" s="1326" t="s">
        <v>942</v>
      </c>
      <c r="C831" s="2154">
        <v>56</v>
      </c>
      <c r="D831" s="181" t="s">
        <v>897</v>
      </c>
      <c r="E831" s="1848"/>
      <c r="F831" s="1864"/>
      <c r="G831" s="1864"/>
      <c r="H831" s="2160">
        <v>1</v>
      </c>
      <c r="I831" s="2125"/>
      <c r="J831" s="1849"/>
      <c r="K831" s="1751"/>
      <c r="L831" s="1751"/>
      <c r="M831" s="1751"/>
      <c r="N831" s="1752"/>
      <c r="O831" s="1751"/>
      <c r="P831" s="1751"/>
      <c r="Q831" s="1751"/>
    </row>
    <row r="832" spans="1:17" s="1753" customFormat="1" ht="20.100000000000001" hidden="1" customHeight="1" outlineLevel="1">
      <c r="A832" s="978" t="s">
        <v>1032</v>
      </c>
      <c r="B832" s="1836" t="s">
        <v>943</v>
      </c>
      <c r="C832" s="2156">
        <v>5</v>
      </c>
      <c r="D832" s="181" t="s">
        <v>897</v>
      </c>
      <c r="E832" s="1852"/>
      <c r="F832" s="1864"/>
      <c r="G832" s="1864"/>
      <c r="H832" s="2160">
        <v>1</v>
      </c>
      <c r="I832" s="2125"/>
      <c r="J832" s="1853"/>
      <c r="K832" s="1751"/>
      <c r="L832" s="1751"/>
      <c r="M832" s="1751"/>
      <c r="N832" s="1752"/>
      <c r="O832" s="1751"/>
      <c r="P832" s="1751"/>
      <c r="Q832" s="1751"/>
    </row>
    <row r="833" spans="1:17" s="1753" customFormat="1" ht="20.100000000000001" customHeight="1" collapsed="1">
      <c r="A833" s="133"/>
      <c r="B833" s="84" t="s">
        <v>944</v>
      </c>
      <c r="C833" s="2153">
        <f>SUM(C829:C832)</f>
        <v>243</v>
      </c>
      <c r="D833" s="181" t="s">
        <v>897</v>
      </c>
      <c r="E833" s="1746"/>
      <c r="F833" s="1864"/>
      <c r="G833" s="1864"/>
      <c r="H833" s="2160">
        <v>1</v>
      </c>
      <c r="I833" s="2125"/>
      <c r="J833" s="1750"/>
      <c r="K833" s="1751"/>
      <c r="L833" s="1751"/>
      <c r="M833" s="1751"/>
      <c r="N833" s="1752"/>
      <c r="O833" s="1751"/>
      <c r="P833" s="1751"/>
      <c r="Q833" s="1751"/>
    </row>
    <row r="834" spans="1:17" s="1753" customFormat="1" ht="20.100000000000001" hidden="1" customHeight="1" outlineLevel="1">
      <c r="A834" s="133"/>
      <c r="B834" s="84" t="s">
        <v>945</v>
      </c>
      <c r="C834" s="2153">
        <v>114</v>
      </c>
      <c r="D834" s="181" t="s">
        <v>897</v>
      </c>
      <c r="E834" s="1746"/>
      <c r="F834" s="1864"/>
      <c r="G834" s="1864"/>
      <c r="H834" s="2160">
        <v>1</v>
      </c>
      <c r="I834" s="2125"/>
      <c r="J834" s="1750"/>
      <c r="K834" s="1751"/>
      <c r="L834" s="1751"/>
      <c r="M834" s="1751"/>
      <c r="N834" s="1752"/>
      <c r="O834" s="1751"/>
      <c r="P834" s="1751"/>
      <c r="Q834" s="1751"/>
    </row>
    <row r="835" spans="1:17" s="1753" customFormat="1" ht="20.100000000000001" hidden="1" customHeight="1" outlineLevel="1">
      <c r="A835" s="133"/>
      <c r="B835" s="84" t="s">
        <v>946</v>
      </c>
      <c r="C835" s="2153">
        <v>37</v>
      </c>
      <c r="D835" s="181" t="s">
        <v>897</v>
      </c>
      <c r="E835" s="1746"/>
      <c r="F835" s="1864"/>
      <c r="G835" s="1864"/>
      <c r="H835" s="2160">
        <v>1</v>
      </c>
      <c r="I835" s="2125"/>
      <c r="J835" s="1750"/>
      <c r="K835" s="1751"/>
      <c r="L835" s="1751"/>
      <c r="M835" s="1751"/>
      <c r="N835" s="1752"/>
      <c r="O835" s="1751"/>
      <c r="P835" s="1751"/>
      <c r="Q835" s="1751"/>
    </row>
    <row r="836" spans="1:17" s="1753" customFormat="1" ht="20.100000000000001" customHeight="1" collapsed="1">
      <c r="A836" s="133"/>
      <c r="B836" s="84" t="s">
        <v>947</v>
      </c>
      <c r="C836" s="2153">
        <f>SUM(C834:C835)</f>
        <v>151</v>
      </c>
      <c r="D836" s="181" t="s">
        <v>897</v>
      </c>
      <c r="E836" s="1746"/>
      <c r="F836" s="1864"/>
      <c r="G836" s="1864"/>
      <c r="H836" s="2160">
        <v>1</v>
      </c>
      <c r="I836" s="2125"/>
      <c r="J836" s="1750"/>
      <c r="K836" s="1751"/>
      <c r="L836" s="1751"/>
      <c r="M836" s="1751"/>
      <c r="N836" s="1752"/>
      <c r="O836" s="1751"/>
      <c r="P836" s="1751"/>
      <c r="Q836" s="1751"/>
    </row>
    <row r="837" spans="1:17" s="1753" customFormat="1" ht="20.100000000000001" hidden="1" customHeight="1" outlineLevel="1">
      <c r="A837" s="133"/>
      <c r="B837" s="84" t="s">
        <v>948</v>
      </c>
      <c r="C837" s="2153">
        <v>189</v>
      </c>
      <c r="D837" s="181" t="s">
        <v>897</v>
      </c>
      <c r="E837" s="1746"/>
      <c r="F837" s="1864"/>
      <c r="G837" s="1864"/>
      <c r="H837" s="2160">
        <v>1</v>
      </c>
      <c r="I837" s="2125"/>
      <c r="J837" s="1750"/>
      <c r="K837" s="1751"/>
      <c r="L837" s="1751"/>
      <c r="M837" s="1751"/>
      <c r="N837" s="1752"/>
      <c r="O837" s="1751"/>
      <c r="P837" s="1751"/>
      <c r="Q837" s="1751"/>
    </row>
    <row r="838" spans="1:17" s="1753" customFormat="1" ht="20.100000000000001" hidden="1" customHeight="1" outlineLevel="1">
      <c r="A838" s="133"/>
      <c r="B838" s="84" t="s">
        <v>949</v>
      </c>
      <c r="C838" s="2153">
        <v>54</v>
      </c>
      <c r="D838" s="181" t="s">
        <v>897</v>
      </c>
      <c r="E838" s="1746"/>
      <c r="F838" s="1864"/>
      <c r="G838" s="1864"/>
      <c r="H838" s="2160">
        <v>1</v>
      </c>
      <c r="I838" s="2125"/>
      <c r="J838" s="1750"/>
      <c r="K838" s="1751"/>
      <c r="L838" s="1751"/>
      <c r="M838" s="1751"/>
      <c r="N838" s="1752"/>
      <c r="O838" s="1751"/>
      <c r="P838" s="1751"/>
      <c r="Q838" s="1751"/>
    </row>
    <row r="839" spans="1:17" s="1753" customFormat="1" ht="20.100000000000001" customHeight="1" collapsed="1">
      <c r="A839" s="1754"/>
      <c r="B839" s="84" t="s">
        <v>950</v>
      </c>
      <c r="C839" s="2153">
        <f>SUM(C837:C838)</f>
        <v>243</v>
      </c>
      <c r="D839" s="181" t="s">
        <v>897</v>
      </c>
      <c r="E839" s="1746"/>
      <c r="F839" s="1864"/>
      <c r="G839" s="1864"/>
      <c r="H839" s="2160">
        <v>1</v>
      </c>
      <c r="I839" s="2125"/>
      <c r="J839" s="1750"/>
      <c r="K839" s="1751"/>
      <c r="L839" s="1751"/>
      <c r="M839" s="1751"/>
      <c r="N839" s="1752"/>
      <c r="O839" s="1751"/>
      <c r="P839" s="1751"/>
      <c r="Q839" s="1751"/>
    </row>
    <row r="840" spans="1:17" s="1753" customFormat="1" ht="20.100000000000001" hidden="1" customHeight="1" outlineLevel="1">
      <c r="A840" s="133"/>
      <c r="B840" s="84" t="s">
        <v>957</v>
      </c>
      <c r="C840" s="2153">
        <v>204</v>
      </c>
      <c r="D840" s="181" t="s">
        <v>897</v>
      </c>
      <c r="E840" s="1746"/>
      <c r="F840" s="1864"/>
      <c r="G840" s="1864"/>
      <c r="H840" s="2160">
        <v>1</v>
      </c>
      <c r="I840" s="2125"/>
      <c r="J840" s="1750"/>
      <c r="K840" s="1751"/>
      <c r="L840" s="1751"/>
      <c r="M840" s="1751"/>
      <c r="N840" s="1752"/>
      <c r="O840" s="1751"/>
      <c r="P840" s="1751"/>
      <c r="Q840" s="1751"/>
    </row>
    <row r="841" spans="1:17" s="1753" customFormat="1" ht="20.100000000000001" hidden="1" customHeight="1" outlineLevel="1">
      <c r="A841" s="133"/>
      <c r="B841" s="84" t="s">
        <v>952</v>
      </c>
      <c r="C841" s="2153">
        <v>80</v>
      </c>
      <c r="D841" s="181" t="s">
        <v>897</v>
      </c>
      <c r="E841" s="1746"/>
      <c r="F841" s="1864"/>
      <c r="G841" s="1864"/>
      <c r="H841" s="2160">
        <v>1</v>
      </c>
      <c r="I841" s="2125"/>
      <c r="J841" s="1750"/>
      <c r="K841" s="1751"/>
      <c r="L841" s="1751"/>
      <c r="M841" s="1751"/>
      <c r="N841" s="1752"/>
      <c r="O841" s="1751"/>
      <c r="P841" s="1751"/>
      <c r="Q841" s="1751"/>
    </row>
    <row r="842" spans="1:17" s="1753" customFormat="1" ht="20.100000000000001" customHeight="1" collapsed="1">
      <c r="A842" s="1779"/>
      <c r="B842" s="101" t="s">
        <v>953</v>
      </c>
      <c r="C842" s="2157">
        <f>SUM(C840:C841)</f>
        <v>284</v>
      </c>
      <c r="D842" s="181" t="s">
        <v>897</v>
      </c>
      <c r="E842" s="1780"/>
      <c r="F842" s="1864"/>
      <c r="G842" s="1864"/>
      <c r="H842" s="2160">
        <v>1</v>
      </c>
      <c r="I842" s="2125"/>
      <c r="J842" s="1859"/>
      <c r="K842" s="1756"/>
      <c r="L842" s="1756"/>
      <c r="M842" s="1757"/>
    </row>
    <row r="843" spans="1:17" ht="27.95" customHeight="1">
      <c r="A843" s="151"/>
      <c r="B843" s="1665" t="s">
        <v>974</v>
      </c>
      <c r="C843" s="153"/>
      <c r="D843" s="153"/>
      <c r="E843" s="188"/>
      <c r="F843" s="980"/>
      <c r="G843" s="188"/>
      <c r="H843" s="1422"/>
      <c r="I843" s="1458"/>
      <c r="J843" s="1695"/>
    </row>
    <row r="844" spans="1:17" ht="27.95" customHeight="1">
      <c r="A844" s="1311"/>
      <c r="B844" s="1876" t="s">
        <v>1219</v>
      </c>
      <c r="C844" s="1312"/>
      <c r="D844" s="1312"/>
      <c r="E844" s="1173"/>
      <c r="F844" s="1313"/>
      <c r="G844" s="1173"/>
      <c r="H844" s="1520"/>
      <c r="I844" s="1460"/>
      <c r="J844" s="1705"/>
    </row>
    <row r="845" spans="1:17" ht="27.95" customHeight="1">
      <c r="A845" s="1042" t="s">
        <v>840</v>
      </c>
      <c r="B845" s="1664" t="s">
        <v>975</v>
      </c>
      <c r="C845" s="1392"/>
      <c r="D845" s="1392"/>
      <c r="E845" s="450" t="s">
        <v>20</v>
      </c>
      <c r="F845" s="408"/>
      <c r="G845" s="408"/>
      <c r="H845" s="1516"/>
      <c r="I845" s="1517"/>
      <c r="J845" s="1695" t="s">
        <v>979</v>
      </c>
      <c r="O845" s="12">
        <v>16</v>
      </c>
    </row>
    <row r="846" spans="1:17" ht="27.95" customHeight="1">
      <c r="A846" s="161"/>
      <c r="B846" s="1390" t="s">
        <v>714</v>
      </c>
      <c r="C846" s="1391"/>
      <c r="D846" s="1391"/>
      <c r="E846" s="450" t="s">
        <v>44</v>
      </c>
      <c r="F846" s="412"/>
      <c r="G846" s="377"/>
      <c r="H846" s="1422"/>
      <c r="I846" s="1510"/>
      <c r="J846" s="1695"/>
    </row>
    <row r="847" spans="1:17" s="1753" customFormat="1" ht="20.100000000000001" customHeight="1">
      <c r="A847" s="1777"/>
      <c r="B847" s="84" t="s">
        <v>1007</v>
      </c>
      <c r="C847" s="1877">
        <v>100</v>
      </c>
      <c r="D847" s="1863" t="s">
        <v>59</v>
      </c>
      <c r="E847" s="411" t="s">
        <v>123</v>
      </c>
      <c r="F847" s="2162">
        <v>1</v>
      </c>
      <c r="G847" s="2163">
        <v>1</v>
      </c>
      <c r="H847" s="2164">
        <v>1</v>
      </c>
      <c r="I847" s="2163">
        <v>1</v>
      </c>
      <c r="J847" s="1750"/>
      <c r="K847" s="1751"/>
      <c r="L847" s="1751"/>
      <c r="M847" s="1751"/>
      <c r="N847" s="1752"/>
      <c r="O847" s="1751"/>
      <c r="P847" s="1751"/>
      <c r="Q847" s="1751"/>
    </row>
    <row r="848" spans="1:17" s="1753" customFormat="1" ht="20.100000000000001" hidden="1" customHeight="1" outlineLevel="1">
      <c r="A848" s="133"/>
      <c r="B848" s="84" t="s">
        <v>898</v>
      </c>
      <c r="C848" s="1877">
        <v>100</v>
      </c>
      <c r="D848" s="181" t="s">
        <v>897</v>
      </c>
      <c r="E848" s="1746"/>
      <c r="F848" s="2162">
        <v>1</v>
      </c>
      <c r="G848" s="2163">
        <v>1</v>
      </c>
      <c r="H848" s="2164">
        <v>1</v>
      </c>
      <c r="I848" s="2163">
        <v>1</v>
      </c>
      <c r="J848" s="1750"/>
      <c r="K848" s="1751"/>
      <c r="L848" s="1751"/>
      <c r="M848" s="1751"/>
      <c r="N848" s="1752"/>
      <c r="O848" s="1751"/>
      <c r="P848" s="1751"/>
      <c r="Q848" s="1751"/>
    </row>
    <row r="849" spans="1:17" s="1753" customFormat="1" ht="20.100000000000001" hidden="1" customHeight="1" outlineLevel="1">
      <c r="A849" s="133"/>
      <c r="B849" s="84" t="s">
        <v>899</v>
      </c>
      <c r="C849" s="1877">
        <v>100</v>
      </c>
      <c r="D849" s="181" t="s">
        <v>897</v>
      </c>
      <c r="E849" s="1746"/>
      <c r="F849" s="2162">
        <v>1</v>
      </c>
      <c r="G849" s="2163">
        <v>1</v>
      </c>
      <c r="H849" s="2164">
        <v>1</v>
      </c>
      <c r="I849" s="2163">
        <v>1</v>
      </c>
      <c r="J849" s="1750"/>
      <c r="K849" s="1751"/>
      <c r="L849" s="1751"/>
      <c r="M849" s="1751"/>
      <c r="N849" s="1752"/>
      <c r="O849" s="1751"/>
      <c r="P849" s="1751"/>
      <c r="Q849" s="1751"/>
    </row>
    <row r="850" spans="1:17" s="1753" customFormat="1" ht="20.100000000000001" hidden="1" customHeight="1" outlineLevel="1">
      <c r="A850" s="133"/>
      <c r="B850" s="84" t="s">
        <v>900</v>
      </c>
      <c r="C850" s="1877">
        <v>100</v>
      </c>
      <c r="D850" s="181" t="s">
        <v>897</v>
      </c>
      <c r="E850" s="1746"/>
      <c r="F850" s="2162">
        <v>1</v>
      </c>
      <c r="G850" s="2163">
        <v>1</v>
      </c>
      <c r="H850" s="2164">
        <v>1</v>
      </c>
      <c r="I850" s="2163">
        <v>1</v>
      </c>
      <c r="J850" s="1750"/>
      <c r="K850" s="1751"/>
      <c r="L850" s="1751"/>
      <c r="M850" s="1751"/>
      <c r="N850" s="1752"/>
      <c r="O850" s="1751"/>
      <c r="P850" s="1751"/>
      <c r="Q850" s="1751"/>
    </row>
    <row r="851" spans="1:17" s="1753" customFormat="1" ht="20.100000000000001" hidden="1" customHeight="1" outlineLevel="1">
      <c r="A851" s="133"/>
      <c r="B851" s="84" t="s">
        <v>901</v>
      </c>
      <c r="C851" s="1877">
        <v>100</v>
      </c>
      <c r="D851" s="181" t="s">
        <v>897</v>
      </c>
      <c r="E851" s="1746"/>
      <c r="F851" s="2162">
        <v>1</v>
      </c>
      <c r="G851" s="2163">
        <v>1</v>
      </c>
      <c r="H851" s="2164">
        <v>1</v>
      </c>
      <c r="I851" s="2163">
        <v>1</v>
      </c>
      <c r="J851" s="1750"/>
      <c r="K851" s="1751"/>
      <c r="L851" s="1751"/>
      <c r="M851" s="1751"/>
      <c r="N851" s="1752"/>
      <c r="O851" s="1751"/>
      <c r="P851" s="1751"/>
      <c r="Q851" s="1751"/>
    </row>
    <row r="852" spans="1:17" s="1753" customFormat="1" ht="20.100000000000001" customHeight="1" collapsed="1">
      <c r="A852" s="133"/>
      <c r="B852" s="84" t="s">
        <v>902</v>
      </c>
      <c r="C852" s="1877">
        <v>100</v>
      </c>
      <c r="D852" s="181" t="s">
        <v>897</v>
      </c>
      <c r="E852" s="1746"/>
      <c r="F852" s="2162">
        <v>1</v>
      </c>
      <c r="G852" s="2163">
        <v>1</v>
      </c>
      <c r="H852" s="2164">
        <v>1</v>
      </c>
      <c r="I852" s="2163">
        <v>1</v>
      </c>
      <c r="J852" s="1750"/>
      <c r="K852" s="1751"/>
      <c r="L852" s="1751"/>
      <c r="M852" s="1751"/>
      <c r="N852" s="1752"/>
      <c r="O852" s="1751"/>
      <c r="P852" s="1751"/>
      <c r="Q852" s="1751"/>
    </row>
    <row r="853" spans="1:17" s="1753" customFormat="1" ht="20.100000000000001" hidden="1" customHeight="1" outlineLevel="1">
      <c r="A853" s="133"/>
      <c r="B853" s="84" t="s">
        <v>903</v>
      </c>
      <c r="C853" s="1877">
        <v>100</v>
      </c>
      <c r="D853" s="181" t="s">
        <v>897</v>
      </c>
      <c r="E853" s="1746"/>
      <c r="F853" s="2162">
        <v>1</v>
      </c>
      <c r="G853" s="2163">
        <v>1</v>
      </c>
      <c r="H853" s="2164">
        <v>1</v>
      </c>
      <c r="I853" s="2163">
        <v>1</v>
      </c>
      <c r="J853" s="1750"/>
      <c r="K853" s="1751"/>
      <c r="L853" s="1751"/>
      <c r="M853" s="1751"/>
      <c r="N853" s="1752"/>
      <c r="O853" s="1751"/>
      <c r="P853" s="1751"/>
      <c r="Q853" s="1751"/>
    </row>
    <row r="854" spans="1:17" s="1753" customFormat="1" ht="20.100000000000001" hidden="1" customHeight="1" outlineLevel="1">
      <c r="A854" s="133"/>
      <c r="B854" s="84" t="s">
        <v>904</v>
      </c>
      <c r="C854" s="1877">
        <v>100</v>
      </c>
      <c r="D854" s="181" t="s">
        <v>897</v>
      </c>
      <c r="E854" s="1746"/>
      <c r="F854" s="2162">
        <v>1</v>
      </c>
      <c r="G854" s="2163">
        <v>1</v>
      </c>
      <c r="H854" s="2164">
        <v>1</v>
      </c>
      <c r="I854" s="2163">
        <v>1</v>
      </c>
      <c r="J854" s="1750"/>
      <c r="K854" s="1751"/>
      <c r="L854" s="1751"/>
      <c r="M854" s="1751"/>
      <c r="N854" s="1752"/>
      <c r="O854" s="1751"/>
      <c r="P854" s="1751"/>
      <c r="Q854" s="1751"/>
    </row>
    <row r="855" spans="1:17" s="1753" customFormat="1" ht="20.100000000000001" hidden="1" customHeight="1" outlineLevel="1">
      <c r="A855" s="133"/>
      <c r="B855" s="84" t="s">
        <v>905</v>
      </c>
      <c r="C855" s="1877">
        <v>100</v>
      </c>
      <c r="D855" s="181" t="s">
        <v>897</v>
      </c>
      <c r="E855" s="1746"/>
      <c r="F855" s="2162">
        <v>1</v>
      </c>
      <c r="G855" s="2163">
        <v>1</v>
      </c>
      <c r="H855" s="2164">
        <v>1</v>
      </c>
      <c r="I855" s="2163">
        <v>1</v>
      </c>
      <c r="J855" s="1750"/>
      <c r="K855" s="1751"/>
      <c r="L855" s="1751"/>
      <c r="M855" s="1751"/>
      <c r="N855" s="1752"/>
      <c r="O855" s="1751"/>
      <c r="P855" s="1751"/>
      <c r="Q855" s="1751"/>
    </row>
    <row r="856" spans="1:17" s="1753" customFormat="1" ht="20.100000000000001" customHeight="1" collapsed="1">
      <c r="A856" s="133"/>
      <c r="B856" s="84" t="s">
        <v>906</v>
      </c>
      <c r="C856" s="1877">
        <v>100</v>
      </c>
      <c r="D856" s="181" t="s">
        <v>897</v>
      </c>
      <c r="E856" s="1746"/>
      <c r="F856" s="2162">
        <v>1</v>
      </c>
      <c r="G856" s="2163">
        <v>1</v>
      </c>
      <c r="H856" s="2164">
        <v>1</v>
      </c>
      <c r="I856" s="2163">
        <v>1</v>
      </c>
      <c r="J856" s="1750"/>
      <c r="K856" s="1751"/>
      <c r="L856" s="1751"/>
      <c r="M856" s="1751"/>
      <c r="N856" s="1752"/>
      <c r="O856" s="1751"/>
      <c r="P856" s="1751"/>
      <c r="Q856" s="1751"/>
    </row>
    <row r="857" spans="1:17" s="1753" customFormat="1" ht="20.100000000000001" hidden="1" customHeight="1" outlineLevel="1">
      <c r="A857" s="133"/>
      <c r="B857" s="84" t="s">
        <v>907</v>
      </c>
      <c r="C857" s="1877">
        <v>100</v>
      </c>
      <c r="D857" s="181" t="s">
        <v>897</v>
      </c>
      <c r="E857" s="1746"/>
      <c r="F857" s="2162">
        <v>1</v>
      </c>
      <c r="G857" s="2163">
        <v>1</v>
      </c>
      <c r="H857" s="2164">
        <v>1</v>
      </c>
      <c r="I857" s="2163">
        <v>1</v>
      </c>
      <c r="J857" s="1750"/>
      <c r="K857" s="1751"/>
      <c r="L857" s="1751"/>
      <c r="M857" s="1751"/>
      <c r="N857" s="1752"/>
      <c r="O857" s="1751"/>
      <c r="P857" s="1751"/>
      <c r="Q857" s="1751"/>
    </row>
    <row r="858" spans="1:17" s="1753" customFormat="1" ht="20.100000000000001" hidden="1" customHeight="1" outlineLevel="1">
      <c r="A858" s="133"/>
      <c r="B858" s="84" t="s">
        <v>908</v>
      </c>
      <c r="C858" s="1877">
        <v>100</v>
      </c>
      <c r="D858" s="181" t="s">
        <v>897</v>
      </c>
      <c r="E858" s="1746"/>
      <c r="F858" s="2162">
        <v>1</v>
      </c>
      <c r="G858" s="2163">
        <v>1</v>
      </c>
      <c r="H858" s="2164">
        <v>1</v>
      </c>
      <c r="I858" s="2163">
        <v>1</v>
      </c>
      <c r="J858" s="1750"/>
      <c r="K858" s="1751"/>
      <c r="L858" s="1751"/>
      <c r="M858" s="1751"/>
      <c r="N858" s="1752"/>
      <c r="O858" s="1751"/>
      <c r="P858" s="1751"/>
      <c r="Q858" s="1751"/>
    </row>
    <row r="859" spans="1:17" s="1753" customFormat="1" ht="20.100000000000001" hidden="1" customHeight="1" outlineLevel="1">
      <c r="A859" s="133"/>
      <c r="B859" s="84" t="s">
        <v>909</v>
      </c>
      <c r="C859" s="1877">
        <v>100</v>
      </c>
      <c r="D859" s="181" t="s">
        <v>897</v>
      </c>
      <c r="E859" s="1746"/>
      <c r="F859" s="2162">
        <v>1</v>
      </c>
      <c r="G859" s="2163">
        <v>1</v>
      </c>
      <c r="H859" s="2164">
        <v>1</v>
      </c>
      <c r="I859" s="2163">
        <v>1</v>
      </c>
      <c r="J859" s="1750"/>
      <c r="K859" s="1751"/>
      <c r="L859" s="1751"/>
      <c r="M859" s="1751"/>
      <c r="N859" s="1752"/>
      <c r="O859" s="1751"/>
      <c r="P859" s="1751"/>
      <c r="Q859" s="1751"/>
    </row>
    <row r="860" spans="1:17" s="1753" customFormat="1" ht="20.100000000000001" customHeight="1" collapsed="1">
      <c r="A860" s="133"/>
      <c r="B860" s="84" t="s">
        <v>910</v>
      </c>
      <c r="C860" s="1877">
        <v>100</v>
      </c>
      <c r="D860" s="181" t="s">
        <v>897</v>
      </c>
      <c r="E860" s="1746"/>
      <c r="F860" s="2162">
        <v>1</v>
      </c>
      <c r="G860" s="2163">
        <v>1</v>
      </c>
      <c r="H860" s="2164">
        <v>1</v>
      </c>
      <c r="I860" s="2163">
        <v>1</v>
      </c>
      <c r="J860" s="1750"/>
      <c r="K860" s="1751"/>
      <c r="L860" s="1751"/>
      <c r="M860" s="1751"/>
      <c r="N860" s="1752"/>
      <c r="O860" s="1751"/>
      <c r="P860" s="1751"/>
      <c r="Q860" s="1751"/>
    </row>
    <row r="861" spans="1:17" s="1753" customFormat="1" ht="20.100000000000001" hidden="1" customHeight="1" outlineLevel="1">
      <c r="A861" s="133"/>
      <c r="B861" s="84" t="s">
        <v>911</v>
      </c>
      <c r="C861" s="1877">
        <v>100</v>
      </c>
      <c r="D861" s="181" t="s">
        <v>897</v>
      </c>
      <c r="E861" s="1746"/>
      <c r="F861" s="2162">
        <v>1</v>
      </c>
      <c r="G861" s="2163">
        <v>1</v>
      </c>
      <c r="H861" s="2164">
        <v>1</v>
      </c>
      <c r="I861" s="2163">
        <v>1</v>
      </c>
      <c r="J861" s="1750"/>
      <c r="K861" s="1751"/>
      <c r="L861" s="1751"/>
      <c r="M861" s="1751"/>
      <c r="N861" s="1752"/>
      <c r="O861" s="1751"/>
      <c r="P861" s="1751"/>
      <c r="Q861" s="1751"/>
    </row>
    <row r="862" spans="1:17" s="1753" customFormat="1" ht="20.100000000000001" hidden="1" customHeight="1" outlineLevel="1">
      <c r="A862" s="133"/>
      <c r="B862" s="84" t="s">
        <v>912</v>
      </c>
      <c r="C862" s="1877">
        <v>100</v>
      </c>
      <c r="D862" s="181" t="s">
        <v>897</v>
      </c>
      <c r="E862" s="1746"/>
      <c r="F862" s="2162">
        <v>1</v>
      </c>
      <c r="G862" s="2163">
        <v>1</v>
      </c>
      <c r="H862" s="2164">
        <v>1</v>
      </c>
      <c r="I862" s="2163">
        <v>1</v>
      </c>
      <c r="J862" s="1750"/>
      <c r="K862" s="1751"/>
      <c r="L862" s="1751"/>
      <c r="M862" s="1751"/>
      <c r="N862" s="1752"/>
      <c r="O862" s="1751"/>
      <c r="P862" s="1751"/>
      <c r="Q862" s="1751"/>
    </row>
    <row r="863" spans="1:17" s="1753" customFormat="1" ht="20.100000000000001" hidden="1" customHeight="1" outlineLevel="1">
      <c r="A863" s="133"/>
      <c r="B863" s="84" t="s">
        <v>913</v>
      </c>
      <c r="C863" s="1877">
        <v>100</v>
      </c>
      <c r="D863" s="181" t="s">
        <v>897</v>
      </c>
      <c r="E863" s="1746"/>
      <c r="F863" s="2162">
        <v>1</v>
      </c>
      <c r="G863" s="2163">
        <v>1</v>
      </c>
      <c r="H863" s="2164">
        <v>1</v>
      </c>
      <c r="I863" s="2163">
        <v>1</v>
      </c>
      <c r="J863" s="1750"/>
      <c r="K863" s="1751"/>
      <c r="L863" s="1751"/>
      <c r="M863" s="1751"/>
      <c r="N863" s="1752"/>
      <c r="O863" s="1751"/>
      <c r="P863" s="1751"/>
      <c r="Q863" s="1751"/>
    </row>
    <row r="864" spans="1:17" s="1753" customFormat="1" ht="20.100000000000001" hidden="1" customHeight="1" outlineLevel="1">
      <c r="A864" s="133"/>
      <c r="B864" s="84" t="s">
        <v>914</v>
      </c>
      <c r="C864" s="1877">
        <v>100</v>
      </c>
      <c r="D864" s="181" t="s">
        <v>897</v>
      </c>
      <c r="E864" s="1746"/>
      <c r="F864" s="2162">
        <v>1</v>
      </c>
      <c r="G864" s="2163">
        <v>1</v>
      </c>
      <c r="H864" s="2164">
        <v>1</v>
      </c>
      <c r="I864" s="2163">
        <v>1</v>
      </c>
      <c r="J864" s="1750"/>
      <c r="K864" s="1751"/>
      <c r="L864" s="1751"/>
      <c r="M864" s="1751"/>
      <c r="N864" s="1752"/>
      <c r="O864" s="1751"/>
      <c r="P864" s="1751"/>
      <c r="Q864" s="1751"/>
    </row>
    <row r="865" spans="1:17" s="1753" customFormat="1" ht="20.100000000000001" customHeight="1" collapsed="1">
      <c r="A865" s="133"/>
      <c r="B865" s="84" t="s">
        <v>915</v>
      </c>
      <c r="C865" s="1877">
        <v>100</v>
      </c>
      <c r="D865" s="181" t="s">
        <v>897</v>
      </c>
      <c r="E865" s="1746"/>
      <c r="F865" s="2162">
        <v>1</v>
      </c>
      <c r="G865" s="2163">
        <v>1</v>
      </c>
      <c r="H865" s="2164">
        <v>1</v>
      </c>
      <c r="I865" s="2163">
        <v>1</v>
      </c>
      <c r="J865" s="1750"/>
      <c r="K865" s="1751"/>
      <c r="L865" s="1751"/>
      <c r="M865" s="1751"/>
      <c r="N865" s="1752"/>
      <c r="O865" s="1751"/>
      <c r="P865" s="1751"/>
      <c r="Q865" s="1751"/>
    </row>
    <row r="866" spans="1:17" s="1753" customFormat="1" ht="20.100000000000001" hidden="1" customHeight="1" outlineLevel="1">
      <c r="A866" s="133"/>
      <c r="B866" s="84" t="s">
        <v>916</v>
      </c>
      <c r="C866" s="1877">
        <v>100</v>
      </c>
      <c r="D866" s="181" t="s">
        <v>897</v>
      </c>
      <c r="E866" s="1746"/>
      <c r="F866" s="2162">
        <v>1</v>
      </c>
      <c r="G866" s="2163">
        <v>1</v>
      </c>
      <c r="H866" s="2164">
        <v>1</v>
      </c>
      <c r="I866" s="2163">
        <v>1</v>
      </c>
      <c r="J866" s="1750"/>
      <c r="K866" s="1751"/>
      <c r="L866" s="1751"/>
      <c r="M866" s="1751"/>
      <c r="N866" s="1752"/>
      <c r="O866" s="1751"/>
      <c r="P866" s="1751"/>
      <c r="Q866" s="1751"/>
    </row>
    <row r="867" spans="1:17" s="1753" customFormat="1" ht="20.100000000000001" hidden="1" customHeight="1" outlineLevel="1">
      <c r="A867" s="1846"/>
      <c r="B867" s="1326" t="s">
        <v>917</v>
      </c>
      <c r="C867" s="1877">
        <v>100</v>
      </c>
      <c r="D867" s="181" t="s">
        <v>897</v>
      </c>
      <c r="E867" s="1848"/>
      <c r="F867" s="2162">
        <v>1</v>
      </c>
      <c r="G867" s="2163">
        <v>1</v>
      </c>
      <c r="H867" s="2164">
        <v>1</v>
      </c>
      <c r="I867" s="2163">
        <v>1</v>
      </c>
      <c r="J867" s="1849"/>
      <c r="K867" s="1751"/>
      <c r="L867" s="1751"/>
      <c r="M867" s="1751"/>
      <c r="N867" s="1752"/>
      <c r="O867" s="1751"/>
      <c r="P867" s="1751"/>
      <c r="Q867" s="1751"/>
    </row>
    <row r="868" spans="1:17" s="1753" customFormat="1" ht="20.100000000000001" customHeight="1" collapsed="1">
      <c r="A868" s="978"/>
      <c r="B868" s="1836" t="s">
        <v>918</v>
      </c>
      <c r="C868" s="1877">
        <v>100</v>
      </c>
      <c r="D868" s="181" t="s">
        <v>897</v>
      </c>
      <c r="E868" s="1852"/>
      <c r="F868" s="2162">
        <v>1</v>
      </c>
      <c r="G868" s="2163">
        <v>1</v>
      </c>
      <c r="H868" s="2164">
        <v>1</v>
      </c>
      <c r="I868" s="2163">
        <v>1</v>
      </c>
      <c r="J868" s="1853"/>
      <c r="K868" s="1751"/>
      <c r="L868" s="1751"/>
      <c r="M868" s="1751"/>
      <c r="N868" s="1752"/>
      <c r="O868" s="1751"/>
      <c r="P868" s="1751"/>
      <c r="Q868" s="1751"/>
    </row>
    <row r="869" spans="1:17" s="1753" customFormat="1" ht="20.100000000000001" hidden="1" customHeight="1" outlineLevel="1">
      <c r="A869" s="133"/>
      <c r="B869" s="84" t="s">
        <v>919</v>
      </c>
      <c r="C869" s="1877">
        <v>100</v>
      </c>
      <c r="D869" s="181" t="s">
        <v>897</v>
      </c>
      <c r="E869" s="1746"/>
      <c r="F869" s="2162">
        <v>1</v>
      </c>
      <c r="G869" s="2163">
        <v>1</v>
      </c>
      <c r="H869" s="2164">
        <v>1</v>
      </c>
      <c r="I869" s="2163">
        <v>1</v>
      </c>
      <c r="J869" s="1750"/>
      <c r="K869" s="1751"/>
      <c r="L869" s="1751"/>
      <c r="M869" s="1751"/>
      <c r="N869" s="1752"/>
      <c r="O869" s="1751"/>
      <c r="P869" s="1751"/>
      <c r="Q869" s="1751"/>
    </row>
    <row r="870" spans="1:17" s="1753" customFormat="1" ht="20.100000000000001" hidden="1" customHeight="1" outlineLevel="1">
      <c r="A870" s="133"/>
      <c r="B870" s="84" t="s">
        <v>920</v>
      </c>
      <c r="C870" s="1877">
        <v>100</v>
      </c>
      <c r="D870" s="181" t="s">
        <v>897</v>
      </c>
      <c r="E870" s="1746"/>
      <c r="F870" s="2162">
        <v>1</v>
      </c>
      <c r="G870" s="2163">
        <v>1</v>
      </c>
      <c r="H870" s="2164">
        <v>1</v>
      </c>
      <c r="I870" s="2163">
        <v>1</v>
      </c>
      <c r="J870" s="1750"/>
      <c r="K870" s="1751"/>
      <c r="L870" s="1751"/>
      <c r="M870" s="1751"/>
      <c r="N870" s="1752"/>
      <c r="O870" s="1751"/>
      <c r="P870" s="1751"/>
      <c r="Q870" s="1751"/>
    </row>
    <row r="871" spans="1:17" s="1753" customFormat="1" ht="20.100000000000001" hidden="1" customHeight="1" outlineLevel="1">
      <c r="A871" s="133"/>
      <c r="B871" s="84" t="s">
        <v>921</v>
      </c>
      <c r="C871" s="1877">
        <v>100</v>
      </c>
      <c r="D871" s="181" t="s">
        <v>897</v>
      </c>
      <c r="E871" s="1746"/>
      <c r="F871" s="2162">
        <v>1</v>
      </c>
      <c r="G871" s="2163">
        <v>1</v>
      </c>
      <c r="H871" s="2164">
        <v>1</v>
      </c>
      <c r="I871" s="2163">
        <v>1</v>
      </c>
      <c r="J871" s="1750"/>
      <c r="K871" s="1751"/>
      <c r="L871" s="1751"/>
      <c r="M871" s="1751"/>
      <c r="N871" s="1752"/>
      <c r="O871" s="1751"/>
      <c r="P871" s="1751"/>
      <c r="Q871" s="1751"/>
    </row>
    <row r="872" spans="1:17" s="1753" customFormat="1" ht="20.100000000000001" hidden="1" customHeight="1" outlineLevel="1">
      <c r="A872" s="166"/>
      <c r="B872" s="84" t="s">
        <v>922</v>
      </c>
      <c r="C872" s="1877">
        <v>100</v>
      </c>
      <c r="D872" s="181" t="s">
        <v>897</v>
      </c>
      <c r="E872" s="1746"/>
      <c r="F872" s="2162">
        <v>1</v>
      </c>
      <c r="G872" s="2163">
        <v>1</v>
      </c>
      <c r="H872" s="2164">
        <v>1</v>
      </c>
      <c r="I872" s="2163">
        <v>1</v>
      </c>
      <c r="J872" s="1750"/>
      <c r="K872" s="1751"/>
      <c r="L872" s="1751"/>
      <c r="M872" s="1751"/>
      <c r="N872" s="1752"/>
      <c r="O872" s="1751"/>
      <c r="P872" s="1751"/>
      <c r="Q872" s="1751"/>
    </row>
    <row r="873" spans="1:17" s="1753" customFormat="1" ht="20.100000000000001" customHeight="1" collapsed="1">
      <c r="A873" s="133"/>
      <c r="B873" s="84" t="s">
        <v>923</v>
      </c>
      <c r="C873" s="1877">
        <v>100</v>
      </c>
      <c r="D873" s="181" t="s">
        <v>897</v>
      </c>
      <c r="E873" s="1746"/>
      <c r="F873" s="2162">
        <v>1</v>
      </c>
      <c r="G873" s="2163">
        <v>1</v>
      </c>
      <c r="H873" s="2164">
        <v>1</v>
      </c>
      <c r="I873" s="2163">
        <v>1</v>
      </c>
      <c r="J873" s="1750"/>
      <c r="K873" s="1751"/>
      <c r="L873" s="1751"/>
      <c r="M873" s="1751"/>
      <c r="N873" s="1752"/>
      <c r="O873" s="1751"/>
      <c r="P873" s="1751"/>
      <c r="Q873" s="1751"/>
    </row>
    <row r="874" spans="1:17" s="1753" customFormat="1" ht="20.100000000000001" hidden="1" customHeight="1" outlineLevel="1">
      <c r="A874" s="133"/>
      <c r="B874" s="84" t="s">
        <v>924</v>
      </c>
      <c r="C874" s="1877">
        <v>100</v>
      </c>
      <c r="D874" s="181" t="s">
        <v>897</v>
      </c>
      <c r="E874" s="1746"/>
      <c r="F874" s="2162">
        <v>1</v>
      </c>
      <c r="G874" s="2163">
        <v>1</v>
      </c>
      <c r="H874" s="2164">
        <v>1</v>
      </c>
      <c r="I874" s="2163">
        <v>1</v>
      </c>
      <c r="J874" s="1750"/>
      <c r="K874" s="1751"/>
      <c r="L874" s="1751"/>
      <c r="M874" s="1751"/>
      <c r="N874" s="1752"/>
      <c r="O874" s="1751"/>
      <c r="P874" s="1751"/>
      <c r="Q874" s="1751"/>
    </row>
    <row r="875" spans="1:17" s="1753" customFormat="1" ht="20.100000000000001" hidden="1" customHeight="1" outlineLevel="1">
      <c r="A875" s="133"/>
      <c r="B875" s="84" t="s">
        <v>925</v>
      </c>
      <c r="C875" s="1877">
        <v>100</v>
      </c>
      <c r="D875" s="181" t="s">
        <v>897</v>
      </c>
      <c r="E875" s="1746"/>
      <c r="F875" s="2162">
        <v>1</v>
      </c>
      <c r="G875" s="2163">
        <v>1</v>
      </c>
      <c r="H875" s="2164">
        <v>1</v>
      </c>
      <c r="I875" s="2163">
        <v>1</v>
      </c>
      <c r="J875" s="1750"/>
      <c r="K875" s="1751"/>
      <c r="L875" s="1751"/>
      <c r="M875" s="1751"/>
      <c r="N875" s="1752"/>
      <c r="O875" s="1751"/>
      <c r="P875" s="1751"/>
      <c r="Q875" s="1751"/>
    </row>
    <row r="876" spans="1:17" s="1753" customFormat="1" ht="20.100000000000001" hidden="1" customHeight="1" outlineLevel="1">
      <c r="A876" s="133"/>
      <c r="B876" s="84" t="s">
        <v>926</v>
      </c>
      <c r="C876" s="1877">
        <v>100</v>
      </c>
      <c r="D876" s="181" t="s">
        <v>897</v>
      </c>
      <c r="E876" s="1746"/>
      <c r="F876" s="2162">
        <v>1</v>
      </c>
      <c r="G876" s="2163">
        <v>1</v>
      </c>
      <c r="H876" s="2164">
        <v>1</v>
      </c>
      <c r="I876" s="2163">
        <v>1</v>
      </c>
      <c r="J876" s="1750"/>
      <c r="K876" s="1751"/>
      <c r="L876" s="1751"/>
      <c r="M876" s="1751"/>
      <c r="N876" s="1752"/>
      <c r="O876" s="1751"/>
      <c r="P876" s="1751"/>
      <c r="Q876" s="1751"/>
    </row>
    <row r="877" spans="1:17" s="1753" customFormat="1" ht="20.100000000000001" customHeight="1" collapsed="1">
      <c r="A877" s="133"/>
      <c r="B877" s="84" t="s">
        <v>927</v>
      </c>
      <c r="C877" s="1877">
        <v>100</v>
      </c>
      <c r="D877" s="181" t="s">
        <v>897</v>
      </c>
      <c r="E877" s="1746"/>
      <c r="F877" s="2162">
        <v>1</v>
      </c>
      <c r="G877" s="2163">
        <v>1</v>
      </c>
      <c r="H877" s="2164">
        <v>1</v>
      </c>
      <c r="I877" s="2163">
        <v>1</v>
      </c>
      <c r="J877" s="1750"/>
      <c r="K877" s="1751"/>
      <c r="L877" s="1751"/>
      <c r="M877" s="1751"/>
      <c r="N877" s="1752"/>
      <c r="O877" s="1751"/>
      <c r="P877" s="1751"/>
      <c r="Q877" s="1751"/>
    </row>
    <row r="878" spans="1:17" s="1753" customFormat="1" ht="20.100000000000001" customHeight="1">
      <c r="A878" s="133"/>
      <c r="B878" s="84" t="s">
        <v>928</v>
      </c>
      <c r="C878" s="1877">
        <v>100</v>
      </c>
      <c r="D878" s="181" t="s">
        <v>897</v>
      </c>
      <c r="E878" s="1746"/>
      <c r="F878" s="2162">
        <v>1</v>
      </c>
      <c r="G878" s="2163">
        <v>1</v>
      </c>
      <c r="H878" s="2164">
        <v>1</v>
      </c>
      <c r="I878" s="2163">
        <v>1</v>
      </c>
      <c r="J878" s="1750"/>
      <c r="K878" s="1751"/>
      <c r="L878" s="1751"/>
      <c r="M878" s="1751"/>
      <c r="N878" s="1752"/>
      <c r="O878" s="1751"/>
      <c r="P878" s="1751"/>
      <c r="Q878" s="1751"/>
    </row>
    <row r="879" spans="1:17" s="1753" customFormat="1" ht="20.100000000000001" hidden="1" customHeight="1" outlineLevel="1">
      <c r="A879" s="133"/>
      <c r="B879" s="84" t="s">
        <v>929</v>
      </c>
      <c r="C879" s="1877">
        <v>100</v>
      </c>
      <c r="D879" s="181" t="s">
        <v>897</v>
      </c>
      <c r="E879" s="1746"/>
      <c r="F879" s="2162">
        <v>1</v>
      </c>
      <c r="G879" s="2163">
        <v>1</v>
      </c>
      <c r="H879" s="2164">
        <v>1</v>
      </c>
      <c r="I879" s="2163">
        <v>1</v>
      </c>
      <c r="J879" s="1750"/>
      <c r="K879" s="1751"/>
      <c r="L879" s="1751"/>
      <c r="M879" s="1751"/>
      <c r="N879" s="1752"/>
      <c r="O879" s="1751"/>
      <c r="P879" s="1751"/>
      <c r="Q879" s="1751"/>
    </row>
    <row r="880" spans="1:17" s="1753" customFormat="1" ht="20.100000000000001" hidden="1" customHeight="1" outlineLevel="1">
      <c r="A880" s="133"/>
      <c r="B880" s="84" t="s">
        <v>930</v>
      </c>
      <c r="C880" s="1877">
        <v>100</v>
      </c>
      <c r="D880" s="181" t="s">
        <v>897</v>
      </c>
      <c r="E880" s="1746"/>
      <c r="F880" s="2162">
        <v>1</v>
      </c>
      <c r="G880" s="2163">
        <v>1</v>
      </c>
      <c r="H880" s="2164">
        <v>1</v>
      </c>
      <c r="I880" s="2163">
        <v>1</v>
      </c>
      <c r="J880" s="1750"/>
      <c r="K880" s="1751"/>
      <c r="L880" s="1751"/>
      <c r="M880" s="1751"/>
      <c r="N880" s="1752"/>
      <c r="O880" s="1751"/>
      <c r="P880" s="1751"/>
      <c r="Q880" s="1751"/>
    </row>
    <row r="881" spans="1:17" s="1753" customFormat="1" ht="20.100000000000001" customHeight="1" collapsed="1">
      <c r="A881" s="133"/>
      <c r="B881" s="84" t="s">
        <v>931</v>
      </c>
      <c r="C881" s="1877">
        <v>100</v>
      </c>
      <c r="D881" s="181" t="s">
        <v>897</v>
      </c>
      <c r="E881" s="1746"/>
      <c r="F881" s="2162">
        <v>1</v>
      </c>
      <c r="G881" s="2163">
        <v>1</v>
      </c>
      <c r="H881" s="2164">
        <v>1</v>
      </c>
      <c r="I881" s="2163">
        <v>1</v>
      </c>
      <c r="J881" s="1750"/>
      <c r="K881" s="1751"/>
      <c r="L881" s="1751"/>
      <c r="M881" s="1751"/>
      <c r="N881" s="1752"/>
      <c r="O881" s="1751"/>
      <c r="P881" s="1751"/>
      <c r="Q881" s="1751"/>
    </row>
    <row r="882" spans="1:17" s="1753" customFormat="1" ht="20.100000000000001" hidden="1" customHeight="1" outlineLevel="1">
      <c r="A882" s="133"/>
      <c r="B882" s="84" t="s">
        <v>932</v>
      </c>
      <c r="C882" s="1877">
        <v>100</v>
      </c>
      <c r="D882" s="181" t="s">
        <v>897</v>
      </c>
      <c r="E882" s="1746"/>
      <c r="F882" s="2162">
        <v>1</v>
      </c>
      <c r="G882" s="2163">
        <v>1</v>
      </c>
      <c r="H882" s="2164">
        <v>1</v>
      </c>
      <c r="I882" s="2163">
        <v>1</v>
      </c>
      <c r="J882" s="1750"/>
      <c r="K882" s="1751"/>
      <c r="L882" s="1751"/>
      <c r="M882" s="1751"/>
      <c r="N882" s="1752"/>
      <c r="O882" s="1751"/>
      <c r="P882" s="1751"/>
      <c r="Q882" s="1751"/>
    </row>
    <row r="883" spans="1:17" s="1753" customFormat="1" ht="20.100000000000001" hidden="1" customHeight="1" outlineLevel="1">
      <c r="A883" s="133"/>
      <c r="B883" s="84" t="s">
        <v>933</v>
      </c>
      <c r="C883" s="1877">
        <v>100</v>
      </c>
      <c r="D883" s="181" t="s">
        <v>897</v>
      </c>
      <c r="E883" s="1746"/>
      <c r="F883" s="2162">
        <v>1</v>
      </c>
      <c r="G883" s="2163">
        <v>1</v>
      </c>
      <c r="H883" s="2164">
        <v>1</v>
      </c>
      <c r="I883" s="2163">
        <v>1</v>
      </c>
      <c r="J883" s="1750"/>
      <c r="K883" s="1751"/>
      <c r="L883" s="1751"/>
      <c r="M883" s="1751"/>
      <c r="N883" s="1752"/>
      <c r="O883" s="1751"/>
      <c r="P883" s="1751"/>
      <c r="Q883" s="1751"/>
    </row>
    <row r="884" spans="1:17" s="1753" customFormat="1" ht="20.100000000000001" hidden="1" customHeight="1" outlineLevel="1">
      <c r="A884" s="133"/>
      <c r="B884" s="84" t="s">
        <v>934</v>
      </c>
      <c r="C884" s="1877">
        <v>100</v>
      </c>
      <c r="D884" s="181" t="s">
        <v>897</v>
      </c>
      <c r="E884" s="1746"/>
      <c r="F884" s="2162">
        <v>1</v>
      </c>
      <c r="G884" s="2163">
        <v>1</v>
      </c>
      <c r="H884" s="2164">
        <v>1</v>
      </c>
      <c r="I884" s="2163">
        <v>1</v>
      </c>
      <c r="J884" s="1750"/>
      <c r="K884" s="1751"/>
      <c r="L884" s="1751"/>
      <c r="M884" s="1751"/>
      <c r="N884" s="1752"/>
      <c r="O884" s="1751"/>
      <c r="P884" s="1751"/>
      <c r="Q884" s="1751"/>
    </row>
    <row r="885" spans="1:17" s="1753" customFormat="1" ht="20.100000000000001" customHeight="1" collapsed="1">
      <c r="A885" s="133"/>
      <c r="B885" s="84" t="s">
        <v>935</v>
      </c>
      <c r="C885" s="1877">
        <v>100</v>
      </c>
      <c r="D885" s="181" t="s">
        <v>897</v>
      </c>
      <c r="E885" s="1746"/>
      <c r="F885" s="2162">
        <v>1</v>
      </c>
      <c r="G885" s="2163">
        <v>1</v>
      </c>
      <c r="H885" s="2164">
        <v>1</v>
      </c>
      <c r="I885" s="2163">
        <v>1</v>
      </c>
      <c r="J885" s="1750"/>
      <c r="K885" s="1751"/>
      <c r="L885" s="1751"/>
      <c r="M885" s="1751"/>
      <c r="N885" s="1752"/>
      <c r="O885" s="1751"/>
      <c r="P885" s="1751"/>
      <c r="Q885" s="1751"/>
    </row>
    <row r="886" spans="1:17" s="1753" customFormat="1" ht="20.100000000000001" hidden="1" customHeight="1" outlineLevel="1">
      <c r="A886" s="133"/>
      <c r="B886" s="84" t="s">
        <v>936</v>
      </c>
      <c r="C886" s="1877">
        <v>100</v>
      </c>
      <c r="D886" s="181" t="s">
        <v>897</v>
      </c>
      <c r="E886" s="1746"/>
      <c r="F886" s="2162">
        <v>1</v>
      </c>
      <c r="G886" s="2163">
        <v>1</v>
      </c>
      <c r="H886" s="2164">
        <v>1</v>
      </c>
      <c r="I886" s="2163">
        <v>1</v>
      </c>
      <c r="J886" s="1750"/>
      <c r="K886" s="1751"/>
      <c r="L886" s="1751"/>
      <c r="M886" s="1751"/>
      <c r="N886" s="1752"/>
      <c r="O886" s="1751"/>
      <c r="P886" s="1751"/>
      <c r="Q886" s="1751"/>
    </row>
    <row r="887" spans="1:17" s="1753" customFormat="1" ht="20.100000000000001" hidden="1" customHeight="1" outlineLevel="1">
      <c r="A887" s="133"/>
      <c r="B887" s="84" t="s">
        <v>937</v>
      </c>
      <c r="C887" s="1877">
        <v>100</v>
      </c>
      <c r="D887" s="181" t="s">
        <v>897</v>
      </c>
      <c r="E887" s="1746"/>
      <c r="F887" s="2162">
        <v>1</v>
      </c>
      <c r="G887" s="2163">
        <v>1</v>
      </c>
      <c r="H887" s="2164">
        <v>1</v>
      </c>
      <c r="I887" s="2163">
        <v>1</v>
      </c>
      <c r="J887" s="1750"/>
      <c r="K887" s="1751"/>
      <c r="L887" s="1751"/>
      <c r="M887" s="1751"/>
      <c r="N887" s="1752"/>
      <c r="O887" s="1751"/>
      <c r="P887" s="1751"/>
      <c r="Q887" s="1751"/>
    </row>
    <row r="888" spans="1:17" s="1753" customFormat="1" ht="20.100000000000001" hidden="1" customHeight="1" outlineLevel="1">
      <c r="A888" s="133"/>
      <c r="B888" s="84" t="s">
        <v>938</v>
      </c>
      <c r="C888" s="1877">
        <v>100</v>
      </c>
      <c r="D888" s="181" t="s">
        <v>897</v>
      </c>
      <c r="E888" s="1746"/>
      <c r="F888" s="2162">
        <v>1</v>
      </c>
      <c r="G888" s="2163">
        <v>1</v>
      </c>
      <c r="H888" s="2164">
        <v>1</v>
      </c>
      <c r="I888" s="2163">
        <v>1</v>
      </c>
      <c r="J888" s="1750"/>
      <c r="K888" s="1751"/>
      <c r="L888" s="1751"/>
      <c r="M888" s="1751"/>
      <c r="N888" s="1752"/>
      <c r="O888" s="1751"/>
      <c r="P888" s="1751"/>
      <c r="Q888" s="1751"/>
    </row>
    <row r="889" spans="1:17" s="1753" customFormat="1" ht="20.100000000000001" customHeight="1" collapsed="1">
      <c r="A889" s="133"/>
      <c r="B889" s="84" t="s">
        <v>939</v>
      </c>
      <c r="C889" s="1877">
        <v>100</v>
      </c>
      <c r="D889" s="181" t="s">
        <v>897</v>
      </c>
      <c r="E889" s="1746"/>
      <c r="F889" s="2162">
        <v>1</v>
      </c>
      <c r="G889" s="2163">
        <v>1</v>
      </c>
      <c r="H889" s="2164">
        <v>1</v>
      </c>
      <c r="I889" s="2163">
        <v>1</v>
      </c>
      <c r="J889" s="1750"/>
      <c r="K889" s="1751"/>
      <c r="L889" s="1751"/>
      <c r="M889" s="1751"/>
      <c r="N889" s="1752"/>
      <c r="O889" s="1751"/>
      <c r="P889" s="1751"/>
      <c r="Q889" s="1751"/>
    </row>
    <row r="890" spans="1:17" s="1753" customFormat="1" ht="20.100000000000001" hidden="1" customHeight="1" outlineLevel="1">
      <c r="A890" s="133"/>
      <c r="B890" s="84" t="s">
        <v>940</v>
      </c>
      <c r="C890" s="1877">
        <v>100</v>
      </c>
      <c r="D890" s="181" t="s">
        <v>897</v>
      </c>
      <c r="E890" s="1746"/>
      <c r="F890" s="2162">
        <v>1</v>
      </c>
      <c r="G890" s="2163">
        <v>1</v>
      </c>
      <c r="H890" s="2164">
        <v>1</v>
      </c>
      <c r="I890" s="2163">
        <v>1</v>
      </c>
      <c r="J890" s="1750"/>
      <c r="K890" s="1751"/>
      <c r="L890" s="1751"/>
      <c r="M890" s="1751"/>
      <c r="N890" s="1752"/>
      <c r="O890" s="1751"/>
      <c r="P890" s="1751"/>
      <c r="Q890" s="1751"/>
    </row>
    <row r="891" spans="1:17" s="1753" customFormat="1" ht="20.100000000000001" hidden="1" customHeight="1" outlineLevel="1">
      <c r="A891" s="133"/>
      <c r="B891" s="84" t="s">
        <v>941</v>
      </c>
      <c r="C891" s="1877">
        <v>100</v>
      </c>
      <c r="D891" s="181" t="s">
        <v>897</v>
      </c>
      <c r="E891" s="1746"/>
      <c r="F891" s="2162">
        <v>1</v>
      </c>
      <c r="G891" s="2163">
        <v>1</v>
      </c>
      <c r="H891" s="2164">
        <v>1</v>
      </c>
      <c r="I891" s="2163">
        <v>1</v>
      </c>
      <c r="J891" s="1750"/>
      <c r="K891" s="1751"/>
      <c r="L891" s="1751"/>
      <c r="M891" s="1751"/>
      <c r="N891" s="1752"/>
      <c r="O891" s="1751"/>
      <c r="P891" s="1751"/>
      <c r="Q891" s="1751"/>
    </row>
    <row r="892" spans="1:17" s="1753" customFormat="1" ht="20.100000000000001" hidden="1" customHeight="1" outlineLevel="1">
      <c r="A892" s="1846"/>
      <c r="B892" s="1326" t="s">
        <v>942</v>
      </c>
      <c r="C892" s="1877">
        <v>100</v>
      </c>
      <c r="D892" s="181" t="s">
        <v>897</v>
      </c>
      <c r="E892" s="1848"/>
      <c r="F892" s="2162">
        <v>1</v>
      </c>
      <c r="G892" s="2163">
        <v>1</v>
      </c>
      <c r="H892" s="2164">
        <v>1</v>
      </c>
      <c r="I892" s="2163">
        <v>1</v>
      </c>
      <c r="J892" s="1849"/>
      <c r="K892" s="1751"/>
      <c r="L892" s="1751"/>
      <c r="M892" s="1751"/>
      <c r="N892" s="1752"/>
      <c r="O892" s="1751"/>
      <c r="P892" s="1751"/>
      <c r="Q892" s="1751"/>
    </row>
    <row r="893" spans="1:17" s="1753" customFormat="1" ht="20.100000000000001" hidden="1" customHeight="1" outlineLevel="1">
      <c r="A893" s="978" t="s">
        <v>1032</v>
      </c>
      <c r="B893" s="1836" t="s">
        <v>943</v>
      </c>
      <c r="C893" s="1877">
        <v>100</v>
      </c>
      <c r="D893" s="181" t="s">
        <v>897</v>
      </c>
      <c r="E893" s="1852"/>
      <c r="F893" s="2162">
        <v>1</v>
      </c>
      <c r="G893" s="2163">
        <v>1</v>
      </c>
      <c r="H893" s="2164">
        <v>1</v>
      </c>
      <c r="I893" s="2163">
        <v>1</v>
      </c>
      <c r="J893" s="1853"/>
      <c r="K893" s="1751"/>
      <c r="L893" s="1751"/>
      <c r="M893" s="1751"/>
      <c r="N893" s="1752"/>
      <c r="O893" s="1751"/>
      <c r="P893" s="1751"/>
      <c r="Q893" s="1751"/>
    </row>
    <row r="894" spans="1:17" s="1753" customFormat="1" ht="20.100000000000001" customHeight="1" collapsed="1">
      <c r="A894" s="133"/>
      <c r="B894" s="84" t="s">
        <v>944</v>
      </c>
      <c r="C894" s="1877">
        <v>100</v>
      </c>
      <c r="D894" s="181" t="s">
        <v>897</v>
      </c>
      <c r="E894" s="1746"/>
      <c r="F894" s="2162">
        <v>1</v>
      </c>
      <c r="G894" s="2163">
        <v>1</v>
      </c>
      <c r="H894" s="2164">
        <v>1</v>
      </c>
      <c r="I894" s="2163">
        <v>1</v>
      </c>
      <c r="J894" s="1750"/>
      <c r="K894" s="1751"/>
      <c r="L894" s="1751"/>
      <c r="M894" s="1751"/>
      <c r="N894" s="1752"/>
      <c r="O894" s="1751"/>
      <c r="P894" s="1751"/>
      <c r="Q894" s="1751"/>
    </row>
    <row r="895" spans="1:17" s="1753" customFormat="1" ht="20.100000000000001" hidden="1" customHeight="1" outlineLevel="1">
      <c r="A895" s="133"/>
      <c r="B895" s="84" t="s">
        <v>945</v>
      </c>
      <c r="C895" s="1877">
        <v>100</v>
      </c>
      <c r="D895" s="181" t="s">
        <v>897</v>
      </c>
      <c r="E895" s="1746"/>
      <c r="F895" s="2162">
        <v>1</v>
      </c>
      <c r="G895" s="2163">
        <v>1</v>
      </c>
      <c r="H895" s="2164">
        <v>1</v>
      </c>
      <c r="I895" s="2163">
        <v>1</v>
      </c>
      <c r="J895" s="1750"/>
      <c r="K895" s="1751"/>
      <c r="L895" s="1751"/>
      <c r="M895" s="1751"/>
      <c r="N895" s="1752"/>
      <c r="O895" s="1751"/>
      <c r="P895" s="1751"/>
      <c r="Q895" s="1751"/>
    </row>
    <row r="896" spans="1:17" s="1753" customFormat="1" ht="20.100000000000001" hidden="1" customHeight="1" outlineLevel="1">
      <c r="A896" s="133"/>
      <c r="B896" s="84" t="s">
        <v>946</v>
      </c>
      <c r="C896" s="1877">
        <v>100</v>
      </c>
      <c r="D896" s="181" t="s">
        <v>897</v>
      </c>
      <c r="E896" s="1746"/>
      <c r="F896" s="2162">
        <v>1</v>
      </c>
      <c r="G896" s="2163">
        <v>1</v>
      </c>
      <c r="H896" s="2164">
        <v>1</v>
      </c>
      <c r="I896" s="2163">
        <v>1</v>
      </c>
      <c r="J896" s="1750"/>
      <c r="K896" s="1751"/>
      <c r="L896" s="1751"/>
      <c r="M896" s="1751"/>
      <c r="N896" s="1752"/>
      <c r="O896" s="1751"/>
      <c r="P896" s="1751"/>
      <c r="Q896" s="1751"/>
    </row>
    <row r="897" spans="1:18" s="1753" customFormat="1" ht="20.100000000000001" customHeight="1" collapsed="1">
      <c r="A897" s="133"/>
      <c r="B897" s="84" t="s">
        <v>947</v>
      </c>
      <c r="C897" s="1877">
        <v>100</v>
      </c>
      <c r="D897" s="181" t="s">
        <v>897</v>
      </c>
      <c r="E897" s="1746"/>
      <c r="F897" s="2162">
        <v>1</v>
      </c>
      <c r="G897" s="2163">
        <v>1</v>
      </c>
      <c r="H897" s="2164">
        <v>1</v>
      </c>
      <c r="I897" s="2163">
        <v>1</v>
      </c>
      <c r="J897" s="1750"/>
      <c r="K897" s="1751"/>
      <c r="L897" s="1751"/>
      <c r="M897" s="1751"/>
      <c r="N897" s="1752"/>
      <c r="O897" s="1751"/>
      <c r="P897" s="1751"/>
      <c r="Q897" s="1751"/>
    </row>
    <row r="898" spans="1:18" s="1753" customFormat="1" ht="20.100000000000001" hidden="1" customHeight="1" outlineLevel="1">
      <c r="A898" s="133"/>
      <c r="B898" s="84" t="s">
        <v>948</v>
      </c>
      <c r="C898" s="1877">
        <v>100</v>
      </c>
      <c r="D898" s="181" t="s">
        <v>897</v>
      </c>
      <c r="E898" s="1746"/>
      <c r="F898" s="2162">
        <v>1</v>
      </c>
      <c r="G898" s="2163">
        <v>1</v>
      </c>
      <c r="H898" s="2164">
        <v>1</v>
      </c>
      <c r="I898" s="2163">
        <v>1</v>
      </c>
      <c r="J898" s="1750"/>
      <c r="K898" s="1751"/>
      <c r="L898" s="1751"/>
      <c r="M898" s="1751"/>
      <c r="N898" s="1752"/>
      <c r="O898" s="1751"/>
      <c r="P898" s="1751"/>
      <c r="Q898" s="1751"/>
    </row>
    <row r="899" spans="1:18" s="1753" customFormat="1" ht="20.100000000000001" hidden="1" customHeight="1" outlineLevel="1">
      <c r="A899" s="133"/>
      <c r="B899" s="84" t="s">
        <v>949</v>
      </c>
      <c r="C899" s="1877">
        <v>100</v>
      </c>
      <c r="D899" s="181" t="s">
        <v>897</v>
      </c>
      <c r="E899" s="1746"/>
      <c r="F899" s="2162">
        <v>1</v>
      </c>
      <c r="G899" s="2163">
        <v>1</v>
      </c>
      <c r="H899" s="2164">
        <v>1</v>
      </c>
      <c r="I899" s="2163">
        <v>1</v>
      </c>
      <c r="J899" s="1750"/>
      <c r="K899" s="1751"/>
      <c r="L899" s="1751"/>
      <c r="M899" s="1751"/>
      <c r="N899" s="1752"/>
      <c r="O899" s="1751"/>
      <c r="P899" s="1751"/>
      <c r="Q899" s="1751"/>
    </row>
    <row r="900" spans="1:18" s="1753" customFormat="1" ht="20.100000000000001" customHeight="1" collapsed="1">
      <c r="A900" s="1754"/>
      <c r="B900" s="84" t="s">
        <v>950</v>
      </c>
      <c r="C900" s="1877">
        <v>100</v>
      </c>
      <c r="D900" s="181" t="s">
        <v>897</v>
      </c>
      <c r="E900" s="1746"/>
      <c r="F900" s="2162">
        <v>1</v>
      </c>
      <c r="G900" s="2163">
        <v>1</v>
      </c>
      <c r="H900" s="2164">
        <v>1</v>
      </c>
      <c r="I900" s="2163">
        <v>1</v>
      </c>
      <c r="J900" s="1750"/>
      <c r="K900" s="1751"/>
      <c r="L900" s="1751"/>
      <c r="M900" s="1751"/>
      <c r="N900" s="1752"/>
      <c r="O900" s="1751"/>
      <c r="P900" s="1751"/>
      <c r="Q900" s="1751"/>
    </row>
    <row r="901" spans="1:18" s="1753" customFormat="1" ht="20.100000000000001" hidden="1" customHeight="1" outlineLevel="1">
      <c r="A901" s="133"/>
      <c r="B901" s="84" t="s">
        <v>957</v>
      </c>
      <c r="C901" s="1877">
        <v>100</v>
      </c>
      <c r="D901" s="181" t="s">
        <v>897</v>
      </c>
      <c r="E901" s="1746"/>
      <c r="F901" s="2162">
        <v>1</v>
      </c>
      <c r="G901" s="2163">
        <v>1</v>
      </c>
      <c r="H901" s="2164">
        <v>1</v>
      </c>
      <c r="I901" s="2163">
        <v>1</v>
      </c>
      <c r="J901" s="1750"/>
      <c r="K901" s="1751"/>
      <c r="L901" s="1751"/>
      <c r="M901" s="1751"/>
      <c r="N901" s="1752"/>
      <c r="O901" s="1751"/>
      <c r="P901" s="1751"/>
      <c r="Q901" s="1751"/>
    </row>
    <row r="902" spans="1:18" s="1753" customFormat="1" ht="20.100000000000001" hidden="1" customHeight="1" outlineLevel="1">
      <c r="A902" s="133"/>
      <c r="B902" s="84" t="s">
        <v>952</v>
      </c>
      <c r="C902" s="1877">
        <v>100</v>
      </c>
      <c r="D902" s="181" t="s">
        <v>897</v>
      </c>
      <c r="E902" s="1746"/>
      <c r="F902" s="2162">
        <v>1</v>
      </c>
      <c r="G902" s="2163">
        <v>1</v>
      </c>
      <c r="H902" s="2164">
        <v>1</v>
      </c>
      <c r="I902" s="2163">
        <v>1</v>
      </c>
      <c r="J902" s="1750"/>
      <c r="K902" s="1751"/>
      <c r="L902" s="1751"/>
      <c r="M902" s="1751"/>
      <c r="N902" s="1752"/>
      <c r="O902" s="1751"/>
      <c r="P902" s="1751"/>
      <c r="Q902" s="1751"/>
    </row>
    <row r="903" spans="1:18" s="1753" customFormat="1" ht="20.100000000000001" customHeight="1" collapsed="1">
      <c r="A903" s="1779"/>
      <c r="B903" s="101" t="s">
        <v>953</v>
      </c>
      <c r="C903" s="1877">
        <v>100</v>
      </c>
      <c r="D903" s="181" t="s">
        <v>897</v>
      </c>
      <c r="E903" s="1780"/>
      <c r="F903" s="2162">
        <v>1</v>
      </c>
      <c r="G903" s="2163">
        <v>1</v>
      </c>
      <c r="H903" s="2164">
        <v>1</v>
      </c>
      <c r="I903" s="2163">
        <v>1</v>
      </c>
      <c r="J903" s="1859"/>
      <c r="K903" s="1756"/>
      <c r="L903" s="1756"/>
      <c r="M903" s="1757"/>
    </row>
    <row r="904" spans="1:18" ht="27.95" customHeight="1">
      <c r="A904" s="2472"/>
      <c r="B904" s="1302"/>
      <c r="C904" s="2473"/>
      <c r="D904" s="2474"/>
      <c r="E904" s="1313"/>
      <c r="F904" s="1204"/>
      <c r="G904" s="1204"/>
      <c r="H904" s="514"/>
      <c r="I904" s="514"/>
      <c r="J904" s="1658"/>
    </row>
    <row r="905" spans="1:18" ht="21.95" customHeight="1">
      <c r="A905" s="1042" t="s">
        <v>840</v>
      </c>
      <c r="B905" s="2799" t="s">
        <v>852</v>
      </c>
      <c r="C905" s="2800"/>
      <c r="D905" s="2800"/>
      <c r="E905" s="408"/>
      <c r="F905" s="408"/>
      <c r="G905" s="408"/>
      <c r="H905" s="1421"/>
      <c r="I905" s="1509"/>
      <c r="J905" s="2437"/>
    </row>
    <row r="906" spans="1:18" ht="21.95" customHeight="1">
      <c r="A906" s="151"/>
      <c r="B906" s="2797" t="s">
        <v>685</v>
      </c>
      <c r="C906" s="2798"/>
      <c r="D906" s="2798"/>
      <c r="E906" s="411"/>
      <c r="F906" s="412"/>
      <c r="G906" s="187"/>
      <c r="H906" s="1515"/>
      <c r="I906" s="1512"/>
      <c r="J906" s="1695"/>
    </row>
    <row r="907" spans="1:18" ht="21.95" customHeight="1">
      <c r="A907" s="988"/>
      <c r="B907" s="2797" t="s">
        <v>853</v>
      </c>
      <c r="C907" s="2798"/>
      <c r="D907" s="2798"/>
      <c r="E907" s="450" t="s">
        <v>20</v>
      </c>
      <c r="F907" s="411"/>
      <c r="G907" s="411"/>
      <c r="H907" s="1515"/>
      <c r="I907" s="1519"/>
      <c r="J907" s="1695" t="s">
        <v>895</v>
      </c>
      <c r="L907" s="38"/>
      <c r="M907" s="38"/>
      <c r="N907" s="38"/>
      <c r="O907" s="38">
        <v>17</v>
      </c>
      <c r="P907" s="38"/>
      <c r="Q907" s="38"/>
      <c r="R907" s="38"/>
    </row>
    <row r="908" spans="1:18" s="1753" customFormat="1" ht="21.95" customHeight="1">
      <c r="A908" s="1777"/>
      <c r="B908" s="84" t="s">
        <v>1007</v>
      </c>
      <c r="C908" s="1877">
        <v>100</v>
      </c>
      <c r="D908" s="1863" t="s">
        <v>59</v>
      </c>
      <c r="E908" s="450" t="s">
        <v>44</v>
      </c>
      <c r="F908" s="2005">
        <v>1</v>
      </c>
      <c r="G908" s="2161">
        <v>1</v>
      </c>
      <c r="H908" s="1947">
        <v>1</v>
      </c>
      <c r="I908" s="2161">
        <v>1</v>
      </c>
      <c r="J908" s="1750"/>
      <c r="K908" s="1751"/>
      <c r="L908" s="1751"/>
      <c r="M908" s="1751"/>
      <c r="N908" s="1752"/>
      <c r="O908" s="1751"/>
      <c r="P908" s="1751"/>
      <c r="Q908" s="1751"/>
    </row>
    <row r="909" spans="1:18" s="1753" customFormat="1" ht="21.95" hidden="1" customHeight="1" outlineLevel="1">
      <c r="A909" s="133"/>
      <c r="B909" s="84" t="s">
        <v>898</v>
      </c>
      <c r="C909" s="1877">
        <v>100</v>
      </c>
      <c r="D909" s="181" t="s">
        <v>897</v>
      </c>
      <c r="E909" s="1746"/>
      <c r="F909" s="2005">
        <v>1</v>
      </c>
      <c r="G909" s="2161">
        <v>1</v>
      </c>
      <c r="H909" s="1947">
        <v>1</v>
      </c>
      <c r="I909" s="2161">
        <v>1</v>
      </c>
      <c r="J909" s="1750"/>
      <c r="K909" s="1751"/>
      <c r="L909" s="1751"/>
      <c r="M909" s="1751"/>
      <c r="N909" s="1752"/>
      <c r="O909" s="1751"/>
      <c r="P909" s="1751"/>
      <c r="Q909" s="1751"/>
    </row>
    <row r="910" spans="1:18" s="1753" customFormat="1" ht="21.95" hidden="1" customHeight="1" outlineLevel="1">
      <c r="A910" s="133"/>
      <c r="B910" s="84" t="s">
        <v>899</v>
      </c>
      <c r="C910" s="1877">
        <v>100</v>
      </c>
      <c r="D910" s="181" t="s">
        <v>897</v>
      </c>
      <c r="E910" s="1746"/>
      <c r="F910" s="2005">
        <v>1</v>
      </c>
      <c r="G910" s="2161">
        <v>1</v>
      </c>
      <c r="H910" s="1947">
        <v>1</v>
      </c>
      <c r="I910" s="2161">
        <v>1</v>
      </c>
      <c r="J910" s="1750"/>
      <c r="K910" s="1751"/>
      <c r="L910" s="1751"/>
      <c r="M910" s="1751"/>
      <c r="N910" s="1752"/>
      <c r="O910" s="1751"/>
      <c r="P910" s="1751"/>
      <c r="Q910" s="1751"/>
    </row>
    <row r="911" spans="1:18" s="1753" customFormat="1" ht="21.95" hidden="1" customHeight="1" outlineLevel="1">
      <c r="A911" s="133"/>
      <c r="B911" s="84" t="s">
        <v>900</v>
      </c>
      <c r="C911" s="1877">
        <v>100</v>
      </c>
      <c r="D911" s="181" t="s">
        <v>897</v>
      </c>
      <c r="E911" s="1746"/>
      <c r="F911" s="2005">
        <v>1</v>
      </c>
      <c r="G911" s="2161">
        <v>1</v>
      </c>
      <c r="H911" s="1947">
        <v>1</v>
      </c>
      <c r="I911" s="2161">
        <v>1</v>
      </c>
      <c r="J911" s="1750"/>
      <c r="K911" s="1751"/>
      <c r="L911" s="1751"/>
      <c r="M911" s="1751"/>
      <c r="N911" s="1752"/>
      <c r="O911" s="1751"/>
      <c r="P911" s="1751"/>
      <c r="Q911" s="1751"/>
    </row>
    <row r="912" spans="1:18" s="1753" customFormat="1" ht="21.95" hidden="1" customHeight="1" outlineLevel="1">
      <c r="A912" s="133"/>
      <c r="B912" s="84" t="s">
        <v>901</v>
      </c>
      <c r="C912" s="1877">
        <v>100</v>
      </c>
      <c r="D912" s="181" t="s">
        <v>897</v>
      </c>
      <c r="E912" s="1746"/>
      <c r="F912" s="2005">
        <v>1</v>
      </c>
      <c r="G912" s="2161">
        <v>1</v>
      </c>
      <c r="H912" s="1947">
        <v>1</v>
      </c>
      <c r="I912" s="2161">
        <v>1</v>
      </c>
      <c r="J912" s="1750"/>
      <c r="K912" s="1751"/>
      <c r="L912" s="1751"/>
      <c r="M912" s="1751"/>
      <c r="N912" s="1752"/>
      <c r="O912" s="1751"/>
      <c r="P912" s="1751"/>
      <c r="Q912" s="1751"/>
    </row>
    <row r="913" spans="1:17" s="1753" customFormat="1" ht="21.95" customHeight="1" collapsed="1">
      <c r="A913" s="133"/>
      <c r="B913" s="84" t="s">
        <v>902</v>
      </c>
      <c r="C913" s="1877">
        <v>100</v>
      </c>
      <c r="D913" s="181" t="s">
        <v>897</v>
      </c>
      <c r="E913" s="411" t="s">
        <v>123</v>
      </c>
      <c r="F913" s="2005">
        <v>1</v>
      </c>
      <c r="G913" s="2161">
        <v>1</v>
      </c>
      <c r="H913" s="1947">
        <v>1</v>
      </c>
      <c r="I913" s="2161">
        <v>1</v>
      </c>
      <c r="J913" s="1750"/>
      <c r="K913" s="1751"/>
      <c r="L913" s="1751"/>
      <c r="M913" s="1751"/>
      <c r="N913" s="1752"/>
      <c r="O913" s="1751"/>
      <c r="P913" s="1751"/>
      <c r="Q913" s="1751"/>
    </row>
    <row r="914" spans="1:17" s="1753" customFormat="1" ht="21.95" hidden="1" customHeight="1" outlineLevel="1">
      <c r="A914" s="133"/>
      <c r="B914" s="84" t="s">
        <v>903</v>
      </c>
      <c r="C914" s="1877">
        <v>100</v>
      </c>
      <c r="D914" s="181" t="s">
        <v>897</v>
      </c>
      <c r="E914" s="1746"/>
      <c r="F914" s="2005">
        <v>1</v>
      </c>
      <c r="G914" s="2161">
        <v>1</v>
      </c>
      <c r="H914" s="1947">
        <v>1</v>
      </c>
      <c r="I914" s="2161">
        <v>1</v>
      </c>
      <c r="J914" s="1750"/>
      <c r="K914" s="1751"/>
      <c r="L914" s="1751"/>
      <c r="M914" s="1751"/>
      <c r="N914" s="1752"/>
      <c r="O914" s="1751"/>
      <c r="P914" s="1751"/>
      <c r="Q914" s="1751"/>
    </row>
    <row r="915" spans="1:17" s="1753" customFormat="1" ht="21.95" hidden="1" customHeight="1" outlineLevel="1">
      <c r="A915" s="133"/>
      <c r="B915" s="84" t="s">
        <v>904</v>
      </c>
      <c r="C915" s="1877">
        <v>100</v>
      </c>
      <c r="D915" s="181" t="s">
        <v>897</v>
      </c>
      <c r="E915" s="1746"/>
      <c r="F915" s="2005">
        <v>1</v>
      </c>
      <c r="G915" s="2161">
        <v>1</v>
      </c>
      <c r="H915" s="1947">
        <v>1</v>
      </c>
      <c r="I915" s="2161">
        <v>1</v>
      </c>
      <c r="J915" s="1750"/>
      <c r="K915" s="1751"/>
      <c r="L915" s="1751"/>
      <c r="M915" s="1751"/>
      <c r="N915" s="1752"/>
      <c r="O915" s="1751"/>
      <c r="P915" s="1751"/>
      <c r="Q915" s="1751"/>
    </row>
    <row r="916" spans="1:17" s="1753" customFormat="1" ht="21.95" hidden="1" customHeight="1" outlineLevel="1">
      <c r="A916" s="133"/>
      <c r="B916" s="84" t="s">
        <v>905</v>
      </c>
      <c r="C916" s="1877">
        <v>100</v>
      </c>
      <c r="D916" s="181" t="s">
        <v>897</v>
      </c>
      <c r="E916" s="1746"/>
      <c r="F916" s="2005">
        <v>1</v>
      </c>
      <c r="G916" s="2161">
        <v>1</v>
      </c>
      <c r="H916" s="1947">
        <v>1</v>
      </c>
      <c r="I916" s="2161">
        <v>1</v>
      </c>
      <c r="J916" s="1750"/>
      <c r="K916" s="1751"/>
      <c r="L916" s="1751"/>
      <c r="M916" s="1751"/>
      <c r="N916" s="1752"/>
      <c r="O916" s="1751"/>
      <c r="P916" s="1751"/>
      <c r="Q916" s="1751"/>
    </row>
    <row r="917" spans="1:17" s="1753" customFormat="1" ht="21.95" customHeight="1" collapsed="1">
      <c r="A917" s="133"/>
      <c r="B917" s="84" t="s">
        <v>906</v>
      </c>
      <c r="C917" s="1877">
        <v>100</v>
      </c>
      <c r="D917" s="181" t="s">
        <v>897</v>
      </c>
      <c r="E917" s="1746"/>
      <c r="F917" s="2005">
        <v>1</v>
      </c>
      <c r="G917" s="2161">
        <v>1</v>
      </c>
      <c r="H917" s="1947">
        <v>1</v>
      </c>
      <c r="I917" s="2161">
        <v>1</v>
      </c>
      <c r="J917" s="1750"/>
      <c r="K917" s="1751"/>
      <c r="L917" s="1751"/>
      <c r="M917" s="1751"/>
      <c r="N917" s="1752"/>
      <c r="O917" s="1751"/>
      <c r="P917" s="1751"/>
      <c r="Q917" s="1751"/>
    </row>
    <row r="918" spans="1:17" s="1753" customFormat="1" ht="21.95" hidden="1" customHeight="1" outlineLevel="1">
      <c r="A918" s="133"/>
      <c r="B918" s="84" t="s">
        <v>907</v>
      </c>
      <c r="C918" s="1877">
        <v>100</v>
      </c>
      <c r="D918" s="181" t="s">
        <v>897</v>
      </c>
      <c r="E918" s="1746"/>
      <c r="F918" s="2005">
        <v>1</v>
      </c>
      <c r="G918" s="2161">
        <v>1</v>
      </c>
      <c r="H918" s="1947">
        <v>1</v>
      </c>
      <c r="I918" s="2161">
        <v>1</v>
      </c>
      <c r="J918" s="1750"/>
      <c r="K918" s="1751"/>
      <c r="L918" s="1751"/>
      <c r="M918" s="1751"/>
      <c r="N918" s="1752"/>
      <c r="O918" s="1751"/>
      <c r="P918" s="1751"/>
      <c r="Q918" s="1751"/>
    </row>
    <row r="919" spans="1:17" s="1753" customFormat="1" ht="21.95" hidden="1" customHeight="1" outlineLevel="1">
      <c r="A919" s="133"/>
      <c r="B919" s="84" t="s">
        <v>908</v>
      </c>
      <c r="C919" s="1877">
        <v>100</v>
      </c>
      <c r="D919" s="181" t="s">
        <v>897</v>
      </c>
      <c r="E919" s="1746"/>
      <c r="F919" s="2005">
        <v>1</v>
      </c>
      <c r="G919" s="2161">
        <v>1</v>
      </c>
      <c r="H919" s="1947">
        <v>1</v>
      </c>
      <c r="I919" s="2161">
        <v>1</v>
      </c>
      <c r="J919" s="1750"/>
      <c r="K919" s="1751"/>
      <c r="L919" s="1751"/>
      <c r="M919" s="1751"/>
      <c r="N919" s="1752"/>
      <c r="O919" s="1751"/>
      <c r="P919" s="1751"/>
      <c r="Q919" s="1751"/>
    </row>
    <row r="920" spans="1:17" s="1753" customFormat="1" ht="21.95" hidden="1" customHeight="1" outlineLevel="1">
      <c r="A920" s="133"/>
      <c r="B920" s="84" t="s">
        <v>909</v>
      </c>
      <c r="C920" s="1877">
        <v>100</v>
      </c>
      <c r="D920" s="181" t="s">
        <v>897</v>
      </c>
      <c r="E920" s="1746"/>
      <c r="F920" s="2005">
        <v>1</v>
      </c>
      <c r="G920" s="2161">
        <v>1</v>
      </c>
      <c r="H920" s="1947">
        <v>1</v>
      </c>
      <c r="I920" s="2161">
        <v>1</v>
      </c>
      <c r="J920" s="1750"/>
      <c r="K920" s="1751"/>
      <c r="L920" s="1751"/>
      <c r="M920" s="1751"/>
      <c r="N920" s="1752"/>
      <c r="O920" s="1751"/>
      <c r="P920" s="1751"/>
      <c r="Q920" s="1751"/>
    </row>
    <row r="921" spans="1:17" s="1753" customFormat="1" ht="21.95" customHeight="1" collapsed="1">
      <c r="A921" s="133"/>
      <c r="B921" s="84" t="s">
        <v>910</v>
      </c>
      <c r="C921" s="1877">
        <v>100</v>
      </c>
      <c r="D921" s="181" t="s">
        <v>897</v>
      </c>
      <c r="E921" s="1746"/>
      <c r="F921" s="2005">
        <v>1</v>
      </c>
      <c r="G921" s="2161">
        <v>1</v>
      </c>
      <c r="H921" s="1947">
        <v>1</v>
      </c>
      <c r="I921" s="2161">
        <v>1</v>
      </c>
      <c r="J921" s="1750"/>
      <c r="K921" s="1751"/>
      <c r="L921" s="1751"/>
      <c r="M921" s="1751"/>
      <c r="N921" s="1752"/>
      <c r="O921" s="1751"/>
      <c r="P921" s="1751"/>
      <c r="Q921" s="1751"/>
    </row>
    <row r="922" spans="1:17" s="1753" customFormat="1" ht="21.95" hidden="1" customHeight="1" outlineLevel="1">
      <c r="A922" s="133"/>
      <c r="B922" s="84" t="s">
        <v>911</v>
      </c>
      <c r="C922" s="1877">
        <v>100</v>
      </c>
      <c r="D922" s="181" t="s">
        <v>897</v>
      </c>
      <c r="E922" s="1746"/>
      <c r="F922" s="2005">
        <v>1</v>
      </c>
      <c r="G922" s="2161">
        <v>1</v>
      </c>
      <c r="H922" s="1947">
        <v>1</v>
      </c>
      <c r="I922" s="2161">
        <v>1</v>
      </c>
      <c r="J922" s="1750"/>
      <c r="K922" s="1751"/>
      <c r="L922" s="1751"/>
      <c r="M922" s="1751"/>
      <c r="N922" s="1752"/>
      <c r="O922" s="1751"/>
      <c r="P922" s="1751"/>
      <c r="Q922" s="1751"/>
    </row>
    <row r="923" spans="1:17" s="1753" customFormat="1" ht="21.95" hidden="1" customHeight="1" outlineLevel="1">
      <c r="A923" s="133"/>
      <c r="B923" s="84" t="s">
        <v>912</v>
      </c>
      <c r="C923" s="1877">
        <v>100</v>
      </c>
      <c r="D923" s="181" t="s">
        <v>897</v>
      </c>
      <c r="E923" s="1746"/>
      <c r="F923" s="2005">
        <v>1</v>
      </c>
      <c r="G923" s="2161">
        <v>1</v>
      </c>
      <c r="H923" s="1947">
        <v>1</v>
      </c>
      <c r="I923" s="2161">
        <v>1</v>
      </c>
      <c r="J923" s="1750"/>
      <c r="K923" s="1751"/>
      <c r="L923" s="1751"/>
      <c r="M923" s="1751"/>
      <c r="N923" s="1752"/>
      <c r="O923" s="1751"/>
      <c r="P923" s="1751"/>
      <c r="Q923" s="1751"/>
    </row>
    <row r="924" spans="1:17" s="1753" customFormat="1" ht="21.95" hidden="1" customHeight="1" outlineLevel="1">
      <c r="A924" s="133"/>
      <c r="B924" s="84" t="s">
        <v>913</v>
      </c>
      <c r="C924" s="1877">
        <v>100</v>
      </c>
      <c r="D924" s="181" t="s">
        <v>897</v>
      </c>
      <c r="E924" s="1746"/>
      <c r="F924" s="2005">
        <v>1</v>
      </c>
      <c r="G924" s="2161">
        <v>1</v>
      </c>
      <c r="H924" s="1947">
        <v>1</v>
      </c>
      <c r="I924" s="2161">
        <v>1</v>
      </c>
      <c r="J924" s="1750"/>
      <c r="K924" s="1751"/>
      <c r="L924" s="1751"/>
      <c r="M924" s="1751"/>
      <c r="N924" s="1752"/>
      <c r="O924" s="1751"/>
      <c r="P924" s="1751"/>
      <c r="Q924" s="1751"/>
    </row>
    <row r="925" spans="1:17" s="1753" customFormat="1" ht="21.95" hidden="1" customHeight="1" outlineLevel="1">
      <c r="A925" s="133"/>
      <c r="B925" s="84" t="s">
        <v>914</v>
      </c>
      <c r="C925" s="1877">
        <v>100</v>
      </c>
      <c r="D925" s="181" t="s">
        <v>897</v>
      </c>
      <c r="E925" s="1746"/>
      <c r="F925" s="2005">
        <v>1</v>
      </c>
      <c r="G925" s="2161">
        <v>1</v>
      </c>
      <c r="H925" s="1947">
        <v>1</v>
      </c>
      <c r="I925" s="2161">
        <v>1</v>
      </c>
      <c r="J925" s="1750"/>
      <c r="K925" s="1751"/>
      <c r="L925" s="1751"/>
      <c r="M925" s="1751"/>
      <c r="N925" s="1752"/>
      <c r="O925" s="1751"/>
      <c r="P925" s="1751"/>
      <c r="Q925" s="1751"/>
    </row>
    <row r="926" spans="1:17" s="1753" customFormat="1" ht="21.95" customHeight="1" collapsed="1">
      <c r="A926" s="133"/>
      <c r="B926" s="84" t="s">
        <v>915</v>
      </c>
      <c r="C926" s="1877">
        <v>100</v>
      </c>
      <c r="D926" s="181" t="s">
        <v>897</v>
      </c>
      <c r="E926" s="1746"/>
      <c r="F926" s="2005">
        <v>1</v>
      </c>
      <c r="G926" s="2161">
        <v>1</v>
      </c>
      <c r="H926" s="1947">
        <v>1</v>
      </c>
      <c r="I926" s="2161">
        <v>1</v>
      </c>
      <c r="J926" s="1750"/>
      <c r="K926" s="1751"/>
      <c r="L926" s="1751"/>
      <c r="M926" s="1751"/>
      <c r="N926" s="1752"/>
      <c r="O926" s="1751"/>
      <c r="P926" s="1751"/>
      <c r="Q926" s="1751"/>
    </row>
    <row r="927" spans="1:17" s="1753" customFormat="1" ht="21.95" hidden="1" customHeight="1" outlineLevel="1">
      <c r="A927" s="133"/>
      <c r="B927" s="84" t="s">
        <v>916</v>
      </c>
      <c r="C927" s="1877">
        <v>100</v>
      </c>
      <c r="D927" s="181" t="s">
        <v>897</v>
      </c>
      <c r="E927" s="1746"/>
      <c r="F927" s="2005">
        <v>1</v>
      </c>
      <c r="G927" s="2161">
        <v>1</v>
      </c>
      <c r="H927" s="1947">
        <v>1</v>
      </c>
      <c r="I927" s="2161">
        <v>1</v>
      </c>
      <c r="J927" s="1750"/>
      <c r="K927" s="1751"/>
      <c r="L927" s="1751"/>
      <c r="M927" s="1751"/>
      <c r="N927" s="1752"/>
      <c r="O927" s="1751"/>
      <c r="P927" s="1751"/>
      <c r="Q927" s="1751"/>
    </row>
    <row r="928" spans="1:17" s="1753" customFormat="1" ht="21.95" hidden="1" customHeight="1" outlineLevel="1">
      <c r="A928" s="1846"/>
      <c r="B928" s="1326" t="s">
        <v>917</v>
      </c>
      <c r="C928" s="1877">
        <v>100</v>
      </c>
      <c r="D928" s="181" t="s">
        <v>897</v>
      </c>
      <c r="E928" s="1848"/>
      <c r="F928" s="2005">
        <v>1</v>
      </c>
      <c r="G928" s="2161">
        <v>1</v>
      </c>
      <c r="H928" s="1947">
        <v>1</v>
      </c>
      <c r="I928" s="2161">
        <v>1</v>
      </c>
      <c r="J928" s="1849"/>
      <c r="K928" s="1751"/>
      <c r="L928" s="1751"/>
      <c r="M928" s="1751"/>
      <c r="N928" s="1752"/>
      <c r="O928" s="1751"/>
      <c r="P928" s="1751"/>
      <c r="Q928" s="1751"/>
    </row>
    <row r="929" spans="1:17" s="1753" customFormat="1" ht="21.95" customHeight="1" collapsed="1">
      <c r="A929" s="978"/>
      <c r="B929" s="1836" t="s">
        <v>918</v>
      </c>
      <c r="C929" s="1877">
        <v>100</v>
      </c>
      <c r="D929" s="181" t="s">
        <v>897</v>
      </c>
      <c r="E929" s="1852"/>
      <c r="F929" s="2005">
        <v>1</v>
      </c>
      <c r="G929" s="2161">
        <v>1</v>
      </c>
      <c r="H929" s="1947">
        <v>1</v>
      </c>
      <c r="I929" s="2161">
        <v>1</v>
      </c>
      <c r="J929" s="1853"/>
      <c r="K929" s="1751"/>
      <c r="L929" s="1751"/>
      <c r="M929" s="1751"/>
      <c r="N929" s="1752"/>
      <c r="O929" s="1751"/>
      <c r="P929" s="1751"/>
      <c r="Q929" s="1751"/>
    </row>
    <row r="930" spans="1:17" s="1753" customFormat="1" ht="21.95" hidden="1" customHeight="1" outlineLevel="1">
      <c r="A930" s="133"/>
      <c r="B930" s="84" t="s">
        <v>919</v>
      </c>
      <c r="C930" s="1877">
        <v>100</v>
      </c>
      <c r="D930" s="181" t="s">
        <v>897</v>
      </c>
      <c r="E930" s="1746"/>
      <c r="F930" s="2005">
        <v>1</v>
      </c>
      <c r="G930" s="2161">
        <v>1</v>
      </c>
      <c r="H930" s="1947">
        <v>1</v>
      </c>
      <c r="I930" s="2161">
        <v>1</v>
      </c>
      <c r="J930" s="1750"/>
      <c r="K930" s="1751"/>
      <c r="L930" s="1751"/>
      <c r="M930" s="1751"/>
      <c r="N930" s="1752"/>
      <c r="O930" s="1751"/>
      <c r="P930" s="1751"/>
      <c r="Q930" s="1751"/>
    </row>
    <row r="931" spans="1:17" s="1753" customFormat="1" ht="21.95" hidden="1" customHeight="1" outlineLevel="1">
      <c r="A931" s="133"/>
      <c r="B931" s="84" t="s">
        <v>920</v>
      </c>
      <c r="C931" s="1877">
        <v>100</v>
      </c>
      <c r="D931" s="181" t="s">
        <v>897</v>
      </c>
      <c r="E931" s="1746"/>
      <c r="F931" s="2005">
        <v>1</v>
      </c>
      <c r="G931" s="2161">
        <v>1</v>
      </c>
      <c r="H931" s="1947">
        <v>1</v>
      </c>
      <c r="I931" s="2161">
        <v>1</v>
      </c>
      <c r="J931" s="1750"/>
      <c r="K931" s="1751"/>
      <c r="L931" s="1751"/>
      <c r="M931" s="1751"/>
      <c r="N931" s="1752"/>
      <c r="O931" s="1751"/>
      <c r="P931" s="1751"/>
      <c r="Q931" s="1751"/>
    </row>
    <row r="932" spans="1:17" s="1753" customFormat="1" ht="21.95" hidden="1" customHeight="1" outlineLevel="1">
      <c r="A932" s="133"/>
      <c r="B932" s="84" t="s">
        <v>921</v>
      </c>
      <c r="C932" s="1877">
        <v>100</v>
      </c>
      <c r="D932" s="181" t="s">
        <v>897</v>
      </c>
      <c r="E932" s="1746"/>
      <c r="F932" s="2005">
        <v>1</v>
      </c>
      <c r="G932" s="2161">
        <v>1</v>
      </c>
      <c r="H932" s="1947">
        <v>1</v>
      </c>
      <c r="I932" s="2161">
        <v>1</v>
      </c>
      <c r="J932" s="1750"/>
      <c r="K932" s="1751"/>
      <c r="L932" s="1751"/>
      <c r="M932" s="1751"/>
      <c r="N932" s="1752"/>
      <c r="O932" s="1751"/>
      <c r="P932" s="1751"/>
      <c r="Q932" s="1751"/>
    </row>
    <row r="933" spans="1:17" s="1753" customFormat="1" ht="21.95" hidden="1" customHeight="1" outlineLevel="1">
      <c r="A933" s="166"/>
      <c r="B933" s="84" t="s">
        <v>922</v>
      </c>
      <c r="C933" s="1877">
        <v>100</v>
      </c>
      <c r="D933" s="181" t="s">
        <v>897</v>
      </c>
      <c r="E933" s="1746"/>
      <c r="F933" s="2005">
        <v>1</v>
      </c>
      <c r="G933" s="2161">
        <v>1</v>
      </c>
      <c r="H933" s="1947">
        <v>1</v>
      </c>
      <c r="I933" s="2161">
        <v>1</v>
      </c>
      <c r="J933" s="1750"/>
      <c r="K933" s="1751"/>
      <c r="L933" s="1751"/>
      <c r="M933" s="1751"/>
      <c r="N933" s="1752"/>
      <c r="O933" s="1751"/>
      <c r="P933" s="1751"/>
      <c r="Q933" s="1751"/>
    </row>
    <row r="934" spans="1:17" s="1753" customFormat="1" ht="21.95" customHeight="1" collapsed="1">
      <c r="A934" s="133"/>
      <c r="B934" s="84" t="s">
        <v>923</v>
      </c>
      <c r="C934" s="1877">
        <v>100</v>
      </c>
      <c r="D934" s="181" t="s">
        <v>897</v>
      </c>
      <c r="E934" s="1746"/>
      <c r="F934" s="2005">
        <v>1</v>
      </c>
      <c r="G934" s="2161">
        <v>1</v>
      </c>
      <c r="H934" s="1947">
        <v>1</v>
      </c>
      <c r="I934" s="2161">
        <v>1</v>
      </c>
      <c r="J934" s="1750"/>
      <c r="K934" s="1751"/>
      <c r="L934" s="1751"/>
      <c r="M934" s="1751"/>
      <c r="N934" s="1752"/>
      <c r="O934" s="1751"/>
      <c r="P934" s="1751"/>
      <c r="Q934" s="1751"/>
    </row>
    <row r="935" spans="1:17" s="1753" customFormat="1" ht="21.95" hidden="1" customHeight="1" outlineLevel="1">
      <c r="A935" s="133"/>
      <c r="B935" s="84" t="s">
        <v>924</v>
      </c>
      <c r="C935" s="1877">
        <v>100</v>
      </c>
      <c r="D935" s="181" t="s">
        <v>897</v>
      </c>
      <c r="E935" s="1746"/>
      <c r="F935" s="2005">
        <v>1</v>
      </c>
      <c r="G935" s="2161">
        <v>1</v>
      </c>
      <c r="H935" s="1947">
        <v>1</v>
      </c>
      <c r="I935" s="2161">
        <v>1</v>
      </c>
      <c r="J935" s="1750"/>
      <c r="K935" s="1751"/>
      <c r="L935" s="1751"/>
      <c r="M935" s="1751"/>
      <c r="N935" s="1752"/>
      <c r="O935" s="1751"/>
      <c r="P935" s="1751"/>
      <c r="Q935" s="1751"/>
    </row>
    <row r="936" spans="1:17" s="1753" customFormat="1" ht="21.95" hidden="1" customHeight="1" outlineLevel="1">
      <c r="A936" s="133"/>
      <c r="B936" s="84" t="s">
        <v>925</v>
      </c>
      <c r="C936" s="1877">
        <v>100</v>
      </c>
      <c r="D936" s="181" t="s">
        <v>897</v>
      </c>
      <c r="E936" s="1746"/>
      <c r="F936" s="2005">
        <v>1</v>
      </c>
      <c r="G936" s="2161">
        <v>1</v>
      </c>
      <c r="H936" s="1947">
        <v>1</v>
      </c>
      <c r="I936" s="2161">
        <v>1</v>
      </c>
      <c r="J936" s="1750"/>
      <c r="K936" s="1751"/>
      <c r="L936" s="1751"/>
      <c r="M936" s="1751"/>
      <c r="N936" s="1752"/>
      <c r="O936" s="1751"/>
      <c r="P936" s="1751"/>
      <c r="Q936" s="1751"/>
    </row>
    <row r="937" spans="1:17" s="1753" customFormat="1" ht="21.95" hidden="1" customHeight="1" outlineLevel="1">
      <c r="A937" s="133"/>
      <c r="B937" s="84" t="s">
        <v>926</v>
      </c>
      <c r="C937" s="1877">
        <v>100</v>
      </c>
      <c r="D937" s="181" t="s">
        <v>897</v>
      </c>
      <c r="E937" s="1746"/>
      <c r="F937" s="2005">
        <v>1</v>
      </c>
      <c r="G937" s="2161">
        <v>1</v>
      </c>
      <c r="H937" s="1947">
        <v>1</v>
      </c>
      <c r="I937" s="2161">
        <v>1</v>
      </c>
      <c r="J937" s="1750"/>
      <c r="K937" s="1751"/>
      <c r="L937" s="1751"/>
      <c r="M937" s="1751"/>
      <c r="N937" s="1752"/>
      <c r="O937" s="1751"/>
      <c r="P937" s="1751"/>
      <c r="Q937" s="1751"/>
    </row>
    <row r="938" spans="1:17" s="1753" customFormat="1" ht="21.95" customHeight="1" collapsed="1">
      <c r="A938" s="133"/>
      <c r="B938" s="84" t="s">
        <v>927</v>
      </c>
      <c r="C938" s="1877">
        <v>100</v>
      </c>
      <c r="D938" s="181" t="s">
        <v>897</v>
      </c>
      <c r="E938" s="1746"/>
      <c r="F938" s="2005">
        <v>1</v>
      </c>
      <c r="G938" s="2161">
        <v>1</v>
      </c>
      <c r="H938" s="1947">
        <v>1</v>
      </c>
      <c r="I938" s="2161">
        <v>1</v>
      </c>
      <c r="J938" s="1750"/>
      <c r="K938" s="1751"/>
      <c r="L938" s="1751"/>
      <c r="M938" s="1751"/>
      <c r="N938" s="1752"/>
      <c r="O938" s="1751"/>
      <c r="P938" s="1751"/>
      <c r="Q938" s="1751"/>
    </row>
    <row r="939" spans="1:17" s="1753" customFormat="1" ht="21.95" customHeight="1">
      <c r="A939" s="133"/>
      <c r="B939" s="84" t="s">
        <v>928</v>
      </c>
      <c r="C939" s="1877">
        <v>100</v>
      </c>
      <c r="D939" s="181" t="s">
        <v>897</v>
      </c>
      <c r="E939" s="1746"/>
      <c r="F939" s="2005">
        <v>1</v>
      </c>
      <c r="G939" s="2161">
        <v>1</v>
      </c>
      <c r="H939" s="1947">
        <v>1</v>
      </c>
      <c r="I939" s="2161">
        <v>1</v>
      </c>
      <c r="J939" s="1750"/>
      <c r="K939" s="1751"/>
      <c r="L939" s="1751"/>
      <c r="M939" s="1751"/>
      <c r="N939" s="1752"/>
      <c r="O939" s="1751"/>
      <c r="P939" s="1751"/>
      <c r="Q939" s="1751"/>
    </row>
    <row r="940" spans="1:17" s="1753" customFormat="1" ht="21.95" hidden="1" customHeight="1" outlineLevel="1">
      <c r="A940" s="133"/>
      <c r="B940" s="84" t="s">
        <v>929</v>
      </c>
      <c r="C940" s="1877">
        <v>100</v>
      </c>
      <c r="D940" s="181" t="s">
        <v>897</v>
      </c>
      <c r="E940" s="1746"/>
      <c r="F940" s="2005">
        <v>1</v>
      </c>
      <c r="G940" s="2161">
        <v>1</v>
      </c>
      <c r="H940" s="1947">
        <v>1</v>
      </c>
      <c r="I940" s="2161">
        <v>1</v>
      </c>
      <c r="J940" s="1750"/>
      <c r="K940" s="1751"/>
      <c r="L940" s="1751"/>
      <c r="M940" s="1751"/>
      <c r="N940" s="1752"/>
      <c r="O940" s="1751"/>
      <c r="P940" s="1751"/>
      <c r="Q940" s="1751"/>
    </row>
    <row r="941" spans="1:17" s="1753" customFormat="1" ht="21.95" hidden="1" customHeight="1" outlineLevel="1">
      <c r="A941" s="133"/>
      <c r="B941" s="84" t="s">
        <v>930</v>
      </c>
      <c r="C941" s="1877">
        <v>100</v>
      </c>
      <c r="D941" s="181" t="s">
        <v>897</v>
      </c>
      <c r="E941" s="1746"/>
      <c r="F941" s="2005">
        <v>1</v>
      </c>
      <c r="G941" s="2161">
        <v>1</v>
      </c>
      <c r="H941" s="1947">
        <v>1</v>
      </c>
      <c r="I941" s="2161">
        <v>1</v>
      </c>
      <c r="J941" s="1750"/>
      <c r="K941" s="1751"/>
      <c r="L941" s="1751"/>
      <c r="M941" s="1751"/>
      <c r="N941" s="1752"/>
      <c r="O941" s="1751"/>
      <c r="P941" s="1751"/>
      <c r="Q941" s="1751"/>
    </row>
    <row r="942" spans="1:17" s="1753" customFormat="1" ht="21.95" customHeight="1" collapsed="1">
      <c r="A942" s="133"/>
      <c r="B942" s="84" t="s">
        <v>931</v>
      </c>
      <c r="C942" s="1877">
        <v>100</v>
      </c>
      <c r="D942" s="181" t="s">
        <v>897</v>
      </c>
      <c r="E942" s="1746"/>
      <c r="F942" s="2005">
        <v>1</v>
      </c>
      <c r="G942" s="2161">
        <v>1</v>
      </c>
      <c r="H942" s="1947">
        <v>1</v>
      </c>
      <c r="I942" s="2161">
        <v>1</v>
      </c>
      <c r="J942" s="1750"/>
      <c r="K942" s="1751"/>
      <c r="L942" s="1751"/>
      <c r="M942" s="1751"/>
      <c r="N942" s="1752"/>
      <c r="O942" s="1751"/>
      <c r="P942" s="1751"/>
      <c r="Q942" s="1751"/>
    </row>
    <row r="943" spans="1:17" s="1753" customFormat="1" ht="21.95" hidden="1" customHeight="1" outlineLevel="1">
      <c r="A943" s="133"/>
      <c r="B943" s="84" t="s">
        <v>932</v>
      </c>
      <c r="C943" s="1877">
        <v>100</v>
      </c>
      <c r="D943" s="181" t="s">
        <v>897</v>
      </c>
      <c r="E943" s="1746"/>
      <c r="F943" s="2005">
        <v>1</v>
      </c>
      <c r="G943" s="2161">
        <v>1</v>
      </c>
      <c r="H943" s="1947">
        <v>1</v>
      </c>
      <c r="I943" s="2161">
        <v>1</v>
      </c>
      <c r="J943" s="1750"/>
      <c r="K943" s="1751"/>
      <c r="L943" s="1751"/>
      <c r="M943" s="1751"/>
      <c r="N943" s="1752"/>
      <c r="O943" s="1751"/>
      <c r="P943" s="1751"/>
      <c r="Q943" s="1751"/>
    </row>
    <row r="944" spans="1:17" s="1753" customFormat="1" ht="21.95" hidden="1" customHeight="1" outlineLevel="1">
      <c r="A944" s="133"/>
      <c r="B944" s="84" t="s">
        <v>933</v>
      </c>
      <c r="C944" s="1877">
        <v>100</v>
      </c>
      <c r="D944" s="181" t="s">
        <v>897</v>
      </c>
      <c r="E944" s="1746"/>
      <c r="F944" s="2005">
        <v>1</v>
      </c>
      <c r="G944" s="2161">
        <v>1</v>
      </c>
      <c r="H944" s="1947">
        <v>1</v>
      </c>
      <c r="I944" s="2161">
        <v>1</v>
      </c>
      <c r="J944" s="1750"/>
      <c r="K944" s="1751"/>
      <c r="L944" s="1751"/>
      <c r="M944" s="1751"/>
      <c r="N944" s="1752"/>
      <c r="O944" s="1751"/>
      <c r="P944" s="1751"/>
      <c r="Q944" s="1751"/>
    </row>
    <row r="945" spans="1:17" s="1753" customFormat="1" ht="21.95" hidden="1" customHeight="1" outlineLevel="1">
      <c r="A945" s="133"/>
      <c r="B945" s="84" t="s">
        <v>934</v>
      </c>
      <c r="C945" s="1877">
        <v>100</v>
      </c>
      <c r="D945" s="181" t="s">
        <v>897</v>
      </c>
      <c r="E945" s="1746"/>
      <c r="F945" s="2005">
        <v>1</v>
      </c>
      <c r="G945" s="2161">
        <v>1</v>
      </c>
      <c r="H945" s="1947">
        <v>1</v>
      </c>
      <c r="I945" s="2161">
        <v>1</v>
      </c>
      <c r="J945" s="1750"/>
      <c r="K945" s="1751"/>
      <c r="L945" s="1751"/>
      <c r="M945" s="1751"/>
      <c r="N945" s="1752"/>
      <c r="O945" s="1751"/>
      <c r="P945" s="1751"/>
      <c r="Q945" s="1751"/>
    </row>
    <row r="946" spans="1:17" s="1753" customFormat="1" ht="21.95" customHeight="1" collapsed="1">
      <c r="A946" s="133"/>
      <c r="B946" s="84" t="s">
        <v>935</v>
      </c>
      <c r="C946" s="1877">
        <v>100</v>
      </c>
      <c r="D946" s="181" t="s">
        <v>897</v>
      </c>
      <c r="E946" s="1746"/>
      <c r="F946" s="2005">
        <v>1</v>
      </c>
      <c r="G946" s="2161">
        <v>1</v>
      </c>
      <c r="H946" s="1947">
        <v>1</v>
      </c>
      <c r="I946" s="2161">
        <v>1</v>
      </c>
      <c r="J946" s="1750"/>
      <c r="K946" s="1751"/>
      <c r="L946" s="1751"/>
      <c r="M946" s="1751"/>
      <c r="N946" s="1752"/>
      <c r="O946" s="1751"/>
      <c r="P946" s="1751"/>
      <c r="Q946" s="1751"/>
    </row>
    <row r="947" spans="1:17" s="1753" customFormat="1" ht="21.95" hidden="1" customHeight="1" outlineLevel="1">
      <c r="A947" s="133"/>
      <c r="B947" s="84" t="s">
        <v>936</v>
      </c>
      <c r="C947" s="1877">
        <v>100</v>
      </c>
      <c r="D947" s="181" t="s">
        <v>897</v>
      </c>
      <c r="E947" s="1746"/>
      <c r="F947" s="2005">
        <v>1</v>
      </c>
      <c r="G947" s="2161">
        <v>1</v>
      </c>
      <c r="H947" s="1947">
        <v>1</v>
      </c>
      <c r="I947" s="2161">
        <v>1</v>
      </c>
      <c r="J947" s="1750"/>
      <c r="K947" s="1751"/>
      <c r="L947" s="1751"/>
      <c r="M947" s="1751"/>
      <c r="N947" s="1752"/>
      <c r="O947" s="1751"/>
      <c r="P947" s="1751"/>
      <c r="Q947" s="1751"/>
    </row>
    <row r="948" spans="1:17" s="1753" customFormat="1" ht="21.95" hidden="1" customHeight="1" outlineLevel="1">
      <c r="A948" s="133"/>
      <c r="B948" s="84" t="s">
        <v>937</v>
      </c>
      <c r="C948" s="1877">
        <v>100</v>
      </c>
      <c r="D948" s="181" t="s">
        <v>897</v>
      </c>
      <c r="E948" s="1746"/>
      <c r="F948" s="2005">
        <v>1</v>
      </c>
      <c r="G948" s="2161">
        <v>1</v>
      </c>
      <c r="H948" s="1947">
        <v>1</v>
      </c>
      <c r="I948" s="2161">
        <v>1</v>
      </c>
      <c r="J948" s="1750"/>
      <c r="K948" s="1751"/>
      <c r="L948" s="1751"/>
      <c r="M948" s="1751"/>
      <c r="N948" s="1752"/>
      <c r="O948" s="1751"/>
      <c r="P948" s="1751"/>
      <c r="Q948" s="1751"/>
    </row>
    <row r="949" spans="1:17" s="1753" customFormat="1" ht="21.95" hidden="1" customHeight="1" outlineLevel="1">
      <c r="A949" s="133"/>
      <c r="B949" s="84" t="s">
        <v>938</v>
      </c>
      <c r="C949" s="1877">
        <v>100</v>
      </c>
      <c r="D949" s="181" t="s">
        <v>897</v>
      </c>
      <c r="E949" s="1746"/>
      <c r="F949" s="2005">
        <v>1</v>
      </c>
      <c r="G949" s="2161">
        <v>1</v>
      </c>
      <c r="H949" s="1947">
        <v>1</v>
      </c>
      <c r="I949" s="2161">
        <v>1</v>
      </c>
      <c r="J949" s="1750"/>
      <c r="K949" s="1751"/>
      <c r="L949" s="1751"/>
      <c r="M949" s="1751"/>
      <c r="N949" s="1752"/>
      <c r="O949" s="1751"/>
      <c r="P949" s="1751"/>
      <c r="Q949" s="1751"/>
    </row>
    <row r="950" spans="1:17" s="1753" customFormat="1" ht="21.95" customHeight="1" collapsed="1">
      <c r="A950" s="133"/>
      <c r="B950" s="84" t="s">
        <v>939</v>
      </c>
      <c r="C950" s="1877">
        <v>100</v>
      </c>
      <c r="D950" s="181" t="s">
        <v>897</v>
      </c>
      <c r="E950" s="1746"/>
      <c r="F950" s="2005">
        <v>1</v>
      </c>
      <c r="G950" s="2161">
        <v>1</v>
      </c>
      <c r="H950" s="1947">
        <v>1</v>
      </c>
      <c r="I950" s="2161">
        <v>1</v>
      </c>
      <c r="J950" s="1750"/>
      <c r="K950" s="1751"/>
      <c r="L950" s="1751"/>
      <c r="M950" s="1751"/>
      <c r="N950" s="1752"/>
      <c r="O950" s="1751"/>
      <c r="P950" s="1751"/>
      <c r="Q950" s="1751"/>
    </row>
    <row r="951" spans="1:17" s="1753" customFormat="1" ht="21.95" hidden="1" customHeight="1" outlineLevel="1">
      <c r="A951" s="133"/>
      <c r="B951" s="84" t="s">
        <v>940</v>
      </c>
      <c r="C951" s="1877">
        <v>100</v>
      </c>
      <c r="D951" s="181" t="s">
        <v>897</v>
      </c>
      <c r="E951" s="1746"/>
      <c r="F951" s="2005">
        <v>1</v>
      </c>
      <c r="G951" s="2161">
        <v>1</v>
      </c>
      <c r="H951" s="1947">
        <v>1</v>
      </c>
      <c r="I951" s="2161">
        <v>1</v>
      </c>
      <c r="J951" s="1750"/>
      <c r="K951" s="1751"/>
      <c r="L951" s="1751"/>
      <c r="M951" s="1751"/>
      <c r="N951" s="1752"/>
      <c r="O951" s="1751"/>
      <c r="P951" s="1751"/>
      <c r="Q951" s="1751"/>
    </row>
    <row r="952" spans="1:17" s="1753" customFormat="1" ht="21.95" hidden="1" customHeight="1" outlineLevel="1">
      <c r="A952" s="133"/>
      <c r="B952" s="84" t="s">
        <v>941</v>
      </c>
      <c r="C952" s="1877">
        <v>100</v>
      </c>
      <c r="D952" s="181" t="s">
        <v>897</v>
      </c>
      <c r="E952" s="1746"/>
      <c r="F952" s="2005">
        <v>1</v>
      </c>
      <c r="G952" s="2161">
        <v>1</v>
      </c>
      <c r="H952" s="1947">
        <v>1</v>
      </c>
      <c r="I952" s="2161">
        <v>1</v>
      </c>
      <c r="J952" s="1750"/>
      <c r="K952" s="1751"/>
      <c r="L952" s="1751"/>
      <c r="M952" s="1751"/>
      <c r="N952" s="1752"/>
      <c r="O952" s="1751"/>
      <c r="P952" s="1751"/>
      <c r="Q952" s="1751"/>
    </row>
    <row r="953" spans="1:17" s="1753" customFormat="1" ht="21.95" hidden="1" customHeight="1" outlineLevel="1">
      <c r="A953" s="1846"/>
      <c r="B953" s="1326" t="s">
        <v>942</v>
      </c>
      <c r="C953" s="1877">
        <v>100</v>
      </c>
      <c r="D953" s="181" t="s">
        <v>897</v>
      </c>
      <c r="E953" s="1848"/>
      <c r="F953" s="2005">
        <v>1</v>
      </c>
      <c r="G953" s="2161">
        <v>1</v>
      </c>
      <c r="H953" s="1947">
        <v>1</v>
      </c>
      <c r="I953" s="2161">
        <v>1</v>
      </c>
      <c r="J953" s="1849"/>
      <c r="K953" s="1751"/>
      <c r="L953" s="1751"/>
      <c r="M953" s="1751"/>
      <c r="N953" s="1752"/>
      <c r="O953" s="1751"/>
      <c r="P953" s="1751"/>
      <c r="Q953" s="1751"/>
    </row>
    <row r="954" spans="1:17" s="1753" customFormat="1" ht="21.95" hidden="1" customHeight="1" outlineLevel="1">
      <c r="A954" s="978" t="s">
        <v>1032</v>
      </c>
      <c r="B954" s="1836" t="s">
        <v>943</v>
      </c>
      <c r="C954" s="1877">
        <v>100</v>
      </c>
      <c r="D954" s="181" t="s">
        <v>897</v>
      </c>
      <c r="E954" s="1852"/>
      <c r="F954" s="2005">
        <v>1</v>
      </c>
      <c r="G954" s="2161">
        <v>1</v>
      </c>
      <c r="H954" s="1947">
        <v>1</v>
      </c>
      <c r="I954" s="2161">
        <v>1</v>
      </c>
      <c r="J954" s="1853"/>
      <c r="K954" s="1751"/>
      <c r="L954" s="1751"/>
      <c r="M954" s="1751"/>
      <c r="N954" s="1752"/>
      <c r="O954" s="1751"/>
      <c r="P954" s="1751"/>
      <c r="Q954" s="1751"/>
    </row>
    <row r="955" spans="1:17" s="1753" customFormat="1" ht="21.95" customHeight="1" collapsed="1">
      <c r="A955" s="133"/>
      <c r="B955" s="84" t="s">
        <v>944</v>
      </c>
      <c r="C955" s="1877">
        <v>100</v>
      </c>
      <c r="D955" s="181" t="s">
        <v>897</v>
      </c>
      <c r="E955" s="1746"/>
      <c r="F955" s="2005">
        <v>1</v>
      </c>
      <c r="G955" s="2161">
        <v>1</v>
      </c>
      <c r="H955" s="1947">
        <v>1</v>
      </c>
      <c r="I955" s="2161">
        <v>1</v>
      </c>
      <c r="J955" s="1750"/>
      <c r="K955" s="1751"/>
      <c r="L955" s="1751"/>
      <c r="M955" s="1751"/>
      <c r="N955" s="1752"/>
      <c r="O955" s="1751"/>
      <c r="P955" s="1751"/>
      <c r="Q955" s="1751"/>
    </row>
    <row r="956" spans="1:17" s="1753" customFormat="1" ht="21.95" hidden="1" customHeight="1" outlineLevel="1">
      <c r="A956" s="133"/>
      <c r="B956" s="84" t="s">
        <v>945</v>
      </c>
      <c r="C956" s="1877">
        <v>100</v>
      </c>
      <c r="D956" s="181" t="s">
        <v>897</v>
      </c>
      <c r="E956" s="1746"/>
      <c r="F956" s="2005">
        <v>1</v>
      </c>
      <c r="G956" s="2161">
        <v>1</v>
      </c>
      <c r="H956" s="1947">
        <v>1</v>
      </c>
      <c r="I956" s="2161">
        <v>1</v>
      </c>
      <c r="J956" s="1750"/>
      <c r="K956" s="1751"/>
      <c r="L956" s="1751"/>
      <c r="M956" s="1751"/>
      <c r="N956" s="1752"/>
      <c r="O956" s="1751"/>
      <c r="P956" s="1751"/>
      <c r="Q956" s="1751"/>
    </row>
    <row r="957" spans="1:17" s="1753" customFormat="1" ht="21.95" hidden="1" customHeight="1" outlineLevel="1">
      <c r="A957" s="133"/>
      <c r="B957" s="84" t="s">
        <v>946</v>
      </c>
      <c r="C957" s="1877">
        <v>100</v>
      </c>
      <c r="D957" s="181" t="s">
        <v>897</v>
      </c>
      <c r="E957" s="1746"/>
      <c r="F957" s="2005">
        <v>1</v>
      </c>
      <c r="G957" s="2161">
        <v>1</v>
      </c>
      <c r="H957" s="1947">
        <v>1</v>
      </c>
      <c r="I957" s="2161">
        <v>1</v>
      </c>
      <c r="J957" s="1750"/>
      <c r="K957" s="1751"/>
      <c r="L957" s="1751"/>
      <c r="M957" s="1751"/>
      <c r="N957" s="1752"/>
      <c r="O957" s="1751"/>
      <c r="P957" s="1751"/>
      <c r="Q957" s="1751"/>
    </row>
    <row r="958" spans="1:17" s="1753" customFormat="1" ht="21.95" customHeight="1" collapsed="1">
      <c r="A958" s="133"/>
      <c r="B958" s="84" t="s">
        <v>947</v>
      </c>
      <c r="C958" s="1877">
        <v>100</v>
      </c>
      <c r="D958" s="181" t="s">
        <v>897</v>
      </c>
      <c r="E958" s="1746"/>
      <c r="F958" s="2005">
        <v>1</v>
      </c>
      <c r="G958" s="2161">
        <v>1</v>
      </c>
      <c r="H958" s="1947">
        <v>1</v>
      </c>
      <c r="I958" s="2161">
        <v>1</v>
      </c>
      <c r="J958" s="1750"/>
      <c r="K958" s="1751"/>
      <c r="L958" s="1751"/>
      <c r="M958" s="1751"/>
      <c r="N958" s="1752"/>
      <c r="O958" s="1751"/>
      <c r="P958" s="1751"/>
      <c r="Q958" s="1751"/>
    </row>
    <row r="959" spans="1:17" s="1753" customFormat="1" ht="21.95" hidden="1" customHeight="1" outlineLevel="1">
      <c r="A959" s="133"/>
      <c r="B959" s="84" t="s">
        <v>948</v>
      </c>
      <c r="C959" s="1877">
        <v>100</v>
      </c>
      <c r="D959" s="181" t="s">
        <v>897</v>
      </c>
      <c r="E959" s="1746"/>
      <c r="F959" s="2005">
        <v>1</v>
      </c>
      <c r="G959" s="2161">
        <v>1</v>
      </c>
      <c r="H959" s="1947">
        <v>1</v>
      </c>
      <c r="I959" s="2161">
        <v>1</v>
      </c>
      <c r="J959" s="1750"/>
      <c r="K959" s="1751"/>
      <c r="L959" s="1751"/>
      <c r="M959" s="1751"/>
      <c r="N959" s="1752"/>
      <c r="O959" s="1751"/>
      <c r="P959" s="1751"/>
      <c r="Q959" s="1751"/>
    </row>
    <row r="960" spans="1:17" s="1753" customFormat="1" ht="21.95" hidden="1" customHeight="1" outlineLevel="1">
      <c r="A960" s="133"/>
      <c r="B960" s="84" t="s">
        <v>949</v>
      </c>
      <c r="C960" s="1877">
        <v>100</v>
      </c>
      <c r="D960" s="181" t="s">
        <v>897</v>
      </c>
      <c r="E960" s="1746"/>
      <c r="F960" s="2005">
        <v>1</v>
      </c>
      <c r="G960" s="2161">
        <v>1</v>
      </c>
      <c r="H960" s="1947">
        <v>1</v>
      </c>
      <c r="I960" s="2161">
        <v>1</v>
      </c>
      <c r="J960" s="1750"/>
      <c r="K960" s="1751"/>
      <c r="L960" s="1751"/>
      <c r="M960" s="1751"/>
      <c r="N960" s="1752"/>
      <c r="O960" s="1751"/>
      <c r="P960" s="1751"/>
      <c r="Q960" s="1751"/>
    </row>
    <row r="961" spans="1:18" s="1753" customFormat="1" ht="21.95" customHeight="1" collapsed="1">
      <c r="A961" s="1754"/>
      <c r="B961" s="84" t="s">
        <v>950</v>
      </c>
      <c r="C961" s="1877">
        <v>100</v>
      </c>
      <c r="D961" s="181" t="s">
        <v>897</v>
      </c>
      <c r="E961" s="1746"/>
      <c r="F961" s="2005">
        <v>1</v>
      </c>
      <c r="G961" s="2161">
        <v>1</v>
      </c>
      <c r="H961" s="1947">
        <v>1</v>
      </c>
      <c r="I961" s="2161">
        <v>1</v>
      </c>
      <c r="J961" s="1750"/>
      <c r="K961" s="1751"/>
      <c r="L961" s="1751"/>
      <c r="M961" s="1751"/>
      <c r="N961" s="1752"/>
      <c r="O961" s="1751"/>
      <c r="P961" s="1751"/>
      <c r="Q961" s="1751"/>
    </row>
    <row r="962" spans="1:18" s="1753" customFormat="1" ht="21.95" hidden="1" customHeight="1" outlineLevel="1">
      <c r="A962" s="133"/>
      <c r="B962" s="84" t="s">
        <v>957</v>
      </c>
      <c r="C962" s="1877">
        <v>100</v>
      </c>
      <c r="D962" s="181" t="s">
        <v>897</v>
      </c>
      <c r="E962" s="1746"/>
      <c r="F962" s="2005">
        <v>1</v>
      </c>
      <c r="G962" s="2161">
        <v>1</v>
      </c>
      <c r="H962" s="1947">
        <v>1</v>
      </c>
      <c r="I962" s="2161">
        <v>1</v>
      </c>
      <c r="J962" s="1750"/>
      <c r="K962" s="1751"/>
      <c r="L962" s="1751"/>
      <c r="M962" s="1751"/>
      <c r="N962" s="1752"/>
      <c r="O962" s="1751"/>
      <c r="P962" s="1751"/>
      <c r="Q962" s="1751"/>
    </row>
    <row r="963" spans="1:18" s="1753" customFormat="1" ht="21.95" hidden="1" customHeight="1" outlineLevel="1">
      <c r="A963" s="133"/>
      <c r="B963" s="84" t="s">
        <v>952</v>
      </c>
      <c r="C963" s="1877">
        <v>100</v>
      </c>
      <c r="D963" s="181" t="s">
        <v>897</v>
      </c>
      <c r="E963" s="1746"/>
      <c r="F963" s="2005">
        <v>1</v>
      </c>
      <c r="G963" s="2161">
        <v>1</v>
      </c>
      <c r="H963" s="1947">
        <v>1</v>
      </c>
      <c r="I963" s="2161">
        <v>1</v>
      </c>
      <c r="J963" s="1750"/>
      <c r="K963" s="1751"/>
      <c r="L963" s="1751"/>
      <c r="M963" s="1751"/>
      <c r="N963" s="1752"/>
      <c r="O963" s="1751"/>
      <c r="P963" s="1751"/>
      <c r="Q963" s="1751"/>
    </row>
    <row r="964" spans="1:18" s="1753" customFormat="1" ht="21.95" customHeight="1" collapsed="1">
      <c r="A964" s="1779"/>
      <c r="B964" s="101" t="s">
        <v>953</v>
      </c>
      <c r="C964" s="1877">
        <v>100</v>
      </c>
      <c r="D964" s="181" t="s">
        <v>897</v>
      </c>
      <c r="E964" s="1780"/>
      <c r="F964" s="2005">
        <v>1</v>
      </c>
      <c r="G964" s="2161">
        <v>1</v>
      </c>
      <c r="H964" s="1947">
        <v>1</v>
      </c>
      <c r="I964" s="2161">
        <v>1</v>
      </c>
      <c r="J964" s="1859"/>
      <c r="K964" s="1756"/>
      <c r="L964" s="1756"/>
      <c r="M964" s="1757"/>
    </row>
    <row r="965" spans="1:18" s="1753" customFormat="1" ht="21.95" customHeight="1">
      <c r="A965" s="1779"/>
      <c r="B965" s="1879" t="s">
        <v>706</v>
      </c>
      <c r="C965" s="1879" t="s">
        <v>686</v>
      </c>
      <c r="D965" s="80"/>
      <c r="E965" s="1780"/>
      <c r="F965" s="1877"/>
      <c r="G965" s="1878"/>
      <c r="H965" s="1878"/>
      <c r="I965" s="1878"/>
      <c r="J965" s="1859"/>
      <c r="K965" s="1756"/>
      <c r="L965" s="1756"/>
      <c r="M965" s="1757"/>
    </row>
    <row r="966" spans="1:18" s="1753" customFormat="1" ht="21.95" customHeight="1">
      <c r="A966" s="1779"/>
      <c r="B966" s="1058"/>
      <c r="C966" s="1058"/>
      <c r="D966" s="80"/>
      <c r="E966" s="1780"/>
      <c r="F966" s="1877"/>
      <c r="G966" s="1878"/>
      <c r="H966" s="1878"/>
      <c r="I966" s="1878"/>
      <c r="J966" s="1859"/>
      <c r="K966" s="1756"/>
      <c r="L966" s="1756"/>
      <c r="M966" s="1757"/>
    </row>
    <row r="967" spans="1:18" ht="21.95" customHeight="1">
      <c r="A967" s="154"/>
      <c r="B967" s="2797" t="s">
        <v>854</v>
      </c>
      <c r="C967" s="2798"/>
      <c r="D967" s="2798"/>
      <c r="E967" s="450" t="s">
        <v>20</v>
      </c>
      <c r="F967" s="411"/>
      <c r="G967" s="411"/>
      <c r="H967" s="1522"/>
      <c r="I967" s="1523"/>
      <c r="J967" s="1695" t="s">
        <v>895</v>
      </c>
      <c r="L967" s="38"/>
      <c r="M967" s="38"/>
      <c r="N967" s="38"/>
      <c r="O967" s="38">
        <v>18</v>
      </c>
      <c r="P967" s="38"/>
      <c r="Q967" s="38"/>
      <c r="R967" s="38"/>
    </row>
    <row r="968" spans="1:18" s="1753" customFormat="1" ht="21.95" customHeight="1">
      <c r="A968" s="1777"/>
      <c r="B968" s="84" t="s">
        <v>1007</v>
      </c>
      <c r="C968" s="1877">
        <v>100</v>
      </c>
      <c r="D968" s="1863" t="s">
        <v>59</v>
      </c>
      <c r="E968" s="450" t="s">
        <v>44</v>
      </c>
      <c r="F968" s="2162">
        <v>1</v>
      </c>
      <c r="G968" s="2163">
        <v>1</v>
      </c>
      <c r="H968" s="2164">
        <v>1</v>
      </c>
      <c r="I968" s="2163">
        <v>1</v>
      </c>
      <c r="J968" s="1750"/>
      <c r="K968" s="1751"/>
      <c r="L968" s="1751"/>
      <c r="M968" s="1751"/>
      <c r="N968" s="1752"/>
      <c r="O968" s="1751"/>
      <c r="P968" s="1751"/>
      <c r="Q968" s="1751"/>
    </row>
    <row r="969" spans="1:18" s="1753" customFormat="1" ht="21.95" hidden="1" customHeight="1" outlineLevel="1">
      <c r="A969" s="133"/>
      <c r="B969" s="84" t="s">
        <v>898</v>
      </c>
      <c r="C969" s="1877">
        <v>100</v>
      </c>
      <c r="D969" s="181" t="s">
        <v>897</v>
      </c>
      <c r="E969" s="1746"/>
      <c r="F969" s="2162">
        <v>1</v>
      </c>
      <c r="G969" s="2163">
        <v>1</v>
      </c>
      <c r="H969" s="2164">
        <v>1</v>
      </c>
      <c r="I969" s="2163">
        <v>1</v>
      </c>
      <c r="J969" s="1750"/>
      <c r="K969" s="1751"/>
      <c r="L969" s="1751"/>
      <c r="M969" s="1751"/>
      <c r="N969" s="1752"/>
      <c r="O969" s="1751"/>
      <c r="P969" s="1751"/>
      <c r="Q969" s="1751"/>
    </row>
    <row r="970" spans="1:18" s="1753" customFormat="1" ht="21.95" hidden="1" customHeight="1" outlineLevel="1">
      <c r="A970" s="133"/>
      <c r="B970" s="84" t="s">
        <v>899</v>
      </c>
      <c r="C970" s="1877">
        <v>100</v>
      </c>
      <c r="D970" s="181" t="s">
        <v>897</v>
      </c>
      <c r="E970" s="1746"/>
      <c r="F970" s="2162">
        <v>1</v>
      </c>
      <c r="G970" s="2163">
        <v>1</v>
      </c>
      <c r="H970" s="2164">
        <v>1</v>
      </c>
      <c r="I970" s="2163">
        <v>1</v>
      </c>
      <c r="J970" s="1750"/>
      <c r="K970" s="1751"/>
      <c r="L970" s="1751"/>
      <c r="M970" s="1751"/>
      <c r="N970" s="1752"/>
      <c r="O970" s="1751"/>
      <c r="P970" s="1751"/>
      <c r="Q970" s="1751"/>
    </row>
    <row r="971" spans="1:18" s="1753" customFormat="1" ht="21.95" hidden="1" customHeight="1" outlineLevel="1">
      <c r="A971" s="133"/>
      <c r="B971" s="84" t="s">
        <v>900</v>
      </c>
      <c r="C971" s="1877">
        <v>100</v>
      </c>
      <c r="D971" s="181" t="s">
        <v>897</v>
      </c>
      <c r="E971" s="1746"/>
      <c r="F971" s="2162">
        <v>1</v>
      </c>
      <c r="G971" s="2163">
        <v>1</v>
      </c>
      <c r="H971" s="2164">
        <v>1</v>
      </c>
      <c r="I971" s="2163">
        <v>1</v>
      </c>
      <c r="J971" s="1750"/>
      <c r="K971" s="1751"/>
      <c r="L971" s="1751"/>
      <c r="M971" s="1751"/>
      <c r="N971" s="1752"/>
      <c r="O971" s="1751"/>
      <c r="P971" s="1751"/>
      <c r="Q971" s="1751"/>
    </row>
    <row r="972" spans="1:18" s="1753" customFormat="1" ht="21.95" hidden="1" customHeight="1" outlineLevel="1">
      <c r="A972" s="133"/>
      <c r="B972" s="84" t="s">
        <v>901</v>
      </c>
      <c r="C972" s="1877">
        <v>100</v>
      </c>
      <c r="D972" s="181" t="s">
        <v>897</v>
      </c>
      <c r="E972" s="1746"/>
      <c r="F972" s="2162">
        <v>1</v>
      </c>
      <c r="G972" s="2163">
        <v>1</v>
      </c>
      <c r="H972" s="2164">
        <v>1</v>
      </c>
      <c r="I972" s="2163">
        <v>1</v>
      </c>
      <c r="J972" s="1750"/>
      <c r="K972" s="1751"/>
      <c r="L972" s="1751"/>
      <c r="M972" s="1751"/>
      <c r="N972" s="1752"/>
      <c r="O972" s="1751"/>
      <c r="P972" s="1751"/>
      <c r="Q972" s="1751"/>
    </row>
    <row r="973" spans="1:18" s="1753" customFormat="1" ht="21.95" customHeight="1" collapsed="1">
      <c r="A973" s="133"/>
      <c r="B973" s="84" t="s">
        <v>902</v>
      </c>
      <c r="C973" s="1877">
        <v>100</v>
      </c>
      <c r="D973" s="181" t="s">
        <v>897</v>
      </c>
      <c r="E973" s="411" t="s">
        <v>123</v>
      </c>
      <c r="F973" s="2162">
        <v>1</v>
      </c>
      <c r="G973" s="2163">
        <v>1</v>
      </c>
      <c r="H973" s="2164">
        <v>1</v>
      </c>
      <c r="I973" s="2163">
        <v>1</v>
      </c>
      <c r="J973" s="1750"/>
      <c r="K973" s="1751"/>
      <c r="L973" s="1751"/>
      <c r="M973" s="1751"/>
      <c r="N973" s="1752"/>
      <c r="O973" s="1751"/>
      <c r="P973" s="1751"/>
      <c r="Q973" s="1751"/>
    </row>
    <row r="974" spans="1:18" s="1753" customFormat="1" ht="21.95" hidden="1" customHeight="1" outlineLevel="1">
      <c r="A974" s="133"/>
      <c r="B974" s="84" t="s">
        <v>903</v>
      </c>
      <c r="C974" s="1877">
        <v>100</v>
      </c>
      <c r="D974" s="181" t="s">
        <v>897</v>
      </c>
      <c r="E974" s="1746"/>
      <c r="F974" s="2162">
        <v>1</v>
      </c>
      <c r="G974" s="2163">
        <v>1</v>
      </c>
      <c r="H974" s="2164">
        <v>1</v>
      </c>
      <c r="I974" s="2163">
        <v>1</v>
      </c>
      <c r="J974" s="1750"/>
      <c r="K974" s="1751"/>
      <c r="L974" s="1751"/>
      <c r="M974" s="1751"/>
      <c r="N974" s="1752"/>
      <c r="O974" s="1751"/>
      <c r="P974" s="1751"/>
      <c r="Q974" s="1751"/>
    </row>
    <row r="975" spans="1:18" s="1753" customFormat="1" ht="21.95" hidden="1" customHeight="1" outlineLevel="1">
      <c r="A975" s="133"/>
      <c r="B975" s="84" t="s">
        <v>904</v>
      </c>
      <c r="C975" s="1877">
        <v>100</v>
      </c>
      <c r="D975" s="181" t="s">
        <v>897</v>
      </c>
      <c r="E975" s="1746"/>
      <c r="F975" s="2162">
        <v>1</v>
      </c>
      <c r="G975" s="2163">
        <v>1</v>
      </c>
      <c r="H975" s="2164">
        <v>1</v>
      </c>
      <c r="I975" s="2163">
        <v>1</v>
      </c>
      <c r="J975" s="1750"/>
      <c r="K975" s="1751"/>
      <c r="L975" s="1751"/>
      <c r="M975" s="1751"/>
      <c r="N975" s="1752"/>
      <c r="O975" s="1751"/>
      <c r="P975" s="1751"/>
      <c r="Q975" s="1751"/>
    </row>
    <row r="976" spans="1:18" s="1753" customFormat="1" ht="21.95" hidden="1" customHeight="1" outlineLevel="1">
      <c r="A976" s="133"/>
      <c r="B976" s="84" t="s">
        <v>905</v>
      </c>
      <c r="C976" s="1877">
        <v>100</v>
      </c>
      <c r="D976" s="181" t="s">
        <v>897</v>
      </c>
      <c r="E976" s="1746"/>
      <c r="F976" s="2162">
        <v>1</v>
      </c>
      <c r="G976" s="2163">
        <v>1</v>
      </c>
      <c r="H976" s="2164">
        <v>1</v>
      </c>
      <c r="I976" s="2163">
        <v>1</v>
      </c>
      <c r="J976" s="1750"/>
      <c r="K976" s="1751"/>
      <c r="L976" s="1751"/>
      <c r="M976" s="1751"/>
      <c r="N976" s="1752"/>
      <c r="O976" s="1751"/>
      <c r="P976" s="1751"/>
      <c r="Q976" s="1751"/>
    </row>
    <row r="977" spans="1:17" s="1753" customFormat="1" ht="21.95" customHeight="1" collapsed="1">
      <c r="A977" s="133"/>
      <c r="B977" s="84" t="s">
        <v>906</v>
      </c>
      <c r="C977" s="1877">
        <v>100</v>
      </c>
      <c r="D977" s="181" t="s">
        <v>897</v>
      </c>
      <c r="E977" s="1746"/>
      <c r="F977" s="2162">
        <v>1</v>
      </c>
      <c r="G977" s="2163">
        <v>1</v>
      </c>
      <c r="H977" s="2164">
        <v>1</v>
      </c>
      <c r="I977" s="2163">
        <v>1</v>
      </c>
      <c r="J977" s="1750"/>
      <c r="K977" s="1751"/>
      <c r="L977" s="1751"/>
      <c r="M977" s="1751"/>
      <c r="N977" s="1752"/>
      <c r="O977" s="1751"/>
      <c r="P977" s="1751"/>
      <c r="Q977" s="1751"/>
    </row>
    <row r="978" spans="1:17" s="1753" customFormat="1" ht="21.95" hidden="1" customHeight="1" outlineLevel="1">
      <c r="A978" s="133"/>
      <c r="B978" s="84" t="s">
        <v>907</v>
      </c>
      <c r="C978" s="1877">
        <v>100</v>
      </c>
      <c r="D978" s="181" t="s">
        <v>897</v>
      </c>
      <c r="E978" s="1746"/>
      <c r="F978" s="2162">
        <v>1</v>
      </c>
      <c r="G978" s="2163">
        <v>1</v>
      </c>
      <c r="H978" s="2164">
        <v>1</v>
      </c>
      <c r="I978" s="2163">
        <v>1</v>
      </c>
      <c r="J978" s="1750"/>
      <c r="K978" s="1751"/>
      <c r="L978" s="1751"/>
      <c r="M978" s="1751"/>
      <c r="N978" s="1752"/>
      <c r="O978" s="1751"/>
      <c r="P978" s="1751"/>
      <c r="Q978" s="1751"/>
    </row>
    <row r="979" spans="1:17" s="1753" customFormat="1" ht="21.95" hidden="1" customHeight="1" outlineLevel="1">
      <c r="A979" s="133"/>
      <c r="B979" s="84" t="s">
        <v>908</v>
      </c>
      <c r="C979" s="1877">
        <v>100</v>
      </c>
      <c r="D979" s="181" t="s">
        <v>897</v>
      </c>
      <c r="E979" s="1746"/>
      <c r="F979" s="2162">
        <v>1</v>
      </c>
      <c r="G979" s="2163">
        <v>1</v>
      </c>
      <c r="H979" s="2164">
        <v>1</v>
      </c>
      <c r="I979" s="2163">
        <v>1</v>
      </c>
      <c r="J979" s="1750"/>
      <c r="K979" s="1751"/>
      <c r="L979" s="1751"/>
      <c r="M979" s="1751"/>
      <c r="N979" s="1752"/>
      <c r="O979" s="1751"/>
      <c r="P979" s="1751"/>
      <c r="Q979" s="1751"/>
    </row>
    <row r="980" spans="1:17" s="1753" customFormat="1" ht="21.95" hidden="1" customHeight="1" outlineLevel="1">
      <c r="A980" s="133"/>
      <c r="B980" s="84" t="s">
        <v>909</v>
      </c>
      <c r="C980" s="1877">
        <v>100</v>
      </c>
      <c r="D980" s="181" t="s">
        <v>897</v>
      </c>
      <c r="E980" s="1746"/>
      <c r="F980" s="2162">
        <v>1</v>
      </c>
      <c r="G980" s="2163">
        <v>1</v>
      </c>
      <c r="H980" s="2164">
        <v>1</v>
      </c>
      <c r="I980" s="2163">
        <v>1</v>
      </c>
      <c r="J980" s="1750"/>
      <c r="K980" s="1751"/>
      <c r="L980" s="1751"/>
      <c r="M980" s="1751"/>
      <c r="N980" s="1752"/>
      <c r="O980" s="1751"/>
      <c r="P980" s="1751"/>
      <c r="Q980" s="1751"/>
    </row>
    <row r="981" spans="1:17" s="1753" customFormat="1" ht="21.95" customHeight="1" collapsed="1">
      <c r="A981" s="133"/>
      <c r="B981" s="84" t="s">
        <v>910</v>
      </c>
      <c r="C981" s="1877">
        <v>100</v>
      </c>
      <c r="D981" s="181" t="s">
        <v>897</v>
      </c>
      <c r="E981" s="1746"/>
      <c r="F981" s="2162">
        <v>1</v>
      </c>
      <c r="G981" s="2163">
        <v>1</v>
      </c>
      <c r="H981" s="2164">
        <v>1</v>
      </c>
      <c r="I981" s="2163">
        <v>1</v>
      </c>
      <c r="J981" s="1750"/>
      <c r="K981" s="1751"/>
      <c r="L981" s="1751"/>
      <c r="M981" s="1751"/>
      <c r="N981" s="1752"/>
      <c r="O981" s="1751"/>
      <c r="P981" s="1751"/>
      <c r="Q981" s="1751"/>
    </row>
    <row r="982" spans="1:17" s="1753" customFormat="1" ht="21.95" hidden="1" customHeight="1" outlineLevel="1">
      <c r="A982" s="133"/>
      <c r="B982" s="84" t="s">
        <v>911</v>
      </c>
      <c r="C982" s="1877">
        <v>100</v>
      </c>
      <c r="D982" s="181" t="s">
        <v>897</v>
      </c>
      <c r="E982" s="1746"/>
      <c r="F982" s="2162">
        <v>1</v>
      </c>
      <c r="G982" s="2163">
        <v>1</v>
      </c>
      <c r="H982" s="2164">
        <v>1</v>
      </c>
      <c r="I982" s="2163">
        <v>1</v>
      </c>
      <c r="J982" s="1750"/>
      <c r="K982" s="1751"/>
      <c r="L982" s="1751"/>
      <c r="M982" s="1751"/>
      <c r="N982" s="1752"/>
      <c r="O982" s="1751"/>
      <c r="P982" s="1751"/>
      <c r="Q982" s="1751"/>
    </row>
    <row r="983" spans="1:17" s="1753" customFormat="1" ht="21.95" hidden="1" customHeight="1" outlineLevel="1">
      <c r="A983" s="133"/>
      <c r="B983" s="84" t="s">
        <v>912</v>
      </c>
      <c r="C983" s="1877">
        <v>100</v>
      </c>
      <c r="D983" s="181" t="s">
        <v>897</v>
      </c>
      <c r="E983" s="1746"/>
      <c r="F983" s="2162">
        <v>1</v>
      </c>
      <c r="G983" s="2163">
        <v>1</v>
      </c>
      <c r="H983" s="2164">
        <v>1</v>
      </c>
      <c r="I983" s="2163">
        <v>1</v>
      </c>
      <c r="J983" s="1750"/>
      <c r="K983" s="1751"/>
      <c r="L983" s="1751"/>
      <c r="M983" s="1751"/>
      <c r="N983" s="1752"/>
      <c r="O983" s="1751"/>
      <c r="P983" s="1751"/>
      <c r="Q983" s="1751"/>
    </row>
    <row r="984" spans="1:17" s="1753" customFormat="1" ht="21.95" hidden="1" customHeight="1" outlineLevel="1">
      <c r="A984" s="133"/>
      <c r="B984" s="84" t="s">
        <v>913</v>
      </c>
      <c r="C984" s="1877">
        <v>100</v>
      </c>
      <c r="D984" s="181" t="s">
        <v>897</v>
      </c>
      <c r="E984" s="1746"/>
      <c r="F984" s="2162">
        <v>1</v>
      </c>
      <c r="G984" s="2163">
        <v>1</v>
      </c>
      <c r="H984" s="2164">
        <v>1</v>
      </c>
      <c r="I984" s="2163">
        <v>1</v>
      </c>
      <c r="J984" s="1750"/>
      <c r="K984" s="1751"/>
      <c r="L984" s="1751"/>
      <c r="M984" s="1751"/>
      <c r="N984" s="1752"/>
      <c r="O984" s="1751"/>
      <c r="P984" s="1751"/>
      <c r="Q984" s="1751"/>
    </row>
    <row r="985" spans="1:17" s="1753" customFormat="1" ht="21.95" hidden="1" customHeight="1" outlineLevel="1">
      <c r="A985" s="133"/>
      <c r="B985" s="84" t="s">
        <v>914</v>
      </c>
      <c r="C985" s="1877">
        <v>100</v>
      </c>
      <c r="D985" s="181" t="s">
        <v>897</v>
      </c>
      <c r="E985" s="1746"/>
      <c r="F985" s="2162">
        <v>1</v>
      </c>
      <c r="G985" s="2163">
        <v>1</v>
      </c>
      <c r="H985" s="2164">
        <v>1</v>
      </c>
      <c r="I985" s="2163">
        <v>1</v>
      </c>
      <c r="J985" s="1750"/>
      <c r="K985" s="1751"/>
      <c r="L985" s="1751"/>
      <c r="M985" s="1751"/>
      <c r="N985" s="1752"/>
      <c r="O985" s="1751"/>
      <c r="P985" s="1751"/>
      <c r="Q985" s="1751"/>
    </row>
    <row r="986" spans="1:17" s="1753" customFormat="1" ht="21.95" customHeight="1" collapsed="1">
      <c r="A986" s="133"/>
      <c r="B986" s="84" t="s">
        <v>915</v>
      </c>
      <c r="C986" s="1877">
        <v>100</v>
      </c>
      <c r="D986" s="181" t="s">
        <v>897</v>
      </c>
      <c r="E986" s="1746"/>
      <c r="F986" s="2162">
        <v>1</v>
      </c>
      <c r="G986" s="2163">
        <v>1</v>
      </c>
      <c r="H986" s="2164">
        <v>1</v>
      </c>
      <c r="I986" s="2163">
        <v>1</v>
      </c>
      <c r="J986" s="1750"/>
      <c r="K986" s="1751"/>
      <c r="L986" s="1751"/>
      <c r="M986" s="1751"/>
      <c r="N986" s="1752"/>
      <c r="O986" s="1751"/>
      <c r="P986" s="1751"/>
      <c r="Q986" s="1751"/>
    </row>
    <row r="987" spans="1:17" s="1753" customFormat="1" ht="21.95" hidden="1" customHeight="1" outlineLevel="1">
      <c r="A987" s="133"/>
      <c r="B987" s="84" t="s">
        <v>916</v>
      </c>
      <c r="C987" s="1877">
        <v>100</v>
      </c>
      <c r="D987" s="181" t="s">
        <v>897</v>
      </c>
      <c r="E987" s="1746"/>
      <c r="F987" s="2162">
        <v>1</v>
      </c>
      <c r="G987" s="2163">
        <v>1</v>
      </c>
      <c r="H987" s="2164">
        <v>1</v>
      </c>
      <c r="I987" s="2163">
        <v>1</v>
      </c>
      <c r="J987" s="1750"/>
      <c r="K987" s="1751"/>
      <c r="L987" s="1751"/>
      <c r="M987" s="1751"/>
      <c r="N987" s="1752"/>
      <c r="O987" s="1751"/>
      <c r="P987" s="1751"/>
      <c r="Q987" s="1751"/>
    </row>
    <row r="988" spans="1:17" s="1753" customFormat="1" ht="21.95" hidden="1" customHeight="1" outlineLevel="1">
      <c r="A988" s="1846"/>
      <c r="B988" s="1326" t="s">
        <v>917</v>
      </c>
      <c r="C988" s="1877">
        <v>100</v>
      </c>
      <c r="D988" s="181" t="s">
        <v>897</v>
      </c>
      <c r="E988" s="1848"/>
      <c r="F988" s="2162">
        <v>1</v>
      </c>
      <c r="G988" s="2163">
        <v>1</v>
      </c>
      <c r="H988" s="2164">
        <v>1</v>
      </c>
      <c r="I988" s="2163">
        <v>1</v>
      </c>
      <c r="J988" s="1849"/>
      <c r="K988" s="1751"/>
      <c r="L988" s="1751"/>
      <c r="M988" s="1751"/>
      <c r="N988" s="1752"/>
      <c r="O988" s="1751"/>
      <c r="P988" s="1751"/>
      <c r="Q988" s="1751"/>
    </row>
    <row r="989" spans="1:17" s="1753" customFormat="1" ht="21.95" customHeight="1" collapsed="1">
      <c r="A989" s="978"/>
      <c r="B989" s="1836" t="s">
        <v>918</v>
      </c>
      <c r="C989" s="1877">
        <v>100</v>
      </c>
      <c r="D989" s="181" t="s">
        <v>897</v>
      </c>
      <c r="E989" s="1852"/>
      <c r="F989" s="2162">
        <v>1</v>
      </c>
      <c r="G989" s="2163">
        <v>1</v>
      </c>
      <c r="H989" s="2164">
        <v>1</v>
      </c>
      <c r="I989" s="2163">
        <v>1</v>
      </c>
      <c r="J989" s="1853"/>
      <c r="K989" s="1751"/>
      <c r="L989" s="1751"/>
      <c r="M989" s="1751"/>
      <c r="N989" s="1752"/>
      <c r="O989" s="1751"/>
      <c r="P989" s="1751"/>
      <c r="Q989" s="1751"/>
    </row>
    <row r="990" spans="1:17" s="1753" customFormat="1" ht="21.95" hidden="1" customHeight="1" outlineLevel="1">
      <c r="A990" s="133"/>
      <c r="B990" s="84" t="s">
        <v>919</v>
      </c>
      <c r="C990" s="1877">
        <v>100</v>
      </c>
      <c r="D990" s="181" t="s">
        <v>897</v>
      </c>
      <c r="E990" s="1746"/>
      <c r="F990" s="2162">
        <v>1</v>
      </c>
      <c r="G990" s="2163">
        <v>1</v>
      </c>
      <c r="H990" s="2164">
        <v>1</v>
      </c>
      <c r="I990" s="2163">
        <v>1</v>
      </c>
      <c r="J990" s="1750"/>
      <c r="K990" s="1751"/>
      <c r="L990" s="1751"/>
      <c r="M990" s="1751"/>
      <c r="N990" s="1752"/>
      <c r="O990" s="1751"/>
      <c r="P990" s="1751"/>
      <c r="Q990" s="1751"/>
    </row>
    <row r="991" spans="1:17" s="1753" customFormat="1" ht="21.95" hidden="1" customHeight="1" outlineLevel="1">
      <c r="A991" s="133"/>
      <c r="B991" s="84" t="s">
        <v>920</v>
      </c>
      <c r="C991" s="1877">
        <v>100</v>
      </c>
      <c r="D991" s="181" t="s">
        <v>897</v>
      </c>
      <c r="E991" s="1746"/>
      <c r="F991" s="2162">
        <v>1</v>
      </c>
      <c r="G991" s="2163">
        <v>1</v>
      </c>
      <c r="H991" s="2164">
        <v>1</v>
      </c>
      <c r="I991" s="2163">
        <v>1</v>
      </c>
      <c r="J991" s="1750"/>
      <c r="K991" s="1751"/>
      <c r="L991" s="1751"/>
      <c r="M991" s="1751"/>
      <c r="N991" s="1752"/>
      <c r="O991" s="1751"/>
      <c r="P991" s="1751"/>
      <c r="Q991" s="1751"/>
    </row>
    <row r="992" spans="1:17" s="1753" customFormat="1" ht="21.95" hidden="1" customHeight="1" outlineLevel="1">
      <c r="A992" s="133"/>
      <c r="B992" s="84" t="s">
        <v>921</v>
      </c>
      <c r="C992" s="1877">
        <v>100</v>
      </c>
      <c r="D992" s="181" t="s">
        <v>897</v>
      </c>
      <c r="E992" s="1746"/>
      <c r="F992" s="2162">
        <v>1</v>
      </c>
      <c r="G992" s="2163">
        <v>1</v>
      </c>
      <c r="H992" s="2164">
        <v>1</v>
      </c>
      <c r="I992" s="2163">
        <v>1</v>
      </c>
      <c r="J992" s="1750"/>
      <c r="K992" s="1751"/>
      <c r="L992" s="1751"/>
      <c r="M992" s="1751"/>
      <c r="N992" s="1752"/>
      <c r="O992" s="1751"/>
      <c r="P992" s="1751"/>
      <c r="Q992" s="1751"/>
    </row>
    <row r="993" spans="1:17" s="1753" customFormat="1" ht="21.95" hidden="1" customHeight="1" outlineLevel="1">
      <c r="A993" s="166"/>
      <c r="B993" s="84" t="s">
        <v>922</v>
      </c>
      <c r="C993" s="1877">
        <v>100</v>
      </c>
      <c r="D993" s="181" t="s">
        <v>897</v>
      </c>
      <c r="E993" s="1746"/>
      <c r="F993" s="2162">
        <v>1</v>
      </c>
      <c r="G993" s="2163">
        <v>1</v>
      </c>
      <c r="H993" s="2164">
        <v>1</v>
      </c>
      <c r="I993" s="2163">
        <v>1</v>
      </c>
      <c r="J993" s="1750"/>
      <c r="K993" s="1751"/>
      <c r="L993" s="1751"/>
      <c r="M993" s="1751"/>
      <c r="N993" s="1752"/>
      <c r="O993" s="1751"/>
      <c r="P993" s="1751"/>
      <c r="Q993" s="1751"/>
    </row>
    <row r="994" spans="1:17" s="1753" customFormat="1" ht="21.95" customHeight="1" collapsed="1">
      <c r="A994" s="133"/>
      <c r="B994" s="84" t="s">
        <v>923</v>
      </c>
      <c r="C994" s="1877">
        <v>100</v>
      </c>
      <c r="D994" s="181" t="s">
        <v>897</v>
      </c>
      <c r="E994" s="1746"/>
      <c r="F994" s="2162">
        <v>1</v>
      </c>
      <c r="G994" s="2163">
        <v>1</v>
      </c>
      <c r="H994" s="2164">
        <v>1</v>
      </c>
      <c r="I994" s="2163">
        <v>1</v>
      </c>
      <c r="J994" s="1750"/>
      <c r="K994" s="1751"/>
      <c r="L994" s="1751"/>
      <c r="M994" s="1751"/>
      <c r="N994" s="1752"/>
      <c r="O994" s="1751"/>
      <c r="P994" s="1751"/>
      <c r="Q994" s="1751"/>
    </row>
    <row r="995" spans="1:17" s="1753" customFormat="1" ht="21.95" hidden="1" customHeight="1" outlineLevel="1">
      <c r="A995" s="133"/>
      <c r="B995" s="84" t="s">
        <v>924</v>
      </c>
      <c r="C995" s="1877">
        <v>100</v>
      </c>
      <c r="D995" s="181" t="s">
        <v>897</v>
      </c>
      <c r="E995" s="1746"/>
      <c r="F995" s="2162">
        <v>1</v>
      </c>
      <c r="G995" s="2163">
        <v>1</v>
      </c>
      <c r="H995" s="2164">
        <v>1</v>
      </c>
      <c r="I995" s="2163">
        <v>1</v>
      </c>
      <c r="J995" s="1750"/>
      <c r="K995" s="1751"/>
      <c r="L995" s="1751"/>
      <c r="M995" s="1751"/>
      <c r="N995" s="1752"/>
      <c r="O995" s="1751"/>
      <c r="P995" s="1751"/>
      <c r="Q995" s="1751"/>
    </row>
    <row r="996" spans="1:17" s="1753" customFormat="1" ht="21.95" hidden="1" customHeight="1" outlineLevel="1">
      <c r="A996" s="133"/>
      <c r="B996" s="84" t="s">
        <v>925</v>
      </c>
      <c r="C996" s="1877">
        <v>100</v>
      </c>
      <c r="D996" s="181" t="s">
        <v>897</v>
      </c>
      <c r="E996" s="1746"/>
      <c r="F996" s="2162">
        <v>1</v>
      </c>
      <c r="G996" s="2163">
        <v>1</v>
      </c>
      <c r="H996" s="2164">
        <v>1</v>
      </c>
      <c r="I996" s="2163">
        <v>1</v>
      </c>
      <c r="J996" s="1750"/>
      <c r="K996" s="1751"/>
      <c r="L996" s="1751"/>
      <c r="M996" s="1751"/>
      <c r="N996" s="1752"/>
      <c r="O996" s="1751"/>
      <c r="P996" s="1751"/>
      <c r="Q996" s="1751"/>
    </row>
    <row r="997" spans="1:17" s="1753" customFormat="1" ht="21.95" hidden="1" customHeight="1" outlineLevel="1">
      <c r="A997" s="133"/>
      <c r="B997" s="84" t="s">
        <v>926</v>
      </c>
      <c r="C997" s="1877">
        <v>100</v>
      </c>
      <c r="D997" s="181" t="s">
        <v>897</v>
      </c>
      <c r="E997" s="1746"/>
      <c r="F997" s="2162">
        <v>1</v>
      </c>
      <c r="G997" s="2163">
        <v>1</v>
      </c>
      <c r="H997" s="2164">
        <v>1</v>
      </c>
      <c r="I997" s="2163">
        <v>1</v>
      </c>
      <c r="J997" s="1750"/>
      <c r="K997" s="1751"/>
      <c r="L997" s="1751"/>
      <c r="M997" s="1751"/>
      <c r="N997" s="1752"/>
      <c r="O997" s="1751"/>
      <c r="P997" s="1751"/>
      <c r="Q997" s="1751"/>
    </row>
    <row r="998" spans="1:17" s="1753" customFormat="1" ht="21.95" customHeight="1" collapsed="1">
      <c r="A998" s="133"/>
      <c r="B998" s="84" t="s">
        <v>927</v>
      </c>
      <c r="C998" s="1877">
        <v>100</v>
      </c>
      <c r="D998" s="181" t="s">
        <v>897</v>
      </c>
      <c r="E998" s="1746"/>
      <c r="F998" s="2162">
        <v>1</v>
      </c>
      <c r="G998" s="2163">
        <v>1</v>
      </c>
      <c r="H998" s="2164">
        <v>1</v>
      </c>
      <c r="I998" s="2163">
        <v>1</v>
      </c>
      <c r="J998" s="1750"/>
      <c r="K998" s="1751"/>
      <c r="L998" s="1751"/>
      <c r="M998" s="1751"/>
      <c r="N998" s="1752"/>
      <c r="O998" s="1751"/>
      <c r="P998" s="1751"/>
      <c r="Q998" s="1751"/>
    </row>
    <row r="999" spans="1:17" s="1753" customFormat="1" ht="21.95" customHeight="1">
      <c r="A999" s="133"/>
      <c r="B999" s="84" t="s">
        <v>928</v>
      </c>
      <c r="C999" s="1877">
        <v>100</v>
      </c>
      <c r="D999" s="181" t="s">
        <v>897</v>
      </c>
      <c r="E999" s="1746"/>
      <c r="F999" s="2162">
        <v>1</v>
      </c>
      <c r="G999" s="2163">
        <v>1</v>
      </c>
      <c r="H999" s="2164">
        <v>1</v>
      </c>
      <c r="I999" s="2163">
        <v>1</v>
      </c>
      <c r="J999" s="1750"/>
      <c r="K999" s="1751"/>
      <c r="L999" s="1751"/>
      <c r="M999" s="1751"/>
      <c r="N999" s="1752"/>
      <c r="O999" s="1751"/>
      <c r="P999" s="1751"/>
      <c r="Q999" s="1751"/>
    </row>
    <row r="1000" spans="1:17" s="1753" customFormat="1" ht="21.95" hidden="1" customHeight="1" outlineLevel="1">
      <c r="A1000" s="133"/>
      <c r="B1000" s="84" t="s">
        <v>929</v>
      </c>
      <c r="C1000" s="1877">
        <v>100</v>
      </c>
      <c r="D1000" s="181" t="s">
        <v>897</v>
      </c>
      <c r="E1000" s="1746"/>
      <c r="F1000" s="2162">
        <v>1</v>
      </c>
      <c r="G1000" s="2163">
        <v>1</v>
      </c>
      <c r="H1000" s="2164">
        <v>1</v>
      </c>
      <c r="I1000" s="2163">
        <v>1</v>
      </c>
      <c r="J1000" s="1750"/>
      <c r="K1000" s="1751"/>
      <c r="L1000" s="1751"/>
      <c r="M1000" s="1751"/>
      <c r="N1000" s="1752"/>
      <c r="O1000" s="1751"/>
      <c r="P1000" s="1751"/>
      <c r="Q1000" s="1751"/>
    </row>
    <row r="1001" spans="1:17" s="1753" customFormat="1" ht="21.95" hidden="1" customHeight="1" outlineLevel="1">
      <c r="A1001" s="133"/>
      <c r="B1001" s="84" t="s">
        <v>930</v>
      </c>
      <c r="C1001" s="1877">
        <v>100</v>
      </c>
      <c r="D1001" s="181" t="s">
        <v>897</v>
      </c>
      <c r="E1001" s="1746"/>
      <c r="F1001" s="2162">
        <v>1</v>
      </c>
      <c r="G1001" s="2163">
        <v>1</v>
      </c>
      <c r="H1001" s="2164">
        <v>1</v>
      </c>
      <c r="I1001" s="2163">
        <v>1</v>
      </c>
      <c r="J1001" s="1750"/>
      <c r="K1001" s="1751"/>
      <c r="L1001" s="1751"/>
      <c r="M1001" s="1751"/>
      <c r="N1001" s="1752"/>
      <c r="O1001" s="1751"/>
      <c r="P1001" s="1751"/>
      <c r="Q1001" s="1751"/>
    </row>
    <row r="1002" spans="1:17" s="1753" customFormat="1" ht="21.95" customHeight="1" collapsed="1">
      <c r="A1002" s="133"/>
      <c r="B1002" s="84" t="s">
        <v>931</v>
      </c>
      <c r="C1002" s="1877">
        <v>100</v>
      </c>
      <c r="D1002" s="181" t="s">
        <v>897</v>
      </c>
      <c r="E1002" s="1746"/>
      <c r="F1002" s="2162">
        <v>1</v>
      </c>
      <c r="G1002" s="2163">
        <v>1</v>
      </c>
      <c r="H1002" s="2164">
        <v>1</v>
      </c>
      <c r="I1002" s="2163">
        <v>1</v>
      </c>
      <c r="J1002" s="1750"/>
      <c r="K1002" s="1751"/>
      <c r="L1002" s="1751"/>
      <c r="M1002" s="1751"/>
      <c r="N1002" s="1752"/>
      <c r="O1002" s="1751"/>
      <c r="P1002" s="1751"/>
      <c r="Q1002" s="1751"/>
    </row>
    <row r="1003" spans="1:17" s="1753" customFormat="1" ht="21.95" hidden="1" customHeight="1" outlineLevel="1">
      <c r="A1003" s="133"/>
      <c r="B1003" s="84" t="s">
        <v>932</v>
      </c>
      <c r="C1003" s="1877">
        <v>100</v>
      </c>
      <c r="D1003" s="181" t="s">
        <v>897</v>
      </c>
      <c r="E1003" s="1746"/>
      <c r="F1003" s="2162">
        <v>1</v>
      </c>
      <c r="G1003" s="2163">
        <v>1</v>
      </c>
      <c r="H1003" s="2164">
        <v>1</v>
      </c>
      <c r="I1003" s="2163">
        <v>1</v>
      </c>
      <c r="J1003" s="1750"/>
      <c r="K1003" s="1751"/>
      <c r="L1003" s="1751"/>
      <c r="M1003" s="1751"/>
      <c r="N1003" s="1752"/>
      <c r="O1003" s="1751"/>
      <c r="P1003" s="1751"/>
      <c r="Q1003" s="1751"/>
    </row>
    <row r="1004" spans="1:17" s="1753" customFormat="1" ht="21.95" hidden="1" customHeight="1" outlineLevel="1">
      <c r="A1004" s="133"/>
      <c r="B1004" s="84" t="s">
        <v>933</v>
      </c>
      <c r="C1004" s="1877">
        <v>100</v>
      </c>
      <c r="D1004" s="181" t="s">
        <v>897</v>
      </c>
      <c r="E1004" s="1746"/>
      <c r="F1004" s="2162">
        <v>1</v>
      </c>
      <c r="G1004" s="2163">
        <v>1</v>
      </c>
      <c r="H1004" s="2164">
        <v>1</v>
      </c>
      <c r="I1004" s="2163">
        <v>1</v>
      </c>
      <c r="J1004" s="1750"/>
      <c r="K1004" s="1751"/>
      <c r="L1004" s="1751"/>
      <c r="M1004" s="1751"/>
      <c r="N1004" s="1752"/>
      <c r="O1004" s="1751"/>
      <c r="P1004" s="1751"/>
      <c r="Q1004" s="1751"/>
    </row>
    <row r="1005" spans="1:17" s="1753" customFormat="1" ht="21.95" hidden="1" customHeight="1" outlineLevel="1">
      <c r="A1005" s="133"/>
      <c r="B1005" s="84" t="s">
        <v>934</v>
      </c>
      <c r="C1005" s="1877">
        <v>100</v>
      </c>
      <c r="D1005" s="181" t="s">
        <v>897</v>
      </c>
      <c r="E1005" s="1746"/>
      <c r="F1005" s="2162">
        <v>1</v>
      </c>
      <c r="G1005" s="2163">
        <v>1</v>
      </c>
      <c r="H1005" s="2164">
        <v>1</v>
      </c>
      <c r="I1005" s="2163">
        <v>1</v>
      </c>
      <c r="J1005" s="1750"/>
      <c r="K1005" s="1751"/>
      <c r="L1005" s="1751"/>
      <c r="M1005" s="1751"/>
      <c r="N1005" s="1752"/>
      <c r="O1005" s="1751"/>
      <c r="P1005" s="1751"/>
      <c r="Q1005" s="1751"/>
    </row>
    <row r="1006" spans="1:17" s="1753" customFormat="1" ht="21.95" customHeight="1" collapsed="1">
      <c r="A1006" s="133"/>
      <c r="B1006" s="84" t="s">
        <v>935</v>
      </c>
      <c r="C1006" s="1877">
        <v>100</v>
      </c>
      <c r="D1006" s="181" t="s">
        <v>897</v>
      </c>
      <c r="E1006" s="1746"/>
      <c r="F1006" s="2162">
        <v>1</v>
      </c>
      <c r="G1006" s="2163">
        <v>1</v>
      </c>
      <c r="H1006" s="2164">
        <v>1</v>
      </c>
      <c r="I1006" s="2163">
        <v>1</v>
      </c>
      <c r="J1006" s="1750"/>
      <c r="K1006" s="1751"/>
      <c r="L1006" s="1751"/>
      <c r="M1006" s="1751"/>
      <c r="N1006" s="1752"/>
      <c r="O1006" s="1751"/>
      <c r="P1006" s="1751"/>
      <c r="Q1006" s="1751"/>
    </row>
    <row r="1007" spans="1:17" s="1753" customFormat="1" ht="21.95" hidden="1" customHeight="1" outlineLevel="1">
      <c r="A1007" s="133"/>
      <c r="B1007" s="84" t="s">
        <v>936</v>
      </c>
      <c r="C1007" s="1877">
        <v>100</v>
      </c>
      <c r="D1007" s="181" t="s">
        <v>897</v>
      </c>
      <c r="E1007" s="1746"/>
      <c r="F1007" s="2162">
        <v>1</v>
      </c>
      <c r="G1007" s="2163">
        <v>1</v>
      </c>
      <c r="H1007" s="2164">
        <v>1</v>
      </c>
      <c r="I1007" s="2163">
        <v>1</v>
      </c>
      <c r="J1007" s="1750"/>
      <c r="K1007" s="1751"/>
      <c r="L1007" s="1751"/>
      <c r="M1007" s="1751"/>
      <c r="N1007" s="1752"/>
      <c r="O1007" s="1751"/>
      <c r="P1007" s="1751"/>
      <c r="Q1007" s="1751"/>
    </row>
    <row r="1008" spans="1:17" s="1753" customFormat="1" ht="21.95" hidden="1" customHeight="1" outlineLevel="1">
      <c r="A1008" s="133"/>
      <c r="B1008" s="84" t="s">
        <v>937</v>
      </c>
      <c r="C1008" s="1877">
        <v>100</v>
      </c>
      <c r="D1008" s="181" t="s">
        <v>897</v>
      </c>
      <c r="E1008" s="1746"/>
      <c r="F1008" s="2162">
        <v>1</v>
      </c>
      <c r="G1008" s="2163">
        <v>1</v>
      </c>
      <c r="H1008" s="2164">
        <v>1</v>
      </c>
      <c r="I1008" s="2163">
        <v>1</v>
      </c>
      <c r="J1008" s="1750"/>
      <c r="K1008" s="1751"/>
      <c r="L1008" s="1751"/>
      <c r="M1008" s="1751"/>
      <c r="N1008" s="1752"/>
      <c r="O1008" s="1751"/>
      <c r="P1008" s="1751"/>
      <c r="Q1008" s="1751"/>
    </row>
    <row r="1009" spans="1:17" s="1753" customFormat="1" ht="21.95" hidden="1" customHeight="1" outlineLevel="1">
      <c r="A1009" s="133"/>
      <c r="B1009" s="84" t="s">
        <v>938</v>
      </c>
      <c r="C1009" s="1877">
        <v>100</v>
      </c>
      <c r="D1009" s="181" t="s">
        <v>897</v>
      </c>
      <c r="E1009" s="1746"/>
      <c r="F1009" s="2162">
        <v>1</v>
      </c>
      <c r="G1009" s="2163">
        <v>1</v>
      </c>
      <c r="H1009" s="2164">
        <v>1</v>
      </c>
      <c r="I1009" s="2163">
        <v>1</v>
      </c>
      <c r="J1009" s="1750"/>
      <c r="K1009" s="1751"/>
      <c r="L1009" s="1751"/>
      <c r="M1009" s="1751"/>
      <c r="N1009" s="1752"/>
      <c r="O1009" s="1751"/>
      <c r="P1009" s="1751"/>
      <c r="Q1009" s="1751"/>
    </row>
    <row r="1010" spans="1:17" s="1753" customFormat="1" ht="21.95" customHeight="1" collapsed="1">
      <c r="A1010" s="133"/>
      <c r="B1010" s="84" t="s">
        <v>939</v>
      </c>
      <c r="C1010" s="1877">
        <v>100</v>
      </c>
      <c r="D1010" s="181" t="s">
        <v>897</v>
      </c>
      <c r="E1010" s="1746"/>
      <c r="F1010" s="2162">
        <v>1</v>
      </c>
      <c r="G1010" s="2163">
        <v>1</v>
      </c>
      <c r="H1010" s="2164">
        <v>1</v>
      </c>
      <c r="I1010" s="2163">
        <v>1</v>
      </c>
      <c r="J1010" s="1750"/>
      <c r="K1010" s="1751"/>
      <c r="L1010" s="1751"/>
      <c r="M1010" s="1751"/>
      <c r="N1010" s="1752"/>
      <c r="O1010" s="1751"/>
      <c r="P1010" s="1751"/>
      <c r="Q1010" s="1751"/>
    </row>
    <row r="1011" spans="1:17" s="1753" customFormat="1" ht="21.95" hidden="1" customHeight="1" outlineLevel="1">
      <c r="A1011" s="133"/>
      <c r="B1011" s="84" t="s">
        <v>940</v>
      </c>
      <c r="C1011" s="1877">
        <v>100</v>
      </c>
      <c r="D1011" s="181" t="s">
        <v>897</v>
      </c>
      <c r="E1011" s="1746"/>
      <c r="F1011" s="2162">
        <v>1</v>
      </c>
      <c r="G1011" s="2163">
        <v>1</v>
      </c>
      <c r="H1011" s="2164">
        <v>1</v>
      </c>
      <c r="I1011" s="2163">
        <v>1</v>
      </c>
      <c r="J1011" s="1750"/>
      <c r="K1011" s="1751"/>
      <c r="L1011" s="1751"/>
      <c r="M1011" s="1751"/>
      <c r="N1011" s="1752"/>
      <c r="O1011" s="1751"/>
      <c r="P1011" s="1751"/>
      <c r="Q1011" s="1751"/>
    </row>
    <row r="1012" spans="1:17" s="1753" customFormat="1" ht="21.95" hidden="1" customHeight="1" outlineLevel="1">
      <c r="A1012" s="133"/>
      <c r="B1012" s="84" t="s">
        <v>941</v>
      </c>
      <c r="C1012" s="1877">
        <v>100</v>
      </c>
      <c r="D1012" s="181" t="s">
        <v>897</v>
      </c>
      <c r="E1012" s="1746"/>
      <c r="F1012" s="2162">
        <v>1</v>
      </c>
      <c r="G1012" s="2163">
        <v>1</v>
      </c>
      <c r="H1012" s="2164">
        <v>1</v>
      </c>
      <c r="I1012" s="2163">
        <v>1</v>
      </c>
      <c r="J1012" s="1750"/>
      <c r="K1012" s="1751"/>
      <c r="L1012" s="1751"/>
      <c r="M1012" s="1751"/>
      <c r="N1012" s="1752"/>
      <c r="O1012" s="1751"/>
      <c r="P1012" s="1751"/>
      <c r="Q1012" s="1751"/>
    </row>
    <row r="1013" spans="1:17" s="1753" customFormat="1" ht="21.95" hidden="1" customHeight="1" outlineLevel="1">
      <c r="A1013" s="1846"/>
      <c r="B1013" s="1326" t="s">
        <v>942</v>
      </c>
      <c r="C1013" s="1877">
        <v>100</v>
      </c>
      <c r="D1013" s="181" t="s">
        <v>897</v>
      </c>
      <c r="E1013" s="1848"/>
      <c r="F1013" s="2162">
        <v>1</v>
      </c>
      <c r="G1013" s="2163">
        <v>1</v>
      </c>
      <c r="H1013" s="2164">
        <v>1</v>
      </c>
      <c r="I1013" s="2163">
        <v>1</v>
      </c>
      <c r="J1013" s="1849"/>
      <c r="K1013" s="1751"/>
      <c r="L1013" s="1751"/>
      <c r="M1013" s="1751"/>
      <c r="N1013" s="1752"/>
      <c r="O1013" s="1751"/>
      <c r="P1013" s="1751"/>
      <c r="Q1013" s="1751"/>
    </row>
    <row r="1014" spans="1:17" s="1753" customFormat="1" ht="21.95" hidden="1" customHeight="1" outlineLevel="1">
      <c r="A1014" s="978" t="s">
        <v>1032</v>
      </c>
      <c r="B1014" s="1836" t="s">
        <v>943</v>
      </c>
      <c r="C1014" s="1877">
        <v>100</v>
      </c>
      <c r="D1014" s="181" t="s">
        <v>897</v>
      </c>
      <c r="E1014" s="1852"/>
      <c r="F1014" s="2162">
        <v>1</v>
      </c>
      <c r="G1014" s="2163">
        <v>1</v>
      </c>
      <c r="H1014" s="2164">
        <v>1</v>
      </c>
      <c r="I1014" s="2163">
        <v>1</v>
      </c>
      <c r="J1014" s="1853"/>
      <c r="K1014" s="1751"/>
      <c r="L1014" s="1751"/>
      <c r="M1014" s="1751"/>
      <c r="N1014" s="1752"/>
      <c r="O1014" s="1751"/>
      <c r="P1014" s="1751"/>
      <c r="Q1014" s="1751"/>
    </row>
    <row r="1015" spans="1:17" s="1753" customFormat="1" ht="21.95" customHeight="1" collapsed="1">
      <c r="A1015" s="133"/>
      <c r="B1015" s="84" t="s">
        <v>944</v>
      </c>
      <c r="C1015" s="1877">
        <v>100</v>
      </c>
      <c r="D1015" s="181" t="s">
        <v>897</v>
      </c>
      <c r="E1015" s="1746"/>
      <c r="F1015" s="2162">
        <v>1</v>
      </c>
      <c r="G1015" s="2163">
        <v>1</v>
      </c>
      <c r="H1015" s="2164">
        <v>1</v>
      </c>
      <c r="I1015" s="2163">
        <v>1</v>
      </c>
      <c r="J1015" s="1750"/>
      <c r="K1015" s="1751"/>
      <c r="L1015" s="1751"/>
      <c r="M1015" s="1751"/>
      <c r="N1015" s="1752"/>
      <c r="O1015" s="1751"/>
      <c r="P1015" s="1751"/>
      <c r="Q1015" s="1751"/>
    </row>
    <row r="1016" spans="1:17" s="1753" customFormat="1" ht="21.95" hidden="1" customHeight="1" outlineLevel="1">
      <c r="A1016" s="133"/>
      <c r="B1016" s="84" t="s">
        <v>945</v>
      </c>
      <c r="C1016" s="1877">
        <v>100</v>
      </c>
      <c r="D1016" s="181" t="s">
        <v>897</v>
      </c>
      <c r="E1016" s="1746"/>
      <c r="F1016" s="2162">
        <v>1</v>
      </c>
      <c r="G1016" s="2163">
        <v>1</v>
      </c>
      <c r="H1016" s="2164">
        <v>1</v>
      </c>
      <c r="I1016" s="2163">
        <v>1</v>
      </c>
      <c r="J1016" s="1750"/>
      <c r="K1016" s="1751"/>
      <c r="L1016" s="1751"/>
      <c r="M1016" s="1751"/>
      <c r="N1016" s="1752"/>
      <c r="O1016" s="1751"/>
      <c r="P1016" s="1751"/>
      <c r="Q1016" s="1751"/>
    </row>
    <row r="1017" spans="1:17" s="1753" customFormat="1" ht="21.95" hidden="1" customHeight="1" outlineLevel="1">
      <c r="A1017" s="133"/>
      <c r="B1017" s="84" t="s">
        <v>946</v>
      </c>
      <c r="C1017" s="1877">
        <v>100</v>
      </c>
      <c r="D1017" s="181" t="s">
        <v>897</v>
      </c>
      <c r="E1017" s="1746"/>
      <c r="F1017" s="2162">
        <v>1</v>
      </c>
      <c r="G1017" s="2163">
        <v>1</v>
      </c>
      <c r="H1017" s="2164">
        <v>1</v>
      </c>
      <c r="I1017" s="2163">
        <v>1</v>
      </c>
      <c r="J1017" s="1750"/>
      <c r="K1017" s="1751"/>
      <c r="L1017" s="1751"/>
      <c r="M1017" s="1751"/>
      <c r="N1017" s="1752"/>
      <c r="O1017" s="1751"/>
      <c r="P1017" s="1751"/>
      <c r="Q1017" s="1751"/>
    </row>
    <row r="1018" spans="1:17" s="1753" customFormat="1" ht="21.95" customHeight="1" collapsed="1">
      <c r="A1018" s="133"/>
      <c r="B1018" s="84" t="s">
        <v>947</v>
      </c>
      <c r="C1018" s="1877">
        <v>100</v>
      </c>
      <c r="D1018" s="181" t="s">
        <v>897</v>
      </c>
      <c r="E1018" s="1746"/>
      <c r="F1018" s="2162">
        <v>1</v>
      </c>
      <c r="G1018" s="2163">
        <v>1</v>
      </c>
      <c r="H1018" s="2164">
        <v>1</v>
      </c>
      <c r="I1018" s="2163">
        <v>1</v>
      </c>
      <c r="J1018" s="1750"/>
      <c r="K1018" s="1751"/>
      <c r="L1018" s="1751"/>
      <c r="M1018" s="1751"/>
      <c r="N1018" s="1752"/>
      <c r="O1018" s="1751"/>
      <c r="P1018" s="1751"/>
      <c r="Q1018" s="1751"/>
    </row>
    <row r="1019" spans="1:17" s="1753" customFormat="1" ht="21.95" hidden="1" customHeight="1" outlineLevel="1">
      <c r="A1019" s="133"/>
      <c r="B1019" s="84" t="s">
        <v>948</v>
      </c>
      <c r="C1019" s="1877">
        <v>100</v>
      </c>
      <c r="D1019" s="181" t="s">
        <v>897</v>
      </c>
      <c r="E1019" s="1746"/>
      <c r="F1019" s="2162">
        <v>1</v>
      </c>
      <c r="G1019" s="2163">
        <v>1</v>
      </c>
      <c r="H1019" s="2164">
        <v>1</v>
      </c>
      <c r="I1019" s="2163">
        <v>1</v>
      </c>
      <c r="J1019" s="1750"/>
      <c r="K1019" s="1751"/>
      <c r="L1019" s="1751"/>
      <c r="M1019" s="1751"/>
      <c r="N1019" s="1752"/>
      <c r="O1019" s="1751"/>
      <c r="P1019" s="1751"/>
      <c r="Q1019" s="1751"/>
    </row>
    <row r="1020" spans="1:17" s="1753" customFormat="1" ht="21.95" hidden="1" customHeight="1" outlineLevel="1">
      <c r="A1020" s="133"/>
      <c r="B1020" s="84" t="s">
        <v>949</v>
      </c>
      <c r="C1020" s="1877">
        <v>100</v>
      </c>
      <c r="D1020" s="181" t="s">
        <v>897</v>
      </c>
      <c r="E1020" s="1746"/>
      <c r="F1020" s="2162">
        <v>1</v>
      </c>
      <c r="G1020" s="2163">
        <v>1</v>
      </c>
      <c r="H1020" s="2164">
        <v>1</v>
      </c>
      <c r="I1020" s="2163">
        <v>1</v>
      </c>
      <c r="J1020" s="1750"/>
      <c r="K1020" s="1751"/>
      <c r="L1020" s="1751"/>
      <c r="M1020" s="1751"/>
      <c r="N1020" s="1752"/>
      <c r="O1020" s="1751"/>
      <c r="P1020" s="1751"/>
      <c r="Q1020" s="1751"/>
    </row>
    <row r="1021" spans="1:17" s="1753" customFormat="1" ht="21.95" customHeight="1" collapsed="1">
      <c r="A1021" s="1754"/>
      <c r="B1021" s="84" t="s">
        <v>950</v>
      </c>
      <c r="C1021" s="1877">
        <v>100</v>
      </c>
      <c r="D1021" s="181" t="s">
        <v>897</v>
      </c>
      <c r="E1021" s="1746"/>
      <c r="F1021" s="2162">
        <v>1</v>
      </c>
      <c r="G1021" s="2163">
        <v>1</v>
      </c>
      <c r="H1021" s="2164">
        <v>1</v>
      </c>
      <c r="I1021" s="2163">
        <v>1</v>
      </c>
      <c r="J1021" s="1750"/>
      <c r="K1021" s="1751"/>
      <c r="L1021" s="1751"/>
      <c r="M1021" s="1751"/>
      <c r="N1021" s="1752"/>
      <c r="O1021" s="1751"/>
      <c r="P1021" s="1751"/>
      <c r="Q1021" s="1751"/>
    </row>
    <row r="1022" spans="1:17" s="1753" customFormat="1" ht="21.95" hidden="1" customHeight="1" outlineLevel="1">
      <c r="A1022" s="133"/>
      <c r="B1022" s="84" t="s">
        <v>957</v>
      </c>
      <c r="C1022" s="1877">
        <v>100</v>
      </c>
      <c r="D1022" s="181" t="s">
        <v>897</v>
      </c>
      <c r="E1022" s="1746"/>
      <c r="F1022" s="2162">
        <v>1</v>
      </c>
      <c r="G1022" s="2163">
        <v>1</v>
      </c>
      <c r="H1022" s="2164">
        <v>1</v>
      </c>
      <c r="I1022" s="2163">
        <v>1</v>
      </c>
      <c r="J1022" s="1750"/>
      <c r="K1022" s="1751"/>
      <c r="L1022" s="1751"/>
      <c r="M1022" s="1751"/>
      <c r="N1022" s="1752"/>
      <c r="O1022" s="1751"/>
      <c r="P1022" s="1751"/>
      <c r="Q1022" s="1751"/>
    </row>
    <row r="1023" spans="1:17" s="1753" customFormat="1" ht="21.95" hidden="1" customHeight="1" outlineLevel="1">
      <c r="A1023" s="133"/>
      <c r="B1023" s="84" t="s">
        <v>952</v>
      </c>
      <c r="C1023" s="1877">
        <v>100</v>
      </c>
      <c r="D1023" s="181" t="s">
        <v>897</v>
      </c>
      <c r="E1023" s="1746"/>
      <c r="F1023" s="2162">
        <v>1</v>
      </c>
      <c r="G1023" s="2163">
        <v>1</v>
      </c>
      <c r="H1023" s="2164">
        <v>1</v>
      </c>
      <c r="I1023" s="2163">
        <v>1</v>
      </c>
      <c r="J1023" s="1750"/>
      <c r="K1023" s="1751"/>
      <c r="L1023" s="1751"/>
      <c r="M1023" s="1751"/>
      <c r="N1023" s="1752"/>
      <c r="O1023" s="1751"/>
      <c r="P1023" s="1751"/>
      <c r="Q1023" s="1751"/>
    </row>
    <row r="1024" spans="1:17" s="1753" customFormat="1" ht="21.95" customHeight="1" collapsed="1">
      <c r="A1024" s="1779"/>
      <c r="B1024" s="101" t="s">
        <v>953</v>
      </c>
      <c r="C1024" s="1877">
        <v>100</v>
      </c>
      <c r="D1024" s="181" t="s">
        <v>897</v>
      </c>
      <c r="E1024" s="1780"/>
      <c r="F1024" s="2162">
        <v>1</v>
      </c>
      <c r="G1024" s="2163">
        <v>1</v>
      </c>
      <c r="H1024" s="2164">
        <v>1</v>
      </c>
      <c r="I1024" s="2163">
        <v>1</v>
      </c>
      <c r="J1024" s="1859"/>
      <c r="K1024" s="1756"/>
      <c r="L1024" s="1756"/>
      <c r="M1024" s="1757"/>
    </row>
    <row r="1025" spans="1:15" s="1753" customFormat="1" ht="21.95" customHeight="1">
      <c r="A1025" s="1174"/>
      <c r="B1025" s="2454" t="s">
        <v>706</v>
      </c>
      <c r="C1025" s="2454" t="s">
        <v>686</v>
      </c>
      <c r="D1025" s="116"/>
      <c r="E1025" s="2279"/>
      <c r="F1025" s="2447"/>
      <c r="G1025" s="2455"/>
      <c r="H1025" s="2455"/>
      <c r="I1025" s="2455"/>
      <c r="J1025" s="1849"/>
      <c r="K1025" s="1756"/>
      <c r="L1025" s="1756"/>
      <c r="M1025" s="1757"/>
    </row>
    <row r="1026" spans="1:15" ht="21.95" customHeight="1">
      <c r="A1026" s="1042" t="s">
        <v>840</v>
      </c>
      <c r="B1026" s="2799" t="s">
        <v>855</v>
      </c>
      <c r="C1026" s="2800"/>
      <c r="D1026" s="2800"/>
      <c r="E1026" s="447" t="s">
        <v>20</v>
      </c>
      <c r="F1026" s="408"/>
      <c r="G1026" s="408"/>
      <c r="H1026" s="515"/>
      <c r="I1026" s="515"/>
      <c r="J1026" s="1704" t="s">
        <v>982</v>
      </c>
      <c r="O1026" s="12">
        <v>19</v>
      </c>
    </row>
    <row r="1027" spans="1:15" ht="21.95" customHeight="1">
      <c r="A1027" s="155"/>
      <c r="B1027" s="2797" t="s">
        <v>707</v>
      </c>
      <c r="C1027" s="2798"/>
      <c r="D1027" s="2798"/>
      <c r="E1027" s="450" t="s">
        <v>44</v>
      </c>
      <c r="F1027" s="412"/>
      <c r="G1027" s="377"/>
      <c r="H1027" s="245"/>
      <c r="I1027" s="245"/>
      <c r="J1027" s="1656"/>
    </row>
    <row r="1028" spans="1:15" ht="21.95" customHeight="1">
      <c r="A1028" s="155"/>
      <c r="B1028" s="1044" t="s">
        <v>708</v>
      </c>
      <c r="C1028" s="1045"/>
      <c r="D1028" s="1046"/>
      <c r="E1028" s="450" t="s">
        <v>123</v>
      </c>
      <c r="F1028" s="412"/>
      <c r="G1028" s="412"/>
      <c r="H1028" s="245"/>
      <c r="I1028" s="245"/>
      <c r="J1028" s="1656"/>
    </row>
    <row r="1029" spans="1:15" ht="21.95" customHeight="1">
      <c r="A1029" s="155"/>
      <c r="B1029" s="1044" t="s">
        <v>709</v>
      </c>
      <c r="C1029" s="1045"/>
      <c r="D1029" s="1046"/>
      <c r="E1029" s="632"/>
      <c r="F1029" s="996"/>
      <c r="G1029" s="996"/>
      <c r="H1029" s="1426"/>
      <c r="I1029" s="1426"/>
      <c r="J1029" s="1659"/>
    </row>
    <row r="1030" spans="1:15" ht="21.95" customHeight="1">
      <c r="A1030" s="1308"/>
      <c r="B1030" s="93" t="s">
        <v>51</v>
      </c>
      <c r="C1030" s="94">
        <v>170</v>
      </c>
      <c r="D1030" s="979" t="s">
        <v>687</v>
      </c>
      <c r="E1030" s="188"/>
      <c r="F1030" s="1750" t="s">
        <v>1163</v>
      </c>
      <c r="G1030" s="478"/>
      <c r="H1030" s="1508"/>
      <c r="I1030" s="2165"/>
      <c r="J1030" s="1656"/>
    </row>
    <row r="1031" spans="1:15" ht="21.95" customHeight="1">
      <c r="A1031" s="1308"/>
      <c r="B1031" s="93"/>
      <c r="C1031" s="94"/>
      <c r="D1031" s="979"/>
      <c r="E1031" s="997"/>
      <c r="F1031" s="997"/>
      <c r="G1031" s="478"/>
      <c r="H1031" s="245"/>
      <c r="I1031" s="245"/>
      <c r="J1031" s="1656"/>
    </row>
    <row r="1032" spans="1:15" ht="21.95" customHeight="1">
      <c r="A1032" s="2438" t="s">
        <v>857</v>
      </c>
      <c r="B1032" s="2797" t="s">
        <v>856</v>
      </c>
      <c r="C1032" s="2798"/>
      <c r="D1032" s="2798"/>
      <c r="E1032" s="411"/>
      <c r="F1032" s="411"/>
      <c r="G1032" s="411"/>
      <c r="H1032" s="245"/>
      <c r="I1032" s="245"/>
      <c r="J1032" s="1656"/>
    </row>
    <row r="1033" spans="1:15" ht="21.95" customHeight="1">
      <c r="A1033" s="856"/>
      <c r="B1033" s="2793" t="s">
        <v>859</v>
      </c>
      <c r="C1033" s="2794"/>
      <c r="D1033" s="2794"/>
      <c r="E1033" s="450" t="s">
        <v>20</v>
      </c>
      <c r="F1033" s="412"/>
      <c r="G1033" s="377"/>
      <c r="H1033" s="245"/>
      <c r="I1033" s="245"/>
      <c r="J1033" s="1656" t="s">
        <v>985</v>
      </c>
      <c r="O1033" s="12">
        <v>20</v>
      </c>
    </row>
    <row r="1034" spans="1:15" ht="21.95" customHeight="1">
      <c r="A1034" s="856"/>
      <c r="B1034" s="2795" t="s">
        <v>715</v>
      </c>
      <c r="C1034" s="2796"/>
      <c r="D1034" s="2796"/>
      <c r="E1034" s="450" t="s">
        <v>44</v>
      </c>
      <c r="F1034" s="412"/>
      <c r="G1034" s="412"/>
      <c r="H1034" s="245"/>
      <c r="I1034" s="245"/>
      <c r="J1034" s="1656"/>
    </row>
    <row r="1035" spans="1:15" ht="21.95" customHeight="1">
      <c r="A1035" s="1309"/>
      <c r="B1035" s="95" t="s">
        <v>166</v>
      </c>
      <c r="C1035" s="90">
        <v>10</v>
      </c>
      <c r="D1035" s="993" t="s">
        <v>688</v>
      </c>
      <c r="E1035" s="450" t="s">
        <v>123</v>
      </c>
      <c r="F1035" s="2207">
        <v>5</v>
      </c>
      <c r="G1035" s="2026">
        <v>5</v>
      </c>
      <c r="H1035" s="2206"/>
      <c r="I1035" s="2206"/>
      <c r="J1035" s="1656"/>
    </row>
    <row r="1036" spans="1:15" ht="21.95" customHeight="1">
      <c r="A1036" s="1309"/>
      <c r="B1036" s="95" t="s">
        <v>1351</v>
      </c>
      <c r="C1036" s="90"/>
      <c r="D1036" s="993"/>
      <c r="E1036" s="980"/>
      <c r="F1036" s="298"/>
      <c r="G1036" s="478"/>
      <c r="H1036" s="245"/>
      <c r="I1036" s="245"/>
      <c r="J1036" s="1656"/>
    </row>
    <row r="1037" spans="1:15" ht="21.95" customHeight="1">
      <c r="A1037" s="1309"/>
      <c r="B1037" s="95"/>
      <c r="C1037" s="90"/>
      <c r="D1037" s="993"/>
      <c r="E1037" s="188"/>
      <c r="F1037" s="188"/>
      <c r="G1037" s="478"/>
      <c r="H1037" s="245"/>
      <c r="I1037" s="245"/>
      <c r="J1037" s="1656"/>
    </row>
    <row r="1038" spans="1:15" ht="21.95" customHeight="1">
      <c r="A1038" s="156"/>
      <c r="B1038" s="2793" t="s">
        <v>858</v>
      </c>
      <c r="C1038" s="2794"/>
      <c r="D1038" s="2794"/>
      <c r="E1038" s="450" t="s">
        <v>20</v>
      </c>
      <c r="F1038" s="411"/>
      <c r="G1038" s="411"/>
      <c r="H1038" s="245"/>
      <c r="I1038" s="245"/>
      <c r="J1038" s="1656" t="s">
        <v>985</v>
      </c>
      <c r="O1038" s="12">
        <v>21</v>
      </c>
    </row>
    <row r="1039" spans="1:15" ht="21.95" customHeight="1">
      <c r="A1039" s="1299"/>
      <c r="B1039" s="95" t="s">
        <v>210</v>
      </c>
      <c r="C1039" s="90">
        <v>10</v>
      </c>
      <c r="D1039" s="989" t="s">
        <v>688</v>
      </c>
      <c r="E1039" s="450" t="s">
        <v>44</v>
      </c>
      <c r="F1039" s="2207">
        <v>5</v>
      </c>
      <c r="G1039" s="2026">
        <v>5</v>
      </c>
      <c r="H1039" s="2206"/>
      <c r="I1039" s="2206"/>
      <c r="J1039" s="1656"/>
    </row>
    <row r="1040" spans="1:15" ht="21.95" customHeight="1">
      <c r="A1040" s="1300"/>
      <c r="B1040" s="95" t="s">
        <v>1352</v>
      </c>
      <c r="C1040" s="90"/>
      <c r="D1040" s="989"/>
      <c r="E1040" s="450" t="s">
        <v>123</v>
      </c>
      <c r="F1040" s="412"/>
      <c r="G1040" s="478"/>
      <c r="H1040" s="245"/>
      <c r="I1040" s="245"/>
      <c r="J1040" s="1656"/>
    </row>
    <row r="1041" spans="1:17" ht="21.95" customHeight="1">
      <c r="A1041" s="1300"/>
      <c r="B1041" s="93"/>
      <c r="C1041" s="90"/>
      <c r="D1041" s="989"/>
      <c r="E1041" s="980"/>
      <c r="F1041" s="298"/>
      <c r="G1041" s="478"/>
      <c r="H1041" s="245"/>
      <c r="I1041" s="245"/>
      <c r="J1041" s="1656"/>
    </row>
    <row r="1042" spans="1:17" ht="21.95" customHeight="1">
      <c r="A1042" s="156"/>
      <c r="B1042" s="2793" t="s">
        <v>860</v>
      </c>
      <c r="C1042" s="2794"/>
      <c r="D1042" s="2794"/>
      <c r="E1042" s="450" t="s">
        <v>20</v>
      </c>
      <c r="F1042" s="411"/>
      <c r="G1042" s="411"/>
      <c r="H1042" s="1511"/>
      <c r="I1042" s="1519"/>
      <c r="J1042" s="1695" t="s">
        <v>979</v>
      </c>
      <c r="O1042" s="12">
        <v>22</v>
      </c>
    </row>
    <row r="1043" spans="1:17" ht="21.95" customHeight="1">
      <c r="A1043" s="154"/>
      <c r="B1043" s="2793" t="s">
        <v>689</v>
      </c>
      <c r="C1043" s="2794"/>
      <c r="D1043" s="2794"/>
      <c r="E1043" s="450" t="s">
        <v>44</v>
      </c>
      <c r="F1043" s="412"/>
      <c r="G1043" s="377"/>
      <c r="H1043" s="1524"/>
      <c r="I1043" s="1510"/>
      <c r="J1043" s="1695"/>
    </row>
    <row r="1044" spans="1:17" s="1753" customFormat="1" ht="21.95" customHeight="1">
      <c r="A1044" s="1777"/>
      <c r="B1044" s="84" t="s">
        <v>1007</v>
      </c>
      <c r="C1044" s="977">
        <f>C1049+C1053+C1057+C1062+C1065+C1070+C1074+C1075+C1078+C1082+C1086+C1091+C1094+C1097+C1100</f>
        <v>2850</v>
      </c>
      <c r="D1044" s="1863" t="s">
        <v>672</v>
      </c>
      <c r="E1044" s="411" t="s">
        <v>123</v>
      </c>
      <c r="F1044" s="2160"/>
      <c r="G1044" s="2160"/>
      <c r="H1044" s="2160">
        <v>1</v>
      </c>
      <c r="I1044" s="2125"/>
      <c r="J1044" s="1750"/>
      <c r="K1044" s="1751"/>
      <c r="L1044" s="1751"/>
      <c r="M1044" s="1751"/>
      <c r="N1044" s="1752"/>
      <c r="O1044" s="1751"/>
      <c r="P1044" s="1751"/>
      <c r="Q1044" s="1751"/>
    </row>
    <row r="1045" spans="1:17" s="1753" customFormat="1" ht="21.95" hidden="1" customHeight="1" outlineLevel="1">
      <c r="A1045" s="133"/>
      <c r="B1045" s="84" t="s">
        <v>898</v>
      </c>
      <c r="C1045" s="666">
        <v>100</v>
      </c>
      <c r="D1045" s="181" t="s">
        <v>897</v>
      </c>
      <c r="E1045" s="1746"/>
      <c r="F1045" s="2160"/>
      <c r="G1045" s="2160"/>
      <c r="H1045" s="2160">
        <v>1</v>
      </c>
      <c r="I1045" s="2125"/>
      <c r="J1045" s="1750"/>
      <c r="K1045" s="1751"/>
      <c r="L1045" s="1751"/>
      <c r="M1045" s="1751"/>
      <c r="N1045" s="1752"/>
      <c r="O1045" s="1751"/>
      <c r="P1045" s="1751"/>
      <c r="Q1045" s="1751"/>
    </row>
    <row r="1046" spans="1:17" s="1753" customFormat="1" ht="21.95" hidden="1" customHeight="1" outlineLevel="1">
      <c r="A1046" s="133"/>
      <c r="B1046" s="84" t="s">
        <v>899</v>
      </c>
      <c r="C1046" s="666">
        <v>50</v>
      </c>
      <c r="D1046" s="181" t="s">
        <v>897</v>
      </c>
      <c r="E1046" s="1746"/>
      <c r="F1046" s="2160"/>
      <c r="G1046" s="2160"/>
      <c r="H1046" s="2160">
        <v>1</v>
      </c>
      <c r="I1046" s="2125"/>
      <c r="J1046" s="1750"/>
      <c r="K1046" s="1751"/>
      <c r="L1046" s="1751"/>
      <c r="M1046" s="1751"/>
      <c r="N1046" s="1752"/>
      <c r="O1046" s="1751"/>
      <c r="P1046" s="1751"/>
      <c r="Q1046" s="1751"/>
    </row>
    <row r="1047" spans="1:17" s="1753" customFormat="1" ht="21.95" hidden="1" customHeight="1" outlineLevel="1">
      <c r="A1047" s="133"/>
      <c r="B1047" s="84" t="s">
        <v>900</v>
      </c>
      <c r="C1047" s="666">
        <v>50</v>
      </c>
      <c r="D1047" s="181" t="s">
        <v>897</v>
      </c>
      <c r="E1047" s="1746"/>
      <c r="F1047" s="2160"/>
      <c r="G1047" s="2160"/>
      <c r="H1047" s="2160">
        <v>1</v>
      </c>
      <c r="I1047" s="2125"/>
      <c r="J1047" s="1750"/>
      <c r="K1047" s="1751"/>
      <c r="L1047" s="1751"/>
      <c r="M1047" s="1751"/>
      <c r="N1047" s="1752"/>
      <c r="O1047" s="1751"/>
      <c r="P1047" s="1751"/>
      <c r="Q1047" s="1751"/>
    </row>
    <row r="1048" spans="1:17" s="1753" customFormat="1" ht="21.95" hidden="1" customHeight="1" outlineLevel="1">
      <c r="A1048" s="133"/>
      <c r="B1048" s="84" t="s">
        <v>901</v>
      </c>
      <c r="C1048" s="666">
        <v>50</v>
      </c>
      <c r="D1048" s="181" t="s">
        <v>897</v>
      </c>
      <c r="E1048" s="1746"/>
      <c r="F1048" s="2160"/>
      <c r="G1048" s="2160"/>
      <c r="H1048" s="2160">
        <v>1</v>
      </c>
      <c r="I1048" s="2125"/>
      <c r="J1048" s="1750"/>
      <c r="K1048" s="1751"/>
      <c r="L1048" s="1751"/>
      <c r="M1048" s="1751"/>
      <c r="N1048" s="1752"/>
      <c r="O1048" s="1751"/>
      <c r="P1048" s="1751"/>
      <c r="Q1048" s="1751"/>
    </row>
    <row r="1049" spans="1:17" s="1753" customFormat="1" ht="21.95" customHeight="1" collapsed="1">
      <c r="A1049" s="133"/>
      <c r="B1049" s="84" t="s">
        <v>902</v>
      </c>
      <c r="C1049" s="666">
        <f>SUM(C1045:C1048)</f>
        <v>250</v>
      </c>
      <c r="D1049" s="181" t="s">
        <v>897</v>
      </c>
      <c r="E1049" s="1746"/>
      <c r="F1049" s="2160"/>
      <c r="G1049" s="2160"/>
      <c r="H1049" s="2160">
        <v>1</v>
      </c>
      <c r="I1049" s="2125"/>
      <c r="J1049" s="1750"/>
      <c r="K1049" s="1751"/>
      <c r="L1049" s="1751"/>
      <c r="M1049" s="1751"/>
      <c r="N1049" s="1752"/>
      <c r="O1049" s="1751"/>
      <c r="P1049" s="1751"/>
      <c r="Q1049" s="1751"/>
    </row>
    <row r="1050" spans="1:17" s="1753" customFormat="1" ht="21.95" hidden="1" customHeight="1" outlineLevel="1">
      <c r="A1050" s="133"/>
      <c r="B1050" s="84" t="s">
        <v>903</v>
      </c>
      <c r="C1050" s="666">
        <v>100</v>
      </c>
      <c r="D1050" s="181" t="s">
        <v>897</v>
      </c>
      <c r="E1050" s="1746"/>
      <c r="F1050" s="2160"/>
      <c r="G1050" s="2160"/>
      <c r="H1050" s="2160">
        <v>1</v>
      </c>
      <c r="I1050" s="2125"/>
      <c r="J1050" s="1750"/>
      <c r="K1050" s="1751"/>
      <c r="L1050" s="1751"/>
      <c r="M1050" s="1751"/>
      <c r="N1050" s="1752"/>
      <c r="O1050" s="1751"/>
      <c r="P1050" s="1751"/>
      <c r="Q1050" s="1751"/>
    </row>
    <row r="1051" spans="1:17" s="1753" customFormat="1" ht="21.95" hidden="1" customHeight="1" outlineLevel="1">
      <c r="A1051" s="133"/>
      <c r="B1051" s="84" t="s">
        <v>904</v>
      </c>
      <c r="C1051" s="666">
        <v>50</v>
      </c>
      <c r="D1051" s="181" t="s">
        <v>897</v>
      </c>
      <c r="E1051" s="1746"/>
      <c r="F1051" s="2160"/>
      <c r="G1051" s="2160"/>
      <c r="H1051" s="2160">
        <v>1</v>
      </c>
      <c r="I1051" s="2125"/>
      <c r="J1051" s="1750"/>
      <c r="K1051" s="1751"/>
      <c r="L1051" s="1751"/>
      <c r="M1051" s="1751"/>
      <c r="N1051" s="1752"/>
      <c r="O1051" s="1751"/>
      <c r="P1051" s="1751"/>
      <c r="Q1051" s="1751"/>
    </row>
    <row r="1052" spans="1:17" s="1753" customFormat="1" ht="21.95" hidden="1" customHeight="1" outlineLevel="1">
      <c r="A1052" s="133"/>
      <c r="B1052" s="84" t="s">
        <v>905</v>
      </c>
      <c r="C1052" s="666">
        <v>50</v>
      </c>
      <c r="D1052" s="181" t="s">
        <v>897</v>
      </c>
      <c r="E1052" s="1746"/>
      <c r="F1052" s="2160"/>
      <c r="G1052" s="2160"/>
      <c r="H1052" s="2160">
        <v>1</v>
      </c>
      <c r="I1052" s="2125"/>
      <c r="J1052" s="1750"/>
      <c r="K1052" s="1751"/>
      <c r="L1052" s="1751"/>
      <c r="M1052" s="1751"/>
      <c r="N1052" s="1752"/>
      <c r="O1052" s="1751"/>
      <c r="P1052" s="1751"/>
      <c r="Q1052" s="1751"/>
    </row>
    <row r="1053" spans="1:17" s="1753" customFormat="1" ht="21.95" customHeight="1" collapsed="1">
      <c r="A1053" s="133"/>
      <c r="B1053" s="84" t="s">
        <v>906</v>
      </c>
      <c r="C1053" s="666">
        <f>SUM(C1050:C1052)</f>
        <v>200</v>
      </c>
      <c r="D1053" s="181" t="s">
        <v>897</v>
      </c>
      <c r="E1053" s="1746"/>
      <c r="F1053" s="2160"/>
      <c r="G1053" s="2160"/>
      <c r="H1053" s="2160">
        <v>1</v>
      </c>
      <c r="I1053" s="2125"/>
      <c r="J1053" s="1750"/>
      <c r="K1053" s="1751"/>
      <c r="L1053" s="1751"/>
      <c r="M1053" s="1751"/>
      <c r="N1053" s="1752"/>
      <c r="O1053" s="1751"/>
      <c r="P1053" s="1751"/>
      <c r="Q1053" s="1751"/>
    </row>
    <row r="1054" spans="1:17" s="1753" customFormat="1" ht="21.95" hidden="1" customHeight="1" outlineLevel="1">
      <c r="A1054" s="133"/>
      <c r="B1054" s="84" t="s">
        <v>907</v>
      </c>
      <c r="C1054" s="666">
        <v>100</v>
      </c>
      <c r="D1054" s="181" t="s">
        <v>897</v>
      </c>
      <c r="E1054" s="1746"/>
      <c r="F1054" s="2160"/>
      <c r="G1054" s="2160"/>
      <c r="H1054" s="2160">
        <v>1</v>
      </c>
      <c r="I1054" s="2125"/>
      <c r="J1054" s="1750"/>
      <c r="K1054" s="1751"/>
      <c r="L1054" s="1751"/>
      <c r="M1054" s="1751"/>
      <c r="N1054" s="1752"/>
      <c r="O1054" s="1751"/>
      <c r="P1054" s="1751"/>
      <c r="Q1054" s="1751"/>
    </row>
    <row r="1055" spans="1:17" s="1753" customFormat="1" ht="21.95" hidden="1" customHeight="1" outlineLevel="1">
      <c r="A1055" s="133"/>
      <c r="B1055" s="84" t="s">
        <v>908</v>
      </c>
      <c r="C1055" s="666">
        <v>50</v>
      </c>
      <c r="D1055" s="181" t="s">
        <v>897</v>
      </c>
      <c r="E1055" s="1746"/>
      <c r="F1055" s="2160"/>
      <c r="G1055" s="2160"/>
      <c r="H1055" s="2160">
        <v>1</v>
      </c>
      <c r="I1055" s="2125"/>
      <c r="J1055" s="1750"/>
      <c r="K1055" s="1751"/>
      <c r="L1055" s="1751"/>
      <c r="M1055" s="1751"/>
      <c r="N1055" s="1752"/>
      <c r="O1055" s="1751"/>
      <c r="P1055" s="1751"/>
      <c r="Q1055" s="1751"/>
    </row>
    <row r="1056" spans="1:17" s="1753" customFormat="1" ht="21.95" hidden="1" customHeight="1" outlineLevel="1">
      <c r="A1056" s="133"/>
      <c r="B1056" s="84" t="s">
        <v>909</v>
      </c>
      <c r="C1056" s="666">
        <v>50</v>
      </c>
      <c r="D1056" s="181" t="s">
        <v>897</v>
      </c>
      <c r="E1056" s="1746"/>
      <c r="F1056" s="2160"/>
      <c r="G1056" s="2160"/>
      <c r="H1056" s="2160">
        <v>1</v>
      </c>
      <c r="I1056" s="2125"/>
      <c r="J1056" s="1750"/>
      <c r="K1056" s="1751"/>
      <c r="L1056" s="1751"/>
      <c r="M1056" s="1751"/>
      <c r="N1056" s="1752"/>
      <c r="O1056" s="1751"/>
      <c r="P1056" s="1751"/>
      <c r="Q1056" s="1751"/>
    </row>
    <row r="1057" spans="1:17" s="1753" customFormat="1" ht="21.95" customHeight="1" collapsed="1">
      <c r="A1057" s="133"/>
      <c r="B1057" s="84" t="s">
        <v>910</v>
      </c>
      <c r="C1057" s="666">
        <f>SUM(C1054:C1056)</f>
        <v>200</v>
      </c>
      <c r="D1057" s="181" t="s">
        <v>897</v>
      </c>
      <c r="E1057" s="1746"/>
      <c r="F1057" s="2160"/>
      <c r="G1057" s="2160"/>
      <c r="H1057" s="2160">
        <v>1</v>
      </c>
      <c r="I1057" s="2125"/>
      <c r="J1057" s="1750"/>
      <c r="K1057" s="1751"/>
      <c r="L1057" s="1751"/>
      <c r="M1057" s="1751"/>
      <c r="N1057" s="1752"/>
      <c r="O1057" s="1751"/>
      <c r="P1057" s="1751"/>
      <c r="Q1057" s="1751"/>
    </row>
    <row r="1058" spans="1:17" s="1753" customFormat="1" ht="21.95" hidden="1" customHeight="1" outlineLevel="1">
      <c r="A1058" s="133"/>
      <c r="B1058" s="84" t="s">
        <v>911</v>
      </c>
      <c r="C1058" s="666">
        <v>100</v>
      </c>
      <c r="D1058" s="181" t="s">
        <v>897</v>
      </c>
      <c r="E1058" s="1746"/>
      <c r="F1058" s="2160"/>
      <c r="G1058" s="2160"/>
      <c r="H1058" s="2160">
        <v>1</v>
      </c>
      <c r="I1058" s="2125"/>
      <c r="J1058" s="1750"/>
      <c r="K1058" s="1751"/>
      <c r="L1058" s="1751"/>
      <c r="M1058" s="1751"/>
      <c r="N1058" s="1752"/>
      <c r="O1058" s="1751"/>
      <c r="P1058" s="1751"/>
      <c r="Q1058" s="1751"/>
    </row>
    <row r="1059" spans="1:17" s="1753" customFormat="1" ht="21.95" hidden="1" customHeight="1" outlineLevel="1">
      <c r="A1059" s="133"/>
      <c r="B1059" s="84" t="s">
        <v>912</v>
      </c>
      <c r="C1059" s="666">
        <v>50</v>
      </c>
      <c r="D1059" s="181" t="s">
        <v>897</v>
      </c>
      <c r="E1059" s="1746"/>
      <c r="F1059" s="2160"/>
      <c r="G1059" s="2160"/>
      <c r="H1059" s="2160">
        <v>1</v>
      </c>
      <c r="I1059" s="2125"/>
      <c r="J1059" s="1750"/>
      <c r="K1059" s="1751"/>
      <c r="L1059" s="1751"/>
      <c r="M1059" s="1751"/>
      <c r="N1059" s="1752"/>
      <c r="O1059" s="1751"/>
      <c r="P1059" s="1751"/>
      <c r="Q1059" s="1751"/>
    </row>
    <row r="1060" spans="1:17" s="1753" customFormat="1" ht="21.95" hidden="1" customHeight="1" outlineLevel="1">
      <c r="A1060" s="133"/>
      <c r="B1060" s="84" t="s">
        <v>913</v>
      </c>
      <c r="C1060" s="666">
        <v>50</v>
      </c>
      <c r="D1060" s="181" t="s">
        <v>897</v>
      </c>
      <c r="E1060" s="1746"/>
      <c r="F1060" s="2160"/>
      <c r="G1060" s="2160"/>
      <c r="H1060" s="2160">
        <v>1</v>
      </c>
      <c r="I1060" s="2125"/>
      <c r="J1060" s="1750"/>
      <c r="K1060" s="1751"/>
      <c r="L1060" s="1751"/>
      <c r="M1060" s="1751"/>
      <c r="N1060" s="1752"/>
      <c r="O1060" s="1751"/>
      <c r="P1060" s="1751"/>
      <c r="Q1060" s="1751"/>
    </row>
    <row r="1061" spans="1:17" s="1753" customFormat="1" ht="21.95" hidden="1" customHeight="1" outlineLevel="1">
      <c r="A1061" s="133"/>
      <c r="B1061" s="84" t="s">
        <v>914</v>
      </c>
      <c r="C1061" s="666">
        <v>50</v>
      </c>
      <c r="D1061" s="181" t="s">
        <v>897</v>
      </c>
      <c r="E1061" s="1746"/>
      <c r="F1061" s="2160"/>
      <c r="G1061" s="2160"/>
      <c r="H1061" s="2160">
        <v>1</v>
      </c>
      <c r="I1061" s="2125"/>
      <c r="J1061" s="1750"/>
      <c r="K1061" s="1751"/>
      <c r="L1061" s="1751"/>
      <c r="M1061" s="1751"/>
      <c r="N1061" s="1752"/>
      <c r="O1061" s="1751"/>
      <c r="P1061" s="1751"/>
      <c r="Q1061" s="1751"/>
    </row>
    <row r="1062" spans="1:17" s="1753" customFormat="1" ht="21.95" customHeight="1" collapsed="1">
      <c r="A1062" s="133"/>
      <c r="B1062" s="84" t="s">
        <v>915</v>
      </c>
      <c r="C1062" s="666">
        <f>SUM(C1058:C1061)</f>
        <v>250</v>
      </c>
      <c r="D1062" s="181" t="s">
        <v>897</v>
      </c>
      <c r="E1062" s="1746"/>
      <c r="F1062" s="2160"/>
      <c r="G1062" s="2160"/>
      <c r="H1062" s="2160">
        <v>1</v>
      </c>
      <c r="I1062" s="2125"/>
      <c r="J1062" s="1750"/>
      <c r="K1062" s="1751"/>
      <c r="L1062" s="1751"/>
      <c r="M1062" s="1751"/>
      <c r="N1062" s="1752"/>
      <c r="O1062" s="1751"/>
      <c r="P1062" s="1751"/>
      <c r="Q1062" s="1751"/>
    </row>
    <row r="1063" spans="1:17" s="1753" customFormat="1" ht="21.95" hidden="1" customHeight="1" outlineLevel="1">
      <c r="A1063" s="133"/>
      <c r="B1063" s="84" t="s">
        <v>916</v>
      </c>
      <c r="C1063" s="666">
        <v>100</v>
      </c>
      <c r="D1063" s="181" t="s">
        <v>897</v>
      </c>
      <c r="E1063" s="1746"/>
      <c r="F1063" s="2160"/>
      <c r="G1063" s="2160"/>
      <c r="H1063" s="2160">
        <v>1</v>
      </c>
      <c r="I1063" s="2125"/>
      <c r="J1063" s="1750"/>
      <c r="K1063" s="1751"/>
      <c r="L1063" s="1751"/>
      <c r="M1063" s="1751"/>
      <c r="N1063" s="1752"/>
      <c r="O1063" s="1751"/>
      <c r="P1063" s="1751"/>
      <c r="Q1063" s="1751"/>
    </row>
    <row r="1064" spans="1:17" s="1753" customFormat="1" ht="21.95" hidden="1" customHeight="1" outlineLevel="1">
      <c r="A1064" s="1846"/>
      <c r="B1064" s="1326" t="s">
        <v>917</v>
      </c>
      <c r="C1064" s="1334">
        <v>50</v>
      </c>
      <c r="D1064" s="181" t="s">
        <v>897</v>
      </c>
      <c r="E1064" s="1848"/>
      <c r="F1064" s="2160"/>
      <c r="G1064" s="2160"/>
      <c r="H1064" s="2160">
        <v>1</v>
      </c>
      <c r="I1064" s="2125"/>
      <c r="J1064" s="1849"/>
      <c r="K1064" s="1751"/>
      <c r="L1064" s="1751"/>
      <c r="M1064" s="1751"/>
      <c r="N1064" s="1752"/>
      <c r="O1064" s="1751"/>
      <c r="P1064" s="1751"/>
      <c r="Q1064" s="1751"/>
    </row>
    <row r="1065" spans="1:17" s="1753" customFormat="1" ht="21.95" customHeight="1" collapsed="1">
      <c r="A1065" s="978"/>
      <c r="B1065" s="1836" t="s">
        <v>918</v>
      </c>
      <c r="C1065" s="2201">
        <f>SUM(C1063:C1064)</f>
        <v>150</v>
      </c>
      <c r="D1065" s="181" t="s">
        <v>897</v>
      </c>
      <c r="E1065" s="1852"/>
      <c r="F1065" s="2160"/>
      <c r="G1065" s="2160"/>
      <c r="H1065" s="2160">
        <v>1</v>
      </c>
      <c r="I1065" s="2125"/>
      <c r="J1065" s="1853"/>
      <c r="K1065" s="1751"/>
      <c r="L1065" s="1751"/>
      <c r="M1065" s="1751"/>
      <c r="N1065" s="1752"/>
      <c r="O1065" s="1751"/>
      <c r="P1065" s="1751"/>
      <c r="Q1065" s="1751"/>
    </row>
    <row r="1066" spans="1:17" s="1753" customFormat="1" ht="21.95" hidden="1" customHeight="1" outlineLevel="1">
      <c r="A1066" s="133"/>
      <c r="B1066" s="84" t="s">
        <v>919</v>
      </c>
      <c r="C1066" s="666">
        <v>100</v>
      </c>
      <c r="D1066" s="181" t="s">
        <v>897</v>
      </c>
      <c r="E1066" s="1746"/>
      <c r="F1066" s="2160"/>
      <c r="G1066" s="2160"/>
      <c r="H1066" s="2160">
        <v>1</v>
      </c>
      <c r="I1066" s="2125"/>
      <c r="J1066" s="1750"/>
      <c r="K1066" s="1751"/>
      <c r="L1066" s="1751"/>
      <c r="M1066" s="1751"/>
      <c r="N1066" s="1752"/>
      <c r="O1066" s="1751"/>
      <c r="P1066" s="1751"/>
      <c r="Q1066" s="1751"/>
    </row>
    <row r="1067" spans="1:17" s="1753" customFormat="1" ht="21.95" hidden="1" customHeight="1" outlineLevel="1">
      <c r="A1067" s="133"/>
      <c r="B1067" s="84" t="s">
        <v>920</v>
      </c>
      <c r="C1067" s="666">
        <v>50</v>
      </c>
      <c r="D1067" s="181" t="s">
        <v>897</v>
      </c>
      <c r="E1067" s="1746"/>
      <c r="F1067" s="2160"/>
      <c r="G1067" s="2160"/>
      <c r="H1067" s="2160">
        <v>1</v>
      </c>
      <c r="I1067" s="2125"/>
      <c r="J1067" s="1750"/>
      <c r="K1067" s="1751"/>
      <c r="L1067" s="1751"/>
      <c r="M1067" s="1751"/>
      <c r="N1067" s="1752"/>
      <c r="O1067" s="1751"/>
      <c r="P1067" s="1751"/>
      <c r="Q1067" s="1751"/>
    </row>
    <row r="1068" spans="1:17" s="1753" customFormat="1" ht="21.95" hidden="1" customHeight="1" outlineLevel="1">
      <c r="A1068" s="133"/>
      <c r="B1068" s="84" t="s">
        <v>921</v>
      </c>
      <c r="C1068" s="666">
        <v>50</v>
      </c>
      <c r="D1068" s="181" t="s">
        <v>897</v>
      </c>
      <c r="E1068" s="1746"/>
      <c r="F1068" s="2160"/>
      <c r="G1068" s="2160"/>
      <c r="H1068" s="2160">
        <v>1</v>
      </c>
      <c r="I1068" s="2125"/>
      <c r="J1068" s="1750"/>
      <c r="K1068" s="1751"/>
      <c r="L1068" s="1751"/>
      <c r="M1068" s="1751"/>
      <c r="N1068" s="1752"/>
      <c r="O1068" s="1751"/>
      <c r="P1068" s="1751"/>
      <c r="Q1068" s="1751"/>
    </row>
    <row r="1069" spans="1:17" s="1753" customFormat="1" ht="21.95" hidden="1" customHeight="1" outlineLevel="1">
      <c r="A1069" s="166"/>
      <c r="B1069" s="84" t="s">
        <v>922</v>
      </c>
      <c r="C1069" s="666">
        <v>50</v>
      </c>
      <c r="D1069" s="181" t="s">
        <v>897</v>
      </c>
      <c r="E1069" s="1746"/>
      <c r="F1069" s="2160"/>
      <c r="G1069" s="2160"/>
      <c r="H1069" s="2160">
        <v>1</v>
      </c>
      <c r="I1069" s="2125"/>
      <c r="J1069" s="1750"/>
      <c r="K1069" s="1751"/>
      <c r="L1069" s="1751"/>
      <c r="M1069" s="1751"/>
      <c r="N1069" s="1752"/>
      <c r="O1069" s="1751"/>
      <c r="P1069" s="1751"/>
      <c r="Q1069" s="1751"/>
    </row>
    <row r="1070" spans="1:17" s="1753" customFormat="1" ht="21.95" customHeight="1" collapsed="1">
      <c r="A1070" s="133"/>
      <c r="B1070" s="84" t="s">
        <v>923</v>
      </c>
      <c r="C1070" s="666">
        <f>SUM(C1066:C1069)</f>
        <v>250</v>
      </c>
      <c r="D1070" s="181" t="s">
        <v>897</v>
      </c>
      <c r="E1070" s="1746"/>
      <c r="F1070" s="2160"/>
      <c r="G1070" s="2160"/>
      <c r="H1070" s="2160">
        <v>1</v>
      </c>
      <c r="I1070" s="2125"/>
      <c r="J1070" s="1750"/>
      <c r="K1070" s="1751"/>
      <c r="L1070" s="1751"/>
      <c r="M1070" s="1751"/>
      <c r="N1070" s="1752"/>
      <c r="O1070" s="1751"/>
      <c r="P1070" s="1751"/>
      <c r="Q1070" s="1751"/>
    </row>
    <row r="1071" spans="1:17" s="1753" customFormat="1" ht="21.95" hidden="1" customHeight="1" outlineLevel="1">
      <c r="A1071" s="133"/>
      <c r="B1071" s="84" t="s">
        <v>924</v>
      </c>
      <c r="C1071" s="666">
        <v>100</v>
      </c>
      <c r="D1071" s="181" t="s">
        <v>897</v>
      </c>
      <c r="E1071" s="1746"/>
      <c r="F1071" s="2160"/>
      <c r="G1071" s="2160"/>
      <c r="H1071" s="2160">
        <v>1</v>
      </c>
      <c r="I1071" s="2125"/>
      <c r="J1071" s="1750"/>
      <c r="K1071" s="1751"/>
      <c r="L1071" s="1751"/>
      <c r="M1071" s="1751"/>
      <c r="N1071" s="1752"/>
      <c r="O1071" s="1751"/>
      <c r="P1071" s="1751"/>
      <c r="Q1071" s="1751"/>
    </row>
    <row r="1072" spans="1:17" s="1753" customFormat="1" ht="21.95" hidden="1" customHeight="1" outlineLevel="1">
      <c r="A1072" s="133"/>
      <c r="B1072" s="84" t="s">
        <v>925</v>
      </c>
      <c r="C1072" s="666">
        <v>50</v>
      </c>
      <c r="D1072" s="181" t="s">
        <v>897</v>
      </c>
      <c r="E1072" s="1746"/>
      <c r="F1072" s="2160"/>
      <c r="G1072" s="2160"/>
      <c r="H1072" s="2160">
        <v>1</v>
      </c>
      <c r="I1072" s="2125"/>
      <c r="J1072" s="1750"/>
      <c r="K1072" s="1751"/>
      <c r="L1072" s="1751"/>
      <c r="M1072" s="1751"/>
      <c r="N1072" s="1752"/>
      <c r="O1072" s="1751"/>
      <c r="P1072" s="1751"/>
      <c r="Q1072" s="1751"/>
    </row>
    <row r="1073" spans="1:17" s="1753" customFormat="1" ht="21.95" hidden="1" customHeight="1" outlineLevel="1">
      <c r="A1073" s="133"/>
      <c r="B1073" s="84" t="s">
        <v>926</v>
      </c>
      <c r="C1073" s="666">
        <v>50</v>
      </c>
      <c r="D1073" s="181" t="s">
        <v>897</v>
      </c>
      <c r="E1073" s="1746"/>
      <c r="F1073" s="2160"/>
      <c r="G1073" s="2160"/>
      <c r="H1073" s="2160">
        <v>1</v>
      </c>
      <c r="I1073" s="2125"/>
      <c r="J1073" s="1750"/>
      <c r="K1073" s="1751"/>
      <c r="L1073" s="1751"/>
      <c r="M1073" s="1751"/>
      <c r="N1073" s="1752"/>
      <c r="O1073" s="1751"/>
      <c r="P1073" s="1751"/>
      <c r="Q1073" s="1751"/>
    </row>
    <row r="1074" spans="1:17" s="1753" customFormat="1" ht="21.95" customHeight="1" collapsed="1">
      <c r="A1074" s="133"/>
      <c r="B1074" s="84" t="s">
        <v>927</v>
      </c>
      <c r="C1074" s="666">
        <f>SUM(C1071:C1073)</f>
        <v>200</v>
      </c>
      <c r="D1074" s="181" t="s">
        <v>897</v>
      </c>
      <c r="E1074" s="1746"/>
      <c r="F1074" s="2160"/>
      <c r="G1074" s="2160"/>
      <c r="H1074" s="2160">
        <v>1</v>
      </c>
      <c r="I1074" s="2125"/>
      <c r="J1074" s="1750"/>
      <c r="K1074" s="1751"/>
      <c r="L1074" s="1751"/>
      <c r="M1074" s="1751"/>
      <c r="N1074" s="1752"/>
      <c r="O1074" s="1751"/>
      <c r="P1074" s="1751"/>
      <c r="Q1074" s="1751"/>
    </row>
    <row r="1075" spans="1:17" s="1753" customFormat="1" ht="21.95" customHeight="1">
      <c r="A1075" s="133"/>
      <c r="B1075" s="84" t="s">
        <v>928</v>
      </c>
      <c r="C1075" s="666">
        <v>100</v>
      </c>
      <c r="D1075" s="181" t="s">
        <v>897</v>
      </c>
      <c r="E1075" s="1746"/>
      <c r="F1075" s="2160"/>
      <c r="G1075" s="2160"/>
      <c r="H1075" s="2160">
        <v>1</v>
      </c>
      <c r="I1075" s="2125"/>
      <c r="J1075" s="1750"/>
      <c r="K1075" s="1751"/>
      <c r="L1075" s="1751"/>
      <c r="M1075" s="1751"/>
      <c r="N1075" s="1752"/>
      <c r="O1075" s="1751"/>
      <c r="P1075" s="1751"/>
      <c r="Q1075" s="1751"/>
    </row>
    <row r="1076" spans="1:17" s="1753" customFormat="1" ht="21.95" hidden="1" customHeight="1" outlineLevel="1">
      <c r="A1076" s="133"/>
      <c r="B1076" s="84" t="s">
        <v>929</v>
      </c>
      <c r="C1076" s="666">
        <v>100</v>
      </c>
      <c r="D1076" s="181" t="s">
        <v>897</v>
      </c>
      <c r="E1076" s="1746"/>
      <c r="F1076" s="2160"/>
      <c r="G1076" s="2160"/>
      <c r="H1076" s="2160">
        <v>1</v>
      </c>
      <c r="I1076" s="2125"/>
      <c r="J1076" s="1750"/>
      <c r="K1076" s="1751"/>
      <c r="L1076" s="1751"/>
      <c r="M1076" s="1751"/>
      <c r="N1076" s="1752"/>
      <c r="O1076" s="1751"/>
      <c r="P1076" s="1751"/>
      <c r="Q1076" s="1751"/>
    </row>
    <row r="1077" spans="1:17" s="1753" customFormat="1" ht="21.95" hidden="1" customHeight="1" outlineLevel="1">
      <c r="A1077" s="133"/>
      <c r="B1077" s="84" t="s">
        <v>930</v>
      </c>
      <c r="C1077" s="666">
        <v>50</v>
      </c>
      <c r="D1077" s="181" t="s">
        <v>897</v>
      </c>
      <c r="E1077" s="1746"/>
      <c r="F1077" s="2160"/>
      <c r="G1077" s="2160"/>
      <c r="H1077" s="2160">
        <v>1</v>
      </c>
      <c r="I1077" s="2125"/>
      <c r="J1077" s="1750"/>
      <c r="K1077" s="1751"/>
      <c r="L1077" s="1751"/>
      <c r="M1077" s="1751"/>
      <c r="N1077" s="1752"/>
      <c r="O1077" s="1751"/>
      <c r="P1077" s="1751"/>
      <c r="Q1077" s="1751"/>
    </row>
    <row r="1078" spans="1:17" s="1753" customFormat="1" ht="21.95" customHeight="1" collapsed="1">
      <c r="A1078" s="133"/>
      <c r="B1078" s="84" t="s">
        <v>931</v>
      </c>
      <c r="C1078" s="666">
        <f>SUM(C1076:C1077)</f>
        <v>150</v>
      </c>
      <c r="D1078" s="181" t="s">
        <v>897</v>
      </c>
      <c r="E1078" s="1746"/>
      <c r="F1078" s="2160"/>
      <c r="G1078" s="2160"/>
      <c r="H1078" s="2160">
        <v>1</v>
      </c>
      <c r="I1078" s="2125"/>
      <c r="J1078" s="1750"/>
      <c r="K1078" s="1751"/>
      <c r="L1078" s="1751"/>
      <c r="M1078" s="1751"/>
      <c r="N1078" s="1752"/>
      <c r="O1078" s="1751"/>
      <c r="P1078" s="1751"/>
      <c r="Q1078" s="1751"/>
    </row>
    <row r="1079" spans="1:17" s="1753" customFormat="1" ht="21.95" hidden="1" customHeight="1" outlineLevel="1">
      <c r="A1079" s="133"/>
      <c r="B1079" s="84" t="s">
        <v>932</v>
      </c>
      <c r="C1079" s="666">
        <v>100</v>
      </c>
      <c r="D1079" s="181" t="s">
        <v>897</v>
      </c>
      <c r="E1079" s="1746"/>
      <c r="F1079" s="2160"/>
      <c r="G1079" s="2160"/>
      <c r="H1079" s="2160">
        <v>1</v>
      </c>
      <c r="I1079" s="2125"/>
      <c r="J1079" s="1750"/>
      <c r="K1079" s="1751"/>
      <c r="L1079" s="1751"/>
      <c r="M1079" s="1751"/>
      <c r="N1079" s="1752"/>
      <c r="O1079" s="1751"/>
      <c r="P1079" s="1751"/>
      <c r="Q1079" s="1751"/>
    </row>
    <row r="1080" spans="1:17" s="1753" customFormat="1" ht="21.95" hidden="1" customHeight="1" outlineLevel="1">
      <c r="A1080" s="133"/>
      <c r="B1080" s="84" t="s">
        <v>933</v>
      </c>
      <c r="C1080" s="666">
        <v>50</v>
      </c>
      <c r="D1080" s="181" t="s">
        <v>897</v>
      </c>
      <c r="E1080" s="1746"/>
      <c r="F1080" s="2160"/>
      <c r="G1080" s="2160"/>
      <c r="H1080" s="2160">
        <v>1</v>
      </c>
      <c r="I1080" s="2125"/>
      <c r="J1080" s="1750"/>
      <c r="K1080" s="1751"/>
      <c r="L1080" s="1751"/>
      <c r="M1080" s="1751"/>
      <c r="N1080" s="1752"/>
      <c r="O1080" s="1751"/>
      <c r="P1080" s="1751"/>
      <c r="Q1080" s="1751"/>
    </row>
    <row r="1081" spans="1:17" s="1753" customFormat="1" ht="21.95" hidden="1" customHeight="1" outlineLevel="1">
      <c r="A1081" s="133"/>
      <c r="B1081" s="84" t="s">
        <v>934</v>
      </c>
      <c r="C1081" s="666">
        <v>50</v>
      </c>
      <c r="D1081" s="181" t="s">
        <v>897</v>
      </c>
      <c r="E1081" s="1746"/>
      <c r="F1081" s="2160"/>
      <c r="G1081" s="2160"/>
      <c r="H1081" s="2160">
        <v>1</v>
      </c>
      <c r="I1081" s="2125"/>
      <c r="J1081" s="1750"/>
      <c r="K1081" s="1751"/>
      <c r="L1081" s="1751"/>
      <c r="M1081" s="1751"/>
      <c r="N1081" s="1752"/>
      <c r="O1081" s="1751"/>
      <c r="P1081" s="1751"/>
      <c r="Q1081" s="1751"/>
    </row>
    <row r="1082" spans="1:17" s="1753" customFormat="1" ht="21.95" customHeight="1" collapsed="1">
      <c r="A1082" s="133"/>
      <c r="B1082" s="84" t="s">
        <v>935</v>
      </c>
      <c r="C1082" s="666">
        <f>SUM(C1079:C1081)</f>
        <v>200</v>
      </c>
      <c r="D1082" s="181" t="s">
        <v>897</v>
      </c>
      <c r="E1082" s="1746"/>
      <c r="F1082" s="2160"/>
      <c r="G1082" s="2160"/>
      <c r="H1082" s="2160">
        <v>1</v>
      </c>
      <c r="I1082" s="2125"/>
      <c r="J1082" s="1750"/>
      <c r="K1082" s="1751"/>
      <c r="L1082" s="1751"/>
      <c r="M1082" s="1751"/>
      <c r="N1082" s="1752"/>
      <c r="O1082" s="1751"/>
      <c r="P1082" s="1751"/>
      <c r="Q1082" s="1751"/>
    </row>
    <row r="1083" spans="1:17" s="1753" customFormat="1" ht="21.95" hidden="1" customHeight="1" outlineLevel="1">
      <c r="A1083" s="133"/>
      <c r="B1083" s="84" t="s">
        <v>936</v>
      </c>
      <c r="C1083" s="666">
        <v>100</v>
      </c>
      <c r="D1083" s="181" t="s">
        <v>897</v>
      </c>
      <c r="E1083" s="1746"/>
      <c r="F1083" s="2160"/>
      <c r="G1083" s="2160"/>
      <c r="H1083" s="2160">
        <v>1</v>
      </c>
      <c r="I1083" s="2125"/>
      <c r="J1083" s="1750"/>
      <c r="K1083" s="1751"/>
      <c r="L1083" s="1751"/>
      <c r="M1083" s="1751"/>
      <c r="N1083" s="1752"/>
      <c r="O1083" s="1751"/>
      <c r="P1083" s="1751"/>
      <c r="Q1083" s="1751"/>
    </row>
    <row r="1084" spans="1:17" s="1753" customFormat="1" ht="21.95" hidden="1" customHeight="1" outlineLevel="1">
      <c r="A1084" s="133"/>
      <c r="B1084" s="84" t="s">
        <v>937</v>
      </c>
      <c r="C1084" s="666">
        <v>50</v>
      </c>
      <c r="D1084" s="181" t="s">
        <v>897</v>
      </c>
      <c r="E1084" s="1746"/>
      <c r="F1084" s="2160"/>
      <c r="G1084" s="2160"/>
      <c r="H1084" s="2160">
        <v>1</v>
      </c>
      <c r="I1084" s="2125"/>
      <c r="J1084" s="1750"/>
      <c r="K1084" s="1751"/>
      <c r="L1084" s="1751"/>
      <c r="M1084" s="1751"/>
      <c r="N1084" s="1752"/>
      <c r="O1084" s="1751"/>
      <c r="P1084" s="1751"/>
      <c r="Q1084" s="1751"/>
    </row>
    <row r="1085" spans="1:17" s="1753" customFormat="1" ht="21.95" hidden="1" customHeight="1" outlineLevel="1">
      <c r="A1085" s="133"/>
      <c r="B1085" s="84" t="s">
        <v>938</v>
      </c>
      <c r="C1085" s="666">
        <v>50</v>
      </c>
      <c r="D1085" s="181" t="s">
        <v>897</v>
      </c>
      <c r="E1085" s="1746"/>
      <c r="F1085" s="2160"/>
      <c r="G1085" s="2160"/>
      <c r="H1085" s="2160">
        <v>1</v>
      </c>
      <c r="I1085" s="2125"/>
      <c r="J1085" s="1750"/>
      <c r="K1085" s="1751"/>
      <c r="L1085" s="1751"/>
      <c r="M1085" s="1751"/>
      <c r="N1085" s="1752"/>
      <c r="O1085" s="1751"/>
      <c r="P1085" s="1751"/>
      <c r="Q1085" s="1751"/>
    </row>
    <row r="1086" spans="1:17" s="1753" customFormat="1" ht="21.95" customHeight="1" collapsed="1">
      <c r="A1086" s="133"/>
      <c r="B1086" s="84" t="s">
        <v>939</v>
      </c>
      <c r="C1086" s="666">
        <f>SUM(C1083:C1085)</f>
        <v>200</v>
      </c>
      <c r="D1086" s="181" t="s">
        <v>897</v>
      </c>
      <c r="E1086" s="1746"/>
      <c r="F1086" s="2160"/>
      <c r="G1086" s="2160"/>
      <c r="H1086" s="2160">
        <v>1</v>
      </c>
      <c r="I1086" s="2125"/>
      <c r="J1086" s="1750"/>
      <c r="K1086" s="1751"/>
      <c r="L1086" s="1751"/>
      <c r="M1086" s="1751"/>
      <c r="N1086" s="1752"/>
      <c r="O1086" s="1751"/>
      <c r="P1086" s="1751"/>
      <c r="Q1086" s="1751"/>
    </row>
    <row r="1087" spans="1:17" s="1753" customFormat="1" ht="21.95" hidden="1" customHeight="1" outlineLevel="1">
      <c r="A1087" s="133"/>
      <c r="B1087" s="84" t="s">
        <v>940</v>
      </c>
      <c r="C1087" s="666">
        <v>100</v>
      </c>
      <c r="D1087" s="181" t="s">
        <v>897</v>
      </c>
      <c r="E1087" s="1746"/>
      <c r="F1087" s="2160"/>
      <c r="G1087" s="2160"/>
      <c r="H1087" s="2160">
        <v>1</v>
      </c>
      <c r="I1087" s="2125"/>
      <c r="J1087" s="1750"/>
      <c r="K1087" s="1751"/>
      <c r="L1087" s="1751"/>
      <c r="M1087" s="1751"/>
      <c r="N1087" s="1752"/>
      <c r="O1087" s="1751"/>
      <c r="P1087" s="1751"/>
      <c r="Q1087" s="1751"/>
    </row>
    <row r="1088" spans="1:17" s="1753" customFormat="1" ht="21.95" hidden="1" customHeight="1" outlineLevel="1">
      <c r="A1088" s="133"/>
      <c r="B1088" s="84" t="s">
        <v>941</v>
      </c>
      <c r="C1088" s="666">
        <v>50</v>
      </c>
      <c r="D1088" s="181" t="s">
        <v>897</v>
      </c>
      <c r="E1088" s="1746"/>
      <c r="F1088" s="2160"/>
      <c r="G1088" s="2160"/>
      <c r="H1088" s="2160">
        <v>1</v>
      </c>
      <c r="I1088" s="2125"/>
      <c r="J1088" s="1750"/>
      <c r="K1088" s="1751"/>
      <c r="L1088" s="1751"/>
      <c r="M1088" s="1751"/>
      <c r="N1088" s="1752"/>
      <c r="O1088" s="1751"/>
      <c r="P1088" s="1751"/>
      <c r="Q1088" s="1751"/>
    </row>
    <row r="1089" spans="1:17" s="1753" customFormat="1" ht="21.95" hidden="1" customHeight="1" outlineLevel="1">
      <c r="A1089" s="1846"/>
      <c r="B1089" s="1326" t="s">
        <v>942</v>
      </c>
      <c r="C1089" s="1334">
        <v>50</v>
      </c>
      <c r="D1089" s="181" t="s">
        <v>897</v>
      </c>
      <c r="E1089" s="1848"/>
      <c r="F1089" s="2160"/>
      <c r="G1089" s="2160"/>
      <c r="H1089" s="2160">
        <v>1</v>
      </c>
      <c r="I1089" s="2125"/>
      <c r="J1089" s="1849"/>
      <c r="K1089" s="1751"/>
      <c r="L1089" s="1751"/>
      <c r="M1089" s="1751"/>
      <c r="N1089" s="1752"/>
      <c r="O1089" s="1751"/>
      <c r="P1089" s="1751"/>
      <c r="Q1089" s="1751"/>
    </row>
    <row r="1090" spans="1:17" s="1753" customFormat="1" ht="21.95" hidden="1" customHeight="1" outlineLevel="1">
      <c r="A1090" s="978" t="s">
        <v>1032</v>
      </c>
      <c r="B1090" s="1836" t="s">
        <v>943</v>
      </c>
      <c r="C1090" s="1804">
        <v>50</v>
      </c>
      <c r="D1090" s="181" t="s">
        <v>897</v>
      </c>
      <c r="E1090" s="1852"/>
      <c r="F1090" s="2160"/>
      <c r="G1090" s="2160"/>
      <c r="H1090" s="2160">
        <v>1</v>
      </c>
      <c r="I1090" s="2125"/>
      <c r="J1090" s="1853"/>
      <c r="K1090" s="1751"/>
      <c r="L1090" s="1751"/>
      <c r="M1090" s="1751"/>
      <c r="N1090" s="1752"/>
      <c r="O1090" s="1751"/>
      <c r="P1090" s="1751"/>
      <c r="Q1090" s="1751"/>
    </row>
    <row r="1091" spans="1:17" s="1753" customFormat="1" ht="21.95" customHeight="1" collapsed="1">
      <c r="A1091" s="133"/>
      <c r="B1091" s="84" t="s">
        <v>944</v>
      </c>
      <c r="C1091" s="666">
        <f>SUM(C1087:C1090)</f>
        <v>250</v>
      </c>
      <c r="D1091" s="181" t="s">
        <v>897</v>
      </c>
      <c r="E1091" s="1746"/>
      <c r="F1091" s="2160"/>
      <c r="G1091" s="2160"/>
      <c r="H1091" s="2160">
        <v>1</v>
      </c>
      <c r="I1091" s="2125"/>
      <c r="J1091" s="1750"/>
      <c r="K1091" s="1751"/>
      <c r="L1091" s="1751"/>
      <c r="M1091" s="1751"/>
      <c r="N1091" s="1752"/>
      <c r="O1091" s="1751"/>
      <c r="P1091" s="1751"/>
      <c r="Q1091" s="1751"/>
    </row>
    <row r="1092" spans="1:17" s="1753" customFormat="1" ht="21.95" hidden="1" customHeight="1" outlineLevel="1">
      <c r="A1092" s="133"/>
      <c r="B1092" s="84" t="s">
        <v>945</v>
      </c>
      <c r="C1092" s="666">
        <v>100</v>
      </c>
      <c r="D1092" s="181" t="s">
        <v>897</v>
      </c>
      <c r="E1092" s="1746"/>
      <c r="F1092" s="2160"/>
      <c r="G1092" s="2160"/>
      <c r="H1092" s="2160">
        <v>1</v>
      </c>
      <c r="I1092" s="2125"/>
      <c r="J1092" s="1750"/>
      <c r="K1092" s="1751"/>
      <c r="L1092" s="1751"/>
      <c r="M1092" s="1751"/>
      <c r="N1092" s="1752"/>
      <c r="O1092" s="1751"/>
      <c r="P1092" s="1751"/>
      <c r="Q1092" s="1751"/>
    </row>
    <row r="1093" spans="1:17" s="1753" customFormat="1" ht="21.95" hidden="1" customHeight="1" outlineLevel="1">
      <c r="A1093" s="133"/>
      <c r="B1093" s="84" t="s">
        <v>946</v>
      </c>
      <c r="C1093" s="666">
        <v>50</v>
      </c>
      <c r="D1093" s="181" t="s">
        <v>897</v>
      </c>
      <c r="E1093" s="1746"/>
      <c r="F1093" s="2160"/>
      <c r="G1093" s="2160"/>
      <c r="H1093" s="2160">
        <v>1</v>
      </c>
      <c r="I1093" s="2125"/>
      <c r="J1093" s="1750"/>
      <c r="K1093" s="1751"/>
      <c r="L1093" s="1751"/>
      <c r="M1093" s="1751"/>
      <c r="N1093" s="1752"/>
      <c r="O1093" s="1751"/>
      <c r="P1093" s="1751"/>
      <c r="Q1093" s="1751"/>
    </row>
    <row r="1094" spans="1:17" s="1753" customFormat="1" ht="21.95" customHeight="1" collapsed="1">
      <c r="A1094" s="133"/>
      <c r="B1094" s="84" t="s">
        <v>947</v>
      </c>
      <c r="C1094" s="666">
        <f>SUM(C1092:C1093)</f>
        <v>150</v>
      </c>
      <c r="D1094" s="181" t="s">
        <v>897</v>
      </c>
      <c r="E1094" s="1746"/>
      <c r="F1094" s="2160"/>
      <c r="G1094" s="2160"/>
      <c r="H1094" s="2160">
        <v>1</v>
      </c>
      <c r="I1094" s="2125"/>
      <c r="J1094" s="1750"/>
      <c r="K1094" s="1751"/>
      <c r="L1094" s="1751"/>
      <c r="M1094" s="1751"/>
      <c r="N1094" s="1752"/>
      <c r="O1094" s="1751"/>
      <c r="P1094" s="1751"/>
      <c r="Q1094" s="1751"/>
    </row>
    <row r="1095" spans="1:17" s="1753" customFormat="1" ht="21.95" hidden="1" customHeight="1" outlineLevel="1">
      <c r="A1095" s="133"/>
      <c r="B1095" s="84" t="s">
        <v>948</v>
      </c>
      <c r="C1095" s="666">
        <v>100</v>
      </c>
      <c r="D1095" s="181" t="s">
        <v>897</v>
      </c>
      <c r="E1095" s="1746"/>
      <c r="F1095" s="2160"/>
      <c r="G1095" s="2160"/>
      <c r="H1095" s="2160">
        <v>1</v>
      </c>
      <c r="I1095" s="2125"/>
      <c r="J1095" s="1750"/>
      <c r="K1095" s="1751"/>
      <c r="L1095" s="1751"/>
      <c r="M1095" s="1751"/>
      <c r="N1095" s="1752"/>
      <c r="O1095" s="1751"/>
      <c r="P1095" s="1751"/>
      <c r="Q1095" s="1751"/>
    </row>
    <row r="1096" spans="1:17" s="1753" customFormat="1" ht="21.95" hidden="1" customHeight="1" outlineLevel="1">
      <c r="A1096" s="133"/>
      <c r="B1096" s="84" t="s">
        <v>949</v>
      </c>
      <c r="C1096" s="666">
        <v>50</v>
      </c>
      <c r="D1096" s="181" t="s">
        <v>897</v>
      </c>
      <c r="E1096" s="1746"/>
      <c r="F1096" s="2160"/>
      <c r="G1096" s="2160"/>
      <c r="H1096" s="2160">
        <v>1</v>
      </c>
      <c r="I1096" s="2125"/>
      <c r="J1096" s="1750"/>
      <c r="K1096" s="1751"/>
      <c r="L1096" s="1751"/>
      <c r="M1096" s="1751"/>
      <c r="N1096" s="1752"/>
      <c r="O1096" s="1751"/>
      <c r="P1096" s="1751"/>
      <c r="Q1096" s="1751"/>
    </row>
    <row r="1097" spans="1:17" s="1753" customFormat="1" ht="21.95" customHeight="1" collapsed="1">
      <c r="A1097" s="1754"/>
      <c r="B1097" s="84" t="s">
        <v>950</v>
      </c>
      <c r="C1097" s="666">
        <f>SUM(C1095:C1096)</f>
        <v>150</v>
      </c>
      <c r="D1097" s="181" t="s">
        <v>897</v>
      </c>
      <c r="E1097" s="1746"/>
      <c r="F1097" s="2160"/>
      <c r="G1097" s="2160"/>
      <c r="H1097" s="2160">
        <v>1</v>
      </c>
      <c r="I1097" s="2125"/>
      <c r="J1097" s="1750"/>
      <c r="K1097" s="1751"/>
      <c r="L1097" s="1751"/>
      <c r="M1097" s="1751"/>
      <c r="N1097" s="1752"/>
      <c r="O1097" s="1751"/>
      <c r="P1097" s="1751"/>
      <c r="Q1097" s="1751"/>
    </row>
    <row r="1098" spans="1:17" s="1753" customFormat="1" ht="21.95" hidden="1" customHeight="1" outlineLevel="1">
      <c r="A1098" s="133"/>
      <c r="B1098" s="84" t="s">
        <v>957</v>
      </c>
      <c r="C1098" s="666">
        <v>100</v>
      </c>
      <c r="D1098" s="181" t="s">
        <v>897</v>
      </c>
      <c r="E1098" s="1746"/>
      <c r="F1098" s="2160"/>
      <c r="G1098" s="2160"/>
      <c r="H1098" s="2160">
        <v>1</v>
      </c>
      <c r="I1098" s="2125"/>
      <c r="J1098" s="1750"/>
      <c r="K1098" s="1751"/>
      <c r="L1098" s="1751"/>
      <c r="M1098" s="1751"/>
      <c r="N1098" s="1752"/>
      <c r="O1098" s="1751"/>
      <c r="P1098" s="1751"/>
      <c r="Q1098" s="1751"/>
    </row>
    <row r="1099" spans="1:17" s="1753" customFormat="1" ht="21.95" hidden="1" customHeight="1" outlineLevel="1">
      <c r="A1099" s="133"/>
      <c r="B1099" s="84" t="s">
        <v>952</v>
      </c>
      <c r="C1099" s="666">
        <v>50</v>
      </c>
      <c r="D1099" s="181" t="s">
        <v>897</v>
      </c>
      <c r="E1099" s="1746"/>
      <c r="F1099" s="2160"/>
      <c r="G1099" s="2160"/>
      <c r="H1099" s="2160">
        <v>1</v>
      </c>
      <c r="I1099" s="2125"/>
      <c r="J1099" s="1750"/>
      <c r="K1099" s="1751"/>
      <c r="L1099" s="1751"/>
      <c r="M1099" s="1751"/>
      <c r="N1099" s="1752"/>
      <c r="O1099" s="1751"/>
      <c r="P1099" s="1751"/>
      <c r="Q1099" s="1751"/>
    </row>
    <row r="1100" spans="1:17" s="1753" customFormat="1" ht="21.95" customHeight="1" collapsed="1">
      <c r="A1100" s="1779"/>
      <c r="B1100" s="101" t="s">
        <v>953</v>
      </c>
      <c r="C1100" s="984">
        <f>SUM(C1098:C1099)</f>
        <v>150</v>
      </c>
      <c r="D1100" s="181" t="s">
        <v>897</v>
      </c>
      <c r="E1100" s="1780"/>
      <c r="F1100" s="2160"/>
      <c r="G1100" s="2160"/>
      <c r="H1100" s="2160">
        <v>1</v>
      </c>
      <c r="I1100" s="2125"/>
      <c r="J1100" s="1859"/>
      <c r="K1100" s="1756"/>
      <c r="L1100" s="1756"/>
      <c r="M1100" s="1757"/>
    </row>
    <row r="1101" spans="1:17" ht="59.25" customHeight="1">
      <c r="A1101" s="1323"/>
      <c r="B1101" s="2786" t="s">
        <v>976</v>
      </c>
      <c r="C1101" s="2787"/>
      <c r="D1101" s="2788"/>
      <c r="E1101" s="1313"/>
      <c r="F1101" s="1204"/>
      <c r="G1101" s="1313"/>
      <c r="H1101" s="1520"/>
      <c r="I1101" s="1525"/>
      <c r="J1101" s="1705"/>
    </row>
    <row r="1102" spans="1:17" ht="21.95" customHeight="1">
      <c r="A1102" s="1047" t="s">
        <v>863</v>
      </c>
      <c r="B1102" s="2791" t="s">
        <v>861</v>
      </c>
      <c r="C1102" s="2792"/>
      <c r="D1102" s="2792"/>
      <c r="E1102" s="408"/>
      <c r="F1102" s="408"/>
      <c r="G1102" s="408"/>
      <c r="H1102" s="1421"/>
      <c r="I1102" s="1509"/>
      <c r="J1102" s="2437"/>
    </row>
    <row r="1103" spans="1:17" ht="21.95" customHeight="1">
      <c r="A1103" s="154"/>
      <c r="B1103" s="2803" t="s">
        <v>862</v>
      </c>
      <c r="C1103" s="2804"/>
      <c r="D1103" s="2804"/>
      <c r="E1103" s="450" t="s">
        <v>20</v>
      </c>
      <c r="F1103" s="430"/>
      <c r="G1103" s="187"/>
      <c r="H1103" s="1422"/>
      <c r="I1103" s="1510"/>
      <c r="J1103" s="1695" t="s">
        <v>986</v>
      </c>
      <c r="O1103" s="12">
        <v>23</v>
      </c>
    </row>
    <row r="1104" spans="1:17" s="1753" customFormat="1" ht="21.95" customHeight="1">
      <c r="A1104" s="1777"/>
      <c r="B1104" s="84" t="s">
        <v>1007</v>
      </c>
      <c r="C1104" s="1973">
        <f>C1109+C1113+C1117+C1122+C1125+C1130+C1134+C1135+C1138+C1142+C1146+C1151+C1154+C1157+C1160</f>
        <v>58685</v>
      </c>
      <c r="D1104" s="181" t="s">
        <v>504</v>
      </c>
      <c r="E1104" s="450" t="s">
        <v>44</v>
      </c>
      <c r="F1104" s="2121">
        <v>0.4</v>
      </c>
      <c r="G1104" s="2122">
        <v>0.6</v>
      </c>
      <c r="H1104" s="1977" t="s">
        <v>216</v>
      </c>
      <c r="I1104" s="1977" t="s">
        <v>216</v>
      </c>
      <c r="J1104" s="1750"/>
    </row>
    <row r="1105" spans="1:10" s="1753" customFormat="1" ht="21.95" hidden="1" customHeight="1" outlineLevel="1">
      <c r="A1105" s="133"/>
      <c r="B1105" s="1880" t="s">
        <v>898</v>
      </c>
      <c r="C1105" s="1974">
        <v>740</v>
      </c>
      <c r="D1105" s="181" t="s">
        <v>897</v>
      </c>
      <c r="E1105" s="1746"/>
      <c r="F1105" s="1975">
        <v>300</v>
      </c>
      <c r="G1105" s="1975">
        <v>440</v>
      </c>
      <c r="H1105" s="1977" t="s">
        <v>216</v>
      </c>
      <c r="I1105" s="1977" t="s">
        <v>216</v>
      </c>
      <c r="J1105" s="1750"/>
    </row>
    <row r="1106" spans="1:10" s="1753" customFormat="1" ht="21.95" hidden="1" customHeight="1" outlineLevel="1">
      <c r="A1106" s="133"/>
      <c r="B1106" s="1880" t="s">
        <v>899</v>
      </c>
      <c r="C1106" s="1974">
        <v>2330</v>
      </c>
      <c r="D1106" s="181" t="s">
        <v>897</v>
      </c>
      <c r="E1106" s="1746"/>
      <c r="F1106" s="1975">
        <v>950</v>
      </c>
      <c r="G1106" s="1975">
        <v>1380</v>
      </c>
      <c r="H1106" s="1977" t="s">
        <v>216</v>
      </c>
      <c r="I1106" s="1977" t="s">
        <v>216</v>
      </c>
      <c r="J1106" s="1750"/>
    </row>
    <row r="1107" spans="1:10" s="1753" customFormat="1" ht="21.95" hidden="1" customHeight="1" outlineLevel="1">
      <c r="A1107" s="133"/>
      <c r="B1107" s="1880" t="s">
        <v>900</v>
      </c>
      <c r="C1107" s="1974">
        <v>320</v>
      </c>
      <c r="D1107" s="181" t="s">
        <v>897</v>
      </c>
      <c r="E1107" s="1746"/>
      <c r="F1107" s="1975">
        <v>130</v>
      </c>
      <c r="G1107" s="1975">
        <v>190</v>
      </c>
      <c r="H1107" s="1977" t="s">
        <v>216</v>
      </c>
      <c r="I1107" s="1977" t="s">
        <v>216</v>
      </c>
      <c r="J1107" s="1750"/>
    </row>
    <row r="1108" spans="1:10" s="1753" customFormat="1" ht="21.95" hidden="1" customHeight="1" outlineLevel="1">
      <c r="A1108" s="133"/>
      <c r="B1108" s="1880" t="s">
        <v>901</v>
      </c>
      <c r="C1108" s="1974">
        <v>280</v>
      </c>
      <c r="D1108" s="181" t="s">
        <v>897</v>
      </c>
      <c r="E1108" s="1746"/>
      <c r="F1108" s="1975">
        <v>100</v>
      </c>
      <c r="G1108" s="1975">
        <v>180</v>
      </c>
      <c r="H1108" s="1977" t="s">
        <v>216</v>
      </c>
      <c r="I1108" s="1977" t="s">
        <v>216</v>
      </c>
      <c r="J1108" s="1750"/>
    </row>
    <row r="1109" spans="1:10" s="1753" customFormat="1" ht="21.95" customHeight="1" collapsed="1">
      <c r="A1109" s="133"/>
      <c r="B1109" s="84" t="s">
        <v>902</v>
      </c>
      <c r="C1109" s="1973">
        <f>SUM(C1105:C1108)</f>
        <v>3670</v>
      </c>
      <c r="D1109" s="181" t="s">
        <v>897</v>
      </c>
      <c r="E1109" s="450" t="s">
        <v>123</v>
      </c>
      <c r="F1109" s="1976">
        <f>SUM(F1105:F1108)</f>
        <v>1480</v>
      </c>
      <c r="G1109" s="1976">
        <f>SUM(G1105:G1108)</f>
        <v>2190</v>
      </c>
      <c r="H1109" s="1977" t="s">
        <v>216</v>
      </c>
      <c r="I1109" s="1977" t="s">
        <v>216</v>
      </c>
      <c r="J1109" s="1750"/>
    </row>
    <row r="1110" spans="1:10" s="1753" customFormat="1" ht="21.95" hidden="1" customHeight="1" outlineLevel="1">
      <c r="A1110" s="133"/>
      <c r="B1110" s="1880" t="s">
        <v>903</v>
      </c>
      <c r="C1110" s="1973">
        <v>2500</v>
      </c>
      <c r="D1110" s="181" t="s">
        <v>897</v>
      </c>
      <c r="E1110" s="1746"/>
      <c r="F1110" s="1975">
        <v>1000</v>
      </c>
      <c r="G1110" s="1975">
        <v>1500</v>
      </c>
      <c r="H1110" s="1977" t="s">
        <v>216</v>
      </c>
      <c r="I1110" s="1977" t="s">
        <v>216</v>
      </c>
      <c r="J1110" s="1750"/>
    </row>
    <row r="1111" spans="1:10" s="1753" customFormat="1" ht="21.95" hidden="1" customHeight="1" outlineLevel="1">
      <c r="A1111" s="133"/>
      <c r="B1111" s="1880" t="s">
        <v>904</v>
      </c>
      <c r="C1111" s="1973">
        <v>460</v>
      </c>
      <c r="D1111" s="181" t="s">
        <v>897</v>
      </c>
      <c r="E1111" s="1746"/>
      <c r="F1111" s="1975">
        <v>200</v>
      </c>
      <c r="G1111" s="1975">
        <v>260</v>
      </c>
      <c r="H1111" s="1977" t="s">
        <v>216</v>
      </c>
      <c r="I1111" s="1977" t="s">
        <v>216</v>
      </c>
      <c r="J1111" s="1750"/>
    </row>
    <row r="1112" spans="1:10" s="1753" customFormat="1" ht="21.95" hidden="1" customHeight="1" outlineLevel="1">
      <c r="A1112" s="133"/>
      <c r="B1112" s="1880" t="s">
        <v>905</v>
      </c>
      <c r="C1112" s="1973">
        <v>2060</v>
      </c>
      <c r="D1112" s="181" t="s">
        <v>897</v>
      </c>
      <c r="E1112" s="1746"/>
      <c r="F1112" s="1975">
        <v>900</v>
      </c>
      <c r="G1112" s="1975">
        <v>1160</v>
      </c>
      <c r="H1112" s="1977" t="s">
        <v>216</v>
      </c>
      <c r="I1112" s="1977" t="s">
        <v>216</v>
      </c>
      <c r="J1112" s="1750"/>
    </row>
    <row r="1113" spans="1:10" s="1753" customFormat="1" ht="21.95" customHeight="1" collapsed="1">
      <c r="A1113" s="133"/>
      <c r="B1113" s="84" t="s">
        <v>906</v>
      </c>
      <c r="C1113" s="1973">
        <f>SUM(C1110:C1112)</f>
        <v>5020</v>
      </c>
      <c r="D1113" s="181" t="s">
        <v>897</v>
      </c>
      <c r="E1113" s="1746"/>
      <c r="F1113" s="1976">
        <f>SUM(F1110:F1112)</f>
        <v>2100</v>
      </c>
      <c r="G1113" s="1976">
        <f>SUM(G1110:G1112)</f>
        <v>2920</v>
      </c>
      <c r="H1113" s="1977" t="s">
        <v>216</v>
      </c>
      <c r="I1113" s="1977" t="s">
        <v>216</v>
      </c>
      <c r="J1113" s="1750"/>
    </row>
    <row r="1114" spans="1:10" s="1753" customFormat="1" ht="21.95" hidden="1" customHeight="1" outlineLevel="1">
      <c r="A1114" s="133"/>
      <c r="B1114" s="1880" t="s">
        <v>907</v>
      </c>
      <c r="C1114" s="1973">
        <v>735</v>
      </c>
      <c r="D1114" s="181" t="s">
        <v>897</v>
      </c>
      <c r="E1114" s="1746"/>
      <c r="F1114" s="1975">
        <v>300</v>
      </c>
      <c r="G1114" s="1975">
        <v>435</v>
      </c>
      <c r="H1114" s="1977" t="s">
        <v>216</v>
      </c>
      <c r="I1114" s="1977" t="s">
        <v>216</v>
      </c>
      <c r="J1114" s="1750"/>
    </row>
    <row r="1115" spans="1:10" s="1753" customFormat="1" ht="21.95" hidden="1" customHeight="1" outlineLevel="1">
      <c r="A1115" s="133"/>
      <c r="B1115" s="1880" t="s">
        <v>908</v>
      </c>
      <c r="C1115" s="1973">
        <v>250</v>
      </c>
      <c r="D1115" s="181" t="s">
        <v>897</v>
      </c>
      <c r="E1115" s="1746"/>
      <c r="F1115" s="1975">
        <v>100</v>
      </c>
      <c r="G1115" s="1975">
        <v>150</v>
      </c>
      <c r="H1115" s="1977" t="s">
        <v>216</v>
      </c>
      <c r="I1115" s="1977" t="s">
        <v>216</v>
      </c>
      <c r="J1115" s="1750"/>
    </row>
    <row r="1116" spans="1:10" s="1753" customFormat="1" ht="21.95" hidden="1" customHeight="1" outlineLevel="1">
      <c r="A1116" s="133"/>
      <c r="B1116" s="1880" t="s">
        <v>909</v>
      </c>
      <c r="C1116" s="1973">
        <v>430</v>
      </c>
      <c r="D1116" s="181" t="s">
        <v>897</v>
      </c>
      <c r="E1116" s="1746"/>
      <c r="F1116" s="1975">
        <v>200</v>
      </c>
      <c r="G1116" s="1975">
        <v>230</v>
      </c>
      <c r="H1116" s="1977" t="s">
        <v>216</v>
      </c>
      <c r="I1116" s="1977" t="s">
        <v>216</v>
      </c>
      <c r="J1116" s="1750"/>
    </row>
    <row r="1117" spans="1:10" s="1753" customFormat="1" ht="21.95" customHeight="1" collapsed="1">
      <c r="A1117" s="133"/>
      <c r="B1117" s="84" t="s">
        <v>910</v>
      </c>
      <c r="C1117" s="1973">
        <f>SUM(C1114:C1116)</f>
        <v>1415</v>
      </c>
      <c r="D1117" s="181" t="s">
        <v>897</v>
      </c>
      <c r="E1117" s="1746"/>
      <c r="F1117" s="1976">
        <f>SUM(F1114:F1116)</f>
        <v>600</v>
      </c>
      <c r="G1117" s="1976">
        <f>SUM(G1114:G1116)</f>
        <v>815</v>
      </c>
      <c r="H1117" s="1977" t="s">
        <v>216</v>
      </c>
      <c r="I1117" s="1977" t="s">
        <v>216</v>
      </c>
      <c r="J1117" s="1750"/>
    </row>
    <row r="1118" spans="1:10" s="1753" customFormat="1" ht="21.95" hidden="1" customHeight="1" outlineLevel="1">
      <c r="A1118" s="133"/>
      <c r="B1118" s="1880" t="s">
        <v>911</v>
      </c>
      <c r="C1118" s="1973">
        <v>1950</v>
      </c>
      <c r="D1118" s="181" t="s">
        <v>897</v>
      </c>
      <c r="E1118" s="1746"/>
      <c r="F1118" s="1975">
        <v>800</v>
      </c>
      <c r="G1118" s="1975">
        <v>1150</v>
      </c>
      <c r="H1118" s="1977" t="s">
        <v>216</v>
      </c>
      <c r="I1118" s="1977" t="s">
        <v>216</v>
      </c>
      <c r="J1118" s="1750"/>
    </row>
    <row r="1119" spans="1:10" s="1753" customFormat="1" ht="21.95" hidden="1" customHeight="1" outlineLevel="1">
      <c r="A1119" s="133"/>
      <c r="B1119" s="1880" t="s">
        <v>912</v>
      </c>
      <c r="C1119" s="1973">
        <v>3220</v>
      </c>
      <c r="D1119" s="181" t="s">
        <v>897</v>
      </c>
      <c r="E1119" s="1746"/>
      <c r="F1119" s="1975">
        <v>1200</v>
      </c>
      <c r="G1119" s="1975">
        <v>2020</v>
      </c>
      <c r="H1119" s="1977" t="s">
        <v>216</v>
      </c>
      <c r="I1119" s="1977" t="s">
        <v>216</v>
      </c>
      <c r="J1119" s="1750"/>
    </row>
    <row r="1120" spans="1:10" s="1753" customFormat="1" ht="21.95" hidden="1" customHeight="1" outlineLevel="1">
      <c r="A1120" s="133"/>
      <c r="B1120" s="1880" t="s">
        <v>913</v>
      </c>
      <c r="C1120" s="1973">
        <v>360</v>
      </c>
      <c r="D1120" s="181" t="s">
        <v>897</v>
      </c>
      <c r="E1120" s="1746"/>
      <c r="F1120" s="1975">
        <v>150</v>
      </c>
      <c r="G1120" s="1975">
        <v>210</v>
      </c>
      <c r="H1120" s="1977" t="s">
        <v>216</v>
      </c>
      <c r="I1120" s="1977" t="s">
        <v>216</v>
      </c>
      <c r="J1120" s="1750"/>
    </row>
    <row r="1121" spans="1:10" s="1753" customFormat="1" ht="21.95" hidden="1" customHeight="1" outlineLevel="1">
      <c r="A1121" s="133"/>
      <c r="B1121" s="1880" t="s">
        <v>914</v>
      </c>
      <c r="C1121" s="1973">
        <v>500</v>
      </c>
      <c r="D1121" s="181" t="s">
        <v>897</v>
      </c>
      <c r="E1121" s="1746"/>
      <c r="F1121" s="1975">
        <v>200</v>
      </c>
      <c r="G1121" s="1975">
        <v>300</v>
      </c>
      <c r="H1121" s="1977" t="s">
        <v>216</v>
      </c>
      <c r="I1121" s="1977" t="s">
        <v>216</v>
      </c>
      <c r="J1121" s="1750"/>
    </row>
    <row r="1122" spans="1:10" s="1753" customFormat="1" ht="21.95" customHeight="1" collapsed="1">
      <c r="A1122" s="133"/>
      <c r="B1122" s="84" t="s">
        <v>915</v>
      </c>
      <c r="C1122" s="1973">
        <f>SUM(C1118:C1121)</f>
        <v>6030</v>
      </c>
      <c r="D1122" s="181" t="s">
        <v>897</v>
      </c>
      <c r="E1122" s="1746"/>
      <c r="F1122" s="1976">
        <f>SUM(F1118:F1121)</f>
        <v>2350</v>
      </c>
      <c r="G1122" s="1976">
        <f>SUM(G1118:G1121)</f>
        <v>3680</v>
      </c>
      <c r="H1122" s="1977" t="s">
        <v>216</v>
      </c>
      <c r="I1122" s="1977" t="s">
        <v>216</v>
      </c>
      <c r="J1122" s="1750"/>
    </row>
    <row r="1123" spans="1:10" s="1753" customFormat="1" ht="21.95" hidden="1" customHeight="1" outlineLevel="1">
      <c r="A1123" s="133"/>
      <c r="B1123" s="1880" t="s">
        <v>916</v>
      </c>
      <c r="C1123" s="1973">
        <v>6000</v>
      </c>
      <c r="D1123" s="181" t="s">
        <v>897</v>
      </c>
      <c r="E1123" s="1746"/>
      <c r="F1123" s="1975">
        <v>2400</v>
      </c>
      <c r="G1123" s="1975">
        <v>3600</v>
      </c>
      <c r="H1123" s="1977" t="s">
        <v>216</v>
      </c>
      <c r="I1123" s="1977" t="s">
        <v>216</v>
      </c>
      <c r="J1123" s="1750"/>
    </row>
    <row r="1124" spans="1:10" s="1753" customFormat="1" ht="21.95" hidden="1" customHeight="1" outlineLevel="1">
      <c r="A1124" s="133"/>
      <c r="B1124" s="1880" t="s">
        <v>917</v>
      </c>
      <c r="C1124" s="1973">
        <v>730</v>
      </c>
      <c r="D1124" s="181" t="s">
        <v>897</v>
      </c>
      <c r="E1124" s="1746"/>
      <c r="F1124" s="1975">
        <v>300</v>
      </c>
      <c r="G1124" s="1975">
        <v>430</v>
      </c>
      <c r="H1124" s="1977" t="s">
        <v>216</v>
      </c>
      <c r="I1124" s="1977" t="s">
        <v>216</v>
      </c>
      <c r="J1124" s="1750"/>
    </row>
    <row r="1125" spans="1:10" s="1753" customFormat="1" ht="21.95" customHeight="1" collapsed="1">
      <c r="A1125" s="133"/>
      <c r="B1125" s="84" t="s">
        <v>918</v>
      </c>
      <c r="C1125" s="1973">
        <f>SUM(C1123:C1124)</f>
        <v>6730</v>
      </c>
      <c r="D1125" s="181" t="s">
        <v>897</v>
      </c>
      <c r="E1125" s="1746"/>
      <c r="F1125" s="1976">
        <f>SUM(F1123:F1124)</f>
        <v>2700</v>
      </c>
      <c r="G1125" s="1976">
        <f>SUM(G1123:G1124)</f>
        <v>4030</v>
      </c>
      <c r="H1125" s="1977" t="s">
        <v>216</v>
      </c>
      <c r="I1125" s="1977" t="s">
        <v>216</v>
      </c>
      <c r="J1125" s="1750"/>
    </row>
    <row r="1126" spans="1:10" s="1753" customFormat="1" ht="21.95" hidden="1" customHeight="1" outlineLevel="1">
      <c r="A1126" s="133"/>
      <c r="B1126" s="1880" t="s">
        <v>919</v>
      </c>
      <c r="C1126" s="1973">
        <v>4255</v>
      </c>
      <c r="D1126" s="181" t="s">
        <v>897</v>
      </c>
      <c r="E1126" s="1746"/>
      <c r="F1126" s="1975">
        <v>1500</v>
      </c>
      <c r="G1126" s="1975">
        <v>2755</v>
      </c>
      <c r="H1126" s="1977" t="s">
        <v>216</v>
      </c>
      <c r="I1126" s="1977" t="s">
        <v>216</v>
      </c>
      <c r="J1126" s="1750"/>
    </row>
    <row r="1127" spans="1:10" s="1753" customFormat="1" ht="21.95" hidden="1" customHeight="1" outlineLevel="1">
      <c r="A1127" s="133"/>
      <c r="B1127" s="1880" t="s">
        <v>920</v>
      </c>
      <c r="C1127" s="1973">
        <v>1820</v>
      </c>
      <c r="D1127" s="181" t="s">
        <v>897</v>
      </c>
      <c r="E1127" s="1746"/>
      <c r="F1127" s="1975">
        <v>800</v>
      </c>
      <c r="G1127" s="1975">
        <v>1020</v>
      </c>
      <c r="H1127" s="1977" t="s">
        <v>216</v>
      </c>
      <c r="I1127" s="1977" t="s">
        <v>216</v>
      </c>
      <c r="J1127" s="1750"/>
    </row>
    <row r="1128" spans="1:10" s="1753" customFormat="1" ht="21.95" hidden="1" customHeight="1" outlineLevel="1">
      <c r="A1128" s="133"/>
      <c r="B1128" s="1880" t="s">
        <v>921</v>
      </c>
      <c r="C1128" s="1973">
        <v>230</v>
      </c>
      <c r="D1128" s="181" t="s">
        <v>897</v>
      </c>
      <c r="E1128" s="1746"/>
      <c r="F1128" s="1975">
        <v>100</v>
      </c>
      <c r="G1128" s="1975">
        <v>130</v>
      </c>
      <c r="H1128" s="1977" t="s">
        <v>216</v>
      </c>
      <c r="I1128" s="1977" t="s">
        <v>216</v>
      </c>
      <c r="J1128" s="1750"/>
    </row>
    <row r="1129" spans="1:10" s="1753" customFormat="1" ht="21.95" hidden="1" customHeight="1" outlineLevel="1">
      <c r="A1129" s="166"/>
      <c r="B1129" s="1880" t="s">
        <v>922</v>
      </c>
      <c r="C1129" s="1973">
        <v>30</v>
      </c>
      <c r="D1129" s="181" t="s">
        <v>897</v>
      </c>
      <c r="E1129" s="1746"/>
      <c r="F1129" s="1975">
        <v>30</v>
      </c>
      <c r="G1129" s="1975">
        <v>0</v>
      </c>
      <c r="H1129" s="1977" t="s">
        <v>216</v>
      </c>
      <c r="I1129" s="1977" t="s">
        <v>216</v>
      </c>
      <c r="J1129" s="1750"/>
    </row>
    <row r="1130" spans="1:10" s="1753" customFormat="1" ht="21.95" customHeight="1" collapsed="1">
      <c r="A1130" s="133"/>
      <c r="B1130" s="84" t="s">
        <v>923</v>
      </c>
      <c r="C1130" s="1973">
        <f>SUM(C1126:C1129)</f>
        <v>6335</v>
      </c>
      <c r="D1130" s="181" t="s">
        <v>897</v>
      </c>
      <c r="E1130" s="1746"/>
      <c r="F1130" s="1976">
        <f>SUM(F1126:F1129)</f>
        <v>2430</v>
      </c>
      <c r="G1130" s="1976">
        <f>SUM(G1126:G1129)</f>
        <v>3905</v>
      </c>
      <c r="H1130" s="1977" t="s">
        <v>216</v>
      </c>
      <c r="I1130" s="1977" t="s">
        <v>216</v>
      </c>
      <c r="J1130" s="1750"/>
    </row>
    <row r="1131" spans="1:10" s="1753" customFormat="1" ht="21.95" hidden="1" customHeight="1" outlineLevel="1">
      <c r="A1131" s="133"/>
      <c r="B1131" s="1880" t="s">
        <v>924</v>
      </c>
      <c r="C1131" s="1973">
        <v>1260</v>
      </c>
      <c r="D1131" s="181" t="s">
        <v>897</v>
      </c>
      <c r="E1131" s="1746"/>
      <c r="F1131" s="1975">
        <v>500</v>
      </c>
      <c r="G1131" s="1975">
        <v>760</v>
      </c>
      <c r="H1131" s="1977" t="s">
        <v>216</v>
      </c>
      <c r="I1131" s="1977" t="s">
        <v>216</v>
      </c>
      <c r="J1131" s="1750"/>
    </row>
    <row r="1132" spans="1:10" s="1753" customFormat="1" ht="21.95" hidden="1" customHeight="1" outlineLevel="1">
      <c r="A1132" s="133"/>
      <c r="B1132" s="1880" t="s">
        <v>925</v>
      </c>
      <c r="C1132" s="1973">
        <v>980</v>
      </c>
      <c r="D1132" s="181" t="s">
        <v>897</v>
      </c>
      <c r="E1132" s="1746"/>
      <c r="F1132" s="1975">
        <v>400</v>
      </c>
      <c r="G1132" s="1975">
        <v>580</v>
      </c>
      <c r="H1132" s="1977" t="s">
        <v>216</v>
      </c>
      <c r="I1132" s="1977" t="s">
        <v>216</v>
      </c>
      <c r="J1132" s="1750"/>
    </row>
    <row r="1133" spans="1:10" s="1753" customFormat="1" ht="21.95" hidden="1" customHeight="1" outlineLevel="1">
      <c r="A1133" s="133"/>
      <c r="B1133" s="1880" t="s">
        <v>926</v>
      </c>
      <c r="C1133" s="1973">
        <v>710</v>
      </c>
      <c r="D1133" s="181" t="s">
        <v>897</v>
      </c>
      <c r="E1133" s="1746"/>
      <c r="F1133" s="1975">
        <v>300</v>
      </c>
      <c r="G1133" s="1975">
        <v>410</v>
      </c>
      <c r="H1133" s="1977" t="s">
        <v>216</v>
      </c>
      <c r="I1133" s="1977" t="s">
        <v>216</v>
      </c>
      <c r="J1133" s="1750"/>
    </row>
    <row r="1134" spans="1:10" s="1753" customFormat="1" ht="21.95" customHeight="1" collapsed="1">
      <c r="A1134" s="133"/>
      <c r="B1134" s="84" t="s">
        <v>927</v>
      </c>
      <c r="C1134" s="1973">
        <f>SUM(C1131:C1133)</f>
        <v>2950</v>
      </c>
      <c r="D1134" s="181" t="s">
        <v>897</v>
      </c>
      <c r="E1134" s="1746"/>
      <c r="F1134" s="1976">
        <f>SUM(F1131:F1133)</f>
        <v>1200</v>
      </c>
      <c r="G1134" s="1976">
        <f>SUM(G1131:G1133)</f>
        <v>1750</v>
      </c>
      <c r="H1134" s="1977" t="s">
        <v>216</v>
      </c>
      <c r="I1134" s="1977" t="s">
        <v>216</v>
      </c>
      <c r="J1134" s="1750"/>
    </row>
    <row r="1135" spans="1:10" s="1753" customFormat="1" ht="21.95" customHeight="1">
      <c r="A1135" s="133"/>
      <c r="B1135" s="84" t="s">
        <v>928</v>
      </c>
      <c r="C1135" s="1973">
        <v>5910</v>
      </c>
      <c r="D1135" s="181" t="s">
        <v>897</v>
      </c>
      <c r="E1135" s="1746"/>
      <c r="F1135" s="1975">
        <v>2500</v>
      </c>
      <c r="G1135" s="1975">
        <v>3410</v>
      </c>
      <c r="H1135" s="1977" t="s">
        <v>216</v>
      </c>
      <c r="I1135" s="1977" t="s">
        <v>216</v>
      </c>
      <c r="J1135" s="1750"/>
    </row>
    <row r="1136" spans="1:10" s="1753" customFormat="1" ht="21.95" hidden="1" customHeight="1" outlineLevel="1">
      <c r="A1136" s="133"/>
      <c r="B1136" s="1880" t="s">
        <v>929</v>
      </c>
      <c r="C1136" s="1973">
        <v>1830</v>
      </c>
      <c r="D1136" s="181" t="s">
        <v>897</v>
      </c>
      <c r="E1136" s="1746"/>
      <c r="F1136" s="1975">
        <v>700</v>
      </c>
      <c r="G1136" s="1975">
        <v>1130</v>
      </c>
      <c r="H1136" s="1977" t="s">
        <v>216</v>
      </c>
      <c r="I1136" s="1977" t="s">
        <v>216</v>
      </c>
      <c r="J1136" s="1750"/>
    </row>
    <row r="1137" spans="1:10" s="1753" customFormat="1" ht="21.95" hidden="1" customHeight="1" outlineLevel="1">
      <c r="A1137" s="133"/>
      <c r="B1137" s="1880" t="s">
        <v>930</v>
      </c>
      <c r="C1137" s="1973">
        <v>1530</v>
      </c>
      <c r="D1137" s="181" t="s">
        <v>897</v>
      </c>
      <c r="E1137" s="1746"/>
      <c r="F1137" s="1975">
        <v>600</v>
      </c>
      <c r="G1137" s="1975">
        <v>930</v>
      </c>
      <c r="H1137" s="1977" t="s">
        <v>216</v>
      </c>
      <c r="I1137" s="1977" t="s">
        <v>216</v>
      </c>
      <c r="J1137" s="1750"/>
    </row>
    <row r="1138" spans="1:10" s="1753" customFormat="1" ht="21.95" customHeight="1" collapsed="1">
      <c r="A1138" s="133"/>
      <c r="B1138" s="84" t="s">
        <v>931</v>
      </c>
      <c r="C1138" s="1973">
        <f>SUM(C1136:C1137)</f>
        <v>3360</v>
      </c>
      <c r="D1138" s="181" t="s">
        <v>897</v>
      </c>
      <c r="E1138" s="1746"/>
      <c r="F1138" s="1975">
        <f>SUM(F1136:F1137)</f>
        <v>1300</v>
      </c>
      <c r="G1138" s="1975">
        <f>SUM(G1136:G1137)</f>
        <v>2060</v>
      </c>
      <c r="H1138" s="1977" t="s">
        <v>216</v>
      </c>
      <c r="I1138" s="1977" t="s">
        <v>216</v>
      </c>
      <c r="J1138" s="1750"/>
    </row>
    <row r="1139" spans="1:10" s="1753" customFormat="1" ht="21.95" hidden="1" customHeight="1" outlineLevel="1">
      <c r="A1139" s="133"/>
      <c r="B1139" s="1880" t="s">
        <v>932</v>
      </c>
      <c r="C1139" s="1973">
        <v>1440</v>
      </c>
      <c r="D1139" s="181" t="s">
        <v>897</v>
      </c>
      <c r="E1139" s="1746"/>
      <c r="F1139" s="1975">
        <v>600</v>
      </c>
      <c r="G1139" s="1975">
        <v>840</v>
      </c>
      <c r="H1139" s="1977" t="s">
        <v>216</v>
      </c>
      <c r="I1139" s="1977" t="s">
        <v>216</v>
      </c>
      <c r="J1139" s="1750"/>
    </row>
    <row r="1140" spans="1:10" s="1753" customFormat="1" ht="21.95" hidden="1" customHeight="1" outlineLevel="1">
      <c r="A1140" s="133"/>
      <c r="B1140" s="1880" t="s">
        <v>933</v>
      </c>
      <c r="C1140" s="1973">
        <v>660</v>
      </c>
      <c r="D1140" s="181" t="s">
        <v>897</v>
      </c>
      <c r="E1140" s="1746"/>
      <c r="F1140" s="1975">
        <v>300</v>
      </c>
      <c r="G1140" s="1975">
        <v>360</v>
      </c>
      <c r="H1140" s="1977" t="s">
        <v>216</v>
      </c>
      <c r="I1140" s="1977" t="s">
        <v>216</v>
      </c>
      <c r="J1140" s="1750"/>
    </row>
    <row r="1141" spans="1:10" s="1753" customFormat="1" ht="21.95" hidden="1" customHeight="1" outlineLevel="1">
      <c r="A1141" s="133"/>
      <c r="B1141" s="1880" t="s">
        <v>934</v>
      </c>
      <c r="C1141" s="1973">
        <v>730</v>
      </c>
      <c r="D1141" s="181" t="s">
        <v>897</v>
      </c>
      <c r="E1141" s="1746"/>
      <c r="F1141" s="1975">
        <v>300</v>
      </c>
      <c r="G1141" s="1975">
        <v>430</v>
      </c>
      <c r="H1141" s="1977" t="s">
        <v>216</v>
      </c>
      <c r="I1141" s="1977" t="s">
        <v>216</v>
      </c>
      <c r="J1141" s="1750"/>
    </row>
    <row r="1142" spans="1:10" s="1753" customFormat="1" ht="21.95" customHeight="1" collapsed="1">
      <c r="A1142" s="133"/>
      <c r="B1142" s="84" t="s">
        <v>935</v>
      </c>
      <c r="C1142" s="1973">
        <f>SUM(C1139:C1141)</f>
        <v>2830</v>
      </c>
      <c r="D1142" s="181" t="s">
        <v>897</v>
      </c>
      <c r="E1142" s="1746"/>
      <c r="F1142" s="1975">
        <f>SUM(F1139:F1141)</f>
        <v>1200</v>
      </c>
      <c r="G1142" s="1975">
        <f>SUM(G1139:G1141)</f>
        <v>1630</v>
      </c>
      <c r="H1142" s="1977" t="s">
        <v>216</v>
      </c>
      <c r="I1142" s="1977" t="s">
        <v>216</v>
      </c>
      <c r="J1142" s="1750"/>
    </row>
    <row r="1143" spans="1:10" s="1753" customFormat="1" ht="21.95" hidden="1" customHeight="1" outlineLevel="1">
      <c r="A1143" s="133"/>
      <c r="B1143" s="1880" t="s">
        <v>936</v>
      </c>
      <c r="C1143" s="1973">
        <v>930</v>
      </c>
      <c r="D1143" s="181" t="s">
        <v>897</v>
      </c>
      <c r="E1143" s="1746"/>
      <c r="F1143" s="1975">
        <v>400</v>
      </c>
      <c r="G1143" s="1975">
        <v>530</v>
      </c>
      <c r="H1143" s="1977" t="s">
        <v>216</v>
      </c>
      <c r="I1143" s="1977" t="s">
        <v>216</v>
      </c>
      <c r="J1143" s="1750"/>
    </row>
    <row r="1144" spans="1:10" s="1753" customFormat="1" ht="21.95" hidden="1" customHeight="1" outlineLevel="1">
      <c r="A1144" s="133"/>
      <c r="B1144" s="1880" t="s">
        <v>937</v>
      </c>
      <c r="C1144" s="1973">
        <v>610</v>
      </c>
      <c r="D1144" s="181" t="s">
        <v>897</v>
      </c>
      <c r="E1144" s="1746"/>
      <c r="F1144" s="1975">
        <v>300</v>
      </c>
      <c r="G1144" s="1975">
        <v>310</v>
      </c>
      <c r="H1144" s="1977" t="s">
        <v>216</v>
      </c>
      <c r="I1144" s="1977" t="s">
        <v>216</v>
      </c>
      <c r="J1144" s="1750"/>
    </row>
    <row r="1145" spans="1:10" s="1753" customFormat="1" ht="21.95" hidden="1" customHeight="1" outlineLevel="1">
      <c r="A1145" s="133"/>
      <c r="B1145" s="1880" t="s">
        <v>938</v>
      </c>
      <c r="C1145" s="1973">
        <v>250</v>
      </c>
      <c r="D1145" s="181" t="s">
        <v>897</v>
      </c>
      <c r="E1145" s="1746"/>
      <c r="F1145" s="1975">
        <v>100</v>
      </c>
      <c r="G1145" s="1975">
        <v>150</v>
      </c>
      <c r="H1145" s="1977" t="s">
        <v>216</v>
      </c>
      <c r="I1145" s="1977" t="s">
        <v>216</v>
      </c>
      <c r="J1145" s="1750"/>
    </row>
    <row r="1146" spans="1:10" s="1753" customFormat="1" ht="21.95" customHeight="1" collapsed="1">
      <c r="A1146" s="133"/>
      <c r="B1146" s="84" t="s">
        <v>939</v>
      </c>
      <c r="C1146" s="1973">
        <f>SUM(C1143:C1145)</f>
        <v>1790</v>
      </c>
      <c r="D1146" s="181" t="s">
        <v>897</v>
      </c>
      <c r="E1146" s="1746"/>
      <c r="F1146" s="1975">
        <f>SUM(F1143:F1145)</f>
        <v>800</v>
      </c>
      <c r="G1146" s="1975">
        <f>SUM(G1143:G1145)</f>
        <v>990</v>
      </c>
      <c r="H1146" s="1977" t="s">
        <v>216</v>
      </c>
      <c r="I1146" s="1977" t="s">
        <v>216</v>
      </c>
      <c r="J1146" s="1750"/>
    </row>
    <row r="1147" spans="1:10" s="1753" customFormat="1" ht="21.95" hidden="1" customHeight="1" outlineLevel="1">
      <c r="A1147" s="133"/>
      <c r="B1147" s="1880" t="s">
        <v>940</v>
      </c>
      <c r="C1147" s="1973">
        <v>310</v>
      </c>
      <c r="D1147" s="181" t="s">
        <v>897</v>
      </c>
      <c r="E1147" s="1746"/>
      <c r="F1147" s="1975">
        <v>150</v>
      </c>
      <c r="G1147" s="1975">
        <v>160</v>
      </c>
      <c r="H1147" s="1977" t="s">
        <v>216</v>
      </c>
      <c r="I1147" s="1977" t="s">
        <v>216</v>
      </c>
      <c r="J1147" s="1750"/>
    </row>
    <row r="1148" spans="1:10" s="1753" customFormat="1" ht="21.95" hidden="1" customHeight="1" outlineLevel="1">
      <c r="A1148" s="133"/>
      <c r="B1148" s="1880" t="s">
        <v>941</v>
      </c>
      <c r="C1148" s="1973">
        <v>180</v>
      </c>
      <c r="D1148" s="181" t="s">
        <v>897</v>
      </c>
      <c r="E1148" s="1746"/>
      <c r="F1148" s="1975">
        <v>100</v>
      </c>
      <c r="G1148" s="1975">
        <v>80</v>
      </c>
      <c r="H1148" s="1977" t="s">
        <v>216</v>
      </c>
      <c r="I1148" s="1977" t="s">
        <v>216</v>
      </c>
      <c r="J1148" s="1750"/>
    </row>
    <row r="1149" spans="1:10" s="1753" customFormat="1" ht="21.95" hidden="1" customHeight="1" outlineLevel="1">
      <c r="A1149" s="133"/>
      <c r="B1149" s="1880" t="s">
        <v>942</v>
      </c>
      <c r="C1149" s="1973">
        <v>980</v>
      </c>
      <c r="D1149" s="181" t="s">
        <v>897</v>
      </c>
      <c r="E1149" s="1746"/>
      <c r="F1149" s="1975">
        <v>400</v>
      </c>
      <c r="G1149" s="1975">
        <v>580</v>
      </c>
      <c r="H1149" s="1977" t="s">
        <v>216</v>
      </c>
      <c r="I1149" s="1977" t="s">
        <v>216</v>
      </c>
      <c r="J1149" s="1750"/>
    </row>
    <row r="1150" spans="1:10" s="1753" customFormat="1" ht="21.95" hidden="1" customHeight="1" outlineLevel="1">
      <c r="A1150" s="133"/>
      <c r="B1150" s="1880" t="s">
        <v>943</v>
      </c>
      <c r="C1150" s="1973">
        <v>100</v>
      </c>
      <c r="D1150" s="181" t="s">
        <v>897</v>
      </c>
      <c r="E1150" s="1746"/>
      <c r="F1150" s="1975">
        <v>50</v>
      </c>
      <c r="G1150" s="1975">
        <v>50</v>
      </c>
      <c r="H1150" s="1977" t="s">
        <v>216</v>
      </c>
      <c r="I1150" s="1977" t="s">
        <v>216</v>
      </c>
      <c r="J1150" s="1750"/>
    </row>
    <row r="1151" spans="1:10" s="1753" customFormat="1" ht="21.95" customHeight="1" collapsed="1">
      <c r="A1151" s="133"/>
      <c r="B1151" s="84" t="s">
        <v>944</v>
      </c>
      <c r="C1151" s="1973">
        <f>SUM(C1147:C1150)</f>
        <v>1570</v>
      </c>
      <c r="D1151" s="181" t="s">
        <v>897</v>
      </c>
      <c r="E1151" s="1746"/>
      <c r="F1151" s="1975">
        <f>SUM(F1147:F1150)</f>
        <v>700</v>
      </c>
      <c r="G1151" s="1975">
        <f>SUM(G1147:G1150)</f>
        <v>870</v>
      </c>
      <c r="H1151" s="1977" t="s">
        <v>216</v>
      </c>
      <c r="I1151" s="1977" t="s">
        <v>216</v>
      </c>
      <c r="J1151" s="1750"/>
    </row>
    <row r="1152" spans="1:10" s="1753" customFormat="1" ht="21.95" hidden="1" customHeight="1" outlineLevel="1">
      <c r="A1152" s="133"/>
      <c r="B1152" s="1880" t="s">
        <v>945</v>
      </c>
      <c r="C1152" s="1973">
        <v>4590</v>
      </c>
      <c r="D1152" s="181" t="s">
        <v>897</v>
      </c>
      <c r="E1152" s="1746"/>
      <c r="F1152" s="1975">
        <v>2000</v>
      </c>
      <c r="G1152" s="1975">
        <v>2590</v>
      </c>
      <c r="H1152" s="1977" t="s">
        <v>216</v>
      </c>
      <c r="I1152" s="1977" t="s">
        <v>216</v>
      </c>
      <c r="J1152" s="1750"/>
    </row>
    <row r="1153" spans="1:15" s="1753" customFormat="1" ht="21.95" hidden="1" customHeight="1" outlineLevel="1">
      <c r="A1153" s="133"/>
      <c r="B1153" s="1880" t="s">
        <v>946</v>
      </c>
      <c r="C1153" s="1973">
        <v>1330</v>
      </c>
      <c r="D1153" s="181" t="s">
        <v>897</v>
      </c>
      <c r="E1153" s="1746"/>
      <c r="F1153" s="1975">
        <v>600</v>
      </c>
      <c r="G1153" s="1975">
        <v>730</v>
      </c>
      <c r="H1153" s="1977" t="s">
        <v>216</v>
      </c>
      <c r="I1153" s="1977" t="s">
        <v>216</v>
      </c>
      <c r="J1153" s="1750"/>
    </row>
    <row r="1154" spans="1:15" s="1753" customFormat="1" ht="21.95" customHeight="1" collapsed="1">
      <c r="A1154" s="133"/>
      <c r="B1154" s="84" t="s">
        <v>947</v>
      </c>
      <c r="C1154" s="1973">
        <f>SUM(C1152:C1153)</f>
        <v>5920</v>
      </c>
      <c r="D1154" s="181" t="s">
        <v>897</v>
      </c>
      <c r="E1154" s="1746"/>
      <c r="F1154" s="1975">
        <f>SUM(F1152:F1153)</f>
        <v>2600</v>
      </c>
      <c r="G1154" s="1975">
        <f>SUM(G1152:G1153)</f>
        <v>3320</v>
      </c>
      <c r="H1154" s="1977" t="s">
        <v>216</v>
      </c>
      <c r="I1154" s="1977" t="s">
        <v>216</v>
      </c>
      <c r="J1154" s="1750"/>
    </row>
    <row r="1155" spans="1:15" s="1753" customFormat="1" ht="21.95" hidden="1" customHeight="1" outlineLevel="1">
      <c r="A1155" s="133"/>
      <c r="B1155" s="1880" t="s">
        <v>1042</v>
      </c>
      <c r="C1155" s="1973">
        <v>1560</v>
      </c>
      <c r="D1155" s="181" t="s">
        <v>897</v>
      </c>
      <c r="E1155" s="1746"/>
      <c r="F1155" s="1975">
        <v>600</v>
      </c>
      <c r="G1155" s="1975">
        <v>960</v>
      </c>
      <c r="H1155" s="1977" t="s">
        <v>216</v>
      </c>
      <c r="I1155" s="1977" t="s">
        <v>216</v>
      </c>
      <c r="J1155" s="1750"/>
    </row>
    <row r="1156" spans="1:15" s="1753" customFormat="1" ht="21.95" hidden="1" customHeight="1" outlineLevel="1">
      <c r="A1156" s="133"/>
      <c r="B1156" s="1880" t="s">
        <v>949</v>
      </c>
      <c r="C1156" s="1973">
        <v>1245</v>
      </c>
      <c r="D1156" s="181" t="s">
        <v>897</v>
      </c>
      <c r="E1156" s="1746"/>
      <c r="F1156" s="1975">
        <v>500</v>
      </c>
      <c r="G1156" s="1975">
        <v>745</v>
      </c>
      <c r="H1156" s="1977" t="s">
        <v>216</v>
      </c>
      <c r="I1156" s="1977" t="s">
        <v>216</v>
      </c>
      <c r="J1156" s="1750"/>
    </row>
    <row r="1157" spans="1:15" s="1753" customFormat="1" ht="21.95" customHeight="1" collapsed="1">
      <c r="A1157" s="1754"/>
      <c r="B1157" s="84" t="s">
        <v>948</v>
      </c>
      <c r="C1157" s="1973">
        <f>SUM(C1155:C1156)</f>
        <v>2805</v>
      </c>
      <c r="D1157" s="181" t="s">
        <v>897</v>
      </c>
      <c r="E1157" s="1746"/>
      <c r="F1157" s="1975">
        <f>SUM(F1155:F1156)</f>
        <v>1100</v>
      </c>
      <c r="G1157" s="1975">
        <f>SUM(G1155:G1156)</f>
        <v>1705</v>
      </c>
      <c r="H1157" s="1977" t="s">
        <v>216</v>
      </c>
      <c r="I1157" s="1977" t="s">
        <v>216</v>
      </c>
      <c r="J1157" s="1750"/>
    </row>
    <row r="1158" spans="1:15" s="1753" customFormat="1" ht="21.95" hidden="1" customHeight="1" outlineLevel="1">
      <c r="A1158" s="133"/>
      <c r="B1158" s="1881" t="s">
        <v>1043</v>
      </c>
      <c r="C1158" s="1973">
        <v>1070</v>
      </c>
      <c r="D1158" s="181" t="s">
        <v>897</v>
      </c>
      <c r="E1158" s="1746"/>
      <c r="F1158" s="1975">
        <v>500</v>
      </c>
      <c r="G1158" s="1975">
        <v>570</v>
      </c>
      <c r="H1158" s="1977" t="s">
        <v>216</v>
      </c>
      <c r="I1158" s="1977" t="s">
        <v>216</v>
      </c>
      <c r="J1158" s="1750"/>
    </row>
    <row r="1159" spans="1:15" s="1753" customFormat="1" ht="21.95" hidden="1" customHeight="1" outlineLevel="1">
      <c r="A1159" s="133"/>
      <c r="B1159" s="1880" t="s">
        <v>952</v>
      </c>
      <c r="C1159" s="1973">
        <v>1280</v>
      </c>
      <c r="D1159" s="181" t="s">
        <v>897</v>
      </c>
      <c r="E1159" s="1746"/>
      <c r="F1159" s="1975">
        <v>500</v>
      </c>
      <c r="G1159" s="1975">
        <v>780</v>
      </c>
      <c r="H1159" s="1977" t="s">
        <v>216</v>
      </c>
      <c r="I1159" s="1977" t="s">
        <v>216</v>
      </c>
      <c r="J1159" s="1750"/>
    </row>
    <row r="1160" spans="1:15" s="1753" customFormat="1" ht="21.95" customHeight="1" collapsed="1">
      <c r="A1160" s="112"/>
      <c r="B1160" s="84" t="s">
        <v>1044</v>
      </c>
      <c r="C1160" s="1973">
        <f>SUM(C1158:C1159)</f>
        <v>2350</v>
      </c>
      <c r="D1160" s="181" t="s">
        <v>897</v>
      </c>
      <c r="E1160" s="1755"/>
      <c r="F1160" s="1975">
        <f>SUM(F1158:F1159)</f>
        <v>1000</v>
      </c>
      <c r="G1160" s="1975">
        <f>SUM(G1158:G1159)</f>
        <v>1350</v>
      </c>
      <c r="H1160" s="1977" t="s">
        <v>216</v>
      </c>
      <c r="I1160" s="1977" t="s">
        <v>216</v>
      </c>
      <c r="J1160" s="1833"/>
    </row>
    <row r="1161" spans="1:15" ht="21.95" customHeight="1">
      <c r="A1161" s="1002"/>
      <c r="B1161" s="1003"/>
      <c r="C1161" s="2439"/>
      <c r="D1161" s="2439"/>
      <c r="E1161" s="986"/>
      <c r="F1161" s="987"/>
      <c r="G1161" s="986"/>
      <c r="H1161" s="2433"/>
      <c r="I1161" s="1534"/>
      <c r="J1161" s="2434"/>
    </row>
    <row r="1162" spans="1:15" ht="21.95" customHeight="1">
      <c r="A1162" s="856"/>
      <c r="B1162" s="2805" t="s">
        <v>864</v>
      </c>
      <c r="C1162" s="2806"/>
      <c r="D1162" s="2806"/>
      <c r="E1162" s="450" t="s">
        <v>20</v>
      </c>
      <c r="F1162" s="411"/>
      <c r="G1162" s="411"/>
      <c r="H1162" s="1511"/>
      <c r="I1162" s="1510"/>
      <c r="J1162" s="1695" t="s">
        <v>986</v>
      </c>
      <c r="O1162" s="12">
        <v>24</v>
      </c>
    </row>
    <row r="1163" spans="1:15" s="1753" customFormat="1" ht="21.95" customHeight="1">
      <c r="A1163" s="1777"/>
      <c r="B1163" s="84" t="s">
        <v>1007</v>
      </c>
      <c r="C1163" s="2126">
        <f>C1176+C1181+C1184+C1189+C1210+C1213+C1216</f>
        <v>132.83999999999997</v>
      </c>
      <c r="D1163" s="977" t="s">
        <v>211</v>
      </c>
      <c r="E1163" s="450" t="s">
        <v>44</v>
      </c>
      <c r="F1163" s="2118">
        <f>F1176+F1181+F1184+F1189+F1210+F1213+F1216</f>
        <v>29.740000000000002</v>
      </c>
      <c r="G1163" s="2118">
        <f>G1176+G1181+G1184+G1189+G1210+G1213+G1216</f>
        <v>32.6</v>
      </c>
      <c r="H1163" s="2118">
        <f>H1176+H1181+H1184+H1189+H1210+H1213+H1216</f>
        <v>42.7</v>
      </c>
      <c r="I1163" s="2118">
        <f>I1176+I1181+I1184+I1189+I1210+I1213+I1216</f>
        <v>27.8</v>
      </c>
      <c r="J1163" s="1750"/>
    </row>
    <row r="1164" spans="1:15" s="1753" customFormat="1" ht="21.95" hidden="1" customHeight="1" outlineLevel="1">
      <c r="A1164" s="133"/>
      <c r="B1164" s="1880" t="s">
        <v>898</v>
      </c>
      <c r="C1164" s="2127">
        <v>0</v>
      </c>
      <c r="D1164" s="181" t="s">
        <v>897</v>
      </c>
      <c r="E1164" s="1746"/>
      <c r="F1164" s="2128">
        <v>0</v>
      </c>
      <c r="G1164" s="2128">
        <v>0</v>
      </c>
      <c r="H1164" s="2128">
        <v>0</v>
      </c>
      <c r="I1164" s="2128">
        <v>0</v>
      </c>
      <c r="J1164" s="1750"/>
    </row>
    <row r="1165" spans="1:15" s="1753" customFormat="1" ht="21.95" hidden="1" customHeight="1" outlineLevel="1">
      <c r="A1165" s="133"/>
      <c r="B1165" s="1880" t="s">
        <v>899</v>
      </c>
      <c r="C1165" s="2127">
        <v>0</v>
      </c>
      <c r="D1165" s="181" t="s">
        <v>897</v>
      </c>
      <c r="E1165" s="1746"/>
      <c r="F1165" s="2128">
        <v>0</v>
      </c>
      <c r="G1165" s="2128">
        <v>0</v>
      </c>
      <c r="H1165" s="2128">
        <v>0</v>
      </c>
      <c r="I1165" s="2128">
        <v>0</v>
      </c>
      <c r="J1165" s="1750"/>
    </row>
    <row r="1166" spans="1:15" s="1753" customFormat="1" ht="21.95" hidden="1" customHeight="1" outlineLevel="1">
      <c r="A1166" s="133"/>
      <c r="B1166" s="1880" t="s">
        <v>900</v>
      </c>
      <c r="C1166" s="2127">
        <v>0</v>
      </c>
      <c r="D1166" s="181" t="s">
        <v>897</v>
      </c>
      <c r="E1166" s="1746"/>
      <c r="F1166" s="2128">
        <v>0</v>
      </c>
      <c r="G1166" s="2128">
        <v>0</v>
      </c>
      <c r="H1166" s="2128">
        <v>0</v>
      </c>
      <c r="I1166" s="2128">
        <v>0</v>
      </c>
      <c r="J1166" s="1750"/>
    </row>
    <row r="1167" spans="1:15" s="1753" customFormat="1" ht="21.95" hidden="1" customHeight="1" outlineLevel="1">
      <c r="A1167" s="133"/>
      <c r="B1167" s="1880" t="s">
        <v>901</v>
      </c>
      <c r="C1167" s="2127">
        <v>0</v>
      </c>
      <c r="D1167" s="181" t="s">
        <v>897</v>
      </c>
      <c r="E1167" s="1746"/>
      <c r="F1167" s="2128">
        <v>0</v>
      </c>
      <c r="G1167" s="2128">
        <v>0</v>
      </c>
      <c r="H1167" s="2128">
        <v>0</v>
      </c>
      <c r="I1167" s="2128">
        <v>0</v>
      </c>
      <c r="J1167" s="1750"/>
    </row>
    <row r="1168" spans="1:15" s="1753" customFormat="1" ht="21.95" customHeight="1" collapsed="1">
      <c r="A1168" s="133"/>
      <c r="B1168" s="84" t="s">
        <v>902</v>
      </c>
      <c r="C1168" s="2127">
        <v>0</v>
      </c>
      <c r="D1168" s="181" t="s">
        <v>897</v>
      </c>
      <c r="E1168" s="450" t="s">
        <v>123</v>
      </c>
      <c r="F1168" s="2128">
        <v>0</v>
      </c>
      <c r="G1168" s="2128">
        <v>0</v>
      </c>
      <c r="H1168" s="2128">
        <v>0</v>
      </c>
      <c r="I1168" s="2128">
        <v>0</v>
      </c>
      <c r="J1168" s="1750"/>
    </row>
    <row r="1169" spans="1:10" s="1753" customFormat="1" ht="21.95" hidden="1" customHeight="1" outlineLevel="1">
      <c r="A1169" s="133"/>
      <c r="B1169" s="1880" t="s">
        <v>903</v>
      </c>
      <c r="C1169" s="2127">
        <v>0</v>
      </c>
      <c r="D1169" s="181" t="s">
        <v>897</v>
      </c>
      <c r="E1169" s="1746"/>
      <c r="F1169" s="2128">
        <v>0</v>
      </c>
      <c r="G1169" s="2128">
        <v>0</v>
      </c>
      <c r="H1169" s="2128">
        <v>0</v>
      </c>
      <c r="I1169" s="2128">
        <v>0</v>
      </c>
      <c r="J1169" s="1750"/>
    </row>
    <row r="1170" spans="1:10" s="1753" customFormat="1" ht="21.95" hidden="1" customHeight="1" outlineLevel="1">
      <c r="A1170" s="133"/>
      <c r="B1170" s="1880" t="s">
        <v>904</v>
      </c>
      <c r="C1170" s="2127">
        <v>0</v>
      </c>
      <c r="D1170" s="181" t="s">
        <v>897</v>
      </c>
      <c r="E1170" s="1746"/>
      <c r="F1170" s="2128">
        <v>0</v>
      </c>
      <c r="G1170" s="2128">
        <v>0</v>
      </c>
      <c r="H1170" s="2128">
        <v>0</v>
      </c>
      <c r="I1170" s="2128">
        <v>0</v>
      </c>
      <c r="J1170" s="1750"/>
    </row>
    <row r="1171" spans="1:10" s="1753" customFormat="1" ht="21.95" hidden="1" customHeight="1" outlineLevel="1">
      <c r="A1171" s="133"/>
      <c r="B1171" s="1880" t="s">
        <v>905</v>
      </c>
      <c r="C1171" s="2127">
        <v>0</v>
      </c>
      <c r="D1171" s="181" t="s">
        <v>897</v>
      </c>
      <c r="E1171" s="1746"/>
      <c r="F1171" s="2128">
        <v>0</v>
      </c>
      <c r="G1171" s="2128">
        <v>0</v>
      </c>
      <c r="H1171" s="2128">
        <v>0</v>
      </c>
      <c r="I1171" s="2128">
        <v>0</v>
      </c>
      <c r="J1171" s="1750"/>
    </row>
    <row r="1172" spans="1:10" s="1753" customFormat="1" ht="21.95" customHeight="1" collapsed="1">
      <c r="A1172" s="133"/>
      <c r="B1172" s="84" t="s">
        <v>906</v>
      </c>
      <c r="C1172" s="2127">
        <v>0</v>
      </c>
      <c r="D1172" s="181" t="s">
        <v>897</v>
      </c>
      <c r="E1172" s="1746"/>
      <c r="F1172" s="2128">
        <v>0</v>
      </c>
      <c r="G1172" s="2128">
        <v>0</v>
      </c>
      <c r="H1172" s="2128">
        <v>0</v>
      </c>
      <c r="I1172" s="2128">
        <v>0</v>
      </c>
      <c r="J1172" s="1750"/>
    </row>
    <row r="1173" spans="1:10" s="1753" customFormat="1" ht="21.95" hidden="1" customHeight="1" outlineLevel="1">
      <c r="A1173" s="133"/>
      <c r="B1173" s="1880" t="s">
        <v>907</v>
      </c>
      <c r="C1173" s="2126">
        <v>45</v>
      </c>
      <c r="D1173" s="181" t="s">
        <v>897</v>
      </c>
      <c r="E1173" s="1746"/>
      <c r="F1173" s="2119">
        <v>11.25</v>
      </c>
      <c r="G1173" s="2119">
        <v>11.25</v>
      </c>
      <c r="H1173" s="2119">
        <v>11.25</v>
      </c>
      <c r="I1173" s="2119">
        <v>11.25</v>
      </c>
      <c r="J1173" s="1750"/>
    </row>
    <row r="1174" spans="1:10" s="1753" customFormat="1" ht="21.95" hidden="1" customHeight="1" outlineLevel="1">
      <c r="A1174" s="133"/>
      <c r="B1174" s="1880" t="s">
        <v>908</v>
      </c>
      <c r="C1174" s="2127">
        <v>0</v>
      </c>
      <c r="D1174" s="181" t="s">
        <v>897</v>
      </c>
      <c r="E1174" s="1746"/>
      <c r="F1174" s="2128">
        <v>0</v>
      </c>
      <c r="G1174" s="2128">
        <v>0</v>
      </c>
      <c r="H1174" s="2128">
        <v>0</v>
      </c>
      <c r="I1174" s="2128">
        <v>0</v>
      </c>
      <c r="J1174" s="1750"/>
    </row>
    <row r="1175" spans="1:10" s="1753" customFormat="1" ht="21.95" hidden="1" customHeight="1" outlineLevel="1">
      <c r="A1175" s="133"/>
      <c r="B1175" s="1880" t="s">
        <v>909</v>
      </c>
      <c r="C1175" s="2127">
        <v>0</v>
      </c>
      <c r="D1175" s="181" t="s">
        <v>897</v>
      </c>
      <c r="E1175" s="1746"/>
      <c r="F1175" s="2128">
        <v>0</v>
      </c>
      <c r="G1175" s="2128">
        <v>0</v>
      </c>
      <c r="H1175" s="2128">
        <v>0</v>
      </c>
      <c r="I1175" s="2128">
        <v>0</v>
      </c>
      <c r="J1175" s="1750"/>
    </row>
    <row r="1176" spans="1:10" s="1753" customFormat="1" ht="21.95" customHeight="1" collapsed="1">
      <c r="A1176" s="133"/>
      <c r="B1176" s="84" t="s">
        <v>910</v>
      </c>
      <c r="C1176" s="2126">
        <f>SUM(C1173:C1175)</f>
        <v>45</v>
      </c>
      <c r="D1176" s="181" t="s">
        <v>897</v>
      </c>
      <c r="E1176" s="1746"/>
      <c r="F1176" s="2118">
        <f>SUM(F1173:F1175)</f>
        <v>11.25</v>
      </c>
      <c r="G1176" s="2118">
        <f>SUM(G1173:G1175)</f>
        <v>11.25</v>
      </c>
      <c r="H1176" s="2118">
        <f>SUM(H1173:H1175)</f>
        <v>11.25</v>
      </c>
      <c r="I1176" s="2118">
        <f>SUM(I1173:I1175)</f>
        <v>11.25</v>
      </c>
      <c r="J1176" s="1750"/>
    </row>
    <row r="1177" spans="1:10" s="1753" customFormat="1" ht="21.95" hidden="1" customHeight="1" outlineLevel="1">
      <c r="A1177" s="133"/>
      <c r="B1177" s="1880" t="s">
        <v>911</v>
      </c>
      <c r="C1177" s="2126">
        <v>23</v>
      </c>
      <c r="D1177" s="181" t="s">
        <v>897</v>
      </c>
      <c r="E1177" s="1746"/>
      <c r="F1177" s="2119">
        <v>5.75</v>
      </c>
      <c r="G1177" s="2119">
        <v>5.75</v>
      </c>
      <c r="H1177" s="2119">
        <v>5.75</v>
      </c>
      <c r="I1177" s="2119">
        <v>5.75</v>
      </c>
      <c r="J1177" s="1750"/>
    </row>
    <row r="1178" spans="1:10" s="1753" customFormat="1" ht="21.95" hidden="1" customHeight="1" outlineLevel="1">
      <c r="A1178" s="133"/>
      <c r="B1178" s="1880" t="s">
        <v>912</v>
      </c>
      <c r="C1178" s="2129">
        <v>0</v>
      </c>
      <c r="D1178" s="181" t="s">
        <v>897</v>
      </c>
      <c r="E1178" s="1746"/>
      <c r="F1178" s="2119">
        <v>0</v>
      </c>
      <c r="G1178" s="2119">
        <v>0</v>
      </c>
      <c r="H1178" s="2119">
        <v>0</v>
      </c>
      <c r="I1178" s="2119">
        <v>0</v>
      </c>
      <c r="J1178" s="1750"/>
    </row>
    <row r="1179" spans="1:10" s="1753" customFormat="1" ht="21.95" hidden="1" customHeight="1" outlineLevel="1">
      <c r="A1179" s="133"/>
      <c r="B1179" s="1880" t="s">
        <v>913</v>
      </c>
      <c r="C1179" s="2129">
        <v>0</v>
      </c>
      <c r="D1179" s="181" t="s">
        <v>897</v>
      </c>
      <c r="E1179" s="1746"/>
      <c r="F1179" s="2119">
        <v>0</v>
      </c>
      <c r="G1179" s="2119">
        <v>0</v>
      </c>
      <c r="H1179" s="2119">
        <v>0</v>
      </c>
      <c r="I1179" s="2119">
        <v>0</v>
      </c>
      <c r="J1179" s="1750"/>
    </row>
    <row r="1180" spans="1:10" s="1753" customFormat="1" ht="21.95" hidden="1" customHeight="1" outlineLevel="1">
      <c r="A1180" s="133"/>
      <c r="B1180" s="1880" t="s">
        <v>914</v>
      </c>
      <c r="C1180" s="2129">
        <v>0</v>
      </c>
      <c r="D1180" s="181" t="s">
        <v>897</v>
      </c>
      <c r="E1180" s="1746"/>
      <c r="F1180" s="2119">
        <v>0</v>
      </c>
      <c r="G1180" s="2119">
        <v>0</v>
      </c>
      <c r="H1180" s="2119">
        <v>0</v>
      </c>
      <c r="I1180" s="2119">
        <v>0</v>
      </c>
      <c r="J1180" s="1750"/>
    </row>
    <row r="1181" spans="1:10" s="1753" customFormat="1" ht="21.95" customHeight="1" collapsed="1">
      <c r="A1181" s="133"/>
      <c r="B1181" s="84" t="s">
        <v>915</v>
      </c>
      <c r="C1181" s="2126">
        <f>SUM(C1177:C1180)</f>
        <v>23</v>
      </c>
      <c r="D1181" s="181" t="s">
        <v>897</v>
      </c>
      <c r="E1181" s="1746"/>
      <c r="F1181" s="2118">
        <f>SUM(F1177:F1180)</f>
        <v>5.75</v>
      </c>
      <c r="G1181" s="2118">
        <f>SUM(G1177:G1180)</f>
        <v>5.75</v>
      </c>
      <c r="H1181" s="2118">
        <f>SUM(H1177:H1180)</f>
        <v>5.75</v>
      </c>
      <c r="I1181" s="2118">
        <f>SUM(I1177:I1180)</f>
        <v>5.75</v>
      </c>
      <c r="J1181" s="1750"/>
    </row>
    <row r="1182" spans="1:10" s="1753" customFormat="1" ht="21.95" hidden="1" customHeight="1" outlineLevel="1">
      <c r="A1182" s="133"/>
      <c r="B1182" s="1880" t="s">
        <v>916</v>
      </c>
      <c r="C1182" s="2126">
        <v>20</v>
      </c>
      <c r="D1182" s="181" t="s">
        <v>897</v>
      </c>
      <c r="E1182" s="1746"/>
      <c r="F1182" s="2119">
        <v>5</v>
      </c>
      <c r="G1182" s="2119">
        <v>5</v>
      </c>
      <c r="H1182" s="2119">
        <v>5</v>
      </c>
      <c r="I1182" s="2119">
        <v>5</v>
      </c>
      <c r="J1182" s="1750"/>
    </row>
    <row r="1183" spans="1:10" s="1753" customFormat="1" ht="21.95" hidden="1" customHeight="1" outlineLevel="1">
      <c r="A1183" s="133"/>
      <c r="B1183" s="1880" t="s">
        <v>917</v>
      </c>
      <c r="C1183" s="2129">
        <v>0</v>
      </c>
      <c r="D1183" s="181" t="s">
        <v>897</v>
      </c>
      <c r="E1183" s="1746"/>
      <c r="F1183" s="2119">
        <v>0</v>
      </c>
      <c r="G1183" s="2119">
        <v>0</v>
      </c>
      <c r="H1183" s="2119">
        <v>0</v>
      </c>
      <c r="I1183" s="2119">
        <v>0</v>
      </c>
      <c r="J1183" s="1750"/>
    </row>
    <row r="1184" spans="1:10" s="1753" customFormat="1" ht="21.95" customHeight="1" collapsed="1">
      <c r="A1184" s="133"/>
      <c r="B1184" s="84" t="s">
        <v>918</v>
      </c>
      <c r="C1184" s="2126">
        <f>SUM(C1182:C1183)</f>
        <v>20</v>
      </c>
      <c r="D1184" s="181" t="s">
        <v>897</v>
      </c>
      <c r="E1184" s="1746"/>
      <c r="F1184" s="2118">
        <f>SUM(F1182:F1183)</f>
        <v>5</v>
      </c>
      <c r="G1184" s="2118">
        <f>SUM(G1182:G1183)</f>
        <v>5</v>
      </c>
      <c r="H1184" s="2118">
        <f>SUM(H1182:H1183)</f>
        <v>5</v>
      </c>
      <c r="I1184" s="2118">
        <f>SUM(I1182:I1183)</f>
        <v>5</v>
      </c>
      <c r="J1184" s="1750"/>
    </row>
    <row r="1185" spans="1:10" s="1753" customFormat="1" ht="21.95" hidden="1" customHeight="1" outlineLevel="1">
      <c r="A1185" s="133"/>
      <c r="B1185" s="1880" t="s">
        <v>919</v>
      </c>
      <c r="C1185" s="2126">
        <v>17.739999999999998</v>
      </c>
      <c r="D1185" s="181" t="s">
        <v>897</v>
      </c>
      <c r="E1185" s="1746"/>
      <c r="F1185" s="2119">
        <v>7.74</v>
      </c>
      <c r="G1185" s="2119">
        <v>5</v>
      </c>
      <c r="H1185" s="2119">
        <v>5</v>
      </c>
      <c r="I1185" s="2119">
        <v>0</v>
      </c>
      <c r="J1185" s="1750"/>
    </row>
    <row r="1186" spans="1:10" s="1753" customFormat="1" ht="21.95" hidden="1" customHeight="1" outlineLevel="1">
      <c r="A1186" s="133"/>
      <c r="B1186" s="1880" t="s">
        <v>920</v>
      </c>
      <c r="C1186" s="2129">
        <v>0</v>
      </c>
      <c r="D1186" s="181" t="s">
        <v>897</v>
      </c>
      <c r="E1186" s="1746"/>
      <c r="F1186" s="2128">
        <v>0</v>
      </c>
      <c r="G1186" s="2128">
        <v>0</v>
      </c>
      <c r="H1186" s="2128">
        <v>0</v>
      </c>
      <c r="I1186" s="2128">
        <v>0</v>
      </c>
      <c r="J1186" s="1750"/>
    </row>
    <row r="1187" spans="1:10" s="1753" customFormat="1" ht="21.95" hidden="1" customHeight="1" outlineLevel="1">
      <c r="A1187" s="133"/>
      <c r="B1187" s="1880" t="s">
        <v>921</v>
      </c>
      <c r="C1187" s="2129">
        <v>0</v>
      </c>
      <c r="D1187" s="181" t="s">
        <v>897</v>
      </c>
      <c r="E1187" s="1746"/>
      <c r="F1187" s="2128">
        <v>0</v>
      </c>
      <c r="G1187" s="2128">
        <v>0</v>
      </c>
      <c r="H1187" s="2128">
        <v>0</v>
      </c>
      <c r="I1187" s="2128">
        <v>0</v>
      </c>
      <c r="J1187" s="1750"/>
    </row>
    <row r="1188" spans="1:10" s="1753" customFormat="1" ht="21.95" hidden="1" customHeight="1" outlineLevel="1">
      <c r="A1188" s="166"/>
      <c r="B1188" s="1880" t="s">
        <v>922</v>
      </c>
      <c r="C1188" s="2129">
        <v>0</v>
      </c>
      <c r="D1188" s="181" t="s">
        <v>897</v>
      </c>
      <c r="E1188" s="1746"/>
      <c r="F1188" s="2128">
        <v>0</v>
      </c>
      <c r="G1188" s="2128">
        <v>0</v>
      </c>
      <c r="H1188" s="2128">
        <v>0</v>
      </c>
      <c r="I1188" s="2128">
        <v>0</v>
      </c>
      <c r="J1188" s="1750"/>
    </row>
    <row r="1189" spans="1:10" s="1753" customFormat="1" ht="21.95" customHeight="1" collapsed="1">
      <c r="A1189" s="133"/>
      <c r="B1189" s="84" t="s">
        <v>923</v>
      </c>
      <c r="C1189" s="2126">
        <f>SUM(C1185:C1188)</f>
        <v>17.739999999999998</v>
      </c>
      <c r="D1189" s="181" t="s">
        <v>897</v>
      </c>
      <c r="E1189" s="1746"/>
      <c r="F1189" s="2118">
        <f>SUM(F1185:F1188)</f>
        <v>7.74</v>
      </c>
      <c r="G1189" s="2118">
        <f>SUM(G1185:G1188)</f>
        <v>5</v>
      </c>
      <c r="H1189" s="2118">
        <f>SUM(H1185:H1188)</f>
        <v>5</v>
      </c>
      <c r="I1189" s="2118">
        <v>0</v>
      </c>
      <c r="J1189" s="1750"/>
    </row>
    <row r="1190" spans="1:10" s="1753" customFormat="1" ht="21.95" hidden="1" customHeight="1" outlineLevel="1">
      <c r="A1190" s="133"/>
      <c r="B1190" s="1880" t="s">
        <v>924</v>
      </c>
      <c r="C1190" s="2129">
        <v>0</v>
      </c>
      <c r="D1190" s="181" t="s">
        <v>897</v>
      </c>
      <c r="E1190" s="1746"/>
      <c r="F1190" s="2128">
        <v>0</v>
      </c>
      <c r="G1190" s="2128">
        <v>0</v>
      </c>
      <c r="H1190" s="2128">
        <v>0</v>
      </c>
      <c r="I1190" s="2128">
        <v>0</v>
      </c>
      <c r="J1190" s="1750"/>
    </row>
    <row r="1191" spans="1:10" s="1753" customFormat="1" ht="21.95" hidden="1" customHeight="1" outlineLevel="1">
      <c r="A1191" s="133"/>
      <c r="B1191" s="1880" t="s">
        <v>925</v>
      </c>
      <c r="C1191" s="2129">
        <v>0</v>
      </c>
      <c r="D1191" s="181" t="s">
        <v>897</v>
      </c>
      <c r="E1191" s="1746"/>
      <c r="F1191" s="2128">
        <v>0</v>
      </c>
      <c r="G1191" s="2128">
        <v>0</v>
      </c>
      <c r="H1191" s="2128">
        <v>0</v>
      </c>
      <c r="I1191" s="2128">
        <v>0</v>
      </c>
      <c r="J1191" s="1750"/>
    </row>
    <row r="1192" spans="1:10" s="1753" customFormat="1" ht="21.95" hidden="1" customHeight="1" outlineLevel="1">
      <c r="A1192" s="133"/>
      <c r="B1192" s="1880" t="s">
        <v>926</v>
      </c>
      <c r="C1192" s="2129">
        <v>0</v>
      </c>
      <c r="D1192" s="181" t="s">
        <v>897</v>
      </c>
      <c r="E1192" s="1746"/>
      <c r="F1192" s="2128">
        <v>0</v>
      </c>
      <c r="G1192" s="2128">
        <v>0</v>
      </c>
      <c r="H1192" s="2128">
        <v>0</v>
      </c>
      <c r="I1192" s="2128">
        <v>0</v>
      </c>
      <c r="J1192" s="1750"/>
    </row>
    <row r="1193" spans="1:10" s="1753" customFormat="1" ht="21.95" customHeight="1" collapsed="1">
      <c r="A1193" s="133"/>
      <c r="B1193" s="84" t="s">
        <v>927</v>
      </c>
      <c r="C1193" s="2129">
        <v>0</v>
      </c>
      <c r="D1193" s="181" t="s">
        <v>897</v>
      </c>
      <c r="E1193" s="1746"/>
      <c r="F1193" s="2128">
        <v>0</v>
      </c>
      <c r="G1193" s="2128">
        <v>0</v>
      </c>
      <c r="H1193" s="2128">
        <v>0</v>
      </c>
      <c r="I1193" s="2128">
        <v>0</v>
      </c>
      <c r="J1193" s="1750"/>
    </row>
    <row r="1194" spans="1:10" s="1753" customFormat="1" ht="21.95" customHeight="1">
      <c r="A1194" s="133"/>
      <c r="B1194" s="84" t="s">
        <v>928</v>
      </c>
      <c r="C1194" s="2129">
        <v>0</v>
      </c>
      <c r="D1194" s="181" t="s">
        <v>897</v>
      </c>
      <c r="E1194" s="1746"/>
      <c r="F1194" s="2128">
        <v>0</v>
      </c>
      <c r="G1194" s="2128">
        <v>0</v>
      </c>
      <c r="H1194" s="2128">
        <v>0</v>
      </c>
      <c r="I1194" s="2128">
        <v>0</v>
      </c>
      <c r="J1194" s="1750"/>
    </row>
    <row r="1195" spans="1:10" s="1753" customFormat="1" ht="21.95" hidden="1" customHeight="1" outlineLevel="1">
      <c r="A1195" s="133"/>
      <c r="B1195" s="1880" t="s">
        <v>929</v>
      </c>
      <c r="C1195" s="2129">
        <v>0</v>
      </c>
      <c r="D1195" s="181" t="s">
        <v>897</v>
      </c>
      <c r="E1195" s="1746"/>
      <c r="F1195" s="2128">
        <v>0</v>
      </c>
      <c r="G1195" s="2128">
        <v>0</v>
      </c>
      <c r="H1195" s="2128">
        <v>0</v>
      </c>
      <c r="I1195" s="2128">
        <v>0</v>
      </c>
      <c r="J1195" s="1750"/>
    </row>
    <row r="1196" spans="1:10" s="1753" customFormat="1" ht="21.95" hidden="1" customHeight="1" outlineLevel="1">
      <c r="A1196" s="133"/>
      <c r="B1196" s="1880" t="s">
        <v>930</v>
      </c>
      <c r="C1196" s="2129">
        <v>0</v>
      </c>
      <c r="D1196" s="181" t="s">
        <v>897</v>
      </c>
      <c r="E1196" s="1746"/>
      <c r="F1196" s="2128">
        <v>0</v>
      </c>
      <c r="G1196" s="2128">
        <v>0</v>
      </c>
      <c r="H1196" s="2128">
        <v>0</v>
      </c>
      <c r="I1196" s="2128">
        <v>0</v>
      </c>
      <c r="J1196" s="1750"/>
    </row>
    <row r="1197" spans="1:10" s="1753" customFormat="1" ht="21.95" customHeight="1" collapsed="1">
      <c r="A1197" s="133"/>
      <c r="B1197" s="84" t="s">
        <v>931</v>
      </c>
      <c r="C1197" s="2129">
        <v>0</v>
      </c>
      <c r="D1197" s="181" t="s">
        <v>897</v>
      </c>
      <c r="E1197" s="1746"/>
      <c r="F1197" s="2128">
        <v>0</v>
      </c>
      <c r="G1197" s="2128">
        <v>0</v>
      </c>
      <c r="H1197" s="2128">
        <v>0</v>
      </c>
      <c r="I1197" s="2128">
        <v>0</v>
      </c>
      <c r="J1197" s="1750"/>
    </row>
    <row r="1198" spans="1:10" s="1753" customFormat="1" ht="21.95" hidden="1" customHeight="1" outlineLevel="1">
      <c r="A1198" s="133"/>
      <c r="B1198" s="1880" t="s">
        <v>932</v>
      </c>
      <c r="C1198" s="2129">
        <v>0</v>
      </c>
      <c r="D1198" s="181" t="s">
        <v>897</v>
      </c>
      <c r="E1198" s="1746"/>
      <c r="F1198" s="2128">
        <v>0</v>
      </c>
      <c r="G1198" s="2128">
        <v>0</v>
      </c>
      <c r="H1198" s="2128">
        <v>0</v>
      </c>
      <c r="I1198" s="2128">
        <v>0</v>
      </c>
      <c r="J1198" s="1750"/>
    </row>
    <row r="1199" spans="1:10" s="1753" customFormat="1" ht="21.95" hidden="1" customHeight="1" outlineLevel="1">
      <c r="A1199" s="133"/>
      <c r="B1199" s="1880" t="s">
        <v>933</v>
      </c>
      <c r="C1199" s="2129">
        <v>0</v>
      </c>
      <c r="D1199" s="181" t="s">
        <v>897</v>
      </c>
      <c r="E1199" s="1746"/>
      <c r="F1199" s="2128">
        <v>0</v>
      </c>
      <c r="G1199" s="2128">
        <v>0</v>
      </c>
      <c r="H1199" s="2128">
        <v>0</v>
      </c>
      <c r="I1199" s="2128">
        <v>0</v>
      </c>
      <c r="J1199" s="1750"/>
    </row>
    <row r="1200" spans="1:10" s="1753" customFormat="1" ht="21.95" hidden="1" customHeight="1" outlineLevel="1">
      <c r="A1200" s="133"/>
      <c r="B1200" s="1880" t="s">
        <v>934</v>
      </c>
      <c r="C1200" s="2129">
        <v>0</v>
      </c>
      <c r="D1200" s="181" t="s">
        <v>897</v>
      </c>
      <c r="E1200" s="1746"/>
      <c r="F1200" s="2128">
        <v>0</v>
      </c>
      <c r="G1200" s="2128">
        <v>0</v>
      </c>
      <c r="H1200" s="2128">
        <v>0</v>
      </c>
      <c r="I1200" s="2128">
        <v>0</v>
      </c>
      <c r="J1200" s="1750"/>
    </row>
    <row r="1201" spans="1:10" s="1753" customFormat="1" ht="21.95" customHeight="1" collapsed="1">
      <c r="A1201" s="133"/>
      <c r="B1201" s="84" t="s">
        <v>935</v>
      </c>
      <c r="C1201" s="2129">
        <v>0</v>
      </c>
      <c r="D1201" s="181" t="s">
        <v>897</v>
      </c>
      <c r="E1201" s="1746"/>
      <c r="F1201" s="2128">
        <v>0</v>
      </c>
      <c r="G1201" s="2128">
        <v>0</v>
      </c>
      <c r="H1201" s="2128">
        <v>0</v>
      </c>
      <c r="I1201" s="2128">
        <v>0</v>
      </c>
      <c r="J1201" s="1750"/>
    </row>
    <row r="1202" spans="1:10" s="1753" customFormat="1" ht="21.95" hidden="1" customHeight="1" outlineLevel="1">
      <c r="A1202" s="133"/>
      <c r="B1202" s="1880" t="s">
        <v>936</v>
      </c>
      <c r="C1202" s="2129">
        <v>0</v>
      </c>
      <c r="D1202" s="181" t="s">
        <v>897</v>
      </c>
      <c r="E1202" s="1746"/>
      <c r="F1202" s="2128">
        <v>0</v>
      </c>
      <c r="G1202" s="2128">
        <v>0</v>
      </c>
      <c r="H1202" s="2128">
        <v>0</v>
      </c>
      <c r="I1202" s="2128">
        <v>0</v>
      </c>
      <c r="J1202" s="1750"/>
    </row>
    <row r="1203" spans="1:10" s="1753" customFormat="1" ht="21.95" hidden="1" customHeight="1" outlineLevel="1">
      <c r="A1203" s="133"/>
      <c r="B1203" s="1880" t="s">
        <v>937</v>
      </c>
      <c r="C1203" s="2129">
        <v>0</v>
      </c>
      <c r="D1203" s="181" t="s">
        <v>897</v>
      </c>
      <c r="E1203" s="1746"/>
      <c r="F1203" s="2128">
        <v>0</v>
      </c>
      <c r="G1203" s="2128">
        <v>0</v>
      </c>
      <c r="H1203" s="2128">
        <v>0</v>
      </c>
      <c r="I1203" s="2128">
        <v>0</v>
      </c>
      <c r="J1203" s="1750"/>
    </row>
    <row r="1204" spans="1:10" s="1753" customFormat="1" ht="21.95" hidden="1" customHeight="1" outlineLevel="1">
      <c r="A1204" s="133"/>
      <c r="B1204" s="1880" t="s">
        <v>938</v>
      </c>
      <c r="C1204" s="2129">
        <v>0</v>
      </c>
      <c r="D1204" s="181" t="s">
        <v>897</v>
      </c>
      <c r="E1204" s="1746"/>
      <c r="F1204" s="2128">
        <v>0</v>
      </c>
      <c r="G1204" s="2128">
        <v>0</v>
      </c>
      <c r="H1204" s="2128">
        <v>0</v>
      </c>
      <c r="I1204" s="2128">
        <v>0</v>
      </c>
      <c r="J1204" s="1750"/>
    </row>
    <row r="1205" spans="1:10" s="1753" customFormat="1" ht="21.95" customHeight="1" collapsed="1">
      <c r="A1205" s="133"/>
      <c r="B1205" s="84" t="s">
        <v>939</v>
      </c>
      <c r="C1205" s="2129">
        <v>0</v>
      </c>
      <c r="D1205" s="181" t="s">
        <v>897</v>
      </c>
      <c r="E1205" s="1746"/>
      <c r="F1205" s="2128">
        <v>0</v>
      </c>
      <c r="G1205" s="2128">
        <v>0</v>
      </c>
      <c r="H1205" s="2128">
        <v>0</v>
      </c>
      <c r="I1205" s="2128">
        <v>0</v>
      </c>
      <c r="J1205" s="1750"/>
    </row>
    <row r="1206" spans="1:10" s="1753" customFormat="1" ht="21.95" hidden="1" customHeight="1" outlineLevel="1">
      <c r="A1206" s="133"/>
      <c r="B1206" s="1880" t="s">
        <v>940</v>
      </c>
      <c r="C1206" s="2129">
        <v>0</v>
      </c>
      <c r="D1206" s="181" t="s">
        <v>897</v>
      </c>
      <c r="E1206" s="1746"/>
      <c r="F1206" s="2128">
        <v>0</v>
      </c>
      <c r="G1206" s="2128">
        <v>0</v>
      </c>
      <c r="H1206" s="2128">
        <v>0</v>
      </c>
      <c r="I1206" s="2128">
        <v>0</v>
      </c>
      <c r="J1206" s="1750"/>
    </row>
    <row r="1207" spans="1:10" s="1753" customFormat="1" ht="21.95" hidden="1" customHeight="1" outlineLevel="1">
      <c r="A1207" s="133"/>
      <c r="B1207" s="1880" t="s">
        <v>941</v>
      </c>
      <c r="C1207" s="2126">
        <v>2.1</v>
      </c>
      <c r="D1207" s="181" t="s">
        <v>897</v>
      </c>
      <c r="E1207" s="1746"/>
      <c r="F1207" s="2128">
        <v>0</v>
      </c>
      <c r="G1207" s="2128">
        <v>0</v>
      </c>
      <c r="H1207" s="2119">
        <v>2.1</v>
      </c>
      <c r="I1207" s="2128">
        <v>0</v>
      </c>
      <c r="J1207" s="1750"/>
    </row>
    <row r="1208" spans="1:10" s="1753" customFormat="1" ht="21.95" hidden="1" customHeight="1" outlineLevel="1">
      <c r="A1208" s="133"/>
      <c r="B1208" s="1880" t="s">
        <v>942</v>
      </c>
      <c r="C1208" s="2129">
        <v>0</v>
      </c>
      <c r="D1208" s="181" t="s">
        <v>897</v>
      </c>
      <c r="E1208" s="1746"/>
      <c r="F1208" s="2128">
        <v>0</v>
      </c>
      <c r="G1208" s="2128">
        <v>0</v>
      </c>
      <c r="H1208" s="2128">
        <v>0</v>
      </c>
      <c r="I1208" s="2128">
        <v>0</v>
      </c>
      <c r="J1208" s="1750"/>
    </row>
    <row r="1209" spans="1:10" s="1753" customFormat="1" ht="21.95" hidden="1" customHeight="1" outlineLevel="1">
      <c r="A1209" s="133"/>
      <c r="B1209" s="1880" t="s">
        <v>943</v>
      </c>
      <c r="C1209" s="2129">
        <v>0</v>
      </c>
      <c r="D1209" s="181" t="s">
        <v>897</v>
      </c>
      <c r="E1209" s="1746"/>
      <c r="F1209" s="2128">
        <v>0</v>
      </c>
      <c r="G1209" s="2128">
        <v>0</v>
      </c>
      <c r="H1209" s="2128">
        <v>0</v>
      </c>
      <c r="I1209" s="2128">
        <v>0</v>
      </c>
      <c r="J1209" s="1750"/>
    </row>
    <row r="1210" spans="1:10" s="1753" customFormat="1" ht="21.95" customHeight="1" collapsed="1">
      <c r="A1210" s="133"/>
      <c r="B1210" s="84" t="s">
        <v>944</v>
      </c>
      <c r="C1210" s="2126">
        <f>SUM(C1207:C1209)</f>
        <v>2.1</v>
      </c>
      <c r="D1210" s="181" t="s">
        <v>897</v>
      </c>
      <c r="E1210" s="1746"/>
      <c r="F1210" s="2128">
        <v>0</v>
      </c>
      <c r="G1210" s="2128">
        <v>0</v>
      </c>
      <c r="H1210" s="2118">
        <f>SUM(H1207:H1209)</f>
        <v>2.1</v>
      </c>
      <c r="I1210" s="2128">
        <v>0</v>
      </c>
      <c r="J1210" s="1750"/>
    </row>
    <row r="1211" spans="1:10" s="1753" customFormat="1" ht="21.95" hidden="1" customHeight="1" outlineLevel="1">
      <c r="A1211" s="133"/>
      <c r="B1211" s="1880" t="s">
        <v>945</v>
      </c>
      <c r="C1211" s="2126">
        <v>2</v>
      </c>
      <c r="D1211" s="181" t="s">
        <v>897</v>
      </c>
      <c r="E1211" s="1746"/>
      <c r="F1211" s="2128">
        <v>0</v>
      </c>
      <c r="G1211" s="2128">
        <v>0</v>
      </c>
      <c r="H1211" s="2119">
        <v>2</v>
      </c>
      <c r="I1211" s="2128">
        <v>0</v>
      </c>
      <c r="J1211" s="1750"/>
    </row>
    <row r="1212" spans="1:10" s="1753" customFormat="1" ht="21.95" hidden="1" customHeight="1" outlineLevel="1">
      <c r="A1212" s="133"/>
      <c r="B1212" s="1880" t="s">
        <v>946</v>
      </c>
      <c r="C1212" s="2129">
        <v>0</v>
      </c>
      <c r="D1212" s="181" t="s">
        <v>897</v>
      </c>
      <c r="E1212" s="1746"/>
      <c r="F1212" s="2128">
        <v>0</v>
      </c>
      <c r="G1212" s="2128">
        <v>0</v>
      </c>
      <c r="H1212" s="2128">
        <v>0</v>
      </c>
      <c r="I1212" s="2128">
        <v>0</v>
      </c>
      <c r="J1212" s="1750"/>
    </row>
    <row r="1213" spans="1:10" s="1753" customFormat="1" ht="21.95" customHeight="1" collapsed="1">
      <c r="A1213" s="133"/>
      <c r="B1213" s="84" t="s">
        <v>947</v>
      </c>
      <c r="C1213" s="2126">
        <f>SUM(C1211:C1212)</f>
        <v>2</v>
      </c>
      <c r="D1213" s="181" t="s">
        <v>897</v>
      </c>
      <c r="E1213" s="1746"/>
      <c r="F1213" s="2128">
        <v>0</v>
      </c>
      <c r="G1213" s="2128">
        <v>0</v>
      </c>
      <c r="H1213" s="2118">
        <f>SUM(H1211:H1212)</f>
        <v>2</v>
      </c>
      <c r="I1213" s="2128">
        <v>0</v>
      </c>
      <c r="J1213" s="1750"/>
    </row>
    <row r="1214" spans="1:10" s="1753" customFormat="1" ht="21.95" hidden="1" customHeight="1" outlineLevel="1">
      <c r="A1214" s="133"/>
      <c r="B1214" s="1880" t="s">
        <v>1042</v>
      </c>
      <c r="C1214" s="2126">
        <v>6</v>
      </c>
      <c r="D1214" s="181" t="s">
        <v>897</v>
      </c>
      <c r="E1214" s="1746"/>
      <c r="F1214" s="2128">
        <v>0</v>
      </c>
      <c r="G1214" s="2128">
        <v>0</v>
      </c>
      <c r="H1214" s="2119">
        <v>6</v>
      </c>
      <c r="I1214" s="2128">
        <v>0</v>
      </c>
      <c r="J1214" s="1750"/>
    </row>
    <row r="1215" spans="1:10" s="1753" customFormat="1" ht="21.95" hidden="1" customHeight="1" outlineLevel="1">
      <c r="A1215" s="133"/>
      <c r="B1215" s="1880" t="s">
        <v>949</v>
      </c>
      <c r="C1215" s="2126">
        <v>17</v>
      </c>
      <c r="D1215" s="181" t="s">
        <v>897</v>
      </c>
      <c r="E1215" s="1746"/>
      <c r="F1215" s="2128">
        <v>0</v>
      </c>
      <c r="G1215" s="2119">
        <v>5.6</v>
      </c>
      <c r="H1215" s="2119">
        <v>5.6</v>
      </c>
      <c r="I1215" s="2119">
        <v>5.8</v>
      </c>
      <c r="J1215" s="1750"/>
    </row>
    <row r="1216" spans="1:10" s="1753" customFormat="1" ht="21.95" customHeight="1" collapsed="1">
      <c r="A1216" s="1754"/>
      <c r="B1216" s="84" t="s">
        <v>948</v>
      </c>
      <c r="C1216" s="2126">
        <f>SUM(C1214:C1215)</f>
        <v>23</v>
      </c>
      <c r="D1216" s="181" t="s">
        <v>897</v>
      </c>
      <c r="E1216" s="1746"/>
      <c r="F1216" s="2128">
        <v>0</v>
      </c>
      <c r="G1216" s="2118">
        <f>SUM(G1215)</f>
        <v>5.6</v>
      </c>
      <c r="H1216" s="2118">
        <f>SUM(H1214:H1215)</f>
        <v>11.6</v>
      </c>
      <c r="I1216" s="2118">
        <f>SUM(I1215)</f>
        <v>5.8</v>
      </c>
      <c r="J1216" s="1750"/>
    </row>
    <row r="1217" spans="1:15" s="1753" customFormat="1" ht="21.95" hidden="1" customHeight="1" outlineLevel="1">
      <c r="A1217" s="133"/>
      <c r="B1217" s="1881" t="s">
        <v>1043</v>
      </c>
      <c r="C1217" s="2129">
        <v>0</v>
      </c>
      <c r="D1217" s="181" t="s">
        <v>897</v>
      </c>
      <c r="E1217" s="1746"/>
      <c r="F1217" s="2128">
        <v>0</v>
      </c>
      <c r="G1217" s="2128">
        <v>0</v>
      </c>
      <c r="H1217" s="2128">
        <v>0</v>
      </c>
      <c r="I1217" s="2128">
        <v>0</v>
      </c>
      <c r="J1217" s="1750"/>
    </row>
    <row r="1218" spans="1:15" s="1753" customFormat="1" ht="21.95" hidden="1" customHeight="1" outlineLevel="1">
      <c r="A1218" s="133"/>
      <c r="B1218" s="1880" t="s">
        <v>952</v>
      </c>
      <c r="C1218" s="2129">
        <v>0</v>
      </c>
      <c r="D1218" s="181" t="s">
        <v>897</v>
      </c>
      <c r="E1218" s="1746"/>
      <c r="F1218" s="2128">
        <v>0</v>
      </c>
      <c r="G1218" s="2128">
        <v>0</v>
      </c>
      <c r="H1218" s="2128">
        <v>0</v>
      </c>
      <c r="I1218" s="2128">
        <v>0</v>
      </c>
      <c r="J1218" s="1750"/>
    </row>
    <row r="1219" spans="1:15" s="1753" customFormat="1" ht="21.95" customHeight="1" collapsed="1">
      <c r="A1219" s="112"/>
      <c r="B1219" s="84" t="s">
        <v>1044</v>
      </c>
      <c r="C1219" s="2129">
        <v>0</v>
      </c>
      <c r="D1219" s="181" t="s">
        <v>897</v>
      </c>
      <c r="E1219" s="1755"/>
      <c r="F1219" s="2128">
        <v>0</v>
      </c>
      <c r="G1219" s="2128">
        <v>0</v>
      </c>
      <c r="H1219" s="2128">
        <v>0</v>
      </c>
      <c r="I1219" s="2128">
        <v>0</v>
      </c>
      <c r="J1219" s="1750"/>
    </row>
    <row r="1220" spans="1:15" ht="21.95" customHeight="1">
      <c r="A1220" s="1299"/>
      <c r="B1220" s="1978" t="s">
        <v>1216</v>
      </c>
      <c r="C1220" s="977"/>
      <c r="D1220" s="989"/>
      <c r="E1220" s="450"/>
      <c r="F1220" s="412"/>
      <c r="G1220" s="412"/>
      <c r="H1220" s="245"/>
      <c r="I1220" s="245"/>
      <c r="J1220" s="1656"/>
    </row>
    <row r="1221" spans="1:15" ht="27.95" customHeight="1">
      <c r="A1221" s="1300"/>
      <c r="B1221" s="95"/>
      <c r="C1221" s="984"/>
      <c r="D1221" s="989"/>
      <c r="E1221" s="422"/>
      <c r="F1221" s="298"/>
      <c r="G1221" s="980"/>
      <c r="H1221" s="245"/>
      <c r="I1221" s="245"/>
      <c r="J1221" s="1656"/>
    </row>
    <row r="1222" spans="1:15" ht="27.95" customHeight="1">
      <c r="A1222" s="1308"/>
      <c r="B1222" s="95"/>
      <c r="C1222" s="94"/>
      <c r="D1222" s="989"/>
      <c r="E1222" s="980"/>
      <c r="F1222" s="298"/>
      <c r="G1222" s="980"/>
      <c r="H1222" s="245"/>
      <c r="I1222" s="245"/>
      <c r="J1222" s="1656"/>
    </row>
    <row r="1223" spans="1:15" ht="27.95" customHeight="1">
      <c r="A1223" s="157"/>
      <c r="B1223" s="95"/>
      <c r="C1223" s="984"/>
      <c r="D1223" s="1393"/>
      <c r="E1223" s="980"/>
      <c r="F1223" s="298"/>
      <c r="G1223" s="980"/>
      <c r="H1223" s="1518"/>
      <c r="I1223" s="1519"/>
      <c r="J1223" s="1695"/>
    </row>
    <row r="1224" spans="1:15" ht="24" customHeight="1">
      <c r="A1224" s="1047" t="s">
        <v>863</v>
      </c>
      <c r="B1224" s="2805" t="s">
        <v>865</v>
      </c>
      <c r="C1224" s="2806"/>
      <c r="D1224" s="2806"/>
      <c r="E1224" s="450" t="s">
        <v>20</v>
      </c>
      <c r="F1224" s="411"/>
      <c r="G1224" s="411"/>
      <c r="H1224" s="1518"/>
      <c r="I1224" s="1519"/>
      <c r="J1224" s="1695" t="s">
        <v>985</v>
      </c>
      <c r="O1224" s="12">
        <v>25</v>
      </c>
    </row>
    <row r="1225" spans="1:15" ht="24" customHeight="1">
      <c r="A1225" s="13"/>
      <c r="B1225" s="1386" t="s">
        <v>716</v>
      </c>
      <c r="C1225" s="1387"/>
      <c r="D1225" s="1387"/>
      <c r="E1225" s="450" t="s">
        <v>44</v>
      </c>
      <c r="F1225" s="411"/>
      <c r="G1225" s="377"/>
      <c r="H1225" s="1518"/>
      <c r="I1225" s="1519"/>
      <c r="J1225" s="1695"/>
    </row>
    <row r="1226" spans="1:15" ht="24" customHeight="1">
      <c r="A1226" s="1299"/>
      <c r="B1226" s="95" t="s">
        <v>187</v>
      </c>
      <c r="C1226" s="977">
        <v>8</v>
      </c>
      <c r="D1226" s="989" t="s">
        <v>690</v>
      </c>
      <c r="E1226" s="450" t="s">
        <v>123</v>
      </c>
      <c r="F1226" s="2207">
        <v>2</v>
      </c>
      <c r="G1226" s="2026">
        <v>6</v>
      </c>
      <c r="H1226" s="2206"/>
      <c r="I1226" s="2206"/>
      <c r="J1226" s="1656"/>
    </row>
    <row r="1227" spans="1:15" ht="24" customHeight="1">
      <c r="A1227" s="1299"/>
      <c r="B1227" s="95" t="s">
        <v>1353</v>
      </c>
      <c r="C1227" s="977"/>
      <c r="D1227" s="989"/>
      <c r="E1227" s="411"/>
      <c r="F1227" s="412"/>
      <c r="G1227" s="478"/>
      <c r="H1227" s="245"/>
      <c r="I1227" s="245"/>
      <c r="J1227" s="1656"/>
    </row>
    <row r="1228" spans="1:15" ht="24" customHeight="1">
      <c r="A1228" s="1299"/>
      <c r="B1228" s="95"/>
      <c r="C1228" s="977"/>
      <c r="D1228" s="989"/>
      <c r="E1228" s="422"/>
      <c r="F1228" s="298"/>
      <c r="G1228" s="478"/>
      <c r="H1228" s="245"/>
      <c r="I1228" s="245"/>
      <c r="J1228" s="1656"/>
    </row>
    <row r="1229" spans="1:15" ht="24" customHeight="1">
      <c r="A1229" s="1299"/>
      <c r="B1229" s="95"/>
      <c r="C1229" s="94"/>
      <c r="D1229" s="989"/>
      <c r="E1229" s="980"/>
      <c r="F1229" s="298"/>
      <c r="G1229" s="954"/>
      <c r="H1229" s="245"/>
      <c r="I1229" s="245"/>
      <c r="J1229" s="1656"/>
    </row>
    <row r="1230" spans="1:15" ht="24" customHeight="1">
      <c r="A1230" s="157"/>
      <c r="B1230" s="95"/>
      <c r="C1230" s="984"/>
      <c r="D1230" s="1393"/>
      <c r="E1230" s="980"/>
      <c r="F1230" s="298"/>
      <c r="G1230" s="980"/>
      <c r="H1230" s="1518"/>
      <c r="I1230" s="1519"/>
      <c r="J1230" s="1695"/>
    </row>
    <row r="1231" spans="1:15" ht="24" customHeight="1">
      <c r="A1231" s="999"/>
      <c r="B1231" s="2805" t="s">
        <v>866</v>
      </c>
      <c r="C1231" s="2806"/>
      <c r="D1231" s="2806"/>
      <c r="E1231" s="450" t="s">
        <v>20</v>
      </c>
      <c r="F1231" s="411"/>
      <c r="G1231" s="411"/>
      <c r="H1231" s="1518"/>
      <c r="I1231" s="1519"/>
      <c r="J1231" s="1695" t="s">
        <v>986</v>
      </c>
      <c r="O1231" s="12">
        <v>26</v>
      </c>
    </row>
    <row r="1232" spans="1:15" ht="24" customHeight="1">
      <c r="A1232" s="1299"/>
      <c r="B1232" s="95"/>
      <c r="C1232" s="977"/>
      <c r="D1232" s="989"/>
      <c r="E1232" s="450" t="s">
        <v>44</v>
      </c>
      <c r="F1232" s="412"/>
      <c r="G1232" s="377"/>
      <c r="H1232" s="245"/>
      <c r="I1232" s="245"/>
      <c r="J1232" s="1656"/>
    </row>
    <row r="1233" spans="1:10" s="1753" customFormat="1" ht="24" customHeight="1">
      <c r="A1233" s="1777"/>
      <c r="B1233" s="84" t="s">
        <v>1007</v>
      </c>
      <c r="C1233" s="1972">
        <f>C1238+C1242+C1246+C1251+C1254+C1259+C1263+C1264+C1267+C1271+C1275+C1280+C1283+C1286+C1289</f>
        <v>366</v>
      </c>
      <c r="D1233" s="977" t="s">
        <v>211</v>
      </c>
      <c r="E1233" s="450" t="s">
        <v>123</v>
      </c>
      <c r="F1233" s="2121">
        <v>0.25</v>
      </c>
      <c r="G1233" s="2122">
        <v>0.3</v>
      </c>
      <c r="H1233" s="2122">
        <v>0.3</v>
      </c>
      <c r="I1233" s="2122">
        <v>0.15</v>
      </c>
      <c r="J1233" s="1750"/>
    </row>
    <row r="1234" spans="1:10" s="1753" customFormat="1" ht="24" hidden="1" customHeight="1" outlineLevel="1">
      <c r="A1234" s="133"/>
      <c r="B1234" s="1880" t="s">
        <v>898</v>
      </c>
      <c r="C1234" s="1968">
        <v>10</v>
      </c>
      <c r="D1234" s="181" t="s">
        <v>897</v>
      </c>
      <c r="E1234" s="1746"/>
      <c r="F1234" s="1971">
        <f>C1234*0.25</f>
        <v>2.5</v>
      </c>
      <c r="G1234" s="1971">
        <f>C1234*0.3</f>
        <v>3</v>
      </c>
      <c r="H1234" s="1971">
        <f>C1234*0.3</f>
        <v>3</v>
      </c>
      <c r="I1234" s="1971">
        <f>C1234*0.15</f>
        <v>1.5</v>
      </c>
      <c r="J1234" s="1750"/>
    </row>
    <row r="1235" spans="1:10" s="1753" customFormat="1" ht="24" hidden="1" customHeight="1" outlineLevel="1">
      <c r="A1235" s="133"/>
      <c r="B1235" s="1880" t="s">
        <v>899</v>
      </c>
      <c r="C1235" s="1968">
        <v>8</v>
      </c>
      <c r="D1235" s="181" t="s">
        <v>897</v>
      </c>
      <c r="E1235" s="1746"/>
      <c r="F1235" s="1971">
        <f t="shared" ref="F1235:F1289" si="12">C1235*0.25</f>
        <v>2</v>
      </c>
      <c r="G1235" s="1971">
        <f t="shared" ref="G1235:G1289" si="13">C1235*0.3</f>
        <v>2.4</v>
      </c>
      <c r="H1235" s="1971">
        <f t="shared" ref="H1235:H1289" si="14">C1235*0.3</f>
        <v>2.4</v>
      </c>
      <c r="I1235" s="1971">
        <f t="shared" ref="I1235:I1289" si="15">C1235*0.15</f>
        <v>1.2</v>
      </c>
      <c r="J1235" s="1750"/>
    </row>
    <row r="1236" spans="1:10" s="1753" customFormat="1" ht="24" hidden="1" customHeight="1" outlineLevel="1">
      <c r="A1236" s="133"/>
      <c r="B1236" s="1880" t="s">
        <v>900</v>
      </c>
      <c r="C1236" s="1968">
        <v>8</v>
      </c>
      <c r="D1236" s="181" t="s">
        <v>897</v>
      </c>
      <c r="E1236" s="1746"/>
      <c r="F1236" s="1971">
        <f t="shared" si="12"/>
        <v>2</v>
      </c>
      <c r="G1236" s="1971">
        <f t="shared" si="13"/>
        <v>2.4</v>
      </c>
      <c r="H1236" s="1971">
        <f t="shared" si="14"/>
        <v>2.4</v>
      </c>
      <c r="I1236" s="1971">
        <f t="shared" si="15"/>
        <v>1.2</v>
      </c>
      <c r="J1236" s="1750"/>
    </row>
    <row r="1237" spans="1:10" s="1753" customFormat="1" ht="24" hidden="1" customHeight="1" outlineLevel="1">
      <c r="A1237" s="133"/>
      <c r="B1237" s="1880" t="s">
        <v>901</v>
      </c>
      <c r="C1237" s="1968">
        <v>8</v>
      </c>
      <c r="D1237" s="181" t="s">
        <v>897</v>
      </c>
      <c r="E1237" s="1746"/>
      <c r="F1237" s="1971">
        <f t="shared" si="12"/>
        <v>2</v>
      </c>
      <c r="G1237" s="1971">
        <f t="shared" si="13"/>
        <v>2.4</v>
      </c>
      <c r="H1237" s="1971">
        <f t="shared" si="14"/>
        <v>2.4</v>
      </c>
      <c r="I1237" s="1971">
        <f t="shared" si="15"/>
        <v>1.2</v>
      </c>
      <c r="J1237" s="1750"/>
    </row>
    <row r="1238" spans="1:10" s="1753" customFormat="1" ht="24" customHeight="1" collapsed="1">
      <c r="A1238" s="133"/>
      <c r="B1238" s="84" t="s">
        <v>902</v>
      </c>
      <c r="C1238" s="1969">
        <f>SUM(C1234:C1237)</f>
        <v>34</v>
      </c>
      <c r="D1238" s="181" t="s">
        <v>897</v>
      </c>
      <c r="E1238" s="1746"/>
      <c r="F1238" s="1971">
        <f t="shared" si="12"/>
        <v>8.5</v>
      </c>
      <c r="G1238" s="1971">
        <f t="shared" si="13"/>
        <v>10.199999999999999</v>
      </c>
      <c r="H1238" s="1971">
        <f t="shared" si="14"/>
        <v>10.199999999999999</v>
      </c>
      <c r="I1238" s="1971">
        <f t="shared" si="15"/>
        <v>5.0999999999999996</v>
      </c>
      <c r="J1238" s="1750"/>
    </row>
    <row r="1239" spans="1:10" s="1753" customFormat="1" ht="24" hidden="1" customHeight="1" outlineLevel="1">
      <c r="A1239" s="133"/>
      <c r="B1239" s="1880" t="s">
        <v>903</v>
      </c>
      <c r="C1239" s="1970">
        <v>10</v>
      </c>
      <c r="D1239" s="181" t="s">
        <v>897</v>
      </c>
      <c r="E1239" s="1746"/>
      <c r="F1239" s="1971">
        <f t="shared" si="12"/>
        <v>2.5</v>
      </c>
      <c r="G1239" s="1971">
        <f t="shared" si="13"/>
        <v>3</v>
      </c>
      <c r="H1239" s="1971">
        <f t="shared" si="14"/>
        <v>3</v>
      </c>
      <c r="I1239" s="1971">
        <f t="shared" si="15"/>
        <v>1.5</v>
      </c>
      <c r="J1239" s="1750"/>
    </row>
    <row r="1240" spans="1:10" s="1753" customFormat="1" ht="24" hidden="1" customHeight="1" outlineLevel="1">
      <c r="A1240" s="133"/>
      <c r="B1240" s="1880" t="s">
        <v>904</v>
      </c>
      <c r="C1240" s="1970">
        <v>8</v>
      </c>
      <c r="D1240" s="181" t="s">
        <v>897</v>
      </c>
      <c r="E1240" s="1746"/>
      <c r="F1240" s="1971">
        <f t="shared" si="12"/>
        <v>2</v>
      </c>
      <c r="G1240" s="1971">
        <f t="shared" si="13"/>
        <v>2.4</v>
      </c>
      <c r="H1240" s="1971">
        <f t="shared" si="14"/>
        <v>2.4</v>
      </c>
      <c r="I1240" s="1971">
        <f t="shared" si="15"/>
        <v>1.2</v>
      </c>
      <c r="J1240" s="1750"/>
    </row>
    <row r="1241" spans="1:10" s="1753" customFormat="1" ht="24" hidden="1" customHeight="1" outlineLevel="1">
      <c r="A1241" s="133"/>
      <c r="B1241" s="1880" t="s">
        <v>905</v>
      </c>
      <c r="C1241" s="1970">
        <v>8</v>
      </c>
      <c r="D1241" s="181" t="s">
        <v>897</v>
      </c>
      <c r="E1241" s="1746"/>
      <c r="F1241" s="1971">
        <f t="shared" si="12"/>
        <v>2</v>
      </c>
      <c r="G1241" s="1971">
        <f t="shared" si="13"/>
        <v>2.4</v>
      </c>
      <c r="H1241" s="1971">
        <f t="shared" si="14"/>
        <v>2.4</v>
      </c>
      <c r="I1241" s="1971">
        <f t="shared" si="15"/>
        <v>1.2</v>
      </c>
      <c r="J1241" s="1750"/>
    </row>
    <row r="1242" spans="1:10" s="1753" customFormat="1" ht="24" customHeight="1" collapsed="1">
      <c r="A1242" s="133"/>
      <c r="B1242" s="84" t="s">
        <v>906</v>
      </c>
      <c r="C1242" s="1969">
        <f>SUM(C1239:C1241)</f>
        <v>26</v>
      </c>
      <c r="D1242" s="181" t="s">
        <v>897</v>
      </c>
      <c r="E1242" s="1746"/>
      <c r="F1242" s="1971">
        <f t="shared" si="12"/>
        <v>6.5</v>
      </c>
      <c r="G1242" s="1971">
        <f t="shared" si="13"/>
        <v>7.8</v>
      </c>
      <c r="H1242" s="1971">
        <f t="shared" si="14"/>
        <v>7.8</v>
      </c>
      <c r="I1242" s="1971">
        <f t="shared" si="15"/>
        <v>3.9</v>
      </c>
      <c r="J1242" s="1750"/>
    </row>
    <row r="1243" spans="1:10" s="1753" customFormat="1" ht="24" hidden="1" customHeight="1" outlineLevel="1">
      <c r="A1243" s="133"/>
      <c r="B1243" s="1880" t="s">
        <v>907</v>
      </c>
      <c r="C1243" s="1970">
        <v>10</v>
      </c>
      <c r="D1243" s="181" t="s">
        <v>897</v>
      </c>
      <c r="E1243" s="1746"/>
      <c r="F1243" s="1971">
        <f t="shared" si="12"/>
        <v>2.5</v>
      </c>
      <c r="G1243" s="1971">
        <f t="shared" si="13"/>
        <v>3</v>
      </c>
      <c r="H1243" s="1971">
        <f t="shared" si="14"/>
        <v>3</v>
      </c>
      <c r="I1243" s="1971">
        <f t="shared" si="15"/>
        <v>1.5</v>
      </c>
      <c r="J1243" s="1750"/>
    </row>
    <row r="1244" spans="1:10" s="1753" customFormat="1" ht="24" hidden="1" customHeight="1" outlineLevel="1">
      <c r="A1244" s="133"/>
      <c r="B1244" s="1880" t="s">
        <v>908</v>
      </c>
      <c r="C1244" s="1970">
        <v>8</v>
      </c>
      <c r="D1244" s="181" t="s">
        <v>897</v>
      </c>
      <c r="E1244" s="1746"/>
      <c r="F1244" s="1971">
        <f t="shared" si="12"/>
        <v>2</v>
      </c>
      <c r="G1244" s="1971">
        <f t="shared" si="13"/>
        <v>2.4</v>
      </c>
      <c r="H1244" s="1971">
        <f t="shared" si="14"/>
        <v>2.4</v>
      </c>
      <c r="I1244" s="1971">
        <f t="shared" si="15"/>
        <v>1.2</v>
      </c>
      <c r="J1244" s="1750"/>
    </row>
    <row r="1245" spans="1:10" s="1753" customFormat="1" ht="24" hidden="1" customHeight="1" outlineLevel="1">
      <c r="A1245" s="133"/>
      <c r="B1245" s="1880" t="s">
        <v>909</v>
      </c>
      <c r="C1245" s="1970">
        <v>8</v>
      </c>
      <c r="D1245" s="181" t="s">
        <v>897</v>
      </c>
      <c r="E1245" s="1746"/>
      <c r="F1245" s="1971">
        <f t="shared" si="12"/>
        <v>2</v>
      </c>
      <c r="G1245" s="1971">
        <f t="shared" si="13"/>
        <v>2.4</v>
      </c>
      <c r="H1245" s="1971">
        <f t="shared" si="14"/>
        <v>2.4</v>
      </c>
      <c r="I1245" s="1971">
        <f t="shared" si="15"/>
        <v>1.2</v>
      </c>
      <c r="J1245" s="1750"/>
    </row>
    <row r="1246" spans="1:10" s="1753" customFormat="1" ht="24" customHeight="1" collapsed="1">
      <c r="A1246" s="133"/>
      <c r="B1246" s="84" t="s">
        <v>910</v>
      </c>
      <c r="C1246" s="1969">
        <f>SUM(C1243:C1245)</f>
        <v>26</v>
      </c>
      <c r="D1246" s="181" t="s">
        <v>897</v>
      </c>
      <c r="E1246" s="1746"/>
      <c r="F1246" s="1971">
        <f t="shared" si="12"/>
        <v>6.5</v>
      </c>
      <c r="G1246" s="1971">
        <f t="shared" si="13"/>
        <v>7.8</v>
      </c>
      <c r="H1246" s="1971">
        <f t="shared" si="14"/>
        <v>7.8</v>
      </c>
      <c r="I1246" s="1971">
        <f t="shared" si="15"/>
        <v>3.9</v>
      </c>
      <c r="J1246" s="1750"/>
    </row>
    <row r="1247" spans="1:10" s="1753" customFormat="1" ht="24" hidden="1" customHeight="1" outlineLevel="1">
      <c r="A1247" s="133"/>
      <c r="B1247" s="1880" t="s">
        <v>911</v>
      </c>
      <c r="C1247" s="1970">
        <v>10</v>
      </c>
      <c r="D1247" s="181" t="s">
        <v>897</v>
      </c>
      <c r="E1247" s="1746"/>
      <c r="F1247" s="1971">
        <f t="shared" si="12"/>
        <v>2.5</v>
      </c>
      <c r="G1247" s="1971">
        <f t="shared" si="13"/>
        <v>3</v>
      </c>
      <c r="H1247" s="1971">
        <f t="shared" si="14"/>
        <v>3</v>
      </c>
      <c r="I1247" s="1971">
        <f t="shared" si="15"/>
        <v>1.5</v>
      </c>
      <c r="J1247" s="1750"/>
    </row>
    <row r="1248" spans="1:10" s="1753" customFormat="1" ht="24" hidden="1" customHeight="1" outlineLevel="1">
      <c r="A1248" s="133"/>
      <c r="B1248" s="1880" t="s">
        <v>912</v>
      </c>
      <c r="C1248" s="1970">
        <v>8</v>
      </c>
      <c r="D1248" s="181" t="s">
        <v>897</v>
      </c>
      <c r="E1248" s="1746"/>
      <c r="F1248" s="1971">
        <f t="shared" si="12"/>
        <v>2</v>
      </c>
      <c r="G1248" s="1971">
        <f t="shared" si="13"/>
        <v>2.4</v>
      </c>
      <c r="H1248" s="1971">
        <f t="shared" si="14"/>
        <v>2.4</v>
      </c>
      <c r="I1248" s="1971">
        <f t="shared" si="15"/>
        <v>1.2</v>
      </c>
      <c r="J1248" s="1750"/>
    </row>
    <row r="1249" spans="1:10" s="1753" customFormat="1" ht="24" hidden="1" customHeight="1" outlineLevel="1">
      <c r="A1249" s="133"/>
      <c r="B1249" s="1880" t="s">
        <v>913</v>
      </c>
      <c r="C1249" s="1970">
        <v>8</v>
      </c>
      <c r="D1249" s="181" t="s">
        <v>897</v>
      </c>
      <c r="E1249" s="1746"/>
      <c r="F1249" s="1971">
        <f t="shared" si="12"/>
        <v>2</v>
      </c>
      <c r="G1249" s="1971">
        <f t="shared" si="13"/>
        <v>2.4</v>
      </c>
      <c r="H1249" s="1971">
        <f t="shared" si="14"/>
        <v>2.4</v>
      </c>
      <c r="I1249" s="1971">
        <f t="shared" si="15"/>
        <v>1.2</v>
      </c>
      <c r="J1249" s="1750"/>
    </row>
    <row r="1250" spans="1:10" s="1753" customFormat="1" ht="24" hidden="1" customHeight="1" outlineLevel="1">
      <c r="A1250" s="133"/>
      <c r="B1250" s="1880" t="s">
        <v>914</v>
      </c>
      <c r="C1250" s="1970">
        <v>8</v>
      </c>
      <c r="D1250" s="181" t="s">
        <v>897</v>
      </c>
      <c r="E1250" s="1746"/>
      <c r="F1250" s="1971">
        <f t="shared" si="12"/>
        <v>2</v>
      </c>
      <c r="G1250" s="1971">
        <f t="shared" si="13"/>
        <v>2.4</v>
      </c>
      <c r="H1250" s="1971">
        <f t="shared" si="14"/>
        <v>2.4</v>
      </c>
      <c r="I1250" s="1971">
        <f t="shared" si="15"/>
        <v>1.2</v>
      </c>
      <c r="J1250" s="1750"/>
    </row>
    <row r="1251" spans="1:10" s="1753" customFormat="1" ht="24" customHeight="1" collapsed="1">
      <c r="A1251" s="133"/>
      <c r="B1251" s="84" t="s">
        <v>915</v>
      </c>
      <c r="C1251" s="1969">
        <f>SUM(C1247:C1250)</f>
        <v>34</v>
      </c>
      <c r="D1251" s="181" t="s">
        <v>897</v>
      </c>
      <c r="E1251" s="1746"/>
      <c r="F1251" s="1971">
        <f t="shared" si="12"/>
        <v>8.5</v>
      </c>
      <c r="G1251" s="1971">
        <f t="shared" si="13"/>
        <v>10.199999999999999</v>
      </c>
      <c r="H1251" s="1971">
        <f t="shared" si="14"/>
        <v>10.199999999999999</v>
      </c>
      <c r="I1251" s="1971">
        <f t="shared" si="15"/>
        <v>5.0999999999999996</v>
      </c>
      <c r="J1251" s="1750"/>
    </row>
    <row r="1252" spans="1:10" s="1753" customFormat="1" ht="24" hidden="1" customHeight="1" outlineLevel="1">
      <c r="A1252" s="133"/>
      <c r="B1252" s="1880" t="s">
        <v>916</v>
      </c>
      <c r="C1252" s="1970">
        <v>10</v>
      </c>
      <c r="D1252" s="181" t="s">
        <v>897</v>
      </c>
      <c r="E1252" s="1746"/>
      <c r="F1252" s="1971">
        <f t="shared" si="12"/>
        <v>2.5</v>
      </c>
      <c r="G1252" s="1971">
        <f t="shared" si="13"/>
        <v>3</v>
      </c>
      <c r="H1252" s="1971">
        <f t="shared" si="14"/>
        <v>3</v>
      </c>
      <c r="I1252" s="1971">
        <f t="shared" si="15"/>
        <v>1.5</v>
      </c>
      <c r="J1252" s="1750"/>
    </row>
    <row r="1253" spans="1:10" s="1753" customFormat="1" ht="24" hidden="1" customHeight="1" outlineLevel="1">
      <c r="A1253" s="133"/>
      <c r="B1253" s="1880" t="s">
        <v>917</v>
      </c>
      <c r="C1253" s="1970">
        <v>8</v>
      </c>
      <c r="D1253" s="181" t="s">
        <v>897</v>
      </c>
      <c r="E1253" s="1746"/>
      <c r="F1253" s="1971">
        <f t="shared" si="12"/>
        <v>2</v>
      </c>
      <c r="G1253" s="1971">
        <f t="shared" si="13"/>
        <v>2.4</v>
      </c>
      <c r="H1253" s="1971">
        <f t="shared" si="14"/>
        <v>2.4</v>
      </c>
      <c r="I1253" s="1971">
        <f t="shared" si="15"/>
        <v>1.2</v>
      </c>
      <c r="J1253" s="1750"/>
    </row>
    <row r="1254" spans="1:10" s="1753" customFormat="1" ht="24" customHeight="1" collapsed="1">
      <c r="A1254" s="133"/>
      <c r="B1254" s="84" t="s">
        <v>918</v>
      </c>
      <c r="C1254" s="1969">
        <f>SUM(C1252:C1253)</f>
        <v>18</v>
      </c>
      <c r="D1254" s="181" t="s">
        <v>897</v>
      </c>
      <c r="E1254" s="1746"/>
      <c r="F1254" s="1971">
        <f t="shared" si="12"/>
        <v>4.5</v>
      </c>
      <c r="G1254" s="1971">
        <f t="shared" si="13"/>
        <v>5.3999999999999995</v>
      </c>
      <c r="H1254" s="1971">
        <f t="shared" si="14"/>
        <v>5.3999999999999995</v>
      </c>
      <c r="I1254" s="1971">
        <f t="shared" si="15"/>
        <v>2.6999999999999997</v>
      </c>
      <c r="J1254" s="1750"/>
    </row>
    <row r="1255" spans="1:10" s="1753" customFormat="1" ht="24" hidden="1" customHeight="1" outlineLevel="1">
      <c r="A1255" s="133"/>
      <c r="B1255" s="1880" t="s">
        <v>919</v>
      </c>
      <c r="C1255" s="1970">
        <v>10</v>
      </c>
      <c r="D1255" s="181" t="s">
        <v>897</v>
      </c>
      <c r="E1255" s="1746"/>
      <c r="F1255" s="1971">
        <f t="shared" si="12"/>
        <v>2.5</v>
      </c>
      <c r="G1255" s="1971">
        <f t="shared" si="13"/>
        <v>3</v>
      </c>
      <c r="H1255" s="1971">
        <f t="shared" si="14"/>
        <v>3</v>
      </c>
      <c r="I1255" s="1971">
        <f t="shared" si="15"/>
        <v>1.5</v>
      </c>
      <c r="J1255" s="1750"/>
    </row>
    <row r="1256" spans="1:10" s="1753" customFormat="1" ht="24" hidden="1" customHeight="1" outlineLevel="1">
      <c r="A1256" s="133"/>
      <c r="B1256" s="1880" t="s">
        <v>920</v>
      </c>
      <c r="C1256" s="1970">
        <v>8</v>
      </c>
      <c r="D1256" s="181" t="s">
        <v>897</v>
      </c>
      <c r="E1256" s="1746"/>
      <c r="F1256" s="1971">
        <f t="shared" si="12"/>
        <v>2</v>
      </c>
      <c r="G1256" s="1971">
        <f t="shared" si="13"/>
        <v>2.4</v>
      </c>
      <c r="H1256" s="1971">
        <f t="shared" si="14"/>
        <v>2.4</v>
      </c>
      <c r="I1256" s="1971">
        <f t="shared" si="15"/>
        <v>1.2</v>
      </c>
      <c r="J1256" s="1750"/>
    </row>
    <row r="1257" spans="1:10" s="1753" customFormat="1" ht="24" hidden="1" customHeight="1" outlineLevel="1">
      <c r="A1257" s="133"/>
      <c r="B1257" s="1880" t="s">
        <v>921</v>
      </c>
      <c r="C1257" s="1970">
        <v>8</v>
      </c>
      <c r="D1257" s="181" t="s">
        <v>897</v>
      </c>
      <c r="E1257" s="1746"/>
      <c r="F1257" s="1971">
        <f t="shared" si="12"/>
        <v>2</v>
      </c>
      <c r="G1257" s="1971">
        <f t="shared" si="13"/>
        <v>2.4</v>
      </c>
      <c r="H1257" s="1971">
        <f t="shared" si="14"/>
        <v>2.4</v>
      </c>
      <c r="I1257" s="1971">
        <f t="shared" si="15"/>
        <v>1.2</v>
      </c>
      <c r="J1257" s="1750"/>
    </row>
    <row r="1258" spans="1:10" s="1753" customFormat="1" ht="24" hidden="1" customHeight="1" outlineLevel="1">
      <c r="A1258" s="166"/>
      <c r="B1258" s="1880" t="s">
        <v>922</v>
      </c>
      <c r="C1258" s="1970">
        <v>8</v>
      </c>
      <c r="D1258" s="181" t="s">
        <v>897</v>
      </c>
      <c r="E1258" s="1746"/>
      <c r="F1258" s="1971">
        <f t="shared" si="12"/>
        <v>2</v>
      </c>
      <c r="G1258" s="1971">
        <f t="shared" si="13"/>
        <v>2.4</v>
      </c>
      <c r="H1258" s="1971">
        <f t="shared" si="14"/>
        <v>2.4</v>
      </c>
      <c r="I1258" s="1971">
        <f t="shared" si="15"/>
        <v>1.2</v>
      </c>
      <c r="J1258" s="1750"/>
    </row>
    <row r="1259" spans="1:10" s="1753" customFormat="1" ht="24" customHeight="1" collapsed="1">
      <c r="A1259" s="133"/>
      <c r="B1259" s="84" t="s">
        <v>923</v>
      </c>
      <c r="C1259" s="1969">
        <f>SUM(C1255:C1258)</f>
        <v>34</v>
      </c>
      <c r="D1259" s="181" t="s">
        <v>897</v>
      </c>
      <c r="E1259" s="1746"/>
      <c r="F1259" s="1971">
        <f t="shared" si="12"/>
        <v>8.5</v>
      </c>
      <c r="G1259" s="1971">
        <f t="shared" si="13"/>
        <v>10.199999999999999</v>
      </c>
      <c r="H1259" s="1971">
        <f t="shared" si="14"/>
        <v>10.199999999999999</v>
      </c>
      <c r="I1259" s="1971">
        <f t="shared" si="15"/>
        <v>5.0999999999999996</v>
      </c>
      <c r="J1259" s="1750"/>
    </row>
    <row r="1260" spans="1:10" s="1753" customFormat="1" ht="24" hidden="1" customHeight="1" outlineLevel="1">
      <c r="A1260" s="133"/>
      <c r="B1260" s="1880" t="s">
        <v>924</v>
      </c>
      <c r="C1260" s="1970">
        <v>10</v>
      </c>
      <c r="D1260" s="181" t="s">
        <v>897</v>
      </c>
      <c r="E1260" s="1746"/>
      <c r="F1260" s="1971">
        <f t="shared" si="12"/>
        <v>2.5</v>
      </c>
      <c r="G1260" s="1971">
        <f t="shared" si="13"/>
        <v>3</v>
      </c>
      <c r="H1260" s="1971">
        <f t="shared" si="14"/>
        <v>3</v>
      </c>
      <c r="I1260" s="1971">
        <f t="shared" si="15"/>
        <v>1.5</v>
      </c>
      <c r="J1260" s="1750"/>
    </row>
    <row r="1261" spans="1:10" s="1753" customFormat="1" ht="24" hidden="1" customHeight="1" outlineLevel="1">
      <c r="A1261" s="133"/>
      <c r="B1261" s="1880" t="s">
        <v>925</v>
      </c>
      <c r="C1261" s="1970">
        <v>8</v>
      </c>
      <c r="D1261" s="181" t="s">
        <v>897</v>
      </c>
      <c r="E1261" s="1746"/>
      <c r="F1261" s="1971">
        <f t="shared" si="12"/>
        <v>2</v>
      </c>
      <c r="G1261" s="1971">
        <f t="shared" si="13"/>
        <v>2.4</v>
      </c>
      <c r="H1261" s="1971">
        <f t="shared" si="14"/>
        <v>2.4</v>
      </c>
      <c r="I1261" s="1971">
        <f t="shared" si="15"/>
        <v>1.2</v>
      </c>
      <c r="J1261" s="1750"/>
    </row>
    <row r="1262" spans="1:10" s="1753" customFormat="1" ht="24" hidden="1" customHeight="1" outlineLevel="1">
      <c r="A1262" s="133"/>
      <c r="B1262" s="1880" t="s">
        <v>926</v>
      </c>
      <c r="C1262" s="1970">
        <v>8</v>
      </c>
      <c r="D1262" s="181" t="s">
        <v>897</v>
      </c>
      <c r="E1262" s="1746"/>
      <c r="F1262" s="1971">
        <f t="shared" si="12"/>
        <v>2</v>
      </c>
      <c r="G1262" s="1971">
        <f t="shared" si="13"/>
        <v>2.4</v>
      </c>
      <c r="H1262" s="1971">
        <f t="shared" si="14"/>
        <v>2.4</v>
      </c>
      <c r="I1262" s="1971">
        <f t="shared" si="15"/>
        <v>1.2</v>
      </c>
      <c r="J1262" s="1750"/>
    </row>
    <row r="1263" spans="1:10" s="1753" customFormat="1" ht="24" customHeight="1" collapsed="1">
      <c r="A1263" s="133"/>
      <c r="B1263" s="84" t="s">
        <v>927</v>
      </c>
      <c r="C1263" s="1969">
        <f>SUM(C1260:C1262)</f>
        <v>26</v>
      </c>
      <c r="D1263" s="181" t="s">
        <v>897</v>
      </c>
      <c r="E1263" s="1746"/>
      <c r="F1263" s="1971">
        <f t="shared" si="12"/>
        <v>6.5</v>
      </c>
      <c r="G1263" s="1971">
        <f t="shared" si="13"/>
        <v>7.8</v>
      </c>
      <c r="H1263" s="1971">
        <f t="shared" si="14"/>
        <v>7.8</v>
      </c>
      <c r="I1263" s="1971">
        <f t="shared" si="15"/>
        <v>3.9</v>
      </c>
      <c r="J1263" s="1750"/>
    </row>
    <row r="1264" spans="1:10" s="1753" customFormat="1" ht="24" customHeight="1">
      <c r="A1264" s="133"/>
      <c r="B1264" s="84" t="s">
        <v>928</v>
      </c>
      <c r="C1264" s="1969">
        <v>10</v>
      </c>
      <c r="D1264" s="181" t="s">
        <v>897</v>
      </c>
      <c r="E1264" s="1746"/>
      <c r="F1264" s="1971">
        <f t="shared" si="12"/>
        <v>2.5</v>
      </c>
      <c r="G1264" s="1971">
        <f t="shared" si="13"/>
        <v>3</v>
      </c>
      <c r="H1264" s="1971">
        <f t="shared" si="14"/>
        <v>3</v>
      </c>
      <c r="I1264" s="1971">
        <f t="shared" si="15"/>
        <v>1.5</v>
      </c>
      <c r="J1264" s="1750"/>
    </row>
    <row r="1265" spans="1:10" s="1753" customFormat="1" ht="24" hidden="1" customHeight="1" outlineLevel="1">
      <c r="A1265" s="133"/>
      <c r="B1265" s="1880" t="s">
        <v>929</v>
      </c>
      <c r="C1265" s="1970">
        <v>10</v>
      </c>
      <c r="D1265" s="181" t="s">
        <v>897</v>
      </c>
      <c r="E1265" s="1746"/>
      <c r="F1265" s="1971">
        <f t="shared" si="12"/>
        <v>2.5</v>
      </c>
      <c r="G1265" s="1971">
        <f t="shared" si="13"/>
        <v>3</v>
      </c>
      <c r="H1265" s="1971">
        <f t="shared" si="14"/>
        <v>3</v>
      </c>
      <c r="I1265" s="1971">
        <f t="shared" si="15"/>
        <v>1.5</v>
      </c>
      <c r="J1265" s="1750"/>
    </row>
    <row r="1266" spans="1:10" s="1753" customFormat="1" ht="24" hidden="1" customHeight="1" outlineLevel="1">
      <c r="A1266" s="133"/>
      <c r="B1266" s="1880" t="s">
        <v>930</v>
      </c>
      <c r="C1266" s="1970">
        <v>8</v>
      </c>
      <c r="D1266" s="181" t="s">
        <v>897</v>
      </c>
      <c r="E1266" s="1746"/>
      <c r="F1266" s="1971">
        <f t="shared" si="12"/>
        <v>2</v>
      </c>
      <c r="G1266" s="1971">
        <f t="shared" si="13"/>
        <v>2.4</v>
      </c>
      <c r="H1266" s="1971">
        <f t="shared" si="14"/>
        <v>2.4</v>
      </c>
      <c r="I1266" s="1971">
        <f t="shared" si="15"/>
        <v>1.2</v>
      </c>
      <c r="J1266" s="1750"/>
    </row>
    <row r="1267" spans="1:10" s="1753" customFormat="1" ht="24" customHeight="1" collapsed="1">
      <c r="A1267" s="133"/>
      <c r="B1267" s="84" t="s">
        <v>931</v>
      </c>
      <c r="C1267" s="1969">
        <f>SUM(C1265:C1266)</f>
        <v>18</v>
      </c>
      <c r="D1267" s="181" t="s">
        <v>897</v>
      </c>
      <c r="E1267" s="1746"/>
      <c r="F1267" s="1971">
        <f t="shared" si="12"/>
        <v>4.5</v>
      </c>
      <c r="G1267" s="1971">
        <f t="shared" si="13"/>
        <v>5.3999999999999995</v>
      </c>
      <c r="H1267" s="1971">
        <f t="shared" si="14"/>
        <v>5.3999999999999995</v>
      </c>
      <c r="I1267" s="1971">
        <f t="shared" si="15"/>
        <v>2.6999999999999997</v>
      </c>
      <c r="J1267" s="1750"/>
    </row>
    <row r="1268" spans="1:10" s="1753" customFormat="1" ht="24" hidden="1" customHeight="1" outlineLevel="1">
      <c r="A1268" s="133"/>
      <c r="B1268" s="1880" t="s">
        <v>932</v>
      </c>
      <c r="C1268" s="1970">
        <v>10</v>
      </c>
      <c r="D1268" s="181" t="s">
        <v>897</v>
      </c>
      <c r="E1268" s="1746"/>
      <c r="F1268" s="1971">
        <f t="shared" si="12"/>
        <v>2.5</v>
      </c>
      <c r="G1268" s="1971">
        <f t="shared" si="13"/>
        <v>3</v>
      </c>
      <c r="H1268" s="1971">
        <f t="shared" si="14"/>
        <v>3</v>
      </c>
      <c r="I1268" s="1971">
        <f t="shared" si="15"/>
        <v>1.5</v>
      </c>
      <c r="J1268" s="1750"/>
    </row>
    <row r="1269" spans="1:10" s="1753" customFormat="1" ht="24" hidden="1" customHeight="1" outlineLevel="1">
      <c r="A1269" s="133"/>
      <c r="B1269" s="1880" t="s">
        <v>933</v>
      </c>
      <c r="C1269" s="1970">
        <v>8</v>
      </c>
      <c r="D1269" s="181" t="s">
        <v>897</v>
      </c>
      <c r="E1269" s="1746"/>
      <c r="F1269" s="1971">
        <f t="shared" si="12"/>
        <v>2</v>
      </c>
      <c r="G1269" s="1971">
        <f t="shared" si="13"/>
        <v>2.4</v>
      </c>
      <c r="H1269" s="1971">
        <f t="shared" si="14"/>
        <v>2.4</v>
      </c>
      <c r="I1269" s="1971">
        <f t="shared" si="15"/>
        <v>1.2</v>
      </c>
      <c r="J1269" s="1750"/>
    </row>
    <row r="1270" spans="1:10" s="1753" customFormat="1" ht="24" hidden="1" customHeight="1" outlineLevel="1">
      <c r="A1270" s="133"/>
      <c r="B1270" s="1880" t="s">
        <v>934</v>
      </c>
      <c r="C1270" s="1970">
        <v>8</v>
      </c>
      <c r="D1270" s="181" t="s">
        <v>897</v>
      </c>
      <c r="E1270" s="1746"/>
      <c r="F1270" s="1971">
        <f t="shared" si="12"/>
        <v>2</v>
      </c>
      <c r="G1270" s="1971">
        <f t="shared" si="13"/>
        <v>2.4</v>
      </c>
      <c r="H1270" s="1971">
        <f t="shared" si="14"/>
        <v>2.4</v>
      </c>
      <c r="I1270" s="1971">
        <f t="shared" si="15"/>
        <v>1.2</v>
      </c>
      <c r="J1270" s="1750"/>
    </row>
    <row r="1271" spans="1:10" s="1753" customFormat="1" ht="24" customHeight="1" collapsed="1">
      <c r="A1271" s="133"/>
      <c r="B1271" s="84" t="s">
        <v>935</v>
      </c>
      <c r="C1271" s="1969">
        <f>SUM(C1268:C1270)</f>
        <v>26</v>
      </c>
      <c r="D1271" s="181" t="s">
        <v>897</v>
      </c>
      <c r="E1271" s="1746"/>
      <c r="F1271" s="1971">
        <f t="shared" si="12"/>
        <v>6.5</v>
      </c>
      <c r="G1271" s="1971">
        <f t="shared" si="13"/>
        <v>7.8</v>
      </c>
      <c r="H1271" s="1971">
        <f t="shared" si="14"/>
        <v>7.8</v>
      </c>
      <c r="I1271" s="1971">
        <f t="shared" si="15"/>
        <v>3.9</v>
      </c>
      <c r="J1271" s="1750"/>
    </row>
    <row r="1272" spans="1:10" s="1753" customFormat="1" ht="24" hidden="1" customHeight="1" outlineLevel="1">
      <c r="A1272" s="133"/>
      <c r="B1272" s="1880" t="s">
        <v>936</v>
      </c>
      <c r="C1272" s="1970">
        <v>10</v>
      </c>
      <c r="D1272" s="181" t="s">
        <v>897</v>
      </c>
      <c r="E1272" s="1746"/>
      <c r="F1272" s="1971">
        <f t="shared" si="12"/>
        <v>2.5</v>
      </c>
      <c r="G1272" s="1971">
        <f t="shared" si="13"/>
        <v>3</v>
      </c>
      <c r="H1272" s="1971">
        <f t="shared" si="14"/>
        <v>3</v>
      </c>
      <c r="I1272" s="1971">
        <f t="shared" si="15"/>
        <v>1.5</v>
      </c>
      <c r="J1272" s="1750"/>
    </row>
    <row r="1273" spans="1:10" s="1753" customFormat="1" ht="24" hidden="1" customHeight="1" outlineLevel="1">
      <c r="A1273" s="133"/>
      <c r="B1273" s="1880" t="s">
        <v>937</v>
      </c>
      <c r="C1273" s="1970">
        <v>8</v>
      </c>
      <c r="D1273" s="181" t="s">
        <v>897</v>
      </c>
      <c r="E1273" s="1746"/>
      <c r="F1273" s="1971">
        <f t="shared" si="12"/>
        <v>2</v>
      </c>
      <c r="G1273" s="1971">
        <f t="shared" si="13"/>
        <v>2.4</v>
      </c>
      <c r="H1273" s="1971">
        <f t="shared" si="14"/>
        <v>2.4</v>
      </c>
      <c r="I1273" s="1971">
        <f t="shared" si="15"/>
        <v>1.2</v>
      </c>
      <c r="J1273" s="1750"/>
    </row>
    <row r="1274" spans="1:10" s="1753" customFormat="1" ht="24" hidden="1" customHeight="1" outlineLevel="1">
      <c r="A1274" s="133"/>
      <c r="B1274" s="1880" t="s">
        <v>938</v>
      </c>
      <c r="C1274" s="1970">
        <v>8</v>
      </c>
      <c r="D1274" s="181" t="s">
        <v>897</v>
      </c>
      <c r="E1274" s="1746"/>
      <c r="F1274" s="1971">
        <f t="shared" si="12"/>
        <v>2</v>
      </c>
      <c r="G1274" s="1971">
        <f t="shared" si="13"/>
        <v>2.4</v>
      </c>
      <c r="H1274" s="1971">
        <f t="shared" si="14"/>
        <v>2.4</v>
      </c>
      <c r="I1274" s="1971">
        <f t="shared" si="15"/>
        <v>1.2</v>
      </c>
      <c r="J1274" s="1750"/>
    </row>
    <row r="1275" spans="1:10" s="1753" customFormat="1" ht="24" customHeight="1" collapsed="1">
      <c r="A1275" s="133"/>
      <c r="B1275" s="84" t="s">
        <v>939</v>
      </c>
      <c r="C1275" s="1969">
        <f>SUM(C1272:C1274)</f>
        <v>26</v>
      </c>
      <c r="D1275" s="181" t="s">
        <v>897</v>
      </c>
      <c r="E1275" s="1746"/>
      <c r="F1275" s="1971">
        <f t="shared" si="12"/>
        <v>6.5</v>
      </c>
      <c r="G1275" s="1971">
        <f t="shared" si="13"/>
        <v>7.8</v>
      </c>
      <c r="H1275" s="1971">
        <f t="shared" si="14"/>
        <v>7.8</v>
      </c>
      <c r="I1275" s="1971">
        <f t="shared" si="15"/>
        <v>3.9</v>
      </c>
      <c r="J1275" s="1750"/>
    </row>
    <row r="1276" spans="1:10" s="1753" customFormat="1" ht="24" hidden="1" customHeight="1" outlineLevel="1">
      <c r="A1276" s="133"/>
      <c r="B1276" s="1880" t="s">
        <v>940</v>
      </c>
      <c r="C1276" s="1970">
        <v>10</v>
      </c>
      <c r="D1276" s="181" t="s">
        <v>897</v>
      </c>
      <c r="E1276" s="1746"/>
      <c r="F1276" s="1971">
        <f t="shared" si="12"/>
        <v>2.5</v>
      </c>
      <c r="G1276" s="1971">
        <f t="shared" si="13"/>
        <v>3</v>
      </c>
      <c r="H1276" s="1971">
        <f t="shared" si="14"/>
        <v>3</v>
      </c>
      <c r="I1276" s="1971">
        <f t="shared" si="15"/>
        <v>1.5</v>
      </c>
      <c r="J1276" s="1750"/>
    </row>
    <row r="1277" spans="1:10" s="1753" customFormat="1" ht="24" hidden="1" customHeight="1" outlineLevel="1">
      <c r="A1277" s="133"/>
      <c r="B1277" s="1880" t="s">
        <v>941</v>
      </c>
      <c r="C1277" s="1970">
        <v>8</v>
      </c>
      <c r="D1277" s="181" t="s">
        <v>897</v>
      </c>
      <c r="E1277" s="1746"/>
      <c r="F1277" s="1971">
        <f t="shared" si="12"/>
        <v>2</v>
      </c>
      <c r="G1277" s="1971">
        <f t="shared" si="13"/>
        <v>2.4</v>
      </c>
      <c r="H1277" s="1971">
        <f t="shared" si="14"/>
        <v>2.4</v>
      </c>
      <c r="I1277" s="1971">
        <f t="shared" si="15"/>
        <v>1.2</v>
      </c>
      <c r="J1277" s="1750"/>
    </row>
    <row r="1278" spans="1:10" s="1753" customFormat="1" ht="24" hidden="1" customHeight="1" outlineLevel="1">
      <c r="A1278" s="133"/>
      <c r="B1278" s="1880" t="s">
        <v>942</v>
      </c>
      <c r="C1278" s="1970">
        <v>8</v>
      </c>
      <c r="D1278" s="181" t="s">
        <v>897</v>
      </c>
      <c r="E1278" s="1746"/>
      <c r="F1278" s="1971">
        <f t="shared" si="12"/>
        <v>2</v>
      </c>
      <c r="G1278" s="1971">
        <f t="shared" si="13"/>
        <v>2.4</v>
      </c>
      <c r="H1278" s="1971">
        <f t="shared" si="14"/>
        <v>2.4</v>
      </c>
      <c r="I1278" s="1971">
        <f t="shared" si="15"/>
        <v>1.2</v>
      </c>
      <c r="J1278" s="1750"/>
    </row>
    <row r="1279" spans="1:10" s="1753" customFormat="1" ht="24" hidden="1" customHeight="1" outlineLevel="1">
      <c r="A1279" s="133"/>
      <c r="B1279" s="1880" t="s">
        <v>943</v>
      </c>
      <c r="C1279" s="1970">
        <v>8</v>
      </c>
      <c r="D1279" s="181" t="s">
        <v>897</v>
      </c>
      <c r="E1279" s="1746"/>
      <c r="F1279" s="1971">
        <f t="shared" si="12"/>
        <v>2</v>
      </c>
      <c r="G1279" s="1971">
        <f t="shared" si="13"/>
        <v>2.4</v>
      </c>
      <c r="H1279" s="1971">
        <f t="shared" si="14"/>
        <v>2.4</v>
      </c>
      <c r="I1279" s="1971">
        <f t="shared" si="15"/>
        <v>1.2</v>
      </c>
      <c r="J1279" s="1750"/>
    </row>
    <row r="1280" spans="1:10" s="1753" customFormat="1" ht="24" customHeight="1" collapsed="1">
      <c r="A1280" s="133"/>
      <c r="B1280" s="84" t="s">
        <v>944</v>
      </c>
      <c r="C1280" s="1969">
        <f>SUM(C1276:C1279)</f>
        <v>34</v>
      </c>
      <c r="D1280" s="181" t="s">
        <v>897</v>
      </c>
      <c r="E1280" s="1746"/>
      <c r="F1280" s="1971">
        <f t="shared" si="12"/>
        <v>8.5</v>
      </c>
      <c r="G1280" s="1971">
        <f t="shared" si="13"/>
        <v>10.199999999999999</v>
      </c>
      <c r="H1280" s="1971">
        <f t="shared" si="14"/>
        <v>10.199999999999999</v>
      </c>
      <c r="I1280" s="1971">
        <f t="shared" si="15"/>
        <v>5.0999999999999996</v>
      </c>
      <c r="J1280" s="1750"/>
    </row>
    <row r="1281" spans="1:17" s="1753" customFormat="1" ht="24" hidden="1" customHeight="1" outlineLevel="1">
      <c r="A1281" s="133"/>
      <c r="B1281" s="1880" t="s">
        <v>945</v>
      </c>
      <c r="C1281" s="1970">
        <v>10</v>
      </c>
      <c r="D1281" s="181" t="s">
        <v>897</v>
      </c>
      <c r="E1281" s="1746"/>
      <c r="F1281" s="1971">
        <f t="shared" si="12"/>
        <v>2.5</v>
      </c>
      <c r="G1281" s="1971">
        <f t="shared" si="13"/>
        <v>3</v>
      </c>
      <c r="H1281" s="1971">
        <f t="shared" si="14"/>
        <v>3</v>
      </c>
      <c r="I1281" s="1971">
        <f t="shared" si="15"/>
        <v>1.5</v>
      </c>
      <c r="J1281" s="1750"/>
    </row>
    <row r="1282" spans="1:17" s="1753" customFormat="1" ht="24" hidden="1" customHeight="1" outlineLevel="1">
      <c r="A1282" s="133"/>
      <c r="B1282" s="1880" t="s">
        <v>946</v>
      </c>
      <c r="C1282" s="1970">
        <v>8</v>
      </c>
      <c r="D1282" s="181" t="s">
        <v>897</v>
      </c>
      <c r="E1282" s="1746"/>
      <c r="F1282" s="1971">
        <f t="shared" si="12"/>
        <v>2</v>
      </c>
      <c r="G1282" s="1971">
        <f t="shared" si="13"/>
        <v>2.4</v>
      </c>
      <c r="H1282" s="1971">
        <f t="shared" si="14"/>
        <v>2.4</v>
      </c>
      <c r="I1282" s="1971">
        <f t="shared" si="15"/>
        <v>1.2</v>
      </c>
      <c r="J1282" s="1750"/>
    </row>
    <row r="1283" spans="1:17" s="1753" customFormat="1" ht="24" customHeight="1" collapsed="1">
      <c r="A1283" s="133"/>
      <c r="B1283" s="84" t="s">
        <v>947</v>
      </c>
      <c r="C1283" s="1969">
        <f>SUM(C1281:C1282)</f>
        <v>18</v>
      </c>
      <c r="D1283" s="181" t="s">
        <v>897</v>
      </c>
      <c r="E1283" s="1746"/>
      <c r="F1283" s="1971">
        <f t="shared" si="12"/>
        <v>4.5</v>
      </c>
      <c r="G1283" s="1971">
        <f t="shared" si="13"/>
        <v>5.3999999999999995</v>
      </c>
      <c r="H1283" s="1971">
        <f t="shared" si="14"/>
        <v>5.3999999999999995</v>
      </c>
      <c r="I1283" s="1971">
        <f t="shared" si="15"/>
        <v>2.6999999999999997</v>
      </c>
      <c r="J1283" s="1750"/>
    </row>
    <row r="1284" spans="1:17" s="1753" customFormat="1" ht="24" hidden="1" customHeight="1" outlineLevel="1">
      <c r="A1284" s="133"/>
      <c r="B1284" s="1880" t="s">
        <v>1042</v>
      </c>
      <c r="C1284" s="1970">
        <v>10</v>
      </c>
      <c r="D1284" s="181" t="s">
        <v>897</v>
      </c>
      <c r="E1284" s="1746"/>
      <c r="F1284" s="1971">
        <f t="shared" si="12"/>
        <v>2.5</v>
      </c>
      <c r="G1284" s="1971">
        <f t="shared" si="13"/>
        <v>3</v>
      </c>
      <c r="H1284" s="1971">
        <f t="shared" si="14"/>
        <v>3</v>
      </c>
      <c r="I1284" s="1971">
        <f t="shared" si="15"/>
        <v>1.5</v>
      </c>
      <c r="J1284" s="1750"/>
    </row>
    <row r="1285" spans="1:17" s="1753" customFormat="1" ht="24" hidden="1" customHeight="1" outlineLevel="1">
      <c r="A1285" s="133"/>
      <c r="B1285" s="1880" t="s">
        <v>949</v>
      </c>
      <c r="C1285" s="1970">
        <v>8</v>
      </c>
      <c r="D1285" s="181" t="s">
        <v>897</v>
      </c>
      <c r="E1285" s="1746"/>
      <c r="F1285" s="1971">
        <f t="shared" si="12"/>
        <v>2</v>
      </c>
      <c r="G1285" s="1971">
        <f t="shared" si="13"/>
        <v>2.4</v>
      </c>
      <c r="H1285" s="1971">
        <f t="shared" si="14"/>
        <v>2.4</v>
      </c>
      <c r="I1285" s="1971">
        <f t="shared" si="15"/>
        <v>1.2</v>
      </c>
      <c r="J1285" s="1750"/>
    </row>
    <row r="1286" spans="1:17" s="1753" customFormat="1" ht="24" customHeight="1" collapsed="1">
      <c r="A1286" s="1754"/>
      <c r="B1286" s="84" t="s">
        <v>948</v>
      </c>
      <c r="C1286" s="1969">
        <f>SUM(C1284:C1285)</f>
        <v>18</v>
      </c>
      <c r="D1286" s="181" t="s">
        <v>897</v>
      </c>
      <c r="E1286" s="1746"/>
      <c r="F1286" s="1971">
        <f t="shared" si="12"/>
        <v>4.5</v>
      </c>
      <c r="G1286" s="1971">
        <f t="shared" si="13"/>
        <v>5.3999999999999995</v>
      </c>
      <c r="H1286" s="1971">
        <f t="shared" si="14"/>
        <v>5.3999999999999995</v>
      </c>
      <c r="I1286" s="1971">
        <f t="shared" si="15"/>
        <v>2.6999999999999997</v>
      </c>
      <c r="J1286" s="1750"/>
    </row>
    <row r="1287" spans="1:17" s="1753" customFormat="1" ht="24" hidden="1" customHeight="1" outlineLevel="1">
      <c r="A1287" s="133"/>
      <c r="B1287" s="1881" t="s">
        <v>1043</v>
      </c>
      <c r="C1287" s="1970">
        <v>10</v>
      </c>
      <c r="D1287" s="181" t="s">
        <v>897</v>
      </c>
      <c r="E1287" s="1746"/>
      <c r="F1287" s="1971">
        <f t="shared" si="12"/>
        <v>2.5</v>
      </c>
      <c r="G1287" s="1971">
        <f t="shared" si="13"/>
        <v>3</v>
      </c>
      <c r="H1287" s="1971">
        <f t="shared" si="14"/>
        <v>3</v>
      </c>
      <c r="I1287" s="1971">
        <f t="shared" si="15"/>
        <v>1.5</v>
      </c>
      <c r="J1287" s="1750"/>
    </row>
    <row r="1288" spans="1:17" s="1753" customFormat="1" ht="24" hidden="1" customHeight="1" outlineLevel="1">
      <c r="A1288" s="133"/>
      <c r="B1288" s="1880" t="s">
        <v>952</v>
      </c>
      <c r="C1288" s="1970">
        <v>8</v>
      </c>
      <c r="D1288" s="181" t="s">
        <v>897</v>
      </c>
      <c r="E1288" s="1746"/>
      <c r="F1288" s="1971">
        <f t="shared" si="12"/>
        <v>2</v>
      </c>
      <c r="G1288" s="1971">
        <f t="shared" si="13"/>
        <v>2.4</v>
      </c>
      <c r="H1288" s="1971">
        <f t="shared" si="14"/>
        <v>2.4</v>
      </c>
      <c r="I1288" s="1971">
        <f t="shared" si="15"/>
        <v>1.2</v>
      </c>
      <c r="J1288" s="1750"/>
    </row>
    <row r="1289" spans="1:17" s="1753" customFormat="1" ht="24" customHeight="1" collapsed="1">
      <c r="A1289" s="112"/>
      <c r="B1289" s="84" t="s">
        <v>1044</v>
      </c>
      <c r="C1289" s="1969">
        <f>SUM(C1287:C1288)</f>
        <v>18</v>
      </c>
      <c r="D1289" s="181" t="s">
        <v>897</v>
      </c>
      <c r="E1289" s="1755"/>
      <c r="F1289" s="1971">
        <f t="shared" si="12"/>
        <v>4.5</v>
      </c>
      <c r="G1289" s="1971">
        <f t="shared" si="13"/>
        <v>5.3999999999999995</v>
      </c>
      <c r="H1289" s="1971">
        <f t="shared" si="14"/>
        <v>5.3999999999999995</v>
      </c>
      <c r="I1289" s="1971">
        <f t="shared" si="15"/>
        <v>2.6999999999999997</v>
      </c>
      <c r="J1289" s="1750"/>
    </row>
    <row r="1290" spans="1:17" ht="24" customHeight="1">
      <c r="A1290" s="1299"/>
      <c r="B1290" s="95"/>
      <c r="C1290" s="977"/>
      <c r="D1290" s="989"/>
      <c r="E1290" s="450"/>
      <c r="F1290" s="412"/>
      <c r="G1290" s="412"/>
      <c r="H1290" s="245"/>
      <c r="I1290" s="245"/>
      <c r="J1290" s="1656"/>
    </row>
    <row r="1291" spans="1:17" ht="24" customHeight="1">
      <c r="A1291" s="1322"/>
      <c r="B1291" s="95"/>
      <c r="C1291" s="977"/>
      <c r="D1291" s="989"/>
      <c r="E1291" s="422"/>
      <c r="F1291" s="298"/>
      <c r="G1291" s="980"/>
      <c r="H1291" s="245"/>
      <c r="I1291" s="245"/>
      <c r="J1291" s="1656"/>
    </row>
    <row r="1292" spans="1:17" ht="24" customHeight="1">
      <c r="A1292" s="1308"/>
      <c r="B1292" s="93"/>
      <c r="C1292" s="94"/>
      <c r="D1292" s="989"/>
      <c r="E1292" s="980"/>
      <c r="F1292" s="298"/>
      <c r="G1292" s="980"/>
      <c r="H1292" s="245"/>
      <c r="I1292" s="245"/>
      <c r="J1292" s="1656"/>
    </row>
    <row r="1293" spans="1:17" ht="24" customHeight="1">
      <c r="A1293" s="151"/>
      <c r="B1293" s="76"/>
      <c r="C1293" s="85"/>
      <c r="D1293" s="242"/>
      <c r="E1293" s="188"/>
      <c r="F1293" s="188"/>
      <c r="G1293" s="188"/>
      <c r="H1293" s="1495"/>
      <c r="I1293" s="1495"/>
      <c r="J1293" s="1695"/>
    </row>
    <row r="1294" spans="1:17" ht="24" customHeight="1">
      <c r="A1294" s="998"/>
      <c r="B1294" s="2789" t="s">
        <v>867</v>
      </c>
      <c r="C1294" s="2790"/>
      <c r="D1294" s="2790"/>
      <c r="E1294" s="450" t="s">
        <v>20</v>
      </c>
      <c r="F1294" s="430"/>
      <c r="G1294" s="430"/>
      <c r="H1294" s="1521"/>
      <c r="I1294" s="1521"/>
      <c r="J1294" s="1695" t="s">
        <v>985</v>
      </c>
      <c r="O1294" s="12">
        <v>27</v>
      </c>
    </row>
    <row r="1295" spans="1:17" ht="24" customHeight="1">
      <c r="A1295" s="154"/>
      <c r="B1295" s="1386" t="s">
        <v>710</v>
      </c>
      <c r="C1295" s="1387"/>
      <c r="D1295" s="1387"/>
      <c r="E1295" s="450" t="s">
        <v>44</v>
      </c>
      <c r="F1295" s="411"/>
      <c r="G1295" s="377"/>
      <c r="H1295" s="1495"/>
      <c r="I1295" s="1495"/>
      <c r="J1295" s="1695"/>
    </row>
    <row r="1296" spans="1:17" ht="24" customHeight="1">
      <c r="A1296" s="154"/>
      <c r="B1296" s="95" t="s">
        <v>187</v>
      </c>
      <c r="C1296" s="992">
        <v>1</v>
      </c>
      <c r="D1296" s="989"/>
      <c r="E1296" s="450" t="s">
        <v>123</v>
      </c>
      <c r="F1296" s="2089">
        <v>1</v>
      </c>
      <c r="G1296" s="2089">
        <v>1</v>
      </c>
      <c r="H1296" s="2089">
        <v>1</v>
      </c>
      <c r="I1296" s="2089">
        <v>1</v>
      </c>
      <c r="J1296" s="1656"/>
      <c r="K1296" s="1027"/>
      <c r="L1296" s="1025"/>
      <c r="M1296" s="1025"/>
      <c r="N1296" s="1025"/>
      <c r="O1296" s="1025"/>
      <c r="P1296" s="1025"/>
      <c r="Q1296" s="1025"/>
    </row>
    <row r="1297" spans="1:17" ht="24" customHeight="1">
      <c r="A1297" s="154"/>
      <c r="B1297" s="1027" t="s">
        <v>691</v>
      </c>
      <c r="C1297" s="992"/>
      <c r="D1297" s="1000"/>
      <c r="E1297" s="1001"/>
      <c r="F1297" s="412"/>
      <c r="G1297" s="412"/>
      <c r="H1297" s="245"/>
      <c r="I1297" s="245"/>
      <c r="J1297" s="1656"/>
      <c r="K1297" s="1027"/>
      <c r="L1297" s="1025"/>
      <c r="M1297" s="1025"/>
      <c r="N1297" s="1025"/>
      <c r="O1297" s="1025"/>
      <c r="P1297" s="1025"/>
      <c r="Q1297" s="1025"/>
    </row>
    <row r="1298" spans="1:17" ht="24" customHeight="1">
      <c r="A1298" s="154"/>
      <c r="B1298" s="95"/>
      <c r="C1298" s="992"/>
      <c r="D1298" s="989"/>
      <c r="E1298" s="188"/>
      <c r="F1298" s="188"/>
      <c r="G1298" s="188"/>
      <c r="H1298" s="245"/>
      <c r="I1298" s="245"/>
      <c r="J1298" s="1656"/>
      <c r="K1298" s="1027"/>
      <c r="L1298" s="1025"/>
      <c r="M1298" s="1025"/>
      <c r="N1298" s="1025"/>
      <c r="O1298" s="1025"/>
      <c r="P1298" s="1025"/>
      <c r="Q1298" s="1025"/>
    </row>
    <row r="1299" spans="1:17" ht="24" customHeight="1">
      <c r="A1299" s="1002"/>
      <c r="B1299" s="1003"/>
      <c r="C1299" s="1004"/>
      <c r="D1299" s="1005"/>
      <c r="E1299" s="997"/>
      <c r="F1299" s="997"/>
      <c r="G1299" s="997"/>
      <c r="H1299" s="509"/>
      <c r="I1299" s="509"/>
      <c r="J1299" s="2177"/>
      <c r="K1299" s="1027"/>
      <c r="L1299" s="1025"/>
      <c r="M1299" s="1025"/>
      <c r="N1299" s="1025"/>
      <c r="O1299" s="1025"/>
      <c r="P1299" s="1025"/>
      <c r="Q1299" s="1025"/>
    </row>
    <row r="1300" spans="1:17" ht="24" customHeight="1">
      <c r="A1300" s="154"/>
      <c r="B1300" s="93"/>
      <c r="C1300" s="992"/>
      <c r="D1300" s="989"/>
      <c r="E1300" s="188"/>
      <c r="F1300" s="188"/>
      <c r="G1300" s="188"/>
      <c r="H1300" s="245"/>
      <c r="I1300" s="245"/>
      <c r="J1300" s="1656"/>
      <c r="K1300" s="1006"/>
    </row>
    <row r="1301" spans="1:17" ht="24" customHeight="1">
      <c r="A1301" s="1323"/>
      <c r="B1301" s="1314"/>
      <c r="C1301" s="1324"/>
      <c r="D1301" s="1325"/>
      <c r="E1301" s="1315"/>
      <c r="F1301" s="1315"/>
      <c r="G1301" s="1315"/>
      <c r="H1301" s="1450"/>
      <c r="I1301" s="1450"/>
      <c r="J1301" s="1660"/>
      <c r="K1301" s="1006"/>
    </row>
    <row r="1302" spans="1:17" ht="21.95" customHeight="1">
      <c r="A1302" s="837" t="s">
        <v>863</v>
      </c>
      <c r="B1302" s="2791" t="s">
        <v>868</v>
      </c>
      <c r="C1302" s="2792"/>
      <c r="D1302" s="2792"/>
      <c r="E1302" s="447" t="s">
        <v>20</v>
      </c>
      <c r="F1302" s="521"/>
      <c r="G1302" s="408"/>
      <c r="H1302" s="2475"/>
      <c r="I1302" s="2475"/>
      <c r="J1302" s="2437" t="s">
        <v>985</v>
      </c>
      <c r="O1302" s="12">
        <v>28</v>
      </c>
    </row>
    <row r="1303" spans="1:17" ht="21.95" customHeight="1">
      <c r="A1303" s="1309"/>
      <c r="B1303" s="95" t="s">
        <v>53</v>
      </c>
      <c r="C1303" s="977">
        <v>74</v>
      </c>
      <c r="D1303" s="993" t="s">
        <v>154</v>
      </c>
      <c r="E1303" s="450" t="s">
        <v>44</v>
      </c>
      <c r="F1303" s="2208">
        <v>14</v>
      </c>
      <c r="G1303" s="2026">
        <v>20</v>
      </c>
      <c r="H1303" s="2209">
        <v>20</v>
      </c>
      <c r="I1303" s="2209">
        <v>20</v>
      </c>
      <c r="J1303" s="1695"/>
    </row>
    <row r="1304" spans="1:17" ht="21.95" customHeight="1">
      <c r="A1304" s="1309"/>
      <c r="B1304" s="95"/>
      <c r="C1304" s="977"/>
      <c r="D1304" s="993"/>
      <c r="E1304" s="450" t="s">
        <v>123</v>
      </c>
      <c r="F1304" s="412"/>
      <c r="G1304" s="187"/>
      <c r="H1304" s="245"/>
      <c r="I1304" s="245"/>
      <c r="J1304" s="1656"/>
    </row>
    <row r="1305" spans="1:17" ht="21.95" customHeight="1">
      <c r="A1305" s="1309"/>
      <c r="B1305" s="95"/>
      <c r="C1305" s="977"/>
      <c r="D1305" s="993"/>
      <c r="E1305" s="450"/>
      <c r="F1305" s="412"/>
      <c r="G1305" s="187"/>
      <c r="H1305" s="245"/>
      <c r="I1305" s="245"/>
      <c r="J1305" s="1656"/>
    </row>
    <row r="1306" spans="1:17" ht="21.95" customHeight="1">
      <c r="A1306" s="999"/>
      <c r="B1306" s="2805" t="s">
        <v>869</v>
      </c>
      <c r="C1306" s="2806"/>
      <c r="D1306" s="2806"/>
      <c r="E1306" s="450" t="s">
        <v>20</v>
      </c>
      <c r="F1306" s="411"/>
      <c r="G1306" s="411"/>
      <c r="H1306" s="1495"/>
      <c r="I1306" s="1495"/>
      <c r="J1306" s="1695" t="s">
        <v>984</v>
      </c>
      <c r="O1306" s="12">
        <v>29</v>
      </c>
    </row>
    <row r="1307" spans="1:17" ht="21.95" customHeight="1">
      <c r="A1307" s="29"/>
      <c r="B1307" s="1048" t="s">
        <v>692</v>
      </c>
      <c r="C1307" s="1049"/>
      <c r="D1307" s="1049"/>
      <c r="E1307" s="450" t="s">
        <v>44</v>
      </c>
      <c r="F1307" s="412"/>
      <c r="G1307" s="377"/>
      <c r="H1307" s="1495"/>
      <c r="I1307" s="1495"/>
      <c r="J1307" s="1695"/>
    </row>
    <row r="1308" spans="1:17" s="1753" customFormat="1" ht="21.95" customHeight="1">
      <c r="A1308" s="1777"/>
      <c r="B1308" s="84" t="s">
        <v>1007</v>
      </c>
      <c r="C1308" s="1885">
        <v>1</v>
      </c>
      <c r="D1308" s="181"/>
      <c r="E1308" s="450" t="s">
        <v>123</v>
      </c>
      <c r="F1308" s="2121">
        <v>1</v>
      </c>
      <c r="G1308" s="2121">
        <v>1</v>
      </c>
      <c r="H1308" s="2121">
        <v>1</v>
      </c>
      <c r="I1308" s="2121">
        <v>1</v>
      </c>
      <c r="J1308" s="1750"/>
      <c r="K1308" s="1751"/>
      <c r="L1308" s="1751"/>
      <c r="M1308" s="1751"/>
      <c r="N1308" s="1752"/>
      <c r="O1308" s="1751"/>
      <c r="P1308" s="1751"/>
      <c r="Q1308" s="1751"/>
    </row>
    <row r="1309" spans="1:17" s="1753" customFormat="1" ht="21.95" hidden="1" customHeight="1" outlineLevel="1">
      <c r="A1309" s="133"/>
      <c r="B1309" s="84" t="s">
        <v>898</v>
      </c>
      <c r="C1309" s="1885">
        <v>1</v>
      </c>
      <c r="D1309" s="181"/>
      <c r="E1309" s="1746"/>
      <c r="F1309" s="2121">
        <v>1</v>
      </c>
      <c r="G1309" s="2121">
        <v>1</v>
      </c>
      <c r="H1309" s="2121">
        <v>1</v>
      </c>
      <c r="I1309" s="2121">
        <v>1</v>
      </c>
      <c r="J1309" s="1750"/>
      <c r="K1309" s="1751"/>
      <c r="L1309" s="1751"/>
      <c r="M1309" s="1751"/>
      <c r="N1309" s="1752"/>
      <c r="O1309" s="1751"/>
      <c r="P1309" s="1751"/>
      <c r="Q1309" s="1751"/>
    </row>
    <row r="1310" spans="1:17" s="1753" customFormat="1" ht="21.95" hidden="1" customHeight="1" outlineLevel="1">
      <c r="A1310" s="133"/>
      <c r="B1310" s="84" t="s">
        <v>899</v>
      </c>
      <c r="C1310" s="1885">
        <v>1</v>
      </c>
      <c r="D1310" s="181"/>
      <c r="E1310" s="1746"/>
      <c r="F1310" s="2121">
        <v>1</v>
      </c>
      <c r="G1310" s="2121">
        <v>1</v>
      </c>
      <c r="H1310" s="2121">
        <v>1</v>
      </c>
      <c r="I1310" s="2121">
        <v>1</v>
      </c>
      <c r="J1310" s="1750"/>
      <c r="K1310" s="1751"/>
      <c r="L1310" s="1751"/>
      <c r="M1310" s="1751"/>
      <c r="N1310" s="1752"/>
      <c r="O1310" s="1751"/>
      <c r="P1310" s="1751"/>
      <c r="Q1310" s="1751"/>
    </row>
    <row r="1311" spans="1:17" s="1753" customFormat="1" ht="21.95" hidden="1" customHeight="1" outlineLevel="1">
      <c r="A1311" s="133"/>
      <c r="B1311" s="84" t="s">
        <v>900</v>
      </c>
      <c r="C1311" s="1885">
        <v>1</v>
      </c>
      <c r="D1311" s="181"/>
      <c r="E1311" s="1746"/>
      <c r="F1311" s="2121">
        <v>1</v>
      </c>
      <c r="G1311" s="2121">
        <v>1</v>
      </c>
      <c r="H1311" s="2121">
        <v>1</v>
      </c>
      <c r="I1311" s="2121">
        <v>1</v>
      </c>
      <c r="J1311" s="1750"/>
      <c r="K1311" s="1751"/>
      <c r="L1311" s="1751"/>
      <c r="M1311" s="1751"/>
      <c r="N1311" s="1752"/>
      <c r="O1311" s="1751"/>
      <c r="P1311" s="1751"/>
      <c r="Q1311" s="1751"/>
    </row>
    <row r="1312" spans="1:17" s="1753" customFormat="1" ht="21.95" hidden="1" customHeight="1" outlineLevel="1">
      <c r="A1312" s="133"/>
      <c r="B1312" s="84" t="s">
        <v>901</v>
      </c>
      <c r="C1312" s="1885">
        <v>1</v>
      </c>
      <c r="D1312" s="181"/>
      <c r="E1312" s="1746"/>
      <c r="F1312" s="2121">
        <v>1</v>
      </c>
      <c r="G1312" s="2121">
        <v>1</v>
      </c>
      <c r="H1312" s="2121">
        <v>1</v>
      </c>
      <c r="I1312" s="2121">
        <v>1</v>
      </c>
      <c r="J1312" s="1750"/>
      <c r="K1312" s="1751"/>
      <c r="L1312" s="1751"/>
      <c r="M1312" s="1751"/>
      <c r="N1312" s="1752"/>
      <c r="O1312" s="1751"/>
      <c r="P1312" s="1751"/>
      <c r="Q1312" s="1751"/>
    </row>
    <row r="1313" spans="1:17" s="1753" customFormat="1" ht="21.95" customHeight="1" collapsed="1">
      <c r="A1313" s="133"/>
      <c r="B1313" s="84" t="s">
        <v>902</v>
      </c>
      <c r="C1313" s="1885">
        <v>1</v>
      </c>
      <c r="D1313" s="181"/>
      <c r="E1313" s="1746"/>
      <c r="F1313" s="2121">
        <v>1</v>
      </c>
      <c r="G1313" s="2121">
        <v>1</v>
      </c>
      <c r="H1313" s="2121">
        <v>1</v>
      </c>
      <c r="I1313" s="2121">
        <v>1</v>
      </c>
      <c r="J1313" s="1750"/>
      <c r="K1313" s="1751"/>
      <c r="L1313" s="1751"/>
      <c r="M1313" s="1751"/>
      <c r="N1313" s="1752"/>
      <c r="O1313" s="1751"/>
      <c r="P1313" s="1751"/>
      <c r="Q1313" s="1751"/>
    </row>
    <row r="1314" spans="1:17" s="1753" customFormat="1" ht="21.95" hidden="1" customHeight="1" outlineLevel="1">
      <c r="A1314" s="133"/>
      <c r="B1314" s="84" t="s">
        <v>903</v>
      </c>
      <c r="C1314" s="1885">
        <v>1</v>
      </c>
      <c r="D1314" s="181"/>
      <c r="E1314" s="1746"/>
      <c r="F1314" s="2121">
        <v>1</v>
      </c>
      <c r="G1314" s="2121">
        <v>1</v>
      </c>
      <c r="H1314" s="2121">
        <v>1</v>
      </c>
      <c r="I1314" s="2121">
        <v>1</v>
      </c>
      <c r="J1314" s="1750"/>
      <c r="K1314" s="1751"/>
      <c r="L1314" s="1751"/>
      <c r="M1314" s="1751"/>
      <c r="N1314" s="1752"/>
      <c r="O1314" s="1751"/>
      <c r="P1314" s="1751"/>
      <c r="Q1314" s="1751"/>
    </row>
    <row r="1315" spans="1:17" s="1753" customFormat="1" ht="21.95" hidden="1" customHeight="1" outlineLevel="1">
      <c r="A1315" s="133"/>
      <c r="B1315" s="84" t="s">
        <v>904</v>
      </c>
      <c r="C1315" s="1885">
        <v>1</v>
      </c>
      <c r="D1315" s="181"/>
      <c r="E1315" s="1746"/>
      <c r="F1315" s="2121">
        <v>1</v>
      </c>
      <c r="G1315" s="2121">
        <v>1</v>
      </c>
      <c r="H1315" s="2121">
        <v>1</v>
      </c>
      <c r="I1315" s="2121">
        <v>1</v>
      </c>
      <c r="J1315" s="1750"/>
      <c r="K1315" s="1751"/>
      <c r="L1315" s="1751"/>
      <c r="M1315" s="1751"/>
      <c r="N1315" s="1752"/>
      <c r="O1315" s="1751"/>
      <c r="P1315" s="1751"/>
      <c r="Q1315" s="1751"/>
    </row>
    <row r="1316" spans="1:17" s="1753" customFormat="1" ht="21.95" hidden="1" customHeight="1" outlineLevel="1">
      <c r="A1316" s="133"/>
      <c r="B1316" s="84" t="s">
        <v>905</v>
      </c>
      <c r="C1316" s="1885">
        <v>1</v>
      </c>
      <c r="D1316" s="181"/>
      <c r="E1316" s="1746"/>
      <c r="F1316" s="2121">
        <v>1</v>
      </c>
      <c r="G1316" s="2121">
        <v>1</v>
      </c>
      <c r="H1316" s="2121">
        <v>1</v>
      </c>
      <c r="I1316" s="2121">
        <v>1</v>
      </c>
      <c r="J1316" s="1750"/>
      <c r="K1316" s="1751"/>
      <c r="L1316" s="1751"/>
      <c r="M1316" s="1751"/>
      <c r="N1316" s="1752"/>
      <c r="O1316" s="1751"/>
      <c r="P1316" s="1751"/>
      <c r="Q1316" s="1751"/>
    </row>
    <row r="1317" spans="1:17" s="1753" customFormat="1" ht="21.95" customHeight="1" collapsed="1">
      <c r="A1317" s="133"/>
      <c r="B1317" s="84" t="s">
        <v>906</v>
      </c>
      <c r="C1317" s="1885">
        <v>1</v>
      </c>
      <c r="D1317" s="181"/>
      <c r="E1317" s="1746"/>
      <c r="F1317" s="2121">
        <v>1</v>
      </c>
      <c r="G1317" s="2121">
        <v>1</v>
      </c>
      <c r="H1317" s="2121">
        <v>1</v>
      </c>
      <c r="I1317" s="2121">
        <v>1</v>
      </c>
      <c r="J1317" s="1750"/>
      <c r="K1317" s="1751"/>
      <c r="L1317" s="1751"/>
      <c r="M1317" s="1751"/>
      <c r="N1317" s="1752"/>
      <c r="O1317" s="1751"/>
      <c r="P1317" s="1751"/>
      <c r="Q1317" s="1751"/>
    </row>
    <row r="1318" spans="1:17" s="1753" customFormat="1" ht="21.95" hidden="1" customHeight="1" outlineLevel="1">
      <c r="A1318" s="133"/>
      <c r="B1318" s="84" t="s">
        <v>907</v>
      </c>
      <c r="C1318" s="1885">
        <v>1</v>
      </c>
      <c r="D1318" s="181"/>
      <c r="E1318" s="1746"/>
      <c r="F1318" s="2121">
        <v>1</v>
      </c>
      <c r="G1318" s="2121">
        <v>1</v>
      </c>
      <c r="H1318" s="2121">
        <v>1</v>
      </c>
      <c r="I1318" s="2121">
        <v>1</v>
      </c>
      <c r="J1318" s="1750"/>
      <c r="K1318" s="1751"/>
      <c r="L1318" s="1751"/>
      <c r="M1318" s="1751"/>
      <c r="N1318" s="1752"/>
      <c r="O1318" s="1751"/>
      <c r="P1318" s="1751"/>
      <c r="Q1318" s="1751"/>
    </row>
    <row r="1319" spans="1:17" s="1753" customFormat="1" ht="21.95" hidden="1" customHeight="1" outlineLevel="1">
      <c r="A1319" s="133"/>
      <c r="B1319" s="84" t="s">
        <v>908</v>
      </c>
      <c r="C1319" s="1885">
        <v>1</v>
      </c>
      <c r="D1319" s="181"/>
      <c r="E1319" s="1746"/>
      <c r="F1319" s="2121">
        <v>1</v>
      </c>
      <c r="G1319" s="2121">
        <v>1</v>
      </c>
      <c r="H1319" s="2121">
        <v>1</v>
      </c>
      <c r="I1319" s="2121">
        <v>1</v>
      </c>
      <c r="J1319" s="1750"/>
      <c r="K1319" s="1751"/>
      <c r="L1319" s="1751"/>
      <c r="M1319" s="1751"/>
      <c r="N1319" s="1752"/>
      <c r="O1319" s="1751"/>
      <c r="P1319" s="1751"/>
      <c r="Q1319" s="1751"/>
    </row>
    <row r="1320" spans="1:17" s="1753" customFormat="1" ht="21.95" hidden="1" customHeight="1" outlineLevel="1">
      <c r="A1320" s="133"/>
      <c r="B1320" s="84" t="s">
        <v>909</v>
      </c>
      <c r="C1320" s="1885">
        <v>1</v>
      </c>
      <c r="D1320" s="181"/>
      <c r="E1320" s="1746"/>
      <c r="F1320" s="2121">
        <v>1</v>
      </c>
      <c r="G1320" s="2121">
        <v>1</v>
      </c>
      <c r="H1320" s="2121">
        <v>1</v>
      </c>
      <c r="I1320" s="2121">
        <v>1</v>
      </c>
      <c r="J1320" s="1750"/>
      <c r="K1320" s="1751"/>
      <c r="L1320" s="1751"/>
      <c r="M1320" s="1751"/>
      <c r="N1320" s="1752"/>
      <c r="O1320" s="1751"/>
      <c r="P1320" s="1751"/>
      <c r="Q1320" s="1751"/>
    </row>
    <row r="1321" spans="1:17" s="1753" customFormat="1" ht="21.95" customHeight="1" collapsed="1">
      <c r="A1321" s="133"/>
      <c r="B1321" s="84" t="s">
        <v>910</v>
      </c>
      <c r="C1321" s="1885">
        <v>1</v>
      </c>
      <c r="D1321" s="181"/>
      <c r="E1321" s="1746"/>
      <c r="F1321" s="2121">
        <v>1</v>
      </c>
      <c r="G1321" s="2121">
        <v>1</v>
      </c>
      <c r="H1321" s="2121">
        <v>1</v>
      </c>
      <c r="I1321" s="2121">
        <v>1</v>
      </c>
      <c r="J1321" s="1750"/>
      <c r="K1321" s="1751"/>
      <c r="L1321" s="1751"/>
      <c r="M1321" s="1751"/>
      <c r="N1321" s="1752"/>
      <c r="O1321" s="1751"/>
      <c r="P1321" s="1751"/>
      <c r="Q1321" s="1751"/>
    </row>
    <row r="1322" spans="1:17" s="1753" customFormat="1" ht="21.95" hidden="1" customHeight="1" outlineLevel="1">
      <c r="A1322" s="133"/>
      <c r="B1322" s="84" t="s">
        <v>911</v>
      </c>
      <c r="C1322" s="1885">
        <v>1</v>
      </c>
      <c r="D1322" s="181"/>
      <c r="E1322" s="1746"/>
      <c r="F1322" s="2121">
        <v>1</v>
      </c>
      <c r="G1322" s="2121">
        <v>1</v>
      </c>
      <c r="H1322" s="2121">
        <v>1</v>
      </c>
      <c r="I1322" s="2121">
        <v>1</v>
      </c>
      <c r="J1322" s="1750"/>
      <c r="K1322" s="1751"/>
      <c r="L1322" s="1751"/>
      <c r="M1322" s="1751"/>
      <c r="N1322" s="1752"/>
      <c r="O1322" s="1751"/>
      <c r="P1322" s="1751"/>
      <c r="Q1322" s="1751"/>
    </row>
    <row r="1323" spans="1:17" s="1753" customFormat="1" ht="21.95" hidden="1" customHeight="1" outlineLevel="1">
      <c r="A1323" s="133"/>
      <c r="B1323" s="84" t="s">
        <v>912</v>
      </c>
      <c r="C1323" s="1885">
        <v>1</v>
      </c>
      <c r="D1323" s="181"/>
      <c r="E1323" s="1746"/>
      <c r="F1323" s="2121">
        <v>1</v>
      </c>
      <c r="G1323" s="2121">
        <v>1</v>
      </c>
      <c r="H1323" s="2121">
        <v>1</v>
      </c>
      <c r="I1323" s="2121">
        <v>1</v>
      </c>
      <c r="J1323" s="1750"/>
      <c r="K1323" s="1751"/>
      <c r="L1323" s="1751"/>
      <c r="M1323" s="1751"/>
      <c r="N1323" s="1752"/>
      <c r="O1323" s="1751"/>
      <c r="P1323" s="1751"/>
      <c r="Q1323" s="1751"/>
    </row>
    <row r="1324" spans="1:17" s="1753" customFormat="1" ht="21.95" hidden="1" customHeight="1" outlineLevel="1">
      <c r="A1324" s="133"/>
      <c r="B1324" s="84" t="s">
        <v>913</v>
      </c>
      <c r="C1324" s="1885">
        <v>1</v>
      </c>
      <c r="D1324" s="181"/>
      <c r="E1324" s="1746"/>
      <c r="F1324" s="2121">
        <v>1</v>
      </c>
      <c r="G1324" s="2121">
        <v>1</v>
      </c>
      <c r="H1324" s="2121">
        <v>1</v>
      </c>
      <c r="I1324" s="2121">
        <v>1</v>
      </c>
      <c r="J1324" s="1750"/>
      <c r="K1324" s="1751"/>
      <c r="L1324" s="1751"/>
      <c r="M1324" s="1751"/>
      <c r="N1324" s="1752"/>
      <c r="O1324" s="1751"/>
      <c r="P1324" s="1751"/>
      <c r="Q1324" s="1751"/>
    </row>
    <row r="1325" spans="1:17" s="1753" customFormat="1" ht="21.95" hidden="1" customHeight="1" outlineLevel="1">
      <c r="A1325" s="133"/>
      <c r="B1325" s="84" t="s">
        <v>914</v>
      </c>
      <c r="C1325" s="1885">
        <v>1</v>
      </c>
      <c r="D1325" s="181"/>
      <c r="E1325" s="1746"/>
      <c r="F1325" s="2121">
        <v>1</v>
      </c>
      <c r="G1325" s="2121">
        <v>1</v>
      </c>
      <c r="H1325" s="2121">
        <v>1</v>
      </c>
      <c r="I1325" s="2121">
        <v>1</v>
      </c>
      <c r="J1325" s="1750"/>
      <c r="K1325" s="1751"/>
      <c r="L1325" s="1751"/>
      <c r="M1325" s="1751"/>
      <c r="N1325" s="1752"/>
      <c r="O1325" s="1751"/>
      <c r="P1325" s="1751"/>
      <c r="Q1325" s="1751"/>
    </row>
    <row r="1326" spans="1:17" s="1753" customFormat="1" ht="21.95" customHeight="1" collapsed="1">
      <c r="A1326" s="133"/>
      <c r="B1326" s="84" t="s">
        <v>915</v>
      </c>
      <c r="C1326" s="1885">
        <v>1</v>
      </c>
      <c r="D1326" s="181"/>
      <c r="E1326" s="1746"/>
      <c r="F1326" s="2121">
        <v>1</v>
      </c>
      <c r="G1326" s="2121">
        <v>1</v>
      </c>
      <c r="H1326" s="2121">
        <v>1</v>
      </c>
      <c r="I1326" s="2121">
        <v>1</v>
      </c>
      <c r="J1326" s="1750"/>
      <c r="K1326" s="1751"/>
      <c r="L1326" s="1751"/>
      <c r="M1326" s="1751"/>
      <c r="N1326" s="1752"/>
      <c r="O1326" s="1751"/>
      <c r="P1326" s="1751"/>
      <c r="Q1326" s="1751"/>
    </row>
    <row r="1327" spans="1:17" s="1753" customFormat="1" ht="21.95" hidden="1" customHeight="1" outlineLevel="1">
      <c r="A1327" s="133"/>
      <c r="B1327" s="84" t="s">
        <v>916</v>
      </c>
      <c r="C1327" s="1885">
        <v>1</v>
      </c>
      <c r="D1327" s="181"/>
      <c r="E1327" s="1746"/>
      <c r="F1327" s="2121">
        <v>1</v>
      </c>
      <c r="G1327" s="2121">
        <v>1</v>
      </c>
      <c r="H1327" s="2121">
        <v>1</v>
      </c>
      <c r="I1327" s="2121">
        <v>1</v>
      </c>
      <c r="J1327" s="1750"/>
      <c r="K1327" s="1751"/>
      <c r="L1327" s="1751"/>
      <c r="M1327" s="1751"/>
      <c r="N1327" s="1752"/>
      <c r="O1327" s="1751"/>
      <c r="P1327" s="1751"/>
      <c r="Q1327" s="1751"/>
    </row>
    <row r="1328" spans="1:17" s="1753" customFormat="1" ht="21.95" hidden="1" customHeight="1" outlineLevel="1">
      <c r="A1328" s="133"/>
      <c r="B1328" s="84" t="s">
        <v>917</v>
      </c>
      <c r="C1328" s="1885">
        <v>1</v>
      </c>
      <c r="D1328" s="181"/>
      <c r="E1328" s="1746"/>
      <c r="F1328" s="2121">
        <v>1</v>
      </c>
      <c r="G1328" s="2121">
        <v>1</v>
      </c>
      <c r="H1328" s="2121">
        <v>1</v>
      </c>
      <c r="I1328" s="2121">
        <v>1</v>
      </c>
      <c r="J1328" s="1750"/>
      <c r="K1328" s="1751"/>
      <c r="L1328" s="1751"/>
      <c r="M1328" s="1751"/>
      <c r="N1328" s="1752"/>
      <c r="O1328" s="1751"/>
      <c r="P1328" s="1751"/>
      <c r="Q1328" s="1751"/>
    </row>
    <row r="1329" spans="1:17" s="1753" customFormat="1" ht="21.95" customHeight="1" collapsed="1">
      <c r="A1329" s="133"/>
      <c r="B1329" s="84" t="s">
        <v>918</v>
      </c>
      <c r="C1329" s="1885">
        <v>1</v>
      </c>
      <c r="D1329" s="181"/>
      <c r="E1329" s="1746"/>
      <c r="F1329" s="2121">
        <v>1</v>
      </c>
      <c r="G1329" s="2121">
        <v>1</v>
      </c>
      <c r="H1329" s="2121">
        <v>1</v>
      </c>
      <c r="I1329" s="2121">
        <v>1</v>
      </c>
      <c r="J1329" s="1750"/>
      <c r="K1329" s="1751"/>
      <c r="L1329" s="1751"/>
      <c r="M1329" s="1751"/>
      <c r="N1329" s="1752"/>
      <c r="O1329" s="1751"/>
      <c r="P1329" s="1751"/>
      <c r="Q1329" s="1751"/>
    </row>
    <row r="1330" spans="1:17" s="1753" customFormat="1" ht="21.95" hidden="1" customHeight="1" outlineLevel="1">
      <c r="A1330" s="133"/>
      <c r="B1330" s="84" t="s">
        <v>919</v>
      </c>
      <c r="C1330" s="1885">
        <v>1</v>
      </c>
      <c r="D1330" s="181"/>
      <c r="E1330" s="1746"/>
      <c r="F1330" s="2121">
        <v>1</v>
      </c>
      <c r="G1330" s="2121">
        <v>1</v>
      </c>
      <c r="H1330" s="2121">
        <v>1</v>
      </c>
      <c r="I1330" s="2121">
        <v>1</v>
      </c>
      <c r="J1330" s="1750"/>
      <c r="K1330" s="1751"/>
      <c r="L1330" s="1751"/>
      <c r="M1330" s="1751"/>
      <c r="N1330" s="1752"/>
      <c r="O1330" s="1751"/>
      <c r="P1330" s="1751"/>
      <c r="Q1330" s="1751"/>
    </row>
    <row r="1331" spans="1:17" s="1753" customFormat="1" ht="21.95" hidden="1" customHeight="1" outlineLevel="1">
      <c r="A1331" s="133"/>
      <c r="B1331" s="84" t="s">
        <v>920</v>
      </c>
      <c r="C1331" s="1885">
        <v>1</v>
      </c>
      <c r="D1331" s="181"/>
      <c r="E1331" s="1746"/>
      <c r="F1331" s="2121">
        <v>1</v>
      </c>
      <c r="G1331" s="2121">
        <v>1</v>
      </c>
      <c r="H1331" s="2121">
        <v>1</v>
      </c>
      <c r="I1331" s="2121">
        <v>1</v>
      </c>
      <c r="J1331" s="1750"/>
      <c r="K1331" s="1751"/>
      <c r="L1331" s="1751"/>
      <c r="M1331" s="1751"/>
      <c r="N1331" s="1752"/>
      <c r="O1331" s="1751"/>
      <c r="P1331" s="1751"/>
      <c r="Q1331" s="1751"/>
    </row>
    <row r="1332" spans="1:17" s="1753" customFormat="1" ht="21.95" hidden="1" customHeight="1" outlineLevel="1">
      <c r="A1332" s="133"/>
      <c r="B1332" s="84" t="s">
        <v>921</v>
      </c>
      <c r="C1332" s="1885">
        <v>1</v>
      </c>
      <c r="D1332" s="181"/>
      <c r="E1332" s="1746"/>
      <c r="F1332" s="2121">
        <v>1</v>
      </c>
      <c r="G1332" s="2121">
        <v>1</v>
      </c>
      <c r="H1332" s="2121">
        <v>1</v>
      </c>
      <c r="I1332" s="2121">
        <v>1</v>
      </c>
      <c r="J1332" s="1750"/>
      <c r="K1332" s="1751"/>
      <c r="L1332" s="1751"/>
      <c r="M1332" s="1751"/>
      <c r="N1332" s="1752"/>
      <c r="O1332" s="1751"/>
      <c r="P1332" s="1751"/>
      <c r="Q1332" s="1751"/>
    </row>
    <row r="1333" spans="1:17" s="1753" customFormat="1" ht="21.95" hidden="1" customHeight="1" outlineLevel="1">
      <c r="A1333" s="166"/>
      <c r="B1333" s="84" t="s">
        <v>922</v>
      </c>
      <c r="C1333" s="1885">
        <v>1</v>
      </c>
      <c r="D1333" s="181"/>
      <c r="E1333" s="1746"/>
      <c r="F1333" s="2121">
        <v>1</v>
      </c>
      <c r="G1333" s="2121">
        <v>1</v>
      </c>
      <c r="H1333" s="2121">
        <v>1</v>
      </c>
      <c r="I1333" s="2121">
        <v>1</v>
      </c>
      <c r="J1333" s="1750"/>
      <c r="K1333" s="1751"/>
      <c r="L1333" s="1751"/>
      <c r="M1333" s="1751"/>
      <c r="N1333" s="1752"/>
      <c r="O1333" s="1751"/>
      <c r="P1333" s="1751"/>
      <c r="Q1333" s="1751"/>
    </row>
    <row r="1334" spans="1:17" s="1753" customFormat="1" ht="21.95" customHeight="1" collapsed="1">
      <c r="A1334" s="133"/>
      <c r="B1334" s="84" t="s">
        <v>923</v>
      </c>
      <c r="C1334" s="1885">
        <v>1</v>
      </c>
      <c r="D1334" s="181"/>
      <c r="E1334" s="1746"/>
      <c r="F1334" s="2121">
        <v>1</v>
      </c>
      <c r="G1334" s="2121">
        <v>1</v>
      </c>
      <c r="H1334" s="2121">
        <v>1</v>
      </c>
      <c r="I1334" s="2121">
        <v>1</v>
      </c>
      <c r="J1334" s="1750"/>
      <c r="K1334" s="1751"/>
      <c r="L1334" s="1751"/>
      <c r="M1334" s="1751"/>
      <c r="N1334" s="1752"/>
      <c r="O1334" s="1751"/>
      <c r="P1334" s="1751"/>
      <c r="Q1334" s="1751"/>
    </row>
    <row r="1335" spans="1:17" s="1753" customFormat="1" ht="21.95" hidden="1" customHeight="1" outlineLevel="1">
      <c r="A1335" s="133"/>
      <c r="B1335" s="84" t="s">
        <v>924</v>
      </c>
      <c r="C1335" s="1885">
        <v>1</v>
      </c>
      <c r="D1335" s="181"/>
      <c r="E1335" s="1746"/>
      <c r="F1335" s="2121">
        <v>1</v>
      </c>
      <c r="G1335" s="2121">
        <v>1</v>
      </c>
      <c r="H1335" s="2121">
        <v>1</v>
      </c>
      <c r="I1335" s="2121">
        <v>1</v>
      </c>
      <c r="J1335" s="1750"/>
      <c r="K1335" s="1751"/>
      <c r="L1335" s="1751"/>
      <c r="M1335" s="1751"/>
      <c r="N1335" s="1752"/>
      <c r="O1335" s="1751"/>
      <c r="P1335" s="1751"/>
      <c r="Q1335" s="1751"/>
    </row>
    <row r="1336" spans="1:17" s="1753" customFormat="1" ht="21.95" hidden="1" customHeight="1" outlineLevel="1">
      <c r="A1336" s="133"/>
      <c r="B1336" s="84" t="s">
        <v>925</v>
      </c>
      <c r="C1336" s="1885">
        <v>1</v>
      </c>
      <c r="D1336" s="181"/>
      <c r="E1336" s="1746"/>
      <c r="F1336" s="2121">
        <v>1</v>
      </c>
      <c r="G1336" s="2121">
        <v>1</v>
      </c>
      <c r="H1336" s="2121">
        <v>1</v>
      </c>
      <c r="I1336" s="2121">
        <v>1</v>
      </c>
      <c r="J1336" s="1750"/>
      <c r="K1336" s="1751"/>
      <c r="L1336" s="1751"/>
      <c r="M1336" s="1751"/>
      <c r="N1336" s="1752"/>
      <c r="O1336" s="1751"/>
      <c r="P1336" s="1751"/>
      <c r="Q1336" s="1751"/>
    </row>
    <row r="1337" spans="1:17" s="1753" customFormat="1" ht="21.95" hidden="1" customHeight="1" outlineLevel="1">
      <c r="A1337" s="133"/>
      <c r="B1337" s="84" t="s">
        <v>926</v>
      </c>
      <c r="C1337" s="1885">
        <v>1</v>
      </c>
      <c r="D1337" s="181"/>
      <c r="E1337" s="1746"/>
      <c r="F1337" s="2121">
        <v>1</v>
      </c>
      <c r="G1337" s="2121">
        <v>1</v>
      </c>
      <c r="H1337" s="2121">
        <v>1</v>
      </c>
      <c r="I1337" s="2121">
        <v>1</v>
      </c>
      <c r="J1337" s="1750"/>
      <c r="K1337" s="1751"/>
      <c r="L1337" s="1751"/>
      <c r="M1337" s="1751"/>
      <c r="N1337" s="1752"/>
      <c r="O1337" s="1751"/>
      <c r="P1337" s="1751"/>
      <c r="Q1337" s="1751"/>
    </row>
    <row r="1338" spans="1:17" s="1753" customFormat="1" ht="21.95" customHeight="1" collapsed="1">
      <c r="A1338" s="133"/>
      <c r="B1338" s="84" t="s">
        <v>927</v>
      </c>
      <c r="C1338" s="1885">
        <v>1</v>
      </c>
      <c r="D1338" s="181"/>
      <c r="E1338" s="1746"/>
      <c r="F1338" s="2121">
        <v>1</v>
      </c>
      <c r="G1338" s="2121">
        <v>1</v>
      </c>
      <c r="H1338" s="2121">
        <v>1</v>
      </c>
      <c r="I1338" s="2121">
        <v>1</v>
      </c>
      <c r="J1338" s="1750"/>
      <c r="K1338" s="1751"/>
      <c r="L1338" s="1751"/>
      <c r="M1338" s="1751"/>
      <c r="N1338" s="1752"/>
      <c r="O1338" s="1751"/>
      <c r="P1338" s="1751"/>
      <c r="Q1338" s="1751"/>
    </row>
    <row r="1339" spans="1:17" s="1753" customFormat="1" ht="21.95" customHeight="1">
      <c r="A1339" s="133"/>
      <c r="B1339" s="84" t="s">
        <v>928</v>
      </c>
      <c r="C1339" s="1885">
        <v>1</v>
      </c>
      <c r="D1339" s="181"/>
      <c r="E1339" s="1746"/>
      <c r="F1339" s="2121">
        <v>1</v>
      </c>
      <c r="G1339" s="2121">
        <v>1</v>
      </c>
      <c r="H1339" s="2121">
        <v>1</v>
      </c>
      <c r="I1339" s="2121">
        <v>1</v>
      </c>
      <c r="J1339" s="1750"/>
      <c r="K1339" s="1751"/>
      <c r="L1339" s="1751"/>
      <c r="M1339" s="1751"/>
      <c r="N1339" s="1752"/>
      <c r="O1339" s="1751"/>
      <c r="P1339" s="1751"/>
      <c r="Q1339" s="1751"/>
    </row>
    <row r="1340" spans="1:17" s="1753" customFormat="1" ht="21.95" hidden="1" customHeight="1" outlineLevel="1">
      <c r="A1340" s="133"/>
      <c r="B1340" s="84" t="s">
        <v>929</v>
      </c>
      <c r="C1340" s="1885">
        <v>1</v>
      </c>
      <c r="D1340" s="181"/>
      <c r="E1340" s="1746"/>
      <c r="F1340" s="2121">
        <v>1</v>
      </c>
      <c r="G1340" s="2121">
        <v>1</v>
      </c>
      <c r="H1340" s="2121">
        <v>1</v>
      </c>
      <c r="I1340" s="2121">
        <v>1</v>
      </c>
      <c r="J1340" s="1750"/>
      <c r="K1340" s="1751"/>
      <c r="L1340" s="1751"/>
      <c r="M1340" s="1751"/>
      <c r="N1340" s="1752"/>
      <c r="O1340" s="1751"/>
      <c r="P1340" s="1751"/>
      <c r="Q1340" s="1751"/>
    </row>
    <row r="1341" spans="1:17" s="1753" customFormat="1" ht="21.95" hidden="1" customHeight="1" outlineLevel="1">
      <c r="A1341" s="133"/>
      <c r="B1341" s="84" t="s">
        <v>930</v>
      </c>
      <c r="C1341" s="1885">
        <v>1</v>
      </c>
      <c r="D1341" s="181"/>
      <c r="E1341" s="1746"/>
      <c r="F1341" s="2121">
        <v>1</v>
      </c>
      <c r="G1341" s="2121">
        <v>1</v>
      </c>
      <c r="H1341" s="2121">
        <v>1</v>
      </c>
      <c r="I1341" s="2121">
        <v>1</v>
      </c>
      <c r="J1341" s="1750"/>
      <c r="K1341" s="1751"/>
      <c r="L1341" s="1751"/>
      <c r="M1341" s="1751"/>
      <c r="N1341" s="1752"/>
      <c r="O1341" s="1751"/>
      <c r="P1341" s="1751"/>
      <c r="Q1341" s="1751"/>
    </row>
    <row r="1342" spans="1:17" s="1753" customFormat="1" ht="21.95" customHeight="1" collapsed="1">
      <c r="A1342" s="133"/>
      <c r="B1342" s="84" t="s">
        <v>931</v>
      </c>
      <c r="C1342" s="1885">
        <v>1</v>
      </c>
      <c r="D1342" s="181"/>
      <c r="E1342" s="1746"/>
      <c r="F1342" s="2121">
        <v>1</v>
      </c>
      <c r="G1342" s="2121">
        <v>1</v>
      </c>
      <c r="H1342" s="2121">
        <v>1</v>
      </c>
      <c r="I1342" s="2121">
        <v>1</v>
      </c>
      <c r="J1342" s="1750"/>
      <c r="K1342" s="1751"/>
      <c r="L1342" s="1751"/>
      <c r="M1342" s="1751"/>
      <c r="N1342" s="1752"/>
      <c r="O1342" s="1751"/>
      <c r="P1342" s="1751"/>
      <c r="Q1342" s="1751"/>
    </row>
    <row r="1343" spans="1:17" s="1753" customFormat="1" ht="21.95" hidden="1" customHeight="1" outlineLevel="1">
      <c r="A1343" s="133"/>
      <c r="B1343" s="84" t="s">
        <v>932</v>
      </c>
      <c r="C1343" s="1885">
        <v>1</v>
      </c>
      <c r="D1343" s="181"/>
      <c r="E1343" s="1746"/>
      <c r="F1343" s="2121">
        <v>1</v>
      </c>
      <c r="G1343" s="2121">
        <v>1</v>
      </c>
      <c r="H1343" s="2121">
        <v>1</v>
      </c>
      <c r="I1343" s="2121">
        <v>1</v>
      </c>
      <c r="J1343" s="1750"/>
      <c r="K1343" s="1751"/>
      <c r="L1343" s="1751"/>
      <c r="M1343" s="1751"/>
      <c r="N1343" s="1752"/>
      <c r="O1343" s="1751"/>
      <c r="P1343" s="1751"/>
      <c r="Q1343" s="1751"/>
    </row>
    <row r="1344" spans="1:17" s="1753" customFormat="1" ht="21.95" hidden="1" customHeight="1" outlineLevel="1">
      <c r="A1344" s="133"/>
      <c r="B1344" s="84" t="s">
        <v>933</v>
      </c>
      <c r="C1344" s="1885">
        <v>1</v>
      </c>
      <c r="D1344" s="181"/>
      <c r="E1344" s="1746"/>
      <c r="F1344" s="2121">
        <v>1</v>
      </c>
      <c r="G1344" s="2121">
        <v>1</v>
      </c>
      <c r="H1344" s="2121">
        <v>1</v>
      </c>
      <c r="I1344" s="2121">
        <v>1</v>
      </c>
      <c r="J1344" s="1750"/>
      <c r="K1344" s="1751"/>
      <c r="L1344" s="1751"/>
      <c r="M1344" s="1751"/>
      <c r="N1344" s="1752"/>
      <c r="O1344" s="1751"/>
      <c r="P1344" s="1751"/>
      <c r="Q1344" s="1751"/>
    </row>
    <row r="1345" spans="1:17" s="1753" customFormat="1" ht="21.95" hidden="1" customHeight="1" outlineLevel="1">
      <c r="A1345" s="133"/>
      <c r="B1345" s="84" t="s">
        <v>934</v>
      </c>
      <c r="C1345" s="1885">
        <v>1</v>
      </c>
      <c r="D1345" s="181"/>
      <c r="E1345" s="1746"/>
      <c r="F1345" s="2121">
        <v>1</v>
      </c>
      <c r="G1345" s="2121">
        <v>1</v>
      </c>
      <c r="H1345" s="2121">
        <v>1</v>
      </c>
      <c r="I1345" s="2121">
        <v>1</v>
      </c>
      <c r="J1345" s="1750"/>
      <c r="K1345" s="1751"/>
      <c r="L1345" s="1751"/>
      <c r="M1345" s="1751"/>
      <c r="N1345" s="1752"/>
      <c r="O1345" s="1751"/>
      <c r="P1345" s="1751"/>
      <c r="Q1345" s="1751"/>
    </row>
    <row r="1346" spans="1:17" s="1753" customFormat="1" ht="21.95" customHeight="1" collapsed="1">
      <c r="A1346" s="133"/>
      <c r="B1346" s="84" t="s">
        <v>935</v>
      </c>
      <c r="C1346" s="1885">
        <v>1</v>
      </c>
      <c r="D1346" s="181"/>
      <c r="E1346" s="1746"/>
      <c r="F1346" s="2121">
        <v>1</v>
      </c>
      <c r="G1346" s="2121">
        <v>1</v>
      </c>
      <c r="H1346" s="2121">
        <v>1</v>
      </c>
      <c r="I1346" s="2121">
        <v>1</v>
      </c>
      <c r="J1346" s="1750"/>
      <c r="K1346" s="1751"/>
      <c r="L1346" s="1751"/>
      <c r="M1346" s="1751"/>
      <c r="N1346" s="1752"/>
      <c r="O1346" s="1751"/>
      <c r="P1346" s="1751"/>
      <c r="Q1346" s="1751"/>
    </row>
    <row r="1347" spans="1:17" s="1753" customFormat="1" ht="21.95" hidden="1" customHeight="1" outlineLevel="1">
      <c r="A1347" s="133"/>
      <c r="B1347" s="84" t="s">
        <v>936</v>
      </c>
      <c r="C1347" s="1885">
        <v>1</v>
      </c>
      <c r="D1347" s="181"/>
      <c r="E1347" s="1746"/>
      <c r="F1347" s="2121">
        <v>1</v>
      </c>
      <c r="G1347" s="2121">
        <v>1</v>
      </c>
      <c r="H1347" s="2121">
        <v>1</v>
      </c>
      <c r="I1347" s="2121">
        <v>1</v>
      </c>
      <c r="J1347" s="1750"/>
      <c r="K1347" s="1751"/>
      <c r="L1347" s="1751"/>
      <c r="M1347" s="1751"/>
      <c r="N1347" s="1752"/>
      <c r="O1347" s="1751"/>
      <c r="P1347" s="1751"/>
      <c r="Q1347" s="1751"/>
    </row>
    <row r="1348" spans="1:17" s="1753" customFormat="1" ht="21.95" hidden="1" customHeight="1" outlineLevel="1">
      <c r="A1348" s="133"/>
      <c r="B1348" s="84" t="s">
        <v>937</v>
      </c>
      <c r="C1348" s="1885">
        <v>1</v>
      </c>
      <c r="D1348" s="181"/>
      <c r="E1348" s="1746"/>
      <c r="F1348" s="2121">
        <v>1</v>
      </c>
      <c r="G1348" s="2121">
        <v>1</v>
      </c>
      <c r="H1348" s="2121">
        <v>1</v>
      </c>
      <c r="I1348" s="2121">
        <v>1</v>
      </c>
      <c r="J1348" s="1750"/>
      <c r="K1348" s="1751"/>
      <c r="L1348" s="1751"/>
      <c r="M1348" s="1751"/>
      <c r="N1348" s="1752"/>
      <c r="O1348" s="1751"/>
      <c r="P1348" s="1751"/>
      <c r="Q1348" s="1751"/>
    </row>
    <row r="1349" spans="1:17" s="1753" customFormat="1" ht="21.95" hidden="1" customHeight="1" outlineLevel="1">
      <c r="A1349" s="133"/>
      <c r="B1349" s="84" t="s">
        <v>938</v>
      </c>
      <c r="C1349" s="1885">
        <v>1</v>
      </c>
      <c r="D1349" s="181"/>
      <c r="E1349" s="1746"/>
      <c r="F1349" s="2121">
        <v>1</v>
      </c>
      <c r="G1349" s="2121">
        <v>1</v>
      </c>
      <c r="H1349" s="2121">
        <v>1</v>
      </c>
      <c r="I1349" s="2121">
        <v>1</v>
      </c>
      <c r="J1349" s="1750"/>
      <c r="K1349" s="1751"/>
      <c r="L1349" s="1751"/>
      <c r="M1349" s="1751"/>
      <c r="N1349" s="1752"/>
      <c r="O1349" s="1751"/>
      <c r="P1349" s="1751"/>
      <c r="Q1349" s="1751"/>
    </row>
    <row r="1350" spans="1:17" s="1753" customFormat="1" ht="21.95" customHeight="1" collapsed="1">
      <c r="A1350" s="133"/>
      <c r="B1350" s="84" t="s">
        <v>939</v>
      </c>
      <c r="C1350" s="1885">
        <v>1</v>
      </c>
      <c r="D1350" s="181"/>
      <c r="E1350" s="1746"/>
      <c r="F1350" s="2121">
        <v>1</v>
      </c>
      <c r="G1350" s="2121">
        <v>1</v>
      </c>
      <c r="H1350" s="2121">
        <v>1</v>
      </c>
      <c r="I1350" s="2121">
        <v>1</v>
      </c>
      <c r="J1350" s="1750"/>
      <c r="K1350" s="1751"/>
      <c r="L1350" s="1751"/>
      <c r="M1350" s="1751"/>
      <c r="N1350" s="1752"/>
      <c r="O1350" s="1751"/>
      <c r="P1350" s="1751"/>
      <c r="Q1350" s="1751"/>
    </row>
    <row r="1351" spans="1:17" s="1753" customFormat="1" ht="21.95" hidden="1" customHeight="1" outlineLevel="1">
      <c r="A1351" s="133"/>
      <c r="B1351" s="84" t="s">
        <v>940</v>
      </c>
      <c r="C1351" s="1885">
        <v>1</v>
      </c>
      <c r="D1351" s="181"/>
      <c r="E1351" s="1746"/>
      <c r="F1351" s="2121">
        <v>1</v>
      </c>
      <c r="G1351" s="2121">
        <v>1</v>
      </c>
      <c r="H1351" s="2121">
        <v>1</v>
      </c>
      <c r="I1351" s="2121">
        <v>1</v>
      </c>
      <c r="J1351" s="1750"/>
      <c r="K1351" s="1751"/>
      <c r="L1351" s="1751"/>
      <c r="M1351" s="1751"/>
      <c r="N1351" s="1752"/>
      <c r="O1351" s="1751"/>
      <c r="P1351" s="1751"/>
      <c r="Q1351" s="1751"/>
    </row>
    <row r="1352" spans="1:17" s="1753" customFormat="1" ht="21.95" hidden="1" customHeight="1" outlineLevel="1">
      <c r="A1352" s="133"/>
      <c r="B1352" s="84" t="s">
        <v>941</v>
      </c>
      <c r="C1352" s="1885">
        <v>1</v>
      </c>
      <c r="D1352" s="181"/>
      <c r="E1352" s="1746"/>
      <c r="F1352" s="2121">
        <v>1</v>
      </c>
      <c r="G1352" s="2121">
        <v>1</v>
      </c>
      <c r="H1352" s="2121">
        <v>1</v>
      </c>
      <c r="I1352" s="2121">
        <v>1</v>
      </c>
      <c r="J1352" s="1750"/>
      <c r="K1352" s="1751"/>
      <c r="L1352" s="1751"/>
      <c r="M1352" s="1751"/>
      <c r="N1352" s="1752"/>
      <c r="O1352" s="1751"/>
      <c r="P1352" s="1751"/>
      <c r="Q1352" s="1751"/>
    </row>
    <row r="1353" spans="1:17" s="1753" customFormat="1" ht="21.95" hidden="1" customHeight="1" outlineLevel="1">
      <c r="A1353" s="133"/>
      <c r="B1353" s="84" t="s">
        <v>942</v>
      </c>
      <c r="C1353" s="1885">
        <v>1</v>
      </c>
      <c r="D1353" s="181"/>
      <c r="E1353" s="1746"/>
      <c r="F1353" s="2121">
        <v>1</v>
      </c>
      <c r="G1353" s="2121">
        <v>1</v>
      </c>
      <c r="H1353" s="2121">
        <v>1</v>
      </c>
      <c r="I1353" s="2121">
        <v>1</v>
      </c>
      <c r="J1353" s="1750"/>
      <c r="K1353" s="1751"/>
      <c r="L1353" s="1751"/>
      <c r="M1353" s="1751"/>
      <c r="N1353" s="1752"/>
      <c r="O1353" s="1751"/>
      <c r="P1353" s="1751"/>
      <c r="Q1353" s="1751"/>
    </row>
    <row r="1354" spans="1:17" s="1753" customFormat="1" ht="21.95" hidden="1" customHeight="1" outlineLevel="1">
      <c r="A1354" s="133"/>
      <c r="B1354" s="84" t="s">
        <v>943</v>
      </c>
      <c r="C1354" s="1885">
        <v>1</v>
      </c>
      <c r="D1354" s="181"/>
      <c r="E1354" s="1746"/>
      <c r="F1354" s="2121">
        <v>1</v>
      </c>
      <c r="G1354" s="2121">
        <v>1</v>
      </c>
      <c r="H1354" s="2121">
        <v>1</v>
      </c>
      <c r="I1354" s="2121">
        <v>1</v>
      </c>
      <c r="J1354" s="1750"/>
      <c r="K1354" s="1751"/>
      <c r="L1354" s="1751"/>
      <c r="M1354" s="1751"/>
      <c r="N1354" s="1752"/>
      <c r="O1354" s="1751"/>
      <c r="P1354" s="1751"/>
      <c r="Q1354" s="1751"/>
    </row>
    <row r="1355" spans="1:17" s="1753" customFormat="1" ht="21.95" customHeight="1" collapsed="1">
      <c r="A1355" s="133"/>
      <c r="B1355" s="84" t="s">
        <v>944</v>
      </c>
      <c r="C1355" s="1885">
        <v>1</v>
      </c>
      <c r="D1355" s="181"/>
      <c r="E1355" s="1746"/>
      <c r="F1355" s="2121">
        <v>1</v>
      </c>
      <c r="G1355" s="2121">
        <v>1</v>
      </c>
      <c r="H1355" s="2121">
        <v>1</v>
      </c>
      <c r="I1355" s="2121">
        <v>1</v>
      </c>
      <c r="J1355" s="1750"/>
      <c r="K1355" s="1751"/>
      <c r="L1355" s="1751"/>
      <c r="M1355" s="1751"/>
      <c r="N1355" s="1752"/>
      <c r="O1355" s="1751"/>
      <c r="P1355" s="1751"/>
      <c r="Q1355" s="1751"/>
    </row>
    <row r="1356" spans="1:17" s="1753" customFormat="1" ht="21.95" hidden="1" customHeight="1" outlineLevel="1">
      <c r="A1356" s="133"/>
      <c r="B1356" s="84" t="s">
        <v>945</v>
      </c>
      <c r="C1356" s="1885">
        <v>1</v>
      </c>
      <c r="D1356" s="181"/>
      <c r="E1356" s="1746"/>
      <c r="F1356" s="2121">
        <v>1</v>
      </c>
      <c r="G1356" s="2121">
        <v>1</v>
      </c>
      <c r="H1356" s="2121">
        <v>1</v>
      </c>
      <c r="I1356" s="2121">
        <v>1</v>
      </c>
      <c r="J1356" s="1750"/>
      <c r="K1356" s="1751"/>
      <c r="L1356" s="1751"/>
      <c r="M1356" s="1751"/>
      <c r="N1356" s="1752"/>
      <c r="O1356" s="1751"/>
      <c r="P1356" s="1751"/>
      <c r="Q1356" s="1751"/>
    </row>
    <row r="1357" spans="1:17" s="1753" customFormat="1" ht="21.95" hidden="1" customHeight="1" outlineLevel="1">
      <c r="A1357" s="133"/>
      <c r="B1357" s="84" t="s">
        <v>946</v>
      </c>
      <c r="C1357" s="1885">
        <v>1</v>
      </c>
      <c r="D1357" s="181"/>
      <c r="E1357" s="1746"/>
      <c r="F1357" s="2121">
        <v>1</v>
      </c>
      <c r="G1357" s="2121">
        <v>1</v>
      </c>
      <c r="H1357" s="2121">
        <v>1</v>
      </c>
      <c r="I1357" s="2121">
        <v>1</v>
      </c>
      <c r="J1357" s="1750"/>
      <c r="K1357" s="1751"/>
      <c r="L1357" s="1751"/>
      <c r="M1357" s="1751"/>
      <c r="N1357" s="1752"/>
      <c r="O1357" s="1751"/>
      <c r="P1357" s="1751"/>
      <c r="Q1357" s="1751"/>
    </row>
    <row r="1358" spans="1:17" s="1753" customFormat="1" ht="21.95" customHeight="1" collapsed="1">
      <c r="A1358" s="133"/>
      <c r="B1358" s="84" t="s">
        <v>947</v>
      </c>
      <c r="C1358" s="1885">
        <v>1</v>
      </c>
      <c r="D1358" s="181"/>
      <c r="E1358" s="1746"/>
      <c r="F1358" s="2121">
        <v>1</v>
      </c>
      <c r="G1358" s="2121">
        <v>1</v>
      </c>
      <c r="H1358" s="2121">
        <v>1</v>
      </c>
      <c r="I1358" s="2121">
        <v>1</v>
      </c>
      <c r="J1358" s="1750"/>
      <c r="K1358" s="1751"/>
      <c r="L1358" s="1751"/>
      <c r="M1358" s="1751"/>
      <c r="N1358" s="1752"/>
      <c r="O1358" s="1751"/>
      <c r="P1358" s="1751"/>
      <c r="Q1358" s="1751"/>
    </row>
    <row r="1359" spans="1:17" s="1753" customFormat="1" ht="21.95" hidden="1" customHeight="1" outlineLevel="1">
      <c r="A1359" s="133"/>
      <c r="B1359" s="84" t="s">
        <v>948</v>
      </c>
      <c r="C1359" s="1885">
        <v>1</v>
      </c>
      <c r="D1359" s="181"/>
      <c r="E1359" s="1746"/>
      <c r="F1359" s="2121">
        <v>1</v>
      </c>
      <c r="G1359" s="2121">
        <v>1</v>
      </c>
      <c r="H1359" s="2121">
        <v>1</v>
      </c>
      <c r="I1359" s="2121">
        <v>1</v>
      </c>
      <c r="J1359" s="1750"/>
      <c r="K1359" s="1751"/>
      <c r="L1359" s="1751"/>
      <c r="M1359" s="1751"/>
      <c r="N1359" s="1752"/>
      <c r="O1359" s="1751"/>
      <c r="P1359" s="1751"/>
      <c r="Q1359" s="1751"/>
    </row>
    <row r="1360" spans="1:17" s="1753" customFormat="1" ht="21.95" hidden="1" customHeight="1" outlineLevel="1">
      <c r="A1360" s="133"/>
      <c r="B1360" s="84" t="s">
        <v>949</v>
      </c>
      <c r="C1360" s="1885">
        <v>1</v>
      </c>
      <c r="D1360" s="181"/>
      <c r="E1360" s="1746"/>
      <c r="F1360" s="2121">
        <v>1</v>
      </c>
      <c r="G1360" s="2121">
        <v>1</v>
      </c>
      <c r="H1360" s="2121">
        <v>1</v>
      </c>
      <c r="I1360" s="2121">
        <v>1</v>
      </c>
      <c r="J1360" s="1750"/>
      <c r="K1360" s="1751"/>
      <c r="L1360" s="1751"/>
      <c r="M1360" s="1751"/>
      <c r="N1360" s="1752"/>
      <c r="O1360" s="1751"/>
      <c r="P1360" s="1751"/>
      <c r="Q1360" s="1751"/>
    </row>
    <row r="1361" spans="1:17" s="1753" customFormat="1" ht="21.95" customHeight="1" collapsed="1">
      <c r="A1361" s="1754"/>
      <c r="B1361" s="84" t="s">
        <v>950</v>
      </c>
      <c r="C1361" s="1885">
        <v>1</v>
      </c>
      <c r="D1361" s="181"/>
      <c r="E1361" s="1746"/>
      <c r="F1361" s="2121">
        <v>1</v>
      </c>
      <c r="G1361" s="2121">
        <v>1</v>
      </c>
      <c r="H1361" s="2121">
        <v>1</v>
      </c>
      <c r="I1361" s="2121">
        <v>1</v>
      </c>
      <c r="J1361" s="1750"/>
      <c r="K1361" s="1751"/>
      <c r="L1361" s="1751"/>
      <c r="M1361" s="1751"/>
      <c r="N1361" s="1752"/>
      <c r="O1361" s="1751"/>
      <c r="P1361" s="1751"/>
      <c r="Q1361" s="1751"/>
    </row>
    <row r="1362" spans="1:17" s="1753" customFormat="1" ht="21.95" hidden="1" customHeight="1" outlineLevel="1">
      <c r="A1362" s="133"/>
      <c r="B1362" s="84" t="s">
        <v>957</v>
      </c>
      <c r="C1362" s="1885">
        <v>1</v>
      </c>
      <c r="D1362" s="181"/>
      <c r="E1362" s="1746"/>
      <c r="F1362" s="2121">
        <v>1</v>
      </c>
      <c r="G1362" s="2121">
        <v>1</v>
      </c>
      <c r="H1362" s="2121">
        <v>1</v>
      </c>
      <c r="I1362" s="2121">
        <v>1</v>
      </c>
      <c r="J1362" s="1750"/>
      <c r="K1362" s="1751"/>
      <c r="L1362" s="1751"/>
      <c r="M1362" s="1751"/>
      <c r="N1362" s="1752"/>
      <c r="O1362" s="1751"/>
      <c r="P1362" s="1751"/>
      <c r="Q1362" s="1751"/>
    </row>
    <row r="1363" spans="1:17" s="1753" customFormat="1" ht="21.95" hidden="1" customHeight="1" outlineLevel="1">
      <c r="A1363" s="133"/>
      <c r="B1363" s="84" t="s">
        <v>952</v>
      </c>
      <c r="C1363" s="1885">
        <v>1</v>
      </c>
      <c r="D1363" s="181"/>
      <c r="E1363" s="1746"/>
      <c r="F1363" s="2121">
        <v>1</v>
      </c>
      <c r="G1363" s="2121">
        <v>1</v>
      </c>
      <c r="H1363" s="2121">
        <v>1</v>
      </c>
      <c r="I1363" s="2121">
        <v>1</v>
      </c>
      <c r="J1363" s="1750"/>
      <c r="K1363" s="1751"/>
      <c r="L1363" s="1751"/>
      <c r="M1363" s="1751"/>
      <c r="N1363" s="1752"/>
      <c r="O1363" s="1751"/>
      <c r="P1363" s="1751"/>
      <c r="Q1363" s="1751"/>
    </row>
    <row r="1364" spans="1:17" s="1753" customFormat="1" ht="21.95" customHeight="1" collapsed="1">
      <c r="A1364" s="112"/>
      <c r="B1364" s="101" t="s">
        <v>953</v>
      </c>
      <c r="C1364" s="1885">
        <v>1</v>
      </c>
      <c r="D1364" s="181"/>
      <c r="E1364" s="1755"/>
      <c r="F1364" s="2121">
        <v>1</v>
      </c>
      <c r="G1364" s="2121">
        <v>1</v>
      </c>
      <c r="H1364" s="2121">
        <v>1</v>
      </c>
      <c r="I1364" s="2121">
        <v>1</v>
      </c>
      <c r="J1364" s="1750"/>
      <c r="K1364" s="1756"/>
      <c r="L1364" s="1756"/>
      <c r="M1364" s="1757"/>
    </row>
    <row r="1365" spans="1:17" ht="21.95" customHeight="1">
      <c r="A1365" s="29"/>
      <c r="B1365" s="1882" t="s">
        <v>693</v>
      </c>
      <c r="C1365" s="1883"/>
      <c r="D1365" s="1007"/>
      <c r="E1365" s="508"/>
      <c r="F1365" s="508"/>
      <c r="G1365" s="508"/>
      <c r="H1365" s="195"/>
      <c r="I1365" s="195"/>
      <c r="J1365" s="195"/>
      <c r="K1365" s="1884"/>
      <c r="L1365" s="1884"/>
    </row>
    <row r="1366" spans="1:17" ht="21.95" customHeight="1">
      <c r="A1366" s="29"/>
      <c r="B1366" s="95"/>
      <c r="C1366" s="992"/>
      <c r="D1366" s="1007"/>
      <c r="E1366" s="508"/>
      <c r="F1366" s="508"/>
      <c r="G1366" s="478"/>
      <c r="H1366" s="245"/>
      <c r="I1366" s="245"/>
      <c r="J1366" s="1656"/>
      <c r="K1366" s="1026"/>
      <c r="L1366" s="1025"/>
      <c r="M1366" s="1025"/>
      <c r="N1366" s="1025"/>
      <c r="O1366" s="1025"/>
    </row>
    <row r="1367" spans="1:17" ht="21.95" customHeight="1">
      <c r="A1367" s="999"/>
      <c r="B1367" s="2801" t="s">
        <v>870</v>
      </c>
      <c r="C1367" s="2802"/>
      <c r="D1367" s="2802"/>
      <c r="E1367" s="450" t="s">
        <v>20</v>
      </c>
      <c r="F1367" s="411"/>
      <c r="G1367" s="411"/>
      <c r="H1367" s="1526"/>
      <c r="I1367" s="1495"/>
      <c r="J1367" s="1695" t="s">
        <v>984</v>
      </c>
      <c r="O1367" s="12">
        <v>30</v>
      </c>
    </row>
    <row r="1368" spans="1:17" ht="21.95" customHeight="1">
      <c r="A1368" s="29"/>
      <c r="B1368" s="1388" t="s">
        <v>711</v>
      </c>
      <c r="C1368" s="1389"/>
      <c r="D1368" s="1389"/>
      <c r="E1368" s="450" t="s">
        <v>44</v>
      </c>
      <c r="F1368" s="412"/>
      <c r="G1368" s="377"/>
      <c r="H1368" s="1526"/>
      <c r="I1368" s="1495"/>
      <c r="J1368" s="1695"/>
    </row>
    <row r="1369" spans="1:17" ht="21.95" customHeight="1">
      <c r="A1369" s="29"/>
      <c r="B1369" s="1386" t="s">
        <v>747</v>
      </c>
      <c r="C1369" s="1387"/>
      <c r="D1369" s="1050"/>
      <c r="E1369" s="450" t="s">
        <v>123</v>
      </c>
      <c r="F1369" s="412"/>
      <c r="G1369" s="187"/>
      <c r="H1369" s="1526"/>
      <c r="I1369" s="1495"/>
      <c r="J1369" s="1695"/>
    </row>
    <row r="1370" spans="1:17" ht="21.95" customHeight="1">
      <c r="A1370" s="29"/>
      <c r="B1370" s="95" t="s">
        <v>187</v>
      </c>
      <c r="C1370" s="1008">
        <v>42</v>
      </c>
      <c r="D1370" s="1009" t="s">
        <v>293</v>
      </c>
      <c r="E1370" s="411"/>
      <c r="F1370" s="2025"/>
      <c r="G1370" s="2026">
        <v>42</v>
      </c>
      <c r="H1370" s="2025"/>
      <c r="I1370" s="2025"/>
      <c r="J1370" s="1656"/>
      <c r="L1370" s="1109"/>
    </row>
    <row r="1371" spans="1:17" ht="21.95" customHeight="1">
      <c r="A1371" s="1010"/>
      <c r="B1371" s="95"/>
      <c r="C1371" s="1008"/>
      <c r="D1371" s="1009"/>
      <c r="E1371" s="508"/>
      <c r="F1371" s="508"/>
      <c r="G1371" s="478"/>
      <c r="H1371" s="245"/>
      <c r="I1371" s="245"/>
      <c r="J1371" s="1656"/>
      <c r="L1371" s="1109"/>
    </row>
    <row r="1372" spans="1:17" ht="21.95" customHeight="1">
      <c r="A1372" s="856"/>
      <c r="B1372" s="2801" t="s">
        <v>871</v>
      </c>
      <c r="C1372" s="2802"/>
      <c r="D1372" s="2802"/>
      <c r="E1372" s="411"/>
      <c r="F1372" s="411"/>
      <c r="G1372" s="411"/>
      <c r="H1372" s="1526"/>
      <c r="I1372" s="1495"/>
      <c r="J1372" s="1695"/>
    </row>
    <row r="1373" spans="1:17" ht="21.95" customHeight="1">
      <c r="A1373" s="29"/>
      <c r="B1373" s="2442" t="s">
        <v>872</v>
      </c>
      <c r="C1373" s="2443"/>
      <c r="D1373" s="1051"/>
      <c r="E1373" s="450" t="s">
        <v>20</v>
      </c>
      <c r="F1373" s="412"/>
      <c r="G1373" s="377"/>
      <c r="H1373" s="1526"/>
      <c r="I1373" s="1495"/>
      <c r="J1373" s="1695" t="s">
        <v>985</v>
      </c>
      <c r="O1373" s="12">
        <v>31</v>
      </c>
    </row>
    <row r="1374" spans="1:17" ht="21.95" customHeight="1">
      <c r="A1374" s="29"/>
      <c r="B1374" s="95" t="s">
        <v>187</v>
      </c>
      <c r="C1374" s="1886">
        <v>3000</v>
      </c>
      <c r="D1374" s="1009" t="s">
        <v>694</v>
      </c>
      <c r="E1374" s="450" t="s">
        <v>44</v>
      </c>
      <c r="F1374" s="385"/>
      <c r="G1374" s="2210">
        <v>3000</v>
      </c>
      <c r="H1374" s="245"/>
      <c r="I1374" s="245"/>
      <c r="J1374" s="1656"/>
      <c r="L1374" s="1109"/>
    </row>
    <row r="1375" spans="1:17" ht="21.95" customHeight="1">
      <c r="A1375" s="29"/>
      <c r="B1375" s="93" t="s">
        <v>1045</v>
      </c>
      <c r="C1375" s="1537"/>
      <c r="D1375" s="1009"/>
      <c r="E1375" s="450" t="s">
        <v>123</v>
      </c>
      <c r="F1375" s="508"/>
      <c r="G1375" s="478"/>
      <c r="H1375" s="245"/>
      <c r="I1375" s="245"/>
      <c r="J1375" s="1656"/>
      <c r="L1375" s="1109"/>
    </row>
    <row r="1376" spans="1:17" ht="21.95" customHeight="1">
      <c r="A1376" s="1010"/>
      <c r="B1376" s="2456"/>
      <c r="C1376" s="1538"/>
      <c r="D1376" s="1011"/>
      <c r="E1376" s="508"/>
      <c r="F1376" s="508"/>
      <c r="G1376" s="478"/>
      <c r="H1376" s="245"/>
      <c r="I1376" s="245"/>
      <c r="J1376" s="1656"/>
      <c r="L1376" s="1109"/>
    </row>
    <row r="1377" spans="1:18" ht="21.95" customHeight="1">
      <c r="A1377" s="856"/>
      <c r="B1377" s="2442" t="s">
        <v>873</v>
      </c>
      <c r="C1377" s="1007"/>
      <c r="D1377" s="2457"/>
      <c r="E1377" s="450" t="s">
        <v>20</v>
      </c>
      <c r="F1377" s="412"/>
      <c r="G1377" s="377"/>
      <c r="H1377" s="1526"/>
      <c r="I1377" s="1495"/>
      <c r="J1377" s="1695" t="s">
        <v>985</v>
      </c>
      <c r="O1377" s="12">
        <v>32</v>
      </c>
    </row>
    <row r="1378" spans="1:18" ht="21.95" customHeight="1">
      <c r="A1378" s="29"/>
      <c r="B1378" s="95" t="s">
        <v>187</v>
      </c>
      <c r="C1378" s="1886">
        <v>3000</v>
      </c>
      <c r="D1378" s="2458" t="s">
        <v>694</v>
      </c>
      <c r="E1378" s="450" t="s">
        <v>44</v>
      </c>
      <c r="F1378" s="385"/>
      <c r="G1378" s="2210">
        <v>3000</v>
      </c>
      <c r="H1378" s="245"/>
      <c r="I1378" s="245"/>
      <c r="J1378" s="1656"/>
      <c r="L1378" s="1109"/>
    </row>
    <row r="1379" spans="1:18" ht="21.95" customHeight="1">
      <c r="A1379" s="29"/>
      <c r="B1379" s="93" t="s">
        <v>1045</v>
      </c>
      <c r="C1379" s="1537"/>
      <c r="D1379" s="2458"/>
      <c r="E1379" s="450" t="s">
        <v>123</v>
      </c>
      <c r="F1379" s="508"/>
      <c r="G1379" s="478"/>
      <c r="H1379" s="245"/>
      <c r="I1379" s="245"/>
      <c r="J1379" s="1656"/>
      <c r="L1379" s="1109"/>
    </row>
    <row r="1380" spans="1:18" ht="21.95" customHeight="1">
      <c r="A1380" s="29"/>
      <c r="B1380" s="95"/>
      <c r="C1380" s="1537"/>
      <c r="D1380" s="1009"/>
      <c r="E1380" s="508"/>
      <c r="F1380" s="508"/>
      <c r="G1380" s="478"/>
      <c r="H1380" s="245"/>
      <c r="I1380" s="245"/>
      <c r="J1380" s="1656"/>
      <c r="L1380" s="1109"/>
    </row>
    <row r="1381" spans="1:18" ht="21.95" customHeight="1">
      <c r="A1381" s="29"/>
      <c r="B1381" s="93"/>
      <c r="C1381" s="1008"/>
      <c r="D1381" s="1012"/>
      <c r="E1381" s="508"/>
      <c r="F1381" s="508"/>
      <c r="G1381" s="508"/>
      <c r="H1381" s="245"/>
      <c r="I1381" s="245"/>
      <c r="J1381" s="1656"/>
    </row>
    <row r="1382" spans="1:18" ht="23.1" customHeight="1">
      <c r="A1382" s="1052" t="s">
        <v>874</v>
      </c>
      <c r="B1382" s="1053" t="s">
        <v>1375</v>
      </c>
      <c r="C1382" s="1053"/>
      <c r="D1382" s="1054"/>
      <c r="E1382" s="18"/>
      <c r="F1382" s="18"/>
      <c r="G1382" s="18"/>
      <c r="H1382" s="1485"/>
      <c r="I1382" s="1485"/>
      <c r="J1382" s="1672"/>
      <c r="K1382" s="39"/>
      <c r="L1382" s="39"/>
      <c r="M1382" s="39"/>
      <c r="N1382" s="39"/>
      <c r="O1382" s="39"/>
      <c r="P1382" s="39"/>
      <c r="Q1382" s="39"/>
      <c r="R1382" s="39"/>
    </row>
    <row r="1383" spans="1:18" ht="23.1" customHeight="1">
      <c r="A1383" s="847"/>
      <c r="B1383" s="1055" t="s">
        <v>978</v>
      </c>
      <c r="C1383" s="1054"/>
      <c r="D1383" s="1054"/>
      <c r="E1383" s="450" t="s">
        <v>20</v>
      </c>
      <c r="F1383" s="412"/>
      <c r="G1383" s="377"/>
      <c r="H1383" s="1526"/>
      <c r="I1383" s="1495"/>
      <c r="J1383" s="1695" t="s">
        <v>979</v>
      </c>
      <c r="K1383" s="39"/>
      <c r="L1383" s="39"/>
      <c r="M1383" s="39"/>
      <c r="N1383" s="39"/>
      <c r="O1383" s="39">
        <v>33</v>
      </c>
      <c r="P1383" s="39"/>
      <c r="Q1383" s="39"/>
      <c r="R1383" s="39"/>
    </row>
    <row r="1384" spans="1:18" ht="23.1" customHeight="1">
      <c r="A1384" s="1316"/>
      <c r="B1384" s="1014" t="s">
        <v>1046</v>
      </c>
      <c r="C1384" s="1015">
        <f>C1389+C1393+C1397+C1402+C1405+C1410+C1414+C1415+C1418+C1422+C1426+C1431+C1434+C1437+C1440</f>
        <v>9629</v>
      </c>
      <c r="D1384" s="1887" t="s">
        <v>672</v>
      </c>
      <c r="E1384" s="450" t="s">
        <v>44</v>
      </c>
      <c r="F1384" s="2160"/>
      <c r="G1384" s="2160"/>
      <c r="H1384" s="2160">
        <v>1</v>
      </c>
      <c r="I1384" s="2125"/>
      <c r="J1384" s="1656"/>
      <c r="K1384" s="39"/>
      <c r="L1384" s="39"/>
      <c r="M1384" s="39"/>
      <c r="N1384" s="39"/>
      <c r="O1384" s="39"/>
      <c r="P1384" s="39"/>
      <c r="Q1384" s="39"/>
      <c r="R1384" s="39"/>
    </row>
    <row r="1385" spans="1:18" s="1904" customFormat="1" ht="23.1" hidden="1" customHeight="1" outlineLevel="1">
      <c r="A1385" s="133"/>
      <c r="B1385" s="1899" t="s">
        <v>898</v>
      </c>
      <c r="C1385" s="2200">
        <v>451</v>
      </c>
      <c r="D1385" s="1905" t="s">
        <v>897</v>
      </c>
      <c r="E1385" s="450" t="s">
        <v>123</v>
      </c>
      <c r="F1385" s="2160"/>
      <c r="G1385" s="2160"/>
      <c r="H1385" s="2160">
        <v>1</v>
      </c>
      <c r="I1385" s="2125"/>
      <c r="J1385" s="1901"/>
      <c r="K1385" s="1902"/>
      <c r="L1385" s="1902"/>
      <c r="M1385" s="1902"/>
      <c r="N1385" s="1903"/>
      <c r="O1385" s="1902"/>
      <c r="P1385" s="1902"/>
      <c r="Q1385" s="1902"/>
    </row>
    <row r="1386" spans="1:18" s="1904" customFormat="1" ht="23.1" hidden="1" customHeight="1" outlineLevel="1">
      <c r="A1386" s="133"/>
      <c r="B1386" s="1899" t="s">
        <v>899</v>
      </c>
      <c r="C1386" s="2200">
        <v>166</v>
      </c>
      <c r="D1386" s="1905" t="s">
        <v>897</v>
      </c>
      <c r="E1386" s="1900"/>
      <c r="F1386" s="2160"/>
      <c r="G1386" s="2160"/>
      <c r="H1386" s="2160">
        <v>1</v>
      </c>
      <c r="I1386" s="2125"/>
      <c r="J1386" s="1901"/>
      <c r="K1386" s="1902"/>
      <c r="L1386" s="1902"/>
      <c r="M1386" s="1902"/>
      <c r="N1386" s="1903"/>
      <c r="O1386" s="1902"/>
      <c r="P1386" s="1902"/>
      <c r="Q1386" s="1902"/>
    </row>
    <row r="1387" spans="1:18" s="1904" customFormat="1" ht="23.1" hidden="1" customHeight="1" outlineLevel="1">
      <c r="A1387" s="133"/>
      <c r="B1387" s="1899" t="s">
        <v>900</v>
      </c>
      <c r="C1387" s="2200">
        <v>76</v>
      </c>
      <c r="D1387" s="1905" t="s">
        <v>897</v>
      </c>
      <c r="E1387" s="1900"/>
      <c r="F1387" s="2160"/>
      <c r="G1387" s="2160"/>
      <c r="H1387" s="2160">
        <v>1</v>
      </c>
      <c r="I1387" s="2125"/>
      <c r="J1387" s="1901"/>
      <c r="K1387" s="1902"/>
      <c r="L1387" s="1902"/>
      <c r="M1387" s="1902"/>
      <c r="N1387" s="1903"/>
      <c r="O1387" s="1902"/>
      <c r="P1387" s="1902"/>
      <c r="Q1387" s="1902"/>
    </row>
    <row r="1388" spans="1:18" s="1904" customFormat="1" ht="23.1" hidden="1" customHeight="1" outlineLevel="1">
      <c r="A1388" s="133"/>
      <c r="B1388" s="1899" t="s">
        <v>901</v>
      </c>
      <c r="C1388" s="2200">
        <v>79</v>
      </c>
      <c r="D1388" s="1905" t="s">
        <v>897</v>
      </c>
      <c r="E1388" s="1900"/>
      <c r="F1388" s="2160"/>
      <c r="G1388" s="2160"/>
      <c r="H1388" s="2160">
        <v>1</v>
      </c>
      <c r="I1388" s="2125"/>
      <c r="J1388" s="1901"/>
      <c r="K1388" s="1902"/>
      <c r="L1388" s="1902"/>
      <c r="M1388" s="1902"/>
      <c r="N1388" s="1903"/>
      <c r="O1388" s="1902"/>
      <c r="P1388" s="1902"/>
      <c r="Q1388" s="1902"/>
    </row>
    <row r="1389" spans="1:18" s="1753" customFormat="1" ht="23.1" customHeight="1" collapsed="1">
      <c r="A1389" s="133"/>
      <c r="B1389" s="84" t="s">
        <v>902</v>
      </c>
      <c r="C1389" s="1844">
        <f>SUM(C1385:C1388)</f>
        <v>772</v>
      </c>
      <c r="D1389" s="181" t="s">
        <v>897</v>
      </c>
      <c r="E1389" s="450" t="s">
        <v>123</v>
      </c>
      <c r="F1389" s="2160"/>
      <c r="G1389" s="2160"/>
      <c r="H1389" s="2160">
        <v>1</v>
      </c>
      <c r="I1389" s="2125"/>
      <c r="J1389" s="1750"/>
      <c r="K1389" s="1751"/>
      <c r="L1389" s="1751"/>
      <c r="M1389" s="1751"/>
      <c r="N1389" s="1752"/>
      <c r="O1389" s="1751"/>
      <c r="P1389" s="1751"/>
      <c r="Q1389" s="1751"/>
    </row>
    <row r="1390" spans="1:18" s="1753" customFormat="1" ht="23.1" hidden="1" customHeight="1" outlineLevel="1">
      <c r="A1390" s="133"/>
      <c r="B1390" s="84" t="s">
        <v>903</v>
      </c>
      <c r="C1390" s="1844">
        <v>318</v>
      </c>
      <c r="D1390" s="181" t="s">
        <v>897</v>
      </c>
      <c r="E1390" s="1746"/>
      <c r="F1390" s="2160"/>
      <c r="G1390" s="2160"/>
      <c r="H1390" s="2160">
        <v>1</v>
      </c>
      <c r="I1390" s="2125"/>
      <c r="J1390" s="1750"/>
      <c r="K1390" s="1751"/>
      <c r="L1390" s="1751"/>
      <c r="M1390" s="1751"/>
      <c r="N1390" s="1752"/>
      <c r="O1390" s="1751"/>
      <c r="P1390" s="1751"/>
      <c r="Q1390" s="1751"/>
    </row>
    <row r="1391" spans="1:18" s="1753" customFormat="1" ht="23.1" hidden="1" customHeight="1" outlineLevel="1">
      <c r="A1391" s="133"/>
      <c r="B1391" s="84" t="s">
        <v>904</v>
      </c>
      <c r="C1391" s="1844">
        <v>201</v>
      </c>
      <c r="D1391" s="181" t="s">
        <v>897</v>
      </c>
      <c r="E1391" s="1746"/>
      <c r="F1391" s="2160"/>
      <c r="G1391" s="2160"/>
      <c r="H1391" s="2160">
        <v>1</v>
      </c>
      <c r="I1391" s="2125"/>
      <c r="J1391" s="1750"/>
      <c r="K1391" s="1751"/>
      <c r="L1391" s="1751"/>
      <c r="M1391" s="1751"/>
      <c r="N1391" s="1752"/>
      <c r="O1391" s="1751"/>
      <c r="P1391" s="1751"/>
      <c r="Q1391" s="1751"/>
    </row>
    <row r="1392" spans="1:18" s="1753" customFormat="1" ht="23.1" hidden="1" customHeight="1" outlineLevel="1">
      <c r="A1392" s="133"/>
      <c r="B1392" s="84" t="s">
        <v>905</v>
      </c>
      <c r="C1392" s="1844">
        <v>216</v>
      </c>
      <c r="D1392" s="181" t="s">
        <v>897</v>
      </c>
      <c r="E1392" s="1746"/>
      <c r="F1392" s="2160"/>
      <c r="G1392" s="2160"/>
      <c r="H1392" s="2160">
        <v>1</v>
      </c>
      <c r="I1392" s="2125"/>
      <c r="J1392" s="1750"/>
      <c r="K1392" s="1751"/>
      <c r="L1392" s="1751"/>
      <c r="M1392" s="1751"/>
      <c r="N1392" s="1752"/>
      <c r="O1392" s="1751"/>
      <c r="P1392" s="1751"/>
      <c r="Q1392" s="1751"/>
    </row>
    <row r="1393" spans="1:17" s="1753" customFormat="1" ht="23.1" customHeight="1" collapsed="1">
      <c r="A1393" s="133"/>
      <c r="B1393" s="84" t="s">
        <v>906</v>
      </c>
      <c r="C1393" s="1844">
        <f>SUM(C1390:C1392)</f>
        <v>735</v>
      </c>
      <c r="D1393" s="181" t="s">
        <v>897</v>
      </c>
      <c r="E1393" s="1746"/>
      <c r="F1393" s="2160"/>
      <c r="G1393" s="2160"/>
      <c r="H1393" s="2160">
        <v>1</v>
      </c>
      <c r="I1393" s="2125"/>
      <c r="J1393" s="1750"/>
      <c r="K1393" s="1751"/>
      <c r="L1393" s="1751"/>
      <c r="M1393" s="1751"/>
      <c r="N1393" s="1752"/>
      <c r="O1393" s="1751"/>
      <c r="P1393" s="1751"/>
      <c r="Q1393" s="1751"/>
    </row>
    <row r="1394" spans="1:17" s="1753" customFormat="1" ht="23.1" hidden="1" customHeight="1" outlineLevel="1">
      <c r="A1394" s="133"/>
      <c r="B1394" s="84" t="s">
        <v>907</v>
      </c>
      <c r="C1394" s="1844">
        <v>701</v>
      </c>
      <c r="D1394" s="181" t="s">
        <v>897</v>
      </c>
      <c r="E1394" s="1746"/>
      <c r="F1394" s="2160"/>
      <c r="G1394" s="2160"/>
      <c r="H1394" s="2160">
        <v>1</v>
      </c>
      <c r="I1394" s="2125"/>
      <c r="J1394" s="1750"/>
      <c r="K1394" s="1751"/>
      <c r="L1394" s="1751"/>
      <c r="M1394" s="1751"/>
      <c r="N1394" s="1752"/>
      <c r="O1394" s="1751"/>
      <c r="P1394" s="1751"/>
      <c r="Q1394" s="1751"/>
    </row>
    <row r="1395" spans="1:17" s="1753" customFormat="1" ht="23.1" hidden="1" customHeight="1" outlineLevel="1">
      <c r="A1395" s="133"/>
      <c r="B1395" s="84" t="s">
        <v>908</v>
      </c>
      <c r="C1395" s="1844">
        <v>252</v>
      </c>
      <c r="D1395" s="181" t="s">
        <v>897</v>
      </c>
      <c r="E1395" s="1746"/>
      <c r="F1395" s="2160"/>
      <c r="G1395" s="2160"/>
      <c r="H1395" s="2160">
        <v>1</v>
      </c>
      <c r="I1395" s="2125"/>
      <c r="J1395" s="1750"/>
      <c r="K1395" s="1751"/>
      <c r="L1395" s="1751"/>
      <c r="M1395" s="1751"/>
      <c r="N1395" s="1752"/>
      <c r="O1395" s="1751"/>
      <c r="P1395" s="1751"/>
      <c r="Q1395" s="1751"/>
    </row>
    <row r="1396" spans="1:17" s="1753" customFormat="1" ht="23.1" hidden="1" customHeight="1" outlineLevel="1">
      <c r="A1396" s="133"/>
      <c r="B1396" s="84" t="s">
        <v>909</v>
      </c>
      <c r="C1396" s="1844">
        <v>112</v>
      </c>
      <c r="D1396" s="181" t="s">
        <v>897</v>
      </c>
      <c r="E1396" s="1746"/>
      <c r="F1396" s="2160"/>
      <c r="G1396" s="2160"/>
      <c r="H1396" s="2160">
        <v>1</v>
      </c>
      <c r="I1396" s="2125"/>
      <c r="J1396" s="1750"/>
      <c r="K1396" s="1751"/>
      <c r="L1396" s="1751"/>
      <c r="M1396" s="1751"/>
      <c r="N1396" s="1752"/>
      <c r="O1396" s="1751"/>
      <c r="P1396" s="1751"/>
      <c r="Q1396" s="1751"/>
    </row>
    <row r="1397" spans="1:17" s="1753" customFormat="1" ht="23.1" customHeight="1" collapsed="1">
      <c r="A1397" s="133"/>
      <c r="B1397" s="84" t="s">
        <v>910</v>
      </c>
      <c r="C1397" s="1844">
        <f>SUM(C1394:C1396)</f>
        <v>1065</v>
      </c>
      <c r="D1397" s="181" t="s">
        <v>897</v>
      </c>
      <c r="E1397" s="1746"/>
      <c r="F1397" s="2160"/>
      <c r="G1397" s="2160"/>
      <c r="H1397" s="2160">
        <v>1</v>
      </c>
      <c r="I1397" s="2125"/>
      <c r="J1397" s="1750"/>
      <c r="K1397" s="1751"/>
      <c r="L1397" s="1751"/>
      <c r="M1397" s="1751"/>
      <c r="N1397" s="1752"/>
      <c r="O1397" s="1751"/>
      <c r="P1397" s="1751"/>
      <c r="Q1397" s="1751"/>
    </row>
    <row r="1398" spans="1:17" s="1753" customFormat="1" ht="23.1" hidden="1" customHeight="1" outlineLevel="1">
      <c r="A1398" s="133"/>
      <c r="B1398" s="84" t="s">
        <v>911</v>
      </c>
      <c r="C1398" s="1844">
        <v>310</v>
      </c>
      <c r="D1398" s="181" t="s">
        <v>897</v>
      </c>
      <c r="E1398" s="1746"/>
      <c r="F1398" s="2160"/>
      <c r="G1398" s="2160"/>
      <c r="H1398" s="2160">
        <v>1</v>
      </c>
      <c r="I1398" s="2125"/>
      <c r="J1398" s="1750"/>
      <c r="K1398" s="1751"/>
      <c r="L1398" s="1751"/>
      <c r="M1398" s="1751"/>
      <c r="N1398" s="1752"/>
      <c r="O1398" s="1751"/>
      <c r="P1398" s="1751"/>
      <c r="Q1398" s="1751"/>
    </row>
    <row r="1399" spans="1:17" s="1753" customFormat="1" ht="23.1" hidden="1" customHeight="1" outlineLevel="1">
      <c r="A1399" s="133"/>
      <c r="B1399" s="84" t="s">
        <v>912</v>
      </c>
      <c r="C1399" s="1844">
        <v>235</v>
      </c>
      <c r="D1399" s="181" t="s">
        <v>897</v>
      </c>
      <c r="E1399" s="1746"/>
      <c r="F1399" s="2160"/>
      <c r="G1399" s="2160"/>
      <c r="H1399" s="2160">
        <v>1</v>
      </c>
      <c r="I1399" s="2125"/>
      <c r="J1399" s="1750"/>
      <c r="K1399" s="1751"/>
      <c r="L1399" s="1751"/>
      <c r="M1399" s="1751"/>
      <c r="N1399" s="1752"/>
      <c r="O1399" s="1751"/>
      <c r="P1399" s="1751"/>
      <c r="Q1399" s="1751"/>
    </row>
    <row r="1400" spans="1:17" s="1753" customFormat="1" ht="23.1" hidden="1" customHeight="1" outlineLevel="1">
      <c r="A1400" s="133"/>
      <c r="B1400" s="84" t="s">
        <v>913</v>
      </c>
      <c r="C1400" s="1844">
        <v>111</v>
      </c>
      <c r="D1400" s="181" t="s">
        <v>897</v>
      </c>
      <c r="E1400" s="1746"/>
      <c r="F1400" s="2160"/>
      <c r="G1400" s="2160"/>
      <c r="H1400" s="2160">
        <v>1</v>
      </c>
      <c r="I1400" s="2125"/>
      <c r="J1400" s="1750"/>
      <c r="K1400" s="1751"/>
      <c r="L1400" s="1751"/>
      <c r="M1400" s="1751"/>
      <c r="N1400" s="1752"/>
      <c r="O1400" s="1751"/>
      <c r="P1400" s="1751"/>
      <c r="Q1400" s="1751"/>
    </row>
    <row r="1401" spans="1:17" s="1753" customFormat="1" ht="23.1" hidden="1" customHeight="1" outlineLevel="1">
      <c r="A1401" s="133"/>
      <c r="B1401" s="84" t="s">
        <v>914</v>
      </c>
      <c r="C1401" s="1844">
        <v>92</v>
      </c>
      <c r="D1401" s="181" t="s">
        <v>897</v>
      </c>
      <c r="E1401" s="1746"/>
      <c r="F1401" s="2160"/>
      <c r="G1401" s="2160"/>
      <c r="H1401" s="2160">
        <v>1</v>
      </c>
      <c r="I1401" s="2125"/>
      <c r="J1401" s="1750"/>
      <c r="K1401" s="1751"/>
      <c r="L1401" s="1751"/>
      <c r="M1401" s="1751"/>
      <c r="N1401" s="1752"/>
      <c r="O1401" s="1751"/>
      <c r="P1401" s="1751"/>
      <c r="Q1401" s="1751"/>
    </row>
    <row r="1402" spans="1:17" s="1753" customFormat="1" ht="23.1" customHeight="1" collapsed="1">
      <c r="A1402" s="133"/>
      <c r="B1402" s="84" t="s">
        <v>915</v>
      </c>
      <c r="C1402" s="1844">
        <f>SUM(C1398:C1401)</f>
        <v>748</v>
      </c>
      <c r="D1402" s="181" t="s">
        <v>897</v>
      </c>
      <c r="E1402" s="1746"/>
      <c r="F1402" s="2160"/>
      <c r="G1402" s="2160"/>
      <c r="H1402" s="2160">
        <v>1</v>
      </c>
      <c r="I1402" s="2125"/>
      <c r="J1402" s="1750"/>
      <c r="K1402" s="1751"/>
      <c r="L1402" s="1751"/>
      <c r="M1402" s="1751"/>
      <c r="N1402" s="1752"/>
      <c r="O1402" s="1751"/>
      <c r="P1402" s="1751"/>
      <c r="Q1402" s="1751"/>
    </row>
    <row r="1403" spans="1:17" s="1753" customFormat="1" ht="23.1" hidden="1" customHeight="1" outlineLevel="1">
      <c r="A1403" s="133"/>
      <c r="B1403" s="84" t="s">
        <v>916</v>
      </c>
      <c r="C1403" s="1844">
        <v>661</v>
      </c>
      <c r="D1403" s="181" t="s">
        <v>897</v>
      </c>
      <c r="E1403" s="1746"/>
      <c r="F1403" s="2160"/>
      <c r="G1403" s="2160"/>
      <c r="H1403" s="2160">
        <v>1</v>
      </c>
      <c r="I1403" s="2125"/>
      <c r="J1403" s="1750"/>
      <c r="K1403" s="1751"/>
      <c r="L1403" s="1751"/>
      <c r="M1403" s="1751"/>
      <c r="N1403" s="1752"/>
      <c r="O1403" s="1751"/>
      <c r="P1403" s="1751"/>
      <c r="Q1403" s="1751"/>
    </row>
    <row r="1404" spans="1:17" s="1753" customFormat="1" ht="23.1" hidden="1" customHeight="1" outlineLevel="1">
      <c r="A1404" s="1846"/>
      <c r="B1404" s="1326" t="s">
        <v>917</v>
      </c>
      <c r="C1404" s="2197">
        <v>63</v>
      </c>
      <c r="D1404" s="181" t="s">
        <v>897</v>
      </c>
      <c r="E1404" s="1848"/>
      <c r="F1404" s="2160"/>
      <c r="G1404" s="2160"/>
      <c r="H1404" s="2160">
        <v>1</v>
      </c>
      <c r="I1404" s="2125"/>
      <c r="J1404" s="1849"/>
      <c r="K1404" s="1751"/>
      <c r="L1404" s="1751"/>
      <c r="M1404" s="1751"/>
      <c r="N1404" s="1752"/>
      <c r="O1404" s="1751"/>
      <c r="P1404" s="1751"/>
      <c r="Q1404" s="1751"/>
    </row>
    <row r="1405" spans="1:17" s="1753" customFormat="1" ht="23.1" customHeight="1" collapsed="1">
      <c r="A1405" s="978"/>
      <c r="B1405" s="1836" t="s">
        <v>918</v>
      </c>
      <c r="C1405" s="2198">
        <f>SUM(C1403:C1404)</f>
        <v>724</v>
      </c>
      <c r="D1405" s="181" t="s">
        <v>897</v>
      </c>
      <c r="E1405" s="1852"/>
      <c r="F1405" s="2160"/>
      <c r="G1405" s="2160"/>
      <c r="H1405" s="2160">
        <v>1</v>
      </c>
      <c r="I1405" s="2125"/>
      <c r="J1405" s="1853"/>
      <c r="K1405" s="1751"/>
      <c r="L1405" s="1751"/>
      <c r="M1405" s="1751"/>
      <c r="N1405" s="1752"/>
      <c r="O1405" s="1751"/>
      <c r="P1405" s="1751"/>
      <c r="Q1405" s="1751"/>
    </row>
    <row r="1406" spans="1:17" s="1753" customFormat="1" ht="23.1" hidden="1" customHeight="1" outlineLevel="1">
      <c r="A1406" s="133"/>
      <c r="B1406" s="84" t="s">
        <v>919</v>
      </c>
      <c r="C1406" s="1844">
        <v>419</v>
      </c>
      <c r="D1406" s="181" t="s">
        <v>897</v>
      </c>
      <c r="E1406" s="1746"/>
      <c r="F1406" s="2160"/>
      <c r="G1406" s="2160"/>
      <c r="H1406" s="2160">
        <v>1</v>
      </c>
      <c r="I1406" s="2125"/>
      <c r="J1406" s="1750"/>
      <c r="K1406" s="1751"/>
      <c r="L1406" s="1751"/>
      <c r="M1406" s="1751"/>
      <c r="N1406" s="1752"/>
      <c r="O1406" s="1751"/>
      <c r="P1406" s="1751"/>
      <c r="Q1406" s="1751"/>
    </row>
    <row r="1407" spans="1:17" s="1753" customFormat="1" ht="23.1" hidden="1" customHeight="1" outlineLevel="1">
      <c r="A1407" s="133"/>
      <c r="B1407" s="84" t="s">
        <v>920</v>
      </c>
      <c r="C1407" s="1844">
        <v>126</v>
      </c>
      <c r="D1407" s="181" t="s">
        <v>897</v>
      </c>
      <c r="E1407" s="1746"/>
      <c r="F1407" s="2160"/>
      <c r="G1407" s="2160"/>
      <c r="H1407" s="2160">
        <v>1</v>
      </c>
      <c r="I1407" s="2125"/>
      <c r="J1407" s="1750"/>
      <c r="K1407" s="1751"/>
      <c r="L1407" s="1751"/>
      <c r="M1407" s="1751"/>
      <c r="N1407" s="1752"/>
      <c r="O1407" s="1751"/>
      <c r="P1407" s="1751"/>
      <c r="Q1407" s="1751"/>
    </row>
    <row r="1408" spans="1:17" s="1753" customFormat="1" ht="23.1" hidden="1" customHeight="1" outlineLevel="1">
      <c r="A1408" s="133"/>
      <c r="B1408" s="84" t="s">
        <v>921</v>
      </c>
      <c r="C1408" s="1844">
        <v>122</v>
      </c>
      <c r="D1408" s="181" t="s">
        <v>897</v>
      </c>
      <c r="E1408" s="1746"/>
      <c r="F1408" s="2160"/>
      <c r="G1408" s="2160"/>
      <c r="H1408" s="2160">
        <v>1</v>
      </c>
      <c r="I1408" s="2125"/>
      <c r="J1408" s="1750"/>
      <c r="K1408" s="1751"/>
      <c r="L1408" s="1751"/>
      <c r="M1408" s="1751"/>
      <c r="N1408" s="1752"/>
      <c r="O1408" s="1751"/>
      <c r="P1408" s="1751"/>
      <c r="Q1408" s="1751"/>
    </row>
    <row r="1409" spans="1:17" s="1753" customFormat="1" ht="23.1" hidden="1" customHeight="1" outlineLevel="1">
      <c r="A1409" s="166"/>
      <c r="B1409" s="84" t="s">
        <v>922</v>
      </c>
      <c r="C1409" s="1844">
        <v>64</v>
      </c>
      <c r="D1409" s="181" t="s">
        <v>897</v>
      </c>
      <c r="E1409" s="1746"/>
      <c r="F1409" s="2160"/>
      <c r="G1409" s="2160"/>
      <c r="H1409" s="2160">
        <v>1</v>
      </c>
      <c r="I1409" s="2125"/>
      <c r="J1409" s="1750"/>
      <c r="K1409" s="1751"/>
      <c r="L1409" s="1751"/>
      <c r="M1409" s="1751"/>
      <c r="N1409" s="1752"/>
      <c r="O1409" s="1751"/>
      <c r="P1409" s="1751"/>
      <c r="Q1409" s="1751"/>
    </row>
    <row r="1410" spans="1:17" s="1753" customFormat="1" ht="23.1" customHeight="1" collapsed="1">
      <c r="A1410" s="133"/>
      <c r="B1410" s="84" t="s">
        <v>923</v>
      </c>
      <c r="C1410" s="1844">
        <f>SUM(C1406:C1409)</f>
        <v>731</v>
      </c>
      <c r="D1410" s="181" t="s">
        <v>897</v>
      </c>
      <c r="E1410" s="1746"/>
      <c r="F1410" s="2160"/>
      <c r="G1410" s="2160"/>
      <c r="H1410" s="2160">
        <v>1</v>
      </c>
      <c r="I1410" s="2125"/>
      <c r="J1410" s="1750"/>
      <c r="K1410" s="1751"/>
      <c r="L1410" s="1751"/>
      <c r="M1410" s="1751"/>
      <c r="N1410" s="1752"/>
      <c r="O1410" s="1751"/>
      <c r="P1410" s="1751"/>
      <c r="Q1410" s="1751"/>
    </row>
    <row r="1411" spans="1:17" s="1753" customFormat="1" ht="23.1" hidden="1" customHeight="1" outlineLevel="1">
      <c r="A1411" s="133"/>
      <c r="B1411" s="84" t="s">
        <v>924</v>
      </c>
      <c r="C1411" s="1844">
        <v>297</v>
      </c>
      <c r="D1411" s="181" t="s">
        <v>897</v>
      </c>
      <c r="E1411" s="1746"/>
      <c r="F1411" s="2160"/>
      <c r="G1411" s="2160"/>
      <c r="H1411" s="2160">
        <v>1</v>
      </c>
      <c r="I1411" s="2125"/>
      <c r="J1411" s="1750"/>
      <c r="K1411" s="1751"/>
      <c r="L1411" s="1751"/>
      <c r="M1411" s="1751"/>
      <c r="N1411" s="1752"/>
      <c r="O1411" s="1751"/>
      <c r="P1411" s="1751"/>
      <c r="Q1411" s="1751"/>
    </row>
    <row r="1412" spans="1:17" s="1753" customFormat="1" ht="23.1" hidden="1" customHeight="1" outlineLevel="1">
      <c r="A1412" s="133"/>
      <c r="B1412" s="84" t="s">
        <v>925</v>
      </c>
      <c r="C1412" s="1844">
        <v>131</v>
      </c>
      <c r="D1412" s="181" t="s">
        <v>897</v>
      </c>
      <c r="E1412" s="1746"/>
      <c r="F1412" s="2160"/>
      <c r="G1412" s="2160"/>
      <c r="H1412" s="2160">
        <v>1</v>
      </c>
      <c r="I1412" s="2125"/>
      <c r="J1412" s="1750"/>
      <c r="K1412" s="1751"/>
      <c r="L1412" s="1751"/>
      <c r="M1412" s="1751"/>
      <c r="N1412" s="1752"/>
      <c r="O1412" s="1751"/>
      <c r="P1412" s="1751"/>
      <c r="Q1412" s="1751"/>
    </row>
    <row r="1413" spans="1:17" s="1753" customFormat="1" ht="23.1" hidden="1" customHeight="1" outlineLevel="1">
      <c r="A1413" s="133"/>
      <c r="B1413" s="84" t="s">
        <v>926</v>
      </c>
      <c r="C1413" s="1844">
        <v>138</v>
      </c>
      <c r="D1413" s="181" t="s">
        <v>897</v>
      </c>
      <c r="E1413" s="1746"/>
      <c r="F1413" s="2160"/>
      <c r="G1413" s="2160"/>
      <c r="H1413" s="2160">
        <v>1</v>
      </c>
      <c r="I1413" s="2125"/>
      <c r="J1413" s="1750"/>
      <c r="K1413" s="1751"/>
      <c r="L1413" s="1751"/>
      <c r="M1413" s="1751"/>
      <c r="N1413" s="1752"/>
      <c r="O1413" s="1751"/>
      <c r="P1413" s="1751"/>
      <c r="Q1413" s="1751"/>
    </row>
    <row r="1414" spans="1:17" s="1753" customFormat="1" ht="23.1" customHeight="1" collapsed="1">
      <c r="A1414" s="133"/>
      <c r="B1414" s="84" t="s">
        <v>927</v>
      </c>
      <c r="C1414" s="1844">
        <f>SUM(C1411:C1413)</f>
        <v>566</v>
      </c>
      <c r="D1414" s="181" t="s">
        <v>897</v>
      </c>
      <c r="E1414" s="1746"/>
      <c r="F1414" s="2160"/>
      <c r="G1414" s="2160"/>
      <c r="H1414" s="2160">
        <v>1</v>
      </c>
      <c r="I1414" s="2125"/>
      <c r="J1414" s="1750"/>
      <c r="K1414" s="1751"/>
      <c r="L1414" s="1751"/>
      <c r="M1414" s="1751"/>
      <c r="N1414" s="1752"/>
      <c r="O1414" s="1751"/>
      <c r="P1414" s="1751"/>
      <c r="Q1414" s="1751"/>
    </row>
    <row r="1415" spans="1:17" s="1753" customFormat="1" ht="23.1" customHeight="1">
      <c r="A1415" s="133"/>
      <c r="B1415" s="84" t="s">
        <v>928</v>
      </c>
      <c r="C1415" s="1844">
        <v>375</v>
      </c>
      <c r="D1415" s="181" t="s">
        <v>897</v>
      </c>
      <c r="E1415" s="1746"/>
      <c r="F1415" s="2160"/>
      <c r="G1415" s="2160"/>
      <c r="H1415" s="2160">
        <v>1</v>
      </c>
      <c r="I1415" s="2125"/>
      <c r="J1415" s="1750"/>
      <c r="K1415" s="1751"/>
      <c r="L1415" s="1751"/>
      <c r="M1415" s="1751"/>
      <c r="N1415" s="1752"/>
      <c r="O1415" s="1751"/>
      <c r="P1415" s="1751"/>
      <c r="Q1415" s="1751"/>
    </row>
    <row r="1416" spans="1:17" s="1753" customFormat="1" ht="23.1" hidden="1" customHeight="1" outlineLevel="1">
      <c r="A1416" s="133"/>
      <c r="B1416" s="84" t="s">
        <v>929</v>
      </c>
      <c r="C1416" s="1844">
        <v>257</v>
      </c>
      <c r="D1416" s="181" t="s">
        <v>897</v>
      </c>
      <c r="E1416" s="1746"/>
      <c r="F1416" s="2160"/>
      <c r="G1416" s="2160"/>
      <c r="H1416" s="2160">
        <v>1</v>
      </c>
      <c r="I1416" s="2125"/>
      <c r="J1416" s="1750"/>
      <c r="K1416" s="1751"/>
      <c r="L1416" s="1751"/>
      <c r="M1416" s="1751"/>
      <c r="N1416" s="1752"/>
      <c r="O1416" s="1751"/>
      <c r="P1416" s="1751"/>
      <c r="Q1416" s="1751"/>
    </row>
    <row r="1417" spans="1:17" s="1753" customFormat="1" ht="23.1" hidden="1" customHeight="1" outlineLevel="1">
      <c r="A1417" s="133"/>
      <c r="B1417" s="84" t="s">
        <v>930</v>
      </c>
      <c r="C1417" s="1844">
        <v>149</v>
      </c>
      <c r="D1417" s="181" t="s">
        <v>897</v>
      </c>
      <c r="E1417" s="1746"/>
      <c r="F1417" s="2160"/>
      <c r="G1417" s="2160"/>
      <c r="H1417" s="2160">
        <v>1</v>
      </c>
      <c r="I1417" s="2125"/>
      <c r="J1417" s="1750"/>
      <c r="K1417" s="1751"/>
      <c r="L1417" s="1751"/>
      <c r="M1417" s="1751"/>
      <c r="N1417" s="1752"/>
      <c r="O1417" s="1751"/>
      <c r="P1417" s="1751"/>
      <c r="Q1417" s="1751"/>
    </row>
    <row r="1418" spans="1:17" s="1753" customFormat="1" ht="23.1" customHeight="1" collapsed="1">
      <c r="A1418" s="133"/>
      <c r="B1418" s="84" t="s">
        <v>931</v>
      </c>
      <c r="C1418" s="1844">
        <f>SUM(C1416:C1417)</f>
        <v>406</v>
      </c>
      <c r="D1418" s="181" t="s">
        <v>897</v>
      </c>
      <c r="E1418" s="1746"/>
      <c r="F1418" s="2160"/>
      <c r="G1418" s="2160"/>
      <c r="H1418" s="2160">
        <v>1</v>
      </c>
      <c r="I1418" s="2125"/>
      <c r="J1418" s="1750"/>
      <c r="K1418" s="1751"/>
      <c r="L1418" s="1751"/>
      <c r="M1418" s="1751"/>
      <c r="N1418" s="1752"/>
      <c r="O1418" s="1751"/>
      <c r="P1418" s="1751"/>
      <c r="Q1418" s="1751"/>
    </row>
    <row r="1419" spans="1:17" s="1753" customFormat="1" ht="23.1" hidden="1" customHeight="1" outlineLevel="1">
      <c r="A1419" s="133"/>
      <c r="B1419" s="84" t="s">
        <v>932</v>
      </c>
      <c r="C1419" s="1844">
        <v>185</v>
      </c>
      <c r="D1419" s="181" t="s">
        <v>897</v>
      </c>
      <c r="E1419" s="1746"/>
      <c r="F1419" s="2160"/>
      <c r="G1419" s="2160"/>
      <c r="H1419" s="2160">
        <v>1</v>
      </c>
      <c r="I1419" s="2125"/>
      <c r="J1419" s="1750"/>
      <c r="K1419" s="1751"/>
      <c r="L1419" s="1751"/>
      <c r="M1419" s="1751"/>
      <c r="N1419" s="1752"/>
      <c r="O1419" s="1751"/>
      <c r="P1419" s="1751"/>
      <c r="Q1419" s="1751"/>
    </row>
    <row r="1420" spans="1:17" s="1753" customFormat="1" ht="23.1" hidden="1" customHeight="1" outlineLevel="1">
      <c r="A1420" s="133"/>
      <c r="B1420" s="84" t="s">
        <v>933</v>
      </c>
      <c r="C1420" s="1844">
        <v>340</v>
      </c>
      <c r="D1420" s="181" t="s">
        <v>897</v>
      </c>
      <c r="E1420" s="1746"/>
      <c r="F1420" s="2160"/>
      <c r="G1420" s="2160"/>
      <c r="H1420" s="2160">
        <v>1</v>
      </c>
      <c r="I1420" s="2125"/>
      <c r="J1420" s="1750"/>
      <c r="K1420" s="1751"/>
      <c r="L1420" s="1751"/>
      <c r="M1420" s="1751"/>
      <c r="N1420" s="1752"/>
      <c r="O1420" s="1751"/>
      <c r="P1420" s="1751"/>
      <c r="Q1420" s="1751"/>
    </row>
    <row r="1421" spans="1:17" s="1753" customFormat="1" ht="23.1" hidden="1" customHeight="1" outlineLevel="1">
      <c r="A1421" s="133"/>
      <c r="B1421" s="84" t="s">
        <v>934</v>
      </c>
      <c r="C1421" s="1844">
        <v>262</v>
      </c>
      <c r="D1421" s="181" t="s">
        <v>897</v>
      </c>
      <c r="E1421" s="1746"/>
      <c r="F1421" s="2160"/>
      <c r="G1421" s="2160"/>
      <c r="H1421" s="2160">
        <v>1</v>
      </c>
      <c r="I1421" s="2125"/>
      <c r="J1421" s="1750"/>
      <c r="K1421" s="1751"/>
      <c r="L1421" s="1751"/>
      <c r="M1421" s="1751"/>
      <c r="N1421" s="1752"/>
      <c r="O1421" s="1751"/>
      <c r="P1421" s="1751"/>
      <c r="Q1421" s="1751"/>
    </row>
    <row r="1422" spans="1:17" s="1753" customFormat="1" ht="23.1" customHeight="1" collapsed="1">
      <c r="A1422" s="133"/>
      <c r="B1422" s="84" t="s">
        <v>935</v>
      </c>
      <c r="C1422" s="1844">
        <f>SUM(C1419:C1421)</f>
        <v>787</v>
      </c>
      <c r="D1422" s="181" t="s">
        <v>897</v>
      </c>
      <c r="E1422" s="1746"/>
      <c r="F1422" s="2160"/>
      <c r="G1422" s="2160"/>
      <c r="H1422" s="2160">
        <v>1</v>
      </c>
      <c r="I1422" s="2125"/>
      <c r="J1422" s="1750"/>
      <c r="K1422" s="1751"/>
      <c r="L1422" s="1751"/>
      <c r="M1422" s="1751"/>
      <c r="N1422" s="1752"/>
      <c r="O1422" s="1751"/>
      <c r="P1422" s="1751"/>
      <c r="Q1422" s="1751"/>
    </row>
    <row r="1423" spans="1:17" s="1753" customFormat="1" ht="23.1" hidden="1" customHeight="1" outlineLevel="1">
      <c r="A1423" s="133"/>
      <c r="B1423" s="84" t="s">
        <v>936</v>
      </c>
      <c r="C1423" s="1844">
        <v>341</v>
      </c>
      <c r="D1423" s="181" t="s">
        <v>897</v>
      </c>
      <c r="E1423" s="1746"/>
      <c r="F1423" s="2160"/>
      <c r="G1423" s="2160"/>
      <c r="H1423" s="2160">
        <v>1</v>
      </c>
      <c r="I1423" s="2125"/>
      <c r="J1423" s="1750"/>
      <c r="K1423" s="1751"/>
      <c r="L1423" s="1751"/>
      <c r="M1423" s="1751"/>
      <c r="N1423" s="1752"/>
      <c r="O1423" s="1751"/>
      <c r="P1423" s="1751"/>
      <c r="Q1423" s="1751"/>
    </row>
    <row r="1424" spans="1:17" s="1753" customFormat="1" ht="23.1" hidden="1" customHeight="1" outlineLevel="1">
      <c r="A1424" s="133"/>
      <c r="B1424" s="84" t="s">
        <v>937</v>
      </c>
      <c r="C1424" s="1844">
        <v>104</v>
      </c>
      <c r="D1424" s="181" t="s">
        <v>897</v>
      </c>
      <c r="E1424" s="1746"/>
      <c r="F1424" s="2160"/>
      <c r="G1424" s="2160"/>
      <c r="H1424" s="2160">
        <v>1</v>
      </c>
      <c r="I1424" s="2125"/>
      <c r="J1424" s="1750"/>
      <c r="K1424" s="1751"/>
      <c r="L1424" s="1751"/>
      <c r="M1424" s="1751"/>
      <c r="N1424" s="1752"/>
      <c r="O1424" s="1751"/>
      <c r="P1424" s="1751"/>
      <c r="Q1424" s="1751"/>
    </row>
    <row r="1425" spans="1:17" s="1753" customFormat="1" ht="23.1" hidden="1" customHeight="1" outlineLevel="1">
      <c r="A1425" s="133"/>
      <c r="B1425" s="84" t="s">
        <v>938</v>
      </c>
      <c r="C1425" s="1844">
        <v>83</v>
      </c>
      <c r="D1425" s="181" t="s">
        <v>897</v>
      </c>
      <c r="E1425" s="1746"/>
      <c r="F1425" s="2160"/>
      <c r="G1425" s="2160"/>
      <c r="H1425" s="2160">
        <v>1</v>
      </c>
      <c r="I1425" s="2125"/>
      <c r="J1425" s="1750"/>
      <c r="K1425" s="1751"/>
      <c r="L1425" s="1751"/>
      <c r="M1425" s="1751"/>
      <c r="N1425" s="1752"/>
      <c r="O1425" s="1751"/>
      <c r="P1425" s="1751"/>
      <c r="Q1425" s="1751"/>
    </row>
    <row r="1426" spans="1:17" s="1753" customFormat="1" ht="23.1" customHeight="1" collapsed="1">
      <c r="A1426" s="133"/>
      <c r="B1426" s="84" t="s">
        <v>939</v>
      </c>
      <c r="C1426" s="1844">
        <f>SUM(C1423:C1425)</f>
        <v>528</v>
      </c>
      <c r="D1426" s="181" t="s">
        <v>897</v>
      </c>
      <c r="E1426" s="1746"/>
      <c r="F1426" s="2160"/>
      <c r="G1426" s="2160"/>
      <c r="H1426" s="2160">
        <v>1</v>
      </c>
      <c r="I1426" s="2125"/>
      <c r="J1426" s="1750"/>
      <c r="K1426" s="1751"/>
      <c r="L1426" s="1751"/>
      <c r="M1426" s="1751"/>
      <c r="N1426" s="1752"/>
      <c r="O1426" s="1751"/>
      <c r="P1426" s="1751"/>
      <c r="Q1426" s="1751"/>
    </row>
    <row r="1427" spans="1:17" s="1753" customFormat="1" ht="23.1" hidden="1" customHeight="1" outlineLevel="1">
      <c r="A1427" s="133"/>
      <c r="B1427" s="84" t="s">
        <v>940</v>
      </c>
      <c r="C1427" s="1844">
        <v>319</v>
      </c>
      <c r="D1427" s="181" t="s">
        <v>897</v>
      </c>
      <c r="E1427" s="1746"/>
      <c r="F1427" s="2160"/>
      <c r="G1427" s="2160"/>
      <c r="H1427" s="2160">
        <v>1</v>
      </c>
      <c r="I1427" s="2125"/>
      <c r="J1427" s="1750"/>
      <c r="K1427" s="1751"/>
      <c r="L1427" s="1751"/>
      <c r="M1427" s="1751"/>
      <c r="N1427" s="1752"/>
      <c r="O1427" s="1751"/>
      <c r="P1427" s="1751"/>
      <c r="Q1427" s="1751"/>
    </row>
    <row r="1428" spans="1:17" s="1753" customFormat="1" ht="23.1" hidden="1" customHeight="1" outlineLevel="1">
      <c r="A1428" s="133"/>
      <c r="B1428" s="84" t="s">
        <v>941</v>
      </c>
      <c r="C1428" s="1844">
        <v>176</v>
      </c>
      <c r="D1428" s="181" t="s">
        <v>897</v>
      </c>
      <c r="E1428" s="1746"/>
      <c r="F1428" s="2160"/>
      <c r="G1428" s="2160"/>
      <c r="H1428" s="2160">
        <v>1</v>
      </c>
      <c r="I1428" s="2125"/>
      <c r="J1428" s="1750"/>
      <c r="K1428" s="1751"/>
      <c r="L1428" s="1751"/>
      <c r="M1428" s="1751"/>
      <c r="N1428" s="1752"/>
      <c r="O1428" s="1751"/>
      <c r="P1428" s="1751"/>
      <c r="Q1428" s="1751"/>
    </row>
    <row r="1429" spans="1:17" s="1753" customFormat="1" ht="23.1" hidden="1" customHeight="1" outlineLevel="1">
      <c r="A1429" s="1846"/>
      <c r="B1429" s="1326" t="s">
        <v>942</v>
      </c>
      <c r="C1429" s="2197">
        <v>115</v>
      </c>
      <c r="D1429" s="181" t="s">
        <v>897</v>
      </c>
      <c r="E1429" s="1848"/>
      <c r="F1429" s="2160"/>
      <c r="G1429" s="2160"/>
      <c r="H1429" s="2160">
        <v>1</v>
      </c>
      <c r="I1429" s="2125"/>
      <c r="J1429" s="1849"/>
      <c r="K1429" s="1751"/>
      <c r="L1429" s="1751"/>
      <c r="M1429" s="1751"/>
      <c r="N1429" s="1752"/>
      <c r="O1429" s="1751"/>
      <c r="P1429" s="1751"/>
      <c r="Q1429" s="1751"/>
    </row>
    <row r="1430" spans="1:17" s="1753" customFormat="1" ht="23.1" hidden="1" customHeight="1" outlineLevel="1">
      <c r="A1430" s="978" t="s">
        <v>1032</v>
      </c>
      <c r="B1430" s="1836" t="s">
        <v>943</v>
      </c>
      <c r="C1430" s="2199">
        <v>102</v>
      </c>
      <c r="D1430" s="181" t="s">
        <v>897</v>
      </c>
      <c r="E1430" s="1852"/>
      <c r="F1430" s="2160"/>
      <c r="G1430" s="2160"/>
      <c r="H1430" s="2160">
        <v>1</v>
      </c>
      <c r="I1430" s="2125"/>
      <c r="J1430" s="1853"/>
      <c r="K1430" s="1751"/>
      <c r="L1430" s="1751"/>
      <c r="M1430" s="1751"/>
      <c r="N1430" s="1752"/>
      <c r="O1430" s="1751"/>
      <c r="P1430" s="1751"/>
      <c r="Q1430" s="1751"/>
    </row>
    <row r="1431" spans="1:17" s="1753" customFormat="1" ht="23.1" customHeight="1" collapsed="1">
      <c r="A1431" s="133"/>
      <c r="B1431" s="84" t="s">
        <v>944</v>
      </c>
      <c r="C1431" s="1844">
        <f>SUM(C1427:C1430)</f>
        <v>712</v>
      </c>
      <c r="D1431" s="181" t="s">
        <v>897</v>
      </c>
      <c r="E1431" s="1746"/>
      <c r="F1431" s="2160"/>
      <c r="G1431" s="2160"/>
      <c r="H1431" s="2160">
        <v>1</v>
      </c>
      <c r="I1431" s="2125"/>
      <c r="J1431" s="1750"/>
      <c r="K1431" s="1751"/>
      <c r="L1431" s="1751"/>
      <c r="M1431" s="1751"/>
      <c r="N1431" s="1752"/>
      <c r="O1431" s="1751"/>
      <c r="P1431" s="1751"/>
      <c r="Q1431" s="1751"/>
    </row>
    <row r="1432" spans="1:17" s="1753" customFormat="1" ht="23.1" hidden="1" customHeight="1" outlineLevel="1">
      <c r="A1432" s="133"/>
      <c r="B1432" s="84" t="s">
        <v>945</v>
      </c>
      <c r="C1432" s="1844">
        <v>271</v>
      </c>
      <c r="D1432" s="181" t="s">
        <v>897</v>
      </c>
      <c r="E1432" s="1746"/>
      <c r="F1432" s="2160"/>
      <c r="G1432" s="2160"/>
      <c r="H1432" s="2160">
        <v>1</v>
      </c>
      <c r="I1432" s="2125"/>
      <c r="J1432" s="1750"/>
      <c r="K1432" s="1751"/>
      <c r="L1432" s="1751"/>
      <c r="M1432" s="1751"/>
      <c r="N1432" s="1752"/>
      <c r="O1432" s="1751"/>
      <c r="P1432" s="1751"/>
      <c r="Q1432" s="1751"/>
    </row>
    <row r="1433" spans="1:17" s="1753" customFormat="1" ht="23.1" hidden="1" customHeight="1" outlineLevel="1">
      <c r="A1433" s="133"/>
      <c r="B1433" s="84" t="s">
        <v>946</v>
      </c>
      <c r="C1433" s="1844">
        <v>103</v>
      </c>
      <c r="D1433" s="181" t="s">
        <v>897</v>
      </c>
      <c r="E1433" s="1746"/>
      <c r="F1433" s="2160"/>
      <c r="G1433" s="2160"/>
      <c r="H1433" s="2160">
        <v>1</v>
      </c>
      <c r="I1433" s="2125"/>
      <c r="J1433" s="1750"/>
      <c r="K1433" s="1751"/>
      <c r="L1433" s="1751"/>
      <c r="M1433" s="1751"/>
      <c r="N1433" s="1752"/>
      <c r="O1433" s="1751"/>
      <c r="P1433" s="1751"/>
      <c r="Q1433" s="1751"/>
    </row>
    <row r="1434" spans="1:17" s="1753" customFormat="1" ht="23.1" customHeight="1" collapsed="1">
      <c r="A1434" s="133"/>
      <c r="B1434" s="84" t="s">
        <v>947</v>
      </c>
      <c r="C1434" s="1844">
        <f>SUM(C1432:C1433)</f>
        <v>374</v>
      </c>
      <c r="D1434" s="181" t="s">
        <v>897</v>
      </c>
      <c r="E1434" s="1746"/>
      <c r="F1434" s="2160"/>
      <c r="G1434" s="2160"/>
      <c r="H1434" s="2160">
        <v>1</v>
      </c>
      <c r="I1434" s="2125"/>
      <c r="J1434" s="1750"/>
      <c r="K1434" s="1751"/>
      <c r="L1434" s="1751"/>
      <c r="M1434" s="1751"/>
      <c r="N1434" s="1752"/>
      <c r="O1434" s="1751"/>
      <c r="P1434" s="1751"/>
      <c r="Q1434" s="1751"/>
    </row>
    <row r="1435" spans="1:17" s="1753" customFormat="1" ht="23.1" hidden="1" customHeight="1" outlineLevel="1">
      <c r="A1435" s="133"/>
      <c r="B1435" s="84" t="s">
        <v>948</v>
      </c>
      <c r="C1435" s="1844">
        <v>501</v>
      </c>
      <c r="D1435" s="181" t="s">
        <v>897</v>
      </c>
      <c r="E1435" s="1746"/>
      <c r="F1435" s="2160"/>
      <c r="G1435" s="2160"/>
      <c r="H1435" s="2160">
        <v>1</v>
      </c>
      <c r="I1435" s="2125"/>
      <c r="J1435" s="1750"/>
      <c r="K1435" s="1751"/>
      <c r="L1435" s="1751"/>
      <c r="M1435" s="1751"/>
      <c r="N1435" s="1752"/>
      <c r="O1435" s="1751"/>
      <c r="P1435" s="1751"/>
      <c r="Q1435" s="1751"/>
    </row>
    <row r="1436" spans="1:17" s="1753" customFormat="1" ht="23.1" hidden="1" customHeight="1" outlineLevel="1">
      <c r="A1436" s="133"/>
      <c r="B1436" s="84" t="s">
        <v>949</v>
      </c>
      <c r="C1436" s="1844">
        <v>118</v>
      </c>
      <c r="D1436" s="181" t="s">
        <v>897</v>
      </c>
      <c r="E1436" s="1746"/>
      <c r="F1436" s="2160"/>
      <c r="G1436" s="2160"/>
      <c r="H1436" s="2160">
        <v>1</v>
      </c>
      <c r="I1436" s="2125"/>
      <c r="J1436" s="1750"/>
      <c r="K1436" s="1751"/>
      <c r="L1436" s="1751"/>
      <c r="M1436" s="1751"/>
      <c r="N1436" s="1752"/>
      <c r="O1436" s="1751"/>
      <c r="P1436" s="1751"/>
      <c r="Q1436" s="1751"/>
    </row>
    <row r="1437" spans="1:17" s="1753" customFormat="1" ht="23.1" customHeight="1" collapsed="1">
      <c r="A1437" s="1754"/>
      <c r="B1437" s="84" t="s">
        <v>950</v>
      </c>
      <c r="C1437" s="1844">
        <f>SUM(C1435:C1436)</f>
        <v>619</v>
      </c>
      <c r="D1437" s="181" t="s">
        <v>897</v>
      </c>
      <c r="E1437" s="1746"/>
      <c r="F1437" s="2160"/>
      <c r="G1437" s="2160"/>
      <c r="H1437" s="2160">
        <v>1</v>
      </c>
      <c r="I1437" s="2125"/>
      <c r="J1437" s="1750"/>
      <c r="K1437" s="1751"/>
      <c r="L1437" s="1751"/>
      <c r="M1437" s="1751"/>
      <c r="N1437" s="1752"/>
      <c r="O1437" s="1751"/>
      <c r="P1437" s="1751"/>
      <c r="Q1437" s="1751"/>
    </row>
    <row r="1438" spans="1:17" s="1753" customFormat="1" ht="23.1" hidden="1" customHeight="1" outlineLevel="1">
      <c r="A1438" s="133"/>
      <c r="B1438" s="84" t="s">
        <v>957</v>
      </c>
      <c r="C1438" s="1844">
        <v>340</v>
      </c>
      <c r="D1438" s="181" t="s">
        <v>897</v>
      </c>
      <c r="E1438" s="1746"/>
      <c r="F1438" s="2160"/>
      <c r="G1438" s="2160"/>
      <c r="H1438" s="2160">
        <v>1</v>
      </c>
      <c r="I1438" s="2125"/>
      <c r="J1438" s="1750"/>
      <c r="K1438" s="1751"/>
      <c r="L1438" s="1751"/>
      <c r="M1438" s="1751"/>
      <c r="N1438" s="1752"/>
      <c r="O1438" s="1751"/>
      <c r="P1438" s="1751"/>
      <c r="Q1438" s="1751"/>
    </row>
    <row r="1439" spans="1:17" s="1753" customFormat="1" ht="23.1" hidden="1" customHeight="1" outlineLevel="1">
      <c r="A1439" s="133"/>
      <c r="B1439" s="84" t="s">
        <v>952</v>
      </c>
      <c r="C1439" s="1844">
        <v>147</v>
      </c>
      <c r="D1439" s="181" t="s">
        <v>897</v>
      </c>
      <c r="E1439" s="1746"/>
      <c r="F1439" s="2160"/>
      <c r="G1439" s="2160"/>
      <c r="H1439" s="2160">
        <v>1</v>
      </c>
      <c r="I1439" s="2125"/>
      <c r="J1439" s="1750"/>
      <c r="K1439" s="1751"/>
      <c r="L1439" s="1751"/>
      <c r="M1439" s="1751"/>
      <c r="N1439" s="1752"/>
      <c r="O1439" s="1751"/>
      <c r="P1439" s="1751"/>
      <c r="Q1439" s="1751"/>
    </row>
    <row r="1440" spans="1:17" s="1753" customFormat="1" ht="23.1" customHeight="1" collapsed="1">
      <c r="A1440" s="1779"/>
      <c r="B1440" s="101" t="s">
        <v>953</v>
      </c>
      <c r="C1440" s="984">
        <f>SUM(C1438:C1439)</f>
        <v>487</v>
      </c>
      <c r="D1440" s="181" t="s">
        <v>897</v>
      </c>
      <c r="E1440" s="1780"/>
      <c r="F1440" s="2160"/>
      <c r="G1440" s="2160"/>
      <c r="H1440" s="2160">
        <v>1</v>
      </c>
      <c r="I1440" s="2125"/>
      <c r="J1440" s="1859"/>
      <c r="K1440" s="1756"/>
      <c r="L1440" s="1756"/>
      <c r="M1440" s="1757"/>
    </row>
    <row r="1441" spans="1:18" ht="23.1" customHeight="1">
      <c r="A1441" s="1316"/>
      <c r="B1441" s="2202" t="s">
        <v>1219</v>
      </c>
      <c r="C1441" s="1015"/>
      <c r="D1441" s="1016"/>
      <c r="E1441" s="450"/>
      <c r="F1441" s="508"/>
      <c r="G1441" s="478"/>
      <c r="H1441" s="245"/>
      <c r="I1441" s="245"/>
      <c r="J1441" s="1656"/>
      <c r="K1441" s="39"/>
      <c r="L1441" s="39"/>
      <c r="M1441" s="39"/>
      <c r="N1441" s="39"/>
      <c r="O1441" s="39"/>
      <c r="P1441" s="39"/>
      <c r="Q1441" s="39"/>
      <c r="R1441" s="39"/>
    </row>
    <row r="1442" spans="1:18" ht="23.1" customHeight="1">
      <c r="A1442" s="480"/>
      <c r="B1442" s="1017"/>
      <c r="C1442" s="1013"/>
      <c r="D1442" s="1013"/>
      <c r="E1442" s="18"/>
      <c r="F1442" s="18"/>
      <c r="G1442" s="18"/>
      <c r="H1442" s="1485"/>
      <c r="I1442" s="1485"/>
      <c r="J1442" s="1672"/>
      <c r="K1442" s="39"/>
      <c r="L1442" s="39"/>
      <c r="M1442" s="39"/>
      <c r="N1442" s="39"/>
      <c r="O1442" s="39"/>
      <c r="P1442" s="39"/>
      <c r="Q1442" s="39"/>
      <c r="R1442" s="39"/>
    </row>
    <row r="1443" spans="1:18" ht="23.1" customHeight="1">
      <c r="A1443" s="480"/>
      <c r="B1443" s="1055" t="s">
        <v>977</v>
      </c>
      <c r="C1443" s="1054"/>
      <c r="D1443" s="1054"/>
      <c r="E1443" s="450" t="s">
        <v>20</v>
      </c>
      <c r="F1443" s="412"/>
      <c r="G1443" s="377"/>
      <c r="H1443" s="1526"/>
      <c r="I1443" s="1495"/>
      <c r="J1443" s="1695" t="s">
        <v>979</v>
      </c>
      <c r="K1443" s="39"/>
      <c r="L1443" s="39"/>
      <c r="M1443" s="39"/>
      <c r="N1443" s="39"/>
      <c r="O1443" s="39">
        <v>34</v>
      </c>
      <c r="P1443" s="39"/>
      <c r="Q1443" s="39"/>
      <c r="R1443" s="39"/>
    </row>
    <row r="1444" spans="1:18" ht="23.1" customHeight="1">
      <c r="A1444" s="1316"/>
      <c r="B1444" s="1014" t="s">
        <v>1046</v>
      </c>
      <c r="C1444" s="1015">
        <f>C1449+C1453+C1457+C1462+C1465+C1470+C1474+C1475+C1478+C1482+C1486+C1491+C1494+C1497+C1500</f>
        <v>2588</v>
      </c>
      <c r="D1444" s="762" t="s">
        <v>672</v>
      </c>
      <c r="E1444" s="450" t="s">
        <v>44</v>
      </c>
      <c r="F1444" s="2160"/>
      <c r="G1444" s="2160"/>
      <c r="H1444" s="2160">
        <v>1</v>
      </c>
      <c r="I1444" s="2125"/>
      <c r="J1444" s="1656"/>
      <c r="K1444" s="39"/>
      <c r="L1444" s="39"/>
      <c r="M1444" s="39"/>
      <c r="N1444" s="39"/>
      <c r="O1444" s="39"/>
      <c r="P1444" s="39"/>
      <c r="Q1444" s="39"/>
      <c r="R1444" s="39"/>
    </row>
    <row r="1445" spans="1:18" s="1904" customFormat="1" ht="23.1" hidden="1" customHeight="1" outlineLevel="1">
      <c r="A1445" s="133"/>
      <c r="B1445" s="1899" t="s">
        <v>898</v>
      </c>
      <c r="C1445" s="2200">
        <v>76</v>
      </c>
      <c r="D1445" s="1905" t="s">
        <v>897</v>
      </c>
      <c r="E1445" s="450" t="s">
        <v>123</v>
      </c>
      <c r="F1445" s="2160"/>
      <c r="G1445" s="2160"/>
      <c r="H1445" s="2160">
        <v>1</v>
      </c>
      <c r="I1445" s="2125"/>
      <c r="J1445" s="1901"/>
      <c r="K1445" s="1902"/>
      <c r="L1445" s="1902"/>
      <c r="M1445" s="1902"/>
      <c r="N1445" s="1903"/>
      <c r="O1445" s="1902"/>
      <c r="P1445" s="1902"/>
      <c r="Q1445" s="1902"/>
    </row>
    <row r="1446" spans="1:18" s="1904" customFormat="1" ht="23.1" hidden="1" customHeight="1" outlineLevel="1">
      <c r="A1446" s="133"/>
      <c r="B1446" s="1899" t="s">
        <v>899</v>
      </c>
      <c r="C1446" s="2200">
        <v>78</v>
      </c>
      <c r="D1446" s="1905" t="s">
        <v>897</v>
      </c>
      <c r="E1446" s="1900"/>
      <c r="F1446" s="2160"/>
      <c r="G1446" s="2160"/>
      <c r="H1446" s="2160">
        <v>1</v>
      </c>
      <c r="I1446" s="2125"/>
      <c r="J1446" s="1901"/>
      <c r="K1446" s="1902"/>
      <c r="L1446" s="1902"/>
      <c r="M1446" s="1902"/>
      <c r="N1446" s="1903"/>
      <c r="O1446" s="1902"/>
      <c r="P1446" s="1902"/>
      <c r="Q1446" s="1902"/>
    </row>
    <row r="1447" spans="1:18" s="1904" customFormat="1" ht="23.1" hidden="1" customHeight="1" outlineLevel="1">
      <c r="A1447" s="133"/>
      <c r="B1447" s="1899" t="s">
        <v>900</v>
      </c>
      <c r="C1447" s="2200">
        <v>29</v>
      </c>
      <c r="D1447" s="1905" t="s">
        <v>897</v>
      </c>
      <c r="E1447" s="1900"/>
      <c r="F1447" s="2160"/>
      <c r="G1447" s="2160"/>
      <c r="H1447" s="2160">
        <v>1</v>
      </c>
      <c r="I1447" s="2125"/>
      <c r="J1447" s="1901"/>
      <c r="K1447" s="1902"/>
      <c r="L1447" s="1902"/>
      <c r="M1447" s="1902"/>
      <c r="N1447" s="1903"/>
      <c r="O1447" s="1902"/>
      <c r="P1447" s="1902"/>
      <c r="Q1447" s="1902"/>
    </row>
    <row r="1448" spans="1:18" s="1904" customFormat="1" ht="23.1" hidden="1" customHeight="1" outlineLevel="1">
      <c r="A1448" s="133"/>
      <c r="B1448" s="1899" t="s">
        <v>901</v>
      </c>
      <c r="C1448" s="2200">
        <v>28</v>
      </c>
      <c r="D1448" s="1905" t="s">
        <v>897</v>
      </c>
      <c r="E1448" s="1900"/>
      <c r="F1448" s="2160"/>
      <c r="G1448" s="2160"/>
      <c r="H1448" s="2160">
        <v>1</v>
      </c>
      <c r="I1448" s="2125"/>
      <c r="J1448" s="1901"/>
      <c r="K1448" s="1902"/>
      <c r="L1448" s="1902"/>
      <c r="M1448" s="1902"/>
      <c r="N1448" s="1903"/>
      <c r="O1448" s="1902"/>
      <c r="P1448" s="1902"/>
      <c r="Q1448" s="1902"/>
    </row>
    <row r="1449" spans="1:18" s="1753" customFormat="1" ht="23.1" customHeight="1" collapsed="1">
      <c r="A1449" s="133"/>
      <c r="B1449" s="84" t="s">
        <v>902</v>
      </c>
      <c r="C1449" s="666">
        <f>SUM(C1445:C1448)</f>
        <v>211</v>
      </c>
      <c r="D1449" s="181" t="s">
        <v>897</v>
      </c>
      <c r="E1449" s="450" t="s">
        <v>123</v>
      </c>
      <c r="F1449" s="2160"/>
      <c r="G1449" s="2160"/>
      <c r="H1449" s="2160">
        <v>1</v>
      </c>
      <c r="I1449" s="2125"/>
      <c r="J1449" s="1750"/>
      <c r="K1449" s="1751"/>
      <c r="L1449" s="1751"/>
      <c r="M1449" s="1751"/>
      <c r="N1449" s="1752"/>
      <c r="O1449" s="1751"/>
      <c r="P1449" s="1751"/>
      <c r="Q1449" s="1751"/>
    </row>
    <row r="1450" spans="1:18" s="1753" customFormat="1" ht="23.1" hidden="1" customHeight="1" outlineLevel="1">
      <c r="A1450" s="133"/>
      <c r="B1450" s="84" t="s">
        <v>903</v>
      </c>
      <c r="C1450" s="666">
        <v>50</v>
      </c>
      <c r="D1450" s="181" t="s">
        <v>897</v>
      </c>
      <c r="E1450" s="1746"/>
      <c r="F1450" s="2160"/>
      <c r="G1450" s="2160"/>
      <c r="H1450" s="2160">
        <v>1</v>
      </c>
      <c r="I1450" s="2125"/>
      <c r="J1450" s="1750"/>
      <c r="K1450" s="1751"/>
      <c r="L1450" s="1751"/>
      <c r="M1450" s="1751"/>
      <c r="N1450" s="1752"/>
      <c r="O1450" s="1751"/>
      <c r="P1450" s="1751"/>
      <c r="Q1450" s="1751"/>
    </row>
    <row r="1451" spans="1:18" s="1753" customFormat="1" ht="23.1" hidden="1" customHeight="1" outlineLevel="1">
      <c r="A1451" s="133"/>
      <c r="B1451" s="84" t="s">
        <v>904</v>
      </c>
      <c r="C1451" s="666">
        <v>53</v>
      </c>
      <c r="D1451" s="181" t="s">
        <v>897</v>
      </c>
      <c r="E1451" s="1746"/>
      <c r="F1451" s="2160"/>
      <c r="G1451" s="2160"/>
      <c r="H1451" s="2160">
        <v>1</v>
      </c>
      <c r="I1451" s="2125"/>
      <c r="J1451" s="1750"/>
      <c r="K1451" s="1751"/>
      <c r="L1451" s="1751"/>
      <c r="M1451" s="1751"/>
      <c r="N1451" s="1752"/>
      <c r="O1451" s="1751"/>
      <c r="P1451" s="1751"/>
      <c r="Q1451" s="1751"/>
    </row>
    <row r="1452" spans="1:18" s="1753" customFormat="1" ht="23.1" hidden="1" customHeight="1" outlineLevel="1">
      <c r="A1452" s="133"/>
      <c r="B1452" s="84" t="s">
        <v>905</v>
      </c>
      <c r="C1452" s="666">
        <v>55</v>
      </c>
      <c r="D1452" s="181" t="s">
        <v>897</v>
      </c>
      <c r="E1452" s="1746"/>
      <c r="F1452" s="2160"/>
      <c r="G1452" s="2160"/>
      <c r="H1452" s="2160">
        <v>1</v>
      </c>
      <c r="I1452" s="2125"/>
      <c r="J1452" s="1750"/>
      <c r="K1452" s="1751"/>
      <c r="L1452" s="1751"/>
      <c r="M1452" s="1751"/>
      <c r="N1452" s="1752"/>
      <c r="O1452" s="1751"/>
      <c r="P1452" s="1751"/>
      <c r="Q1452" s="1751"/>
    </row>
    <row r="1453" spans="1:18" s="1753" customFormat="1" ht="23.1" customHeight="1" collapsed="1">
      <c r="A1453" s="133"/>
      <c r="B1453" s="84" t="s">
        <v>906</v>
      </c>
      <c r="C1453" s="666">
        <f>SUM(C1450:C1452)</f>
        <v>158</v>
      </c>
      <c r="D1453" s="181" t="s">
        <v>897</v>
      </c>
      <c r="E1453" s="1746"/>
      <c r="F1453" s="2160"/>
      <c r="G1453" s="2160"/>
      <c r="H1453" s="2160">
        <v>1</v>
      </c>
      <c r="I1453" s="2125"/>
      <c r="J1453" s="1750"/>
      <c r="K1453" s="1751"/>
      <c r="L1453" s="1751"/>
      <c r="M1453" s="1751"/>
      <c r="N1453" s="1752"/>
      <c r="O1453" s="1751"/>
      <c r="P1453" s="1751"/>
      <c r="Q1453" s="1751"/>
    </row>
    <row r="1454" spans="1:18" s="1753" customFormat="1" ht="23.1" hidden="1" customHeight="1" outlineLevel="1">
      <c r="A1454" s="133"/>
      <c r="B1454" s="84" t="s">
        <v>907</v>
      </c>
      <c r="C1454" s="666">
        <v>45</v>
      </c>
      <c r="D1454" s="181" t="s">
        <v>897</v>
      </c>
      <c r="E1454" s="1746"/>
      <c r="F1454" s="2160"/>
      <c r="G1454" s="2160"/>
      <c r="H1454" s="2160">
        <v>1</v>
      </c>
      <c r="I1454" s="2125"/>
      <c r="J1454" s="1750"/>
      <c r="K1454" s="1751"/>
      <c r="L1454" s="1751"/>
      <c r="M1454" s="1751"/>
      <c r="N1454" s="1752"/>
      <c r="O1454" s="1751"/>
      <c r="P1454" s="1751"/>
      <c r="Q1454" s="1751"/>
    </row>
    <row r="1455" spans="1:18" s="1753" customFormat="1" ht="23.1" hidden="1" customHeight="1" outlineLevel="1">
      <c r="A1455" s="133"/>
      <c r="B1455" s="84" t="s">
        <v>908</v>
      </c>
      <c r="C1455" s="666">
        <v>61</v>
      </c>
      <c r="D1455" s="181" t="s">
        <v>897</v>
      </c>
      <c r="E1455" s="1746"/>
      <c r="F1455" s="2160"/>
      <c r="G1455" s="2160"/>
      <c r="H1455" s="2160">
        <v>1</v>
      </c>
      <c r="I1455" s="2125"/>
      <c r="J1455" s="1750"/>
      <c r="K1455" s="1751"/>
      <c r="L1455" s="1751"/>
      <c r="M1455" s="1751"/>
      <c r="N1455" s="1752"/>
      <c r="O1455" s="1751"/>
      <c r="P1455" s="1751"/>
      <c r="Q1455" s="1751"/>
    </row>
    <row r="1456" spans="1:18" s="1753" customFormat="1" ht="23.1" hidden="1" customHeight="1" outlineLevel="1">
      <c r="A1456" s="133"/>
      <c r="B1456" s="84" t="s">
        <v>909</v>
      </c>
      <c r="C1456" s="666">
        <v>30</v>
      </c>
      <c r="D1456" s="181" t="s">
        <v>897</v>
      </c>
      <c r="E1456" s="1746"/>
      <c r="F1456" s="2160"/>
      <c r="G1456" s="2160"/>
      <c r="H1456" s="2160">
        <v>1</v>
      </c>
      <c r="I1456" s="2125"/>
      <c r="J1456" s="1750"/>
      <c r="K1456" s="1751"/>
      <c r="L1456" s="1751"/>
      <c r="M1456" s="1751"/>
      <c r="N1456" s="1752"/>
      <c r="O1456" s="1751"/>
      <c r="P1456" s="1751"/>
      <c r="Q1456" s="1751"/>
    </row>
    <row r="1457" spans="1:17" s="1753" customFormat="1" ht="23.1" customHeight="1" collapsed="1">
      <c r="A1457" s="133"/>
      <c r="B1457" s="84" t="s">
        <v>910</v>
      </c>
      <c r="C1457" s="666">
        <f>SUM(C1454:C1456)</f>
        <v>136</v>
      </c>
      <c r="D1457" s="181" t="s">
        <v>897</v>
      </c>
      <c r="E1457" s="1746"/>
      <c r="F1457" s="2160"/>
      <c r="G1457" s="2160"/>
      <c r="H1457" s="2160">
        <v>1</v>
      </c>
      <c r="I1457" s="2125"/>
      <c r="J1457" s="1750"/>
      <c r="K1457" s="1751"/>
      <c r="L1457" s="1751"/>
      <c r="M1457" s="1751"/>
      <c r="N1457" s="1752"/>
      <c r="O1457" s="1751"/>
      <c r="P1457" s="1751"/>
      <c r="Q1457" s="1751"/>
    </row>
    <row r="1458" spans="1:17" s="1753" customFormat="1" ht="23.1" hidden="1" customHeight="1" outlineLevel="1">
      <c r="A1458" s="133"/>
      <c r="B1458" s="84" t="s">
        <v>911</v>
      </c>
      <c r="C1458" s="666">
        <v>73</v>
      </c>
      <c r="D1458" s="181" t="s">
        <v>897</v>
      </c>
      <c r="E1458" s="1746"/>
      <c r="F1458" s="2160"/>
      <c r="G1458" s="2160"/>
      <c r="H1458" s="2160">
        <v>1</v>
      </c>
      <c r="I1458" s="2125"/>
      <c r="J1458" s="1750"/>
      <c r="K1458" s="1751"/>
      <c r="L1458" s="1751"/>
      <c r="M1458" s="1751"/>
      <c r="N1458" s="1752"/>
      <c r="O1458" s="1751"/>
      <c r="P1458" s="1751"/>
      <c r="Q1458" s="1751"/>
    </row>
    <row r="1459" spans="1:17" s="1753" customFormat="1" ht="23.1" hidden="1" customHeight="1" outlineLevel="1">
      <c r="A1459" s="133"/>
      <c r="B1459" s="84" t="s">
        <v>912</v>
      </c>
      <c r="C1459" s="666">
        <v>110</v>
      </c>
      <c r="D1459" s="181" t="s">
        <v>897</v>
      </c>
      <c r="E1459" s="1746"/>
      <c r="F1459" s="2160"/>
      <c r="G1459" s="2160"/>
      <c r="H1459" s="2160">
        <v>1</v>
      </c>
      <c r="I1459" s="2125"/>
      <c r="J1459" s="1750"/>
      <c r="K1459" s="1751"/>
      <c r="L1459" s="1751"/>
      <c r="M1459" s="1751"/>
      <c r="N1459" s="1752"/>
      <c r="O1459" s="1751"/>
      <c r="P1459" s="1751"/>
      <c r="Q1459" s="1751"/>
    </row>
    <row r="1460" spans="1:17" s="1753" customFormat="1" ht="23.1" hidden="1" customHeight="1" outlineLevel="1">
      <c r="A1460" s="133"/>
      <c r="B1460" s="84" t="s">
        <v>913</v>
      </c>
      <c r="C1460" s="666">
        <v>41</v>
      </c>
      <c r="D1460" s="181" t="s">
        <v>897</v>
      </c>
      <c r="E1460" s="1746"/>
      <c r="F1460" s="2160"/>
      <c r="G1460" s="2160"/>
      <c r="H1460" s="2160">
        <v>1</v>
      </c>
      <c r="I1460" s="2125"/>
      <c r="J1460" s="1750"/>
      <c r="K1460" s="1751"/>
      <c r="L1460" s="1751"/>
      <c r="M1460" s="1751"/>
      <c r="N1460" s="1752"/>
      <c r="O1460" s="1751"/>
      <c r="P1460" s="1751"/>
      <c r="Q1460" s="1751"/>
    </row>
    <row r="1461" spans="1:17" s="1753" customFormat="1" ht="23.1" hidden="1" customHeight="1" outlineLevel="1">
      <c r="A1461" s="133"/>
      <c r="B1461" s="84" t="s">
        <v>914</v>
      </c>
      <c r="C1461" s="666">
        <v>33</v>
      </c>
      <c r="D1461" s="181" t="s">
        <v>897</v>
      </c>
      <c r="E1461" s="1746"/>
      <c r="F1461" s="2160"/>
      <c r="G1461" s="2160"/>
      <c r="H1461" s="2160">
        <v>1</v>
      </c>
      <c r="I1461" s="2125"/>
      <c r="J1461" s="1750"/>
      <c r="K1461" s="1751"/>
      <c r="L1461" s="1751"/>
      <c r="M1461" s="1751"/>
      <c r="N1461" s="1752"/>
      <c r="O1461" s="1751"/>
      <c r="P1461" s="1751"/>
      <c r="Q1461" s="1751"/>
    </row>
    <row r="1462" spans="1:17" s="1753" customFormat="1" ht="23.1" customHeight="1" collapsed="1">
      <c r="A1462" s="133"/>
      <c r="B1462" s="84" t="s">
        <v>915</v>
      </c>
      <c r="C1462" s="666">
        <f>SUM(C1458:C1461)</f>
        <v>257</v>
      </c>
      <c r="D1462" s="181" t="s">
        <v>897</v>
      </c>
      <c r="E1462" s="1746"/>
      <c r="F1462" s="2160"/>
      <c r="G1462" s="2160"/>
      <c r="H1462" s="2160">
        <v>1</v>
      </c>
      <c r="I1462" s="2125"/>
      <c r="J1462" s="1750"/>
      <c r="K1462" s="1751"/>
      <c r="L1462" s="1751"/>
      <c r="M1462" s="1751"/>
      <c r="N1462" s="1752"/>
      <c r="O1462" s="1751"/>
      <c r="P1462" s="1751"/>
      <c r="Q1462" s="1751"/>
    </row>
    <row r="1463" spans="1:17" s="1753" customFormat="1" ht="23.1" hidden="1" customHeight="1" outlineLevel="1">
      <c r="A1463" s="133"/>
      <c r="B1463" s="84" t="s">
        <v>916</v>
      </c>
      <c r="C1463" s="666">
        <v>227</v>
      </c>
      <c r="D1463" s="181" t="s">
        <v>897</v>
      </c>
      <c r="E1463" s="1746"/>
      <c r="F1463" s="2160"/>
      <c r="G1463" s="2160"/>
      <c r="H1463" s="2160">
        <v>1</v>
      </c>
      <c r="I1463" s="2125"/>
      <c r="J1463" s="1750"/>
      <c r="K1463" s="1751"/>
      <c r="L1463" s="1751"/>
      <c r="M1463" s="1751"/>
      <c r="N1463" s="1752"/>
      <c r="O1463" s="1751"/>
      <c r="P1463" s="1751"/>
      <c r="Q1463" s="1751"/>
    </row>
    <row r="1464" spans="1:17" s="1753" customFormat="1" ht="23.1" hidden="1" customHeight="1" outlineLevel="1">
      <c r="A1464" s="1846"/>
      <c r="B1464" s="1326" t="s">
        <v>917</v>
      </c>
      <c r="C1464" s="1334">
        <v>28</v>
      </c>
      <c r="D1464" s="181" t="s">
        <v>897</v>
      </c>
      <c r="E1464" s="1848"/>
      <c r="F1464" s="2160"/>
      <c r="G1464" s="2160"/>
      <c r="H1464" s="2160">
        <v>1</v>
      </c>
      <c r="I1464" s="2125"/>
      <c r="J1464" s="1849"/>
      <c r="K1464" s="1751"/>
      <c r="L1464" s="1751"/>
      <c r="M1464" s="1751"/>
      <c r="N1464" s="1752"/>
      <c r="O1464" s="1751"/>
      <c r="P1464" s="1751"/>
      <c r="Q1464" s="1751"/>
    </row>
    <row r="1465" spans="1:17" s="1753" customFormat="1" ht="23.1" customHeight="1" collapsed="1">
      <c r="A1465" s="978"/>
      <c r="B1465" s="1836" t="s">
        <v>918</v>
      </c>
      <c r="C1465" s="2201">
        <f>SUM(C1463:C1464)</f>
        <v>255</v>
      </c>
      <c r="D1465" s="181" t="s">
        <v>897</v>
      </c>
      <c r="E1465" s="1852"/>
      <c r="F1465" s="2160"/>
      <c r="G1465" s="2160"/>
      <c r="H1465" s="2160">
        <v>1</v>
      </c>
      <c r="I1465" s="2125"/>
      <c r="J1465" s="1853"/>
      <c r="K1465" s="1751"/>
      <c r="L1465" s="1751"/>
      <c r="M1465" s="1751"/>
      <c r="N1465" s="1752"/>
      <c r="O1465" s="1751"/>
      <c r="P1465" s="1751"/>
      <c r="Q1465" s="1751"/>
    </row>
    <row r="1466" spans="1:17" s="1753" customFormat="1" ht="23.1" hidden="1" customHeight="1" outlineLevel="1">
      <c r="A1466" s="133"/>
      <c r="B1466" s="84" t="s">
        <v>919</v>
      </c>
      <c r="C1466" s="666">
        <v>164</v>
      </c>
      <c r="D1466" s="181" t="s">
        <v>897</v>
      </c>
      <c r="E1466" s="1746"/>
      <c r="F1466" s="2160"/>
      <c r="G1466" s="2160"/>
      <c r="H1466" s="2160">
        <v>1</v>
      </c>
      <c r="I1466" s="2125"/>
      <c r="J1466" s="1750"/>
      <c r="K1466" s="1751"/>
      <c r="L1466" s="1751"/>
      <c r="M1466" s="1751"/>
      <c r="N1466" s="1752"/>
      <c r="O1466" s="1751"/>
      <c r="P1466" s="1751"/>
      <c r="Q1466" s="1751"/>
    </row>
    <row r="1467" spans="1:17" s="1753" customFormat="1" ht="23.1" hidden="1" customHeight="1" outlineLevel="1">
      <c r="A1467" s="133"/>
      <c r="B1467" s="84" t="s">
        <v>920</v>
      </c>
      <c r="C1467" s="666">
        <v>62</v>
      </c>
      <c r="D1467" s="181" t="s">
        <v>897</v>
      </c>
      <c r="E1467" s="1746"/>
      <c r="F1467" s="2160"/>
      <c r="G1467" s="2160"/>
      <c r="H1467" s="2160">
        <v>1</v>
      </c>
      <c r="I1467" s="2125"/>
      <c r="J1467" s="1750"/>
      <c r="K1467" s="1751"/>
      <c r="L1467" s="1751"/>
      <c r="M1467" s="1751"/>
      <c r="N1467" s="1752"/>
      <c r="O1467" s="1751"/>
      <c r="P1467" s="1751"/>
      <c r="Q1467" s="1751"/>
    </row>
    <row r="1468" spans="1:17" s="1753" customFormat="1" ht="23.1" hidden="1" customHeight="1" outlineLevel="1">
      <c r="A1468" s="133"/>
      <c r="B1468" s="84" t="s">
        <v>921</v>
      </c>
      <c r="C1468" s="666">
        <v>62</v>
      </c>
      <c r="D1468" s="181" t="s">
        <v>897</v>
      </c>
      <c r="E1468" s="1746"/>
      <c r="F1468" s="2160"/>
      <c r="G1468" s="2160"/>
      <c r="H1468" s="2160">
        <v>1</v>
      </c>
      <c r="I1468" s="2125"/>
      <c r="J1468" s="1750"/>
      <c r="K1468" s="1751"/>
      <c r="L1468" s="1751"/>
      <c r="M1468" s="1751"/>
      <c r="N1468" s="1752"/>
      <c r="O1468" s="1751"/>
      <c r="P1468" s="1751"/>
      <c r="Q1468" s="1751"/>
    </row>
    <row r="1469" spans="1:17" s="1753" customFormat="1" ht="23.1" hidden="1" customHeight="1" outlineLevel="1">
      <c r="A1469" s="166"/>
      <c r="B1469" s="84" t="s">
        <v>922</v>
      </c>
      <c r="C1469" s="666">
        <v>29</v>
      </c>
      <c r="D1469" s="181" t="s">
        <v>897</v>
      </c>
      <c r="E1469" s="1746"/>
      <c r="F1469" s="2160"/>
      <c r="G1469" s="2160"/>
      <c r="H1469" s="2160">
        <v>1</v>
      </c>
      <c r="I1469" s="2125"/>
      <c r="J1469" s="1750"/>
      <c r="K1469" s="1751"/>
      <c r="L1469" s="1751"/>
      <c r="M1469" s="1751"/>
      <c r="N1469" s="1752"/>
      <c r="O1469" s="1751"/>
      <c r="P1469" s="1751"/>
      <c r="Q1469" s="1751"/>
    </row>
    <row r="1470" spans="1:17" s="1753" customFormat="1" ht="23.1" customHeight="1" collapsed="1">
      <c r="A1470" s="133"/>
      <c r="B1470" s="84" t="s">
        <v>923</v>
      </c>
      <c r="C1470" s="666">
        <f>SUM(C1466:C1469)</f>
        <v>317</v>
      </c>
      <c r="D1470" s="181" t="s">
        <v>897</v>
      </c>
      <c r="E1470" s="1746"/>
      <c r="F1470" s="2160"/>
      <c r="G1470" s="2160"/>
      <c r="H1470" s="2160">
        <v>1</v>
      </c>
      <c r="I1470" s="2125"/>
      <c r="J1470" s="1750"/>
      <c r="K1470" s="1751"/>
      <c r="L1470" s="1751"/>
      <c r="M1470" s="1751"/>
      <c r="N1470" s="1752"/>
      <c r="O1470" s="1751"/>
      <c r="P1470" s="1751"/>
      <c r="Q1470" s="1751"/>
    </row>
    <row r="1471" spans="1:17" s="1753" customFormat="1" ht="23.1" hidden="1" customHeight="1" outlineLevel="1">
      <c r="A1471" s="133"/>
      <c r="B1471" s="84" t="s">
        <v>924</v>
      </c>
      <c r="C1471" s="666">
        <v>69</v>
      </c>
      <c r="D1471" s="181" t="s">
        <v>897</v>
      </c>
      <c r="E1471" s="1746"/>
      <c r="F1471" s="2160"/>
      <c r="G1471" s="2160"/>
      <c r="H1471" s="2160">
        <v>1</v>
      </c>
      <c r="I1471" s="2125"/>
      <c r="J1471" s="1750"/>
      <c r="K1471" s="1751"/>
      <c r="L1471" s="1751"/>
      <c r="M1471" s="1751"/>
      <c r="N1471" s="1752"/>
      <c r="O1471" s="1751"/>
      <c r="P1471" s="1751"/>
      <c r="Q1471" s="1751"/>
    </row>
    <row r="1472" spans="1:17" s="1753" customFormat="1" ht="23.1" hidden="1" customHeight="1" outlineLevel="1">
      <c r="A1472" s="133"/>
      <c r="B1472" s="84" t="s">
        <v>925</v>
      </c>
      <c r="C1472" s="666">
        <v>26</v>
      </c>
      <c r="D1472" s="181" t="s">
        <v>897</v>
      </c>
      <c r="E1472" s="1746"/>
      <c r="F1472" s="2160"/>
      <c r="G1472" s="2160"/>
      <c r="H1472" s="2160">
        <v>1</v>
      </c>
      <c r="I1472" s="2125"/>
      <c r="J1472" s="1750"/>
      <c r="K1472" s="1751"/>
      <c r="L1472" s="1751"/>
      <c r="M1472" s="1751"/>
      <c r="N1472" s="1752"/>
      <c r="O1472" s="1751"/>
      <c r="P1472" s="1751"/>
      <c r="Q1472" s="1751"/>
    </row>
    <row r="1473" spans="1:17" s="1753" customFormat="1" ht="23.1" hidden="1" customHeight="1" outlineLevel="1">
      <c r="A1473" s="133"/>
      <c r="B1473" s="84" t="s">
        <v>926</v>
      </c>
      <c r="C1473" s="666">
        <v>25</v>
      </c>
      <c r="D1473" s="181" t="s">
        <v>897</v>
      </c>
      <c r="E1473" s="1746"/>
      <c r="F1473" s="2160"/>
      <c r="G1473" s="2160"/>
      <c r="H1473" s="2160">
        <v>1</v>
      </c>
      <c r="I1473" s="2125"/>
      <c r="J1473" s="1750"/>
      <c r="K1473" s="1751"/>
      <c r="L1473" s="1751"/>
      <c r="M1473" s="1751"/>
      <c r="N1473" s="1752"/>
      <c r="O1473" s="1751"/>
      <c r="P1473" s="1751"/>
      <c r="Q1473" s="1751"/>
    </row>
    <row r="1474" spans="1:17" s="1753" customFormat="1" ht="23.1" customHeight="1" collapsed="1">
      <c r="A1474" s="133"/>
      <c r="B1474" s="84" t="s">
        <v>927</v>
      </c>
      <c r="C1474" s="666">
        <f>SUM(C1471:C1473)</f>
        <v>120</v>
      </c>
      <c r="D1474" s="181" t="s">
        <v>897</v>
      </c>
      <c r="E1474" s="1746"/>
      <c r="F1474" s="2160"/>
      <c r="G1474" s="2160"/>
      <c r="H1474" s="2160">
        <v>1</v>
      </c>
      <c r="I1474" s="2125"/>
      <c r="J1474" s="1750"/>
      <c r="K1474" s="1751"/>
      <c r="L1474" s="1751"/>
      <c r="M1474" s="1751"/>
      <c r="N1474" s="1752"/>
      <c r="O1474" s="1751"/>
      <c r="P1474" s="1751"/>
      <c r="Q1474" s="1751"/>
    </row>
    <row r="1475" spans="1:17" s="1753" customFormat="1" ht="23.1" customHeight="1">
      <c r="A1475" s="133"/>
      <c r="B1475" s="84" t="s">
        <v>928</v>
      </c>
      <c r="C1475" s="666">
        <v>109</v>
      </c>
      <c r="D1475" s="181" t="s">
        <v>897</v>
      </c>
      <c r="E1475" s="1746"/>
      <c r="F1475" s="2160"/>
      <c r="G1475" s="2160"/>
      <c r="H1475" s="2160">
        <v>1</v>
      </c>
      <c r="I1475" s="2125"/>
      <c r="J1475" s="1750"/>
      <c r="K1475" s="1751"/>
      <c r="L1475" s="1751"/>
      <c r="M1475" s="1751"/>
      <c r="N1475" s="1752"/>
      <c r="O1475" s="1751"/>
      <c r="P1475" s="1751"/>
      <c r="Q1475" s="1751"/>
    </row>
    <row r="1476" spans="1:17" s="1753" customFormat="1" ht="23.1" hidden="1" customHeight="1" outlineLevel="1">
      <c r="A1476" s="133"/>
      <c r="B1476" s="84" t="s">
        <v>929</v>
      </c>
      <c r="C1476" s="666">
        <v>102</v>
      </c>
      <c r="D1476" s="181" t="s">
        <v>897</v>
      </c>
      <c r="E1476" s="1746"/>
      <c r="F1476" s="2160"/>
      <c r="G1476" s="2160"/>
      <c r="H1476" s="2160">
        <v>1</v>
      </c>
      <c r="I1476" s="2125"/>
      <c r="J1476" s="1750"/>
      <c r="K1476" s="1751"/>
      <c r="L1476" s="1751"/>
      <c r="M1476" s="1751"/>
      <c r="N1476" s="1752"/>
      <c r="O1476" s="1751"/>
      <c r="P1476" s="1751"/>
      <c r="Q1476" s="1751"/>
    </row>
    <row r="1477" spans="1:17" s="1753" customFormat="1" ht="23.1" hidden="1" customHeight="1" outlineLevel="1">
      <c r="A1477" s="133"/>
      <c r="B1477" s="84" t="s">
        <v>930</v>
      </c>
      <c r="C1477" s="666">
        <v>33</v>
      </c>
      <c r="D1477" s="181" t="s">
        <v>897</v>
      </c>
      <c r="E1477" s="1746"/>
      <c r="F1477" s="2160"/>
      <c r="G1477" s="2160"/>
      <c r="H1477" s="2160">
        <v>1</v>
      </c>
      <c r="I1477" s="2125"/>
      <c r="J1477" s="1750"/>
      <c r="K1477" s="1751"/>
      <c r="L1477" s="1751"/>
      <c r="M1477" s="1751"/>
      <c r="N1477" s="1752"/>
      <c r="O1477" s="1751"/>
      <c r="P1477" s="1751"/>
      <c r="Q1477" s="1751"/>
    </row>
    <row r="1478" spans="1:17" s="1753" customFormat="1" ht="23.1" customHeight="1" collapsed="1">
      <c r="A1478" s="133"/>
      <c r="B1478" s="84" t="s">
        <v>931</v>
      </c>
      <c r="C1478" s="666">
        <f>SUM(C1476:C1477)</f>
        <v>135</v>
      </c>
      <c r="D1478" s="181" t="s">
        <v>897</v>
      </c>
      <c r="E1478" s="1746"/>
      <c r="F1478" s="2160"/>
      <c r="G1478" s="2160"/>
      <c r="H1478" s="2160">
        <v>1</v>
      </c>
      <c r="I1478" s="2125"/>
      <c r="J1478" s="1750"/>
      <c r="K1478" s="1751"/>
      <c r="L1478" s="1751"/>
      <c r="M1478" s="1751"/>
      <c r="N1478" s="1752"/>
      <c r="O1478" s="1751"/>
      <c r="P1478" s="1751"/>
      <c r="Q1478" s="1751"/>
    </row>
    <row r="1479" spans="1:17" s="1753" customFormat="1" ht="23.1" hidden="1" customHeight="1" outlineLevel="1">
      <c r="A1479" s="133"/>
      <c r="B1479" s="84" t="s">
        <v>932</v>
      </c>
      <c r="C1479" s="666">
        <v>52</v>
      </c>
      <c r="D1479" s="181" t="s">
        <v>897</v>
      </c>
      <c r="E1479" s="1746"/>
      <c r="F1479" s="2160"/>
      <c r="G1479" s="2160"/>
      <c r="H1479" s="2160">
        <v>1</v>
      </c>
      <c r="I1479" s="2125"/>
      <c r="J1479" s="1750"/>
      <c r="K1479" s="1751"/>
      <c r="L1479" s="1751"/>
      <c r="M1479" s="1751"/>
      <c r="N1479" s="1752"/>
      <c r="O1479" s="1751"/>
      <c r="P1479" s="1751"/>
      <c r="Q1479" s="1751"/>
    </row>
    <row r="1480" spans="1:17" s="1753" customFormat="1" ht="23.1" hidden="1" customHeight="1" outlineLevel="1">
      <c r="A1480" s="133"/>
      <c r="B1480" s="84" t="s">
        <v>933</v>
      </c>
      <c r="C1480" s="666">
        <v>104</v>
      </c>
      <c r="D1480" s="181" t="s">
        <v>897</v>
      </c>
      <c r="E1480" s="1746"/>
      <c r="F1480" s="2160"/>
      <c r="G1480" s="2160"/>
      <c r="H1480" s="2160">
        <v>1</v>
      </c>
      <c r="I1480" s="2125"/>
      <c r="J1480" s="1750"/>
      <c r="K1480" s="1751"/>
      <c r="L1480" s="1751"/>
      <c r="M1480" s="1751"/>
      <c r="N1480" s="1752"/>
      <c r="O1480" s="1751"/>
      <c r="P1480" s="1751"/>
      <c r="Q1480" s="1751"/>
    </row>
    <row r="1481" spans="1:17" s="1753" customFormat="1" ht="23.1" hidden="1" customHeight="1" outlineLevel="1">
      <c r="A1481" s="133"/>
      <c r="B1481" s="84" t="s">
        <v>934</v>
      </c>
      <c r="C1481" s="666">
        <v>78</v>
      </c>
      <c r="D1481" s="181" t="s">
        <v>897</v>
      </c>
      <c r="E1481" s="1746"/>
      <c r="F1481" s="2160"/>
      <c r="G1481" s="2160"/>
      <c r="H1481" s="2160">
        <v>1</v>
      </c>
      <c r="I1481" s="2125"/>
      <c r="J1481" s="1750"/>
      <c r="K1481" s="1751"/>
      <c r="L1481" s="1751"/>
      <c r="M1481" s="1751"/>
      <c r="N1481" s="1752"/>
      <c r="O1481" s="1751"/>
      <c r="P1481" s="1751"/>
      <c r="Q1481" s="1751"/>
    </row>
    <row r="1482" spans="1:17" s="1753" customFormat="1" ht="23.1" customHeight="1" collapsed="1">
      <c r="A1482" s="133"/>
      <c r="B1482" s="84" t="s">
        <v>935</v>
      </c>
      <c r="C1482" s="666">
        <f>SUM(C1479:C1481)</f>
        <v>234</v>
      </c>
      <c r="D1482" s="181" t="s">
        <v>897</v>
      </c>
      <c r="E1482" s="1746"/>
      <c r="F1482" s="2160"/>
      <c r="G1482" s="2160"/>
      <c r="H1482" s="2160">
        <v>1</v>
      </c>
      <c r="I1482" s="2125"/>
      <c r="J1482" s="1750"/>
      <c r="K1482" s="1751"/>
      <c r="L1482" s="1751"/>
      <c r="M1482" s="1751"/>
      <c r="N1482" s="1752"/>
      <c r="O1482" s="1751"/>
      <c r="P1482" s="1751"/>
      <c r="Q1482" s="1751"/>
    </row>
    <row r="1483" spans="1:17" s="1753" customFormat="1" ht="23.1" hidden="1" customHeight="1" outlineLevel="1">
      <c r="A1483" s="133"/>
      <c r="B1483" s="84" t="s">
        <v>936</v>
      </c>
      <c r="C1483" s="666">
        <v>111</v>
      </c>
      <c r="D1483" s="181" t="s">
        <v>897</v>
      </c>
      <c r="E1483" s="1746"/>
      <c r="F1483" s="2160"/>
      <c r="G1483" s="2160"/>
      <c r="H1483" s="2160">
        <v>1</v>
      </c>
      <c r="I1483" s="2125"/>
      <c r="J1483" s="1750"/>
      <c r="K1483" s="1751"/>
      <c r="L1483" s="1751"/>
      <c r="M1483" s="1751"/>
      <c r="N1483" s="1752"/>
      <c r="O1483" s="1751"/>
      <c r="P1483" s="1751"/>
      <c r="Q1483" s="1751"/>
    </row>
    <row r="1484" spans="1:17" s="1753" customFormat="1" ht="23.1" hidden="1" customHeight="1" outlineLevel="1">
      <c r="A1484" s="133"/>
      <c r="B1484" s="84" t="s">
        <v>937</v>
      </c>
      <c r="C1484" s="666">
        <v>25</v>
      </c>
      <c r="D1484" s="181" t="s">
        <v>897</v>
      </c>
      <c r="E1484" s="1746"/>
      <c r="F1484" s="2160"/>
      <c r="G1484" s="2160"/>
      <c r="H1484" s="2160">
        <v>1</v>
      </c>
      <c r="I1484" s="2125"/>
      <c r="J1484" s="1750"/>
      <c r="K1484" s="1751"/>
      <c r="L1484" s="1751"/>
      <c r="M1484" s="1751"/>
      <c r="N1484" s="1752"/>
      <c r="O1484" s="1751"/>
      <c r="P1484" s="1751"/>
      <c r="Q1484" s="1751"/>
    </row>
    <row r="1485" spans="1:17" s="1753" customFormat="1" ht="23.1" hidden="1" customHeight="1" outlineLevel="1">
      <c r="A1485" s="133"/>
      <c r="B1485" s="84" t="s">
        <v>938</v>
      </c>
      <c r="C1485" s="666">
        <v>34</v>
      </c>
      <c r="D1485" s="181" t="s">
        <v>897</v>
      </c>
      <c r="E1485" s="1746"/>
      <c r="F1485" s="2160"/>
      <c r="G1485" s="2160"/>
      <c r="H1485" s="2160">
        <v>1</v>
      </c>
      <c r="I1485" s="2125"/>
      <c r="J1485" s="1750"/>
      <c r="K1485" s="1751"/>
      <c r="L1485" s="1751"/>
      <c r="M1485" s="1751"/>
      <c r="N1485" s="1752"/>
      <c r="O1485" s="1751"/>
      <c r="P1485" s="1751"/>
      <c r="Q1485" s="1751"/>
    </row>
    <row r="1486" spans="1:17" s="1753" customFormat="1" ht="23.1" customHeight="1" collapsed="1">
      <c r="A1486" s="133"/>
      <c r="B1486" s="84" t="s">
        <v>939</v>
      </c>
      <c r="C1486" s="666">
        <f>SUM(C1483:C1485)</f>
        <v>170</v>
      </c>
      <c r="D1486" s="181" t="s">
        <v>897</v>
      </c>
      <c r="E1486" s="1746"/>
      <c r="F1486" s="2160"/>
      <c r="G1486" s="2160"/>
      <c r="H1486" s="2160">
        <v>1</v>
      </c>
      <c r="I1486" s="2125"/>
      <c r="J1486" s="1750"/>
      <c r="K1486" s="1751"/>
      <c r="L1486" s="1751"/>
      <c r="M1486" s="1751"/>
      <c r="N1486" s="1752"/>
      <c r="O1486" s="1751"/>
      <c r="P1486" s="1751"/>
      <c r="Q1486" s="1751"/>
    </row>
    <row r="1487" spans="1:17" s="1753" customFormat="1" ht="23.1" hidden="1" customHeight="1" outlineLevel="1">
      <c r="A1487" s="133"/>
      <c r="B1487" s="84" t="s">
        <v>940</v>
      </c>
      <c r="C1487" s="666">
        <v>62</v>
      </c>
      <c r="D1487" s="181" t="s">
        <v>897</v>
      </c>
      <c r="E1487" s="1746"/>
      <c r="F1487" s="2160"/>
      <c r="G1487" s="2160"/>
      <c r="H1487" s="2160">
        <v>1</v>
      </c>
      <c r="I1487" s="2125"/>
      <c r="J1487" s="1750"/>
      <c r="K1487" s="1751"/>
      <c r="L1487" s="1751"/>
      <c r="M1487" s="1751"/>
      <c r="N1487" s="1752"/>
      <c r="O1487" s="1751"/>
      <c r="P1487" s="1751"/>
      <c r="Q1487" s="1751"/>
    </row>
    <row r="1488" spans="1:17" s="1753" customFormat="1" ht="23.1" hidden="1" customHeight="1" outlineLevel="1">
      <c r="A1488" s="133"/>
      <c r="B1488" s="84" t="s">
        <v>941</v>
      </c>
      <c r="C1488" s="666">
        <v>52</v>
      </c>
      <c r="D1488" s="181" t="s">
        <v>897</v>
      </c>
      <c r="E1488" s="1746"/>
      <c r="F1488" s="2160"/>
      <c r="G1488" s="2160"/>
      <c r="H1488" s="2160">
        <v>1</v>
      </c>
      <c r="I1488" s="2125"/>
      <c r="J1488" s="1750"/>
      <c r="K1488" s="1751"/>
      <c r="L1488" s="1751"/>
      <c r="M1488" s="1751"/>
      <c r="N1488" s="1752"/>
      <c r="O1488" s="1751"/>
      <c r="P1488" s="1751"/>
      <c r="Q1488" s="1751"/>
    </row>
    <row r="1489" spans="1:18" s="1753" customFormat="1" ht="23.1" hidden="1" customHeight="1" outlineLevel="1">
      <c r="A1489" s="1846"/>
      <c r="B1489" s="1326" t="s">
        <v>942</v>
      </c>
      <c r="C1489" s="1334">
        <v>27</v>
      </c>
      <c r="D1489" s="181" t="s">
        <v>897</v>
      </c>
      <c r="E1489" s="1848"/>
      <c r="F1489" s="2160"/>
      <c r="G1489" s="2160"/>
      <c r="H1489" s="2160">
        <v>1</v>
      </c>
      <c r="I1489" s="2125"/>
      <c r="J1489" s="1849"/>
      <c r="K1489" s="1751"/>
      <c r="L1489" s="1751"/>
      <c r="M1489" s="1751"/>
      <c r="N1489" s="1752"/>
      <c r="O1489" s="1751"/>
      <c r="P1489" s="1751"/>
      <c r="Q1489" s="1751"/>
    </row>
    <row r="1490" spans="1:18" s="1753" customFormat="1" ht="23.1" hidden="1" customHeight="1" outlineLevel="1">
      <c r="A1490" s="978" t="s">
        <v>1032</v>
      </c>
      <c r="B1490" s="1836" t="s">
        <v>943</v>
      </c>
      <c r="C1490" s="1804">
        <v>31</v>
      </c>
      <c r="D1490" s="181" t="s">
        <v>897</v>
      </c>
      <c r="E1490" s="1852"/>
      <c r="F1490" s="2160"/>
      <c r="G1490" s="2160"/>
      <c r="H1490" s="2160">
        <v>1</v>
      </c>
      <c r="I1490" s="2125"/>
      <c r="J1490" s="1853"/>
      <c r="K1490" s="1751"/>
      <c r="L1490" s="1751"/>
      <c r="M1490" s="1751"/>
      <c r="N1490" s="1752"/>
      <c r="O1490" s="1751"/>
      <c r="P1490" s="1751"/>
      <c r="Q1490" s="1751"/>
    </row>
    <row r="1491" spans="1:18" s="1753" customFormat="1" ht="23.1" customHeight="1" collapsed="1">
      <c r="A1491" s="133"/>
      <c r="B1491" s="84" t="s">
        <v>944</v>
      </c>
      <c r="C1491" s="666">
        <f>SUM(C1487:C1490)</f>
        <v>172</v>
      </c>
      <c r="D1491" s="181" t="s">
        <v>897</v>
      </c>
      <c r="E1491" s="1746"/>
      <c r="F1491" s="2160"/>
      <c r="G1491" s="2160"/>
      <c r="H1491" s="2160">
        <v>1</v>
      </c>
      <c r="I1491" s="2125"/>
      <c r="J1491" s="1750"/>
      <c r="K1491" s="1751"/>
      <c r="L1491" s="1751"/>
      <c r="M1491" s="1751"/>
      <c r="N1491" s="1752"/>
      <c r="O1491" s="1751"/>
      <c r="P1491" s="1751"/>
      <c r="Q1491" s="1751"/>
    </row>
    <row r="1492" spans="1:18" s="1753" customFormat="1" ht="23.1" hidden="1" customHeight="1" outlineLevel="1">
      <c r="A1492" s="133"/>
      <c r="B1492" s="84" t="s">
        <v>945</v>
      </c>
      <c r="C1492" s="666">
        <v>94</v>
      </c>
      <c r="D1492" s="181" t="s">
        <v>897</v>
      </c>
      <c r="E1492" s="1746"/>
      <c r="F1492" s="2160"/>
      <c r="G1492" s="2160"/>
      <c r="H1492" s="2160">
        <v>1</v>
      </c>
      <c r="I1492" s="2125"/>
      <c r="J1492" s="1750"/>
      <c r="K1492" s="1751"/>
      <c r="L1492" s="1751"/>
      <c r="M1492" s="1751"/>
      <c r="N1492" s="1752"/>
      <c r="O1492" s="1751"/>
      <c r="P1492" s="1751"/>
      <c r="Q1492" s="1751"/>
    </row>
    <row r="1493" spans="1:18" s="1753" customFormat="1" ht="23.1" hidden="1" customHeight="1" outlineLevel="1">
      <c r="A1493" s="133"/>
      <c r="B1493" s="84" t="s">
        <v>946</v>
      </c>
      <c r="C1493" s="666">
        <v>36</v>
      </c>
      <c r="D1493" s="181" t="s">
        <v>897</v>
      </c>
      <c r="E1493" s="1746"/>
      <c r="F1493" s="2160"/>
      <c r="G1493" s="2160"/>
      <c r="H1493" s="2160">
        <v>1</v>
      </c>
      <c r="I1493" s="2125"/>
      <c r="J1493" s="1750"/>
      <c r="K1493" s="1751"/>
      <c r="L1493" s="1751"/>
      <c r="M1493" s="1751"/>
      <c r="N1493" s="1752"/>
      <c r="O1493" s="1751"/>
      <c r="P1493" s="1751"/>
      <c r="Q1493" s="1751"/>
    </row>
    <row r="1494" spans="1:18" s="1753" customFormat="1" ht="23.1" customHeight="1" collapsed="1">
      <c r="A1494" s="133"/>
      <c r="B1494" s="84" t="s">
        <v>947</v>
      </c>
      <c r="C1494" s="666">
        <f>SUM(C1492:C1493)</f>
        <v>130</v>
      </c>
      <c r="D1494" s="181" t="s">
        <v>897</v>
      </c>
      <c r="E1494" s="1746"/>
      <c r="F1494" s="2160"/>
      <c r="G1494" s="2160"/>
      <c r="H1494" s="2160">
        <v>1</v>
      </c>
      <c r="I1494" s="2125"/>
      <c r="J1494" s="1750"/>
      <c r="K1494" s="1751"/>
      <c r="L1494" s="1751"/>
      <c r="M1494" s="1751"/>
      <c r="N1494" s="1752"/>
      <c r="O1494" s="1751"/>
      <c r="P1494" s="1751"/>
      <c r="Q1494" s="1751"/>
    </row>
    <row r="1495" spans="1:18" s="1753" customFormat="1" ht="23.1" hidden="1" customHeight="1" outlineLevel="1">
      <c r="A1495" s="133"/>
      <c r="B1495" s="84" t="s">
        <v>948</v>
      </c>
      <c r="C1495" s="666">
        <v>46</v>
      </c>
      <c r="D1495" s="181" t="s">
        <v>897</v>
      </c>
      <c r="E1495" s="1746"/>
      <c r="F1495" s="2160"/>
      <c r="G1495" s="2160"/>
      <c r="H1495" s="2160">
        <v>1</v>
      </c>
      <c r="I1495" s="2125"/>
      <c r="J1495" s="1750"/>
      <c r="K1495" s="1751"/>
      <c r="L1495" s="1751"/>
      <c r="M1495" s="1751"/>
      <c r="N1495" s="1752"/>
      <c r="O1495" s="1751"/>
      <c r="P1495" s="1751"/>
      <c r="Q1495" s="1751"/>
    </row>
    <row r="1496" spans="1:18" s="1753" customFormat="1" ht="23.1" hidden="1" customHeight="1" outlineLevel="1">
      <c r="A1496" s="133"/>
      <c r="B1496" s="84" t="s">
        <v>949</v>
      </c>
      <c r="C1496" s="666">
        <v>36</v>
      </c>
      <c r="D1496" s="181" t="s">
        <v>897</v>
      </c>
      <c r="E1496" s="1746"/>
      <c r="F1496" s="2160"/>
      <c r="G1496" s="2160"/>
      <c r="H1496" s="2160">
        <v>1</v>
      </c>
      <c r="I1496" s="2125"/>
      <c r="J1496" s="1750"/>
      <c r="K1496" s="1751"/>
      <c r="L1496" s="1751"/>
      <c r="M1496" s="1751"/>
      <c r="N1496" s="1752"/>
      <c r="O1496" s="1751"/>
      <c r="P1496" s="1751"/>
      <c r="Q1496" s="1751"/>
    </row>
    <row r="1497" spans="1:18" s="1753" customFormat="1" ht="23.1" customHeight="1" collapsed="1">
      <c r="A1497" s="1754"/>
      <c r="B1497" s="84" t="s">
        <v>950</v>
      </c>
      <c r="C1497" s="666">
        <f>SUM(C1495:C1496)</f>
        <v>82</v>
      </c>
      <c r="D1497" s="181" t="s">
        <v>897</v>
      </c>
      <c r="E1497" s="1746"/>
      <c r="F1497" s="2160"/>
      <c r="G1497" s="2160"/>
      <c r="H1497" s="2160">
        <v>1</v>
      </c>
      <c r="I1497" s="2125"/>
      <c r="J1497" s="1750"/>
      <c r="K1497" s="1751"/>
      <c r="L1497" s="1751"/>
      <c r="M1497" s="1751"/>
      <c r="N1497" s="1752"/>
      <c r="O1497" s="1751"/>
      <c r="P1497" s="1751"/>
      <c r="Q1497" s="1751"/>
    </row>
    <row r="1498" spans="1:18" s="1753" customFormat="1" ht="23.1" hidden="1" customHeight="1" outlineLevel="1">
      <c r="A1498" s="133"/>
      <c r="B1498" s="84" t="s">
        <v>957</v>
      </c>
      <c r="C1498" s="666">
        <v>35</v>
      </c>
      <c r="D1498" s="181" t="s">
        <v>897</v>
      </c>
      <c r="E1498" s="1746"/>
      <c r="F1498" s="2160"/>
      <c r="G1498" s="2160"/>
      <c r="H1498" s="2160">
        <v>1</v>
      </c>
      <c r="I1498" s="2125"/>
      <c r="J1498" s="1750"/>
      <c r="K1498" s="1751"/>
      <c r="L1498" s="1751"/>
      <c r="M1498" s="1751"/>
      <c r="N1498" s="1752"/>
      <c r="O1498" s="1751"/>
      <c r="P1498" s="1751"/>
      <c r="Q1498" s="1751"/>
    </row>
    <row r="1499" spans="1:18" s="1753" customFormat="1" ht="23.1" hidden="1" customHeight="1" outlineLevel="1">
      <c r="A1499" s="133"/>
      <c r="B1499" s="84" t="s">
        <v>952</v>
      </c>
      <c r="C1499" s="666">
        <v>67</v>
      </c>
      <c r="D1499" s="181" t="s">
        <v>897</v>
      </c>
      <c r="E1499" s="1746"/>
      <c r="F1499" s="2160"/>
      <c r="G1499" s="2160"/>
      <c r="H1499" s="2160">
        <v>1</v>
      </c>
      <c r="I1499" s="2125"/>
      <c r="J1499" s="1750"/>
      <c r="K1499" s="1751"/>
      <c r="L1499" s="1751"/>
      <c r="M1499" s="1751"/>
      <c r="N1499" s="1752"/>
      <c r="O1499" s="1751"/>
      <c r="P1499" s="1751"/>
      <c r="Q1499" s="1751"/>
    </row>
    <row r="1500" spans="1:18" s="1753" customFormat="1" ht="23.1" customHeight="1" collapsed="1">
      <c r="A1500" s="1779"/>
      <c r="B1500" s="101" t="s">
        <v>953</v>
      </c>
      <c r="C1500" s="324">
        <f>SUM(C1498:C1499)</f>
        <v>102</v>
      </c>
      <c r="D1500" s="181" t="s">
        <v>897</v>
      </c>
      <c r="E1500" s="1780"/>
      <c r="F1500" s="2160"/>
      <c r="G1500" s="2160"/>
      <c r="H1500" s="2160">
        <v>1</v>
      </c>
      <c r="I1500" s="2125"/>
      <c r="J1500" s="1859"/>
      <c r="K1500" s="1756"/>
      <c r="L1500" s="1756"/>
      <c r="M1500" s="1757"/>
    </row>
    <row r="1501" spans="1:18" ht="23.1" customHeight="1">
      <c r="A1501" s="1316"/>
      <c r="B1501" s="2202" t="s">
        <v>1219</v>
      </c>
      <c r="C1501" s="1015"/>
      <c r="D1501" s="762"/>
      <c r="E1501" s="450"/>
      <c r="F1501" s="508"/>
      <c r="G1501" s="478"/>
      <c r="H1501" s="245"/>
      <c r="I1501" s="245"/>
      <c r="J1501" s="1656"/>
      <c r="K1501" s="39"/>
      <c r="L1501" s="39"/>
      <c r="M1501" s="39"/>
      <c r="N1501" s="39"/>
      <c r="O1501" s="39"/>
      <c r="P1501" s="39"/>
      <c r="Q1501" s="39"/>
      <c r="R1501" s="39"/>
    </row>
    <row r="1502" spans="1:18" ht="23.1" customHeight="1">
      <c r="A1502" s="1317"/>
      <c r="B1502" s="1318"/>
      <c r="C1502" s="1319"/>
      <c r="D1502" s="1320"/>
      <c r="E1502" s="1293"/>
      <c r="F1502" s="1293"/>
      <c r="G1502" s="1293"/>
      <c r="H1502" s="1321"/>
      <c r="I1502" s="1321"/>
      <c r="J1502" s="1707"/>
      <c r="K1502" s="39"/>
      <c r="L1502" s="39"/>
      <c r="M1502" s="39"/>
      <c r="N1502" s="39"/>
      <c r="O1502" s="39"/>
      <c r="P1502" s="39"/>
      <c r="Q1502" s="39"/>
      <c r="R1502" s="39"/>
    </row>
    <row r="1503" spans="1:18" ht="27.95" customHeight="1">
      <c r="A1503" s="12">
        <v>6</v>
      </c>
      <c r="I1503" s="2607">
        <v>6</v>
      </c>
      <c r="J1503" s="2608">
        <v>34</v>
      </c>
    </row>
  </sheetData>
  <mergeCells count="56">
    <mergeCell ref="B638:D638"/>
    <mergeCell ref="B785:D785"/>
    <mergeCell ref="H7:J7"/>
    <mergeCell ref="B12:D12"/>
    <mergeCell ref="B10:D10"/>
    <mergeCell ref="B11:D11"/>
    <mergeCell ref="H9:J9"/>
    <mergeCell ref="H8:J8"/>
    <mergeCell ref="B537:D537"/>
    <mergeCell ref="B599:D599"/>
    <mergeCell ref="B600:D600"/>
    <mergeCell ref="B619:D619"/>
    <mergeCell ref="B620:D620"/>
    <mergeCell ref="B699:D699"/>
    <mergeCell ref="B700:D700"/>
    <mergeCell ref="B763:D763"/>
    <mergeCell ref="H6:J6"/>
    <mergeCell ref="B1:D1"/>
    <mergeCell ref="B2:D2"/>
    <mergeCell ref="H3:J3"/>
    <mergeCell ref="H4:J4"/>
    <mergeCell ref="H5:J5"/>
    <mergeCell ref="K112:L112"/>
    <mergeCell ref="B179:D179"/>
    <mergeCell ref="B180:D180"/>
    <mergeCell ref="B476:D476"/>
    <mergeCell ref="C416:D416"/>
    <mergeCell ref="B414:D414"/>
    <mergeCell ref="B415:D415"/>
    <mergeCell ref="B764:D764"/>
    <mergeCell ref="B784:D784"/>
    <mergeCell ref="B1026:D1026"/>
    <mergeCell ref="B1306:D1306"/>
    <mergeCell ref="B1367:D1367"/>
    <mergeCell ref="B1372:D1372"/>
    <mergeCell ref="B1102:D1102"/>
    <mergeCell ref="B1103:D1103"/>
    <mergeCell ref="B1162:D1162"/>
    <mergeCell ref="B1224:D1224"/>
    <mergeCell ref="B1231:D1231"/>
    <mergeCell ref="F10:I10"/>
    <mergeCell ref="F11:I11"/>
    <mergeCell ref="B1101:D1101"/>
    <mergeCell ref="B1294:D1294"/>
    <mergeCell ref="B1302:D1302"/>
    <mergeCell ref="B1033:D1033"/>
    <mergeCell ref="B1034:D1034"/>
    <mergeCell ref="B1038:D1038"/>
    <mergeCell ref="B1042:D1042"/>
    <mergeCell ref="B1043:D1043"/>
    <mergeCell ref="B1027:D1027"/>
    <mergeCell ref="B1032:D1032"/>
    <mergeCell ref="B905:D905"/>
    <mergeCell ref="B906:D906"/>
    <mergeCell ref="B907:D907"/>
    <mergeCell ref="B967:D967"/>
  </mergeCells>
  <pageMargins left="0.59055118110236227" right="0.15748031496062992" top="0.31496062992125984" bottom="0.31496062992125984" header="0.31496062992125984" footer="0.15748031496062992"/>
  <pageSetup paperSize="9" scale="60" orientation="landscape" r:id="rId1"/>
  <rowBreaks count="15" manualBreakCount="15">
    <brk id="31" max="9" man="1"/>
    <brk id="109" max="9" man="1"/>
    <brk id="178" max="9" man="1"/>
    <brk id="245" max="9" man="1"/>
    <brk id="413" max="9" man="1"/>
    <brk id="536" max="9" man="1"/>
    <brk id="598" max="9" man="1"/>
    <brk id="637" max="9" man="1"/>
    <brk id="762" max="9" man="1"/>
    <brk id="844" max="9" man="1"/>
    <brk id="904" max="9" man="1"/>
    <brk id="1025" max="9" man="1"/>
    <brk id="1101" max="9" man="1"/>
    <brk id="1301" max="9" man="1"/>
    <brk id="1381" max="9" man="1"/>
  </rowBreaks>
  <ignoredErrors>
    <ignoredError sqref="F1138:G1138 C1138 C544 F1109:G1109 C1176 F1176:I1176 H1210 C1210 C820 C215 C1478 C1418 C1049:C1100" formulaRange="1"/>
    <ignoredError sqref="H121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P147"/>
  <sheetViews>
    <sheetView view="pageBreakPreview" zoomScale="70" zoomScaleNormal="70" zoomScaleSheetLayoutView="70" workbookViewId="0">
      <selection activeCell="B147" sqref="B147"/>
    </sheetView>
  </sheetViews>
  <sheetFormatPr defaultColWidth="9" defaultRowHeight="27.95" customHeight="1" outlineLevelRow="1"/>
  <cols>
    <col min="1" max="1" width="53.5703125" style="12" customWidth="1"/>
    <col min="2" max="2" width="27.85546875" style="12" customWidth="1"/>
    <col min="3" max="3" width="20.140625" style="12" customWidth="1"/>
    <col min="4" max="4" width="18.28515625" style="12" customWidth="1"/>
    <col min="5" max="5" width="13.42578125" style="12" customWidth="1"/>
    <col min="6" max="7" width="14.5703125" style="12" customWidth="1"/>
    <col min="8" max="8" width="13.42578125" style="50" customWidth="1"/>
    <col min="9" max="9" width="13.42578125" style="12" customWidth="1"/>
    <col min="10" max="10" width="11.42578125" style="35" customWidth="1"/>
    <col min="11" max="16384" width="9" style="12"/>
  </cols>
  <sheetData>
    <row r="1" spans="1:15" ht="27.95" customHeight="1">
      <c r="A1" s="763" t="s">
        <v>664</v>
      </c>
      <c r="B1" s="246"/>
      <c r="C1" s="785" t="s">
        <v>78</v>
      </c>
      <c r="D1" s="785"/>
      <c r="E1" s="207"/>
      <c r="F1" s="208"/>
      <c r="G1" s="207"/>
      <c r="H1" s="209"/>
      <c r="I1" s="207"/>
      <c r="J1" s="1710"/>
    </row>
    <row r="2" spans="1:15" ht="27.95" customHeight="1">
      <c r="A2" s="764" t="s">
        <v>17</v>
      </c>
      <c r="B2" s="246"/>
      <c r="C2" s="785" t="s">
        <v>179</v>
      </c>
      <c r="D2" s="785"/>
      <c r="E2" s="202"/>
      <c r="F2" s="202"/>
      <c r="G2" s="202"/>
      <c r="H2" s="203"/>
      <c r="I2" s="202"/>
      <c r="J2" s="1711"/>
    </row>
    <row r="3" spans="1:15" s="23" customFormat="1" ht="27.95" customHeight="1">
      <c r="A3" s="204" t="s">
        <v>1</v>
      </c>
      <c r="B3" s="204"/>
      <c r="C3" s="204" t="s">
        <v>80</v>
      </c>
      <c r="D3" s="204"/>
      <c r="E3" s="204" t="s">
        <v>2</v>
      </c>
      <c r="F3" s="204"/>
      <c r="G3" s="204"/>
      <c r="H3" s="2840" t="s">
        <v>3</v>
      </c>
      <c r="I3" s="2840"/>
      <c r="J3" s="2840"/>
    </row>
    <row r="4" spans="1:15" s="23" customFormat="1" ht="27.95" customHeight="1">
      <c r="A4" s="44" t="s">
        <v>4</v>
      </c>
      <c r="B4" s="205"/>
      <c r="C4" s="269" t="s">
        <v>483</v>
      </c>
      <c r="D4" s="266"/>
      <c r="E4" s="403" t="s">
        <v>227</v>
      </c>
      <c r="F4" s="44"/>
      <c r="G4" s="44"/>
      <c r="H4" s="2705" t="s">
        <v>227</v>
      </c>
      <c r="I4" s="2705"/>
      <c r="J4" s="2705"/>
    </row>
    <row r="5" spans="1:15" s="23" customFormat="1" ht="27.95" customHeight="1">
      <c r="A5" s="404" t="s">
        <v>182</v>
      </c>
      <c r="B5" s="205"/>
      <c r="C5" s="205" t="s">
        <v>488</v>
      </c>
      <c r="D5" s="44"/>
      <c r="E5" s="403"/>
      <c r="F5" s="44"/>
      <c r="G5" s="44"/>
      <c r="H5" s="2705"/>
      <c r="I5" s="2705"/>
      <c r="J5" s="2705"/>
    </row>
    <row r="6" spans="1:15" s="23" customFormat="1" ht="27.95" customHeight="1">
      <c r="A6" s="404" t="s">
        <v>183</v>
      </c>
      <c r="B6" s="204"/>
      <c r="C6" s="204" t="s">
        <v>85</v>
      </c>
      <c r="D6" s="204"/>
      <c r="E6" s="204" t="s">
        <v>7</v>
      </c>
      <c r="F6" s="204"/>
      <c r="G6" s="204"/>
      <c r="H6" s="2840" t="s">
        <v>8</v>
      </c>
      <c r="I6" s="2840"/>
      <c r="J6" s="2840"/>
    </row>
    <row r="7" spans="1:15" s="23" customFormat="1" ht="27.95" customHeight="1">
      <c r="A7" s="38"/>
      <c r="B7" s="205"/>
      <c r="C7" s="269" t="s">
        <v>483</v>
      </c>
      <c r="D7" s="266"/>
      <c r="E7" s="403" t="s">
        <v>228</v>
      </c>
      <c r="F7" s="38"/>
      <c r="G7" s="38"/>
      <c r="H7" s="2839" t="s">
        <v>653</v>
      </c>
      <c r="I7" s="2705"/>
      <c r="J7" s="2705"/>
    </row>
    <row r="8" spans="1:15" s="23" customFormat="1" ht="27.95" customHeight="1">
      <c r="A8" s="38"/>
      <c r="B8" s="205"/>
      <c r="C8" s="205" t="s">
        <v>488</v>
      </c>
      <c r="D8" s="38"/>
      <c r="E8" s="403" t="s">
        <v>229</v>
      </c>
      <c r="F8" s="44"/>
      <c r="G8" s="44"/>
      <c r="H8" s="2705"/>
      <c r="I8" s="2705"/>
      <c r="J8" s="2705"/>
    </row>
    <row r="9" spans="1:15" s="23" customFormat="1" ht="27.95" customHeight="1">
      <c r="A9" s="38"/>
      <c r="B9" s="205"/>
      <c r="C9" s="38"/>
      <c r="D9" s="38"/>
      <c r="E9" s="403" t="s">
        <v>230</v>
      </c>
      <c r="F9" s="44"/>
      <c r="G9" s="44"/>
      <c r="H9" s="2839" t="s">
        <v>649</v>
      </c>
      <c r="I9" s="2705"/>
      <c r="J9" s="2705"/>
    </row>
    <row r="10" spans="1:15" s="23" customFormat="1" ht="27.95" customHeight="1">
      <c r="A10" s="38"/>
      <c r="B10" s="205"/>
      <c r="C10" s="38"/>
      <c r="D10" s="38"/>
      <c r="E10" s="403" t="s">
        <v>229</v>
      </c>
      <c r="F10" s="44"/>
      <c r="G10" s="44"/>
      <c r="H10" s="240"/>
      <c r="I10" s="240"/>
      <c r="J10" s="1712"/>
    </row>
    <row r="11" spans="1:15" s="23" customFormat="1" ht="27.95" customHeight="1">
      <c r="A11" s="38"/>
      <c r="B11" s="205"/>
      <c r="C11" s="38"/>
      <c r="D11" s="38"/>
      <c r="E11" s="403" t="s">
        <v>231</v>
      </c>
      <c r="F11" s="44"/>
      <c r="G11" s="44"/>
      <c r="H11" s="2839" t="s">
        <v>654</v>
      </c>
      <c r="I11" s="2705"/>
      <c r="J11" s="2705"/>
    </row>
    <row r="12" spans="1:15" s="23" customFormat="1" ht="27.95" customHeight="1">
      <c r="A12" s="45"/>
      <c r="B12" s="210"/>
      <c r="C12" s="45"/>
      <c r="D12" s="45"/>
      <c r="E12" s="407" t="s">
        <v>229</v>
      </c>
      <c r="F12" s="41"/>
      <c r="G12" s="41"/>
      <c r="H12" s="236"/>
      <c r="I12" s="236"/>
      <c r="J12" s="1713"/>
    </row>
    <row r="13" spans="1:15" s="1" customFormat="1" ht="27.95" customHeight="1">
      <c r="A13" s="9" t="s">
        <v>11</v>
      </c>
      <c r="B13" s="2652" t="s">
        <v>12</v>
      </c>
      <c r="C13" s="2653"/>
      <c r="D13" s="2653"/>
      <c r="E13" s="61">
        <v>10</v>
      </c>
      <c r="F13" s="2661">
        <v>11</v>
      </c>
      <c r="G13" s="2662"/>
      <c r="H13" s="2662"/>
      <c r="I13" s="2662"/>
      <c r="J13" s="1683">
        <v>12</v>
      </c>
    </row>
    <row r="14" spans="1:15" s="1" customFormat="1" ht="27.95" customHeight="1">
      <c r="A14" s="10" t="s">
        <v>13</v>
      </c>
      <c r="B14" s="2678" t="s">
        <v>14</v>
      </c>
      <c r="C14" s="2678"/>
      <c r="D14" s="2678"/>
      <c r="E14" s="62" t="s">
        <v>19</v>
      </c>
      <c r="F14" s="2663" t="s">
        <v>894</v>
      </c>
      <c r="G14" s="2664"/>
      <c r="H14" s="2664"/>
      <c r="I14" s="2664"/>
      <c r="J14" s="1661" t="s">
        <v>20</v>
      </c>
    </row>
    <row r="15" spans="1:15" s="1" customFormat="1" ht="27.95" customHeight="1">
      <c r="A15" s="11"/>
      <c r="B15" s="2684" t="s">
        <v>15</v>
      </c>
      <c r="C15" s="2684"/>
      <c r="D15" s="2684"/>
      <c r="E15" s="64"/>
      <c r="F15" s="1612">
        <v>1</v>
      </c>
      <c r="G15" s="1612">
        <v>2</v>
      </c>
      <c r="H15" s="57">
        <v>3</v>
      </c>
      <c r="I15" s="1613">
        <v>4</v>
      </c>
      <c r="J15" s="1662" t="s">
        <v>21</v>
      </c>
    </row>
    <row r="16" spans="1:15" ht="21.95" customHeight="1">
      <c r="A16" s="160" t="s">
        <v>875</v>
      </c>
      <c r="B16" s="2842" t="s">
        <v>876</v>
      </c>
      <c r="C16" s="2843"/>
      <c r="D16" s="2844"/>
      <c r="E16" s="392" t="s">
        <v>20</v>
      </c>
      <c r="F16" s="392"/>
      <c r="G16" s="392"/>
      <c r="H16" s="515"/>
      <c r="I16" s="515"/>
      <c r="J16" s="1704" t="s">
        <v>987</v>
      </c>
      <c r="O16" s="12">
        <v>1</v>
      </c>
    </row>
    <row r="17" spans="1:16" ht="21.95" customHeight="1">
      <c r="A17" s="516"/>
      <c r="B17" s="2829" t="s">
        <v>232</v>
      </c>
      <c r="C17" s="2830"/>
      <c r="D17" s="2831"/>
      <c r="E17" s="392" t="s">
        <v>44</v>
      </c>
      <c r="F17" s="392"/>
      <c r="G17" s="190"/>
      <c r="H17" s="245"/>
      <c r="I17" s="245"/>
      <c r="J17" s="1656"/>
    </row>
    <row r="18" spans="1:16" s="1753" customFormat="1" ht="21.95" customHeight="1">
      <c r="A18" s="1777"/>
      <c r="B18" s="84" t="s">
        <v>1007</v>
      </c>
      <c r="C18" s="835">
        <v>100</v>
      </c>
      <c r="D18" s="181" t="s">
        <v>59</v>
      </c>
      <c r="E18" s="392" t="s">
        <v>123</v>
      </c>
      <c r="F18" s="2203">
        <v>1</v>
      </c>
      <c r="G18" s="2203">
        <v>1</v>
      </c>
      <c r="H18" s="2203">
        <v>1</v>
      </c>
      <c r="I18" s="2203">
        <v>1</v>
      </c>
      <c r="J18" s="1778"/>
      <c r="K18" s="1751"/>
      <c r="L18" s="1751"/>
      <c r="M18" s="1752"/>
      <c r="N18" s="1751"/>
      <c r="O18" s="1751"/>
      <c r="P18" s="1751"/>
    </row>
    <row r="19" spans="1:16" s="1753" customFormat="1" ht="21.95" hidden="1" customHeight="1" outlineLevel="1">
      <c r="A19" s="133"/>
      <c r="B19" s="84" t="s">
        <v>898</v>
      </c>
      <c r="C19" s="835">
        <v>100</v>
      </c>
      <c r="D19" s="181" t="s">
        <v>59</v>
      </c>
      <c r="E19" s="1746"/>
      <c r="F19" s="2203">
        <v>1</v>
      </c>
      <c r="G19" s="2203">
        <v>1</v>
      </c>
      <c r="H19" s="2203">
        <v>1</v>
      </c>
      <c r="I19" s="2203">
        <v>1</v>
      </c>
      <c r="J19" s="1778"/>
      <c r="K19" s="1751"/>
      <c r="L19" s="1751"/>
      <c r="M19" s="1752"/>
      <c r="N19" s="1751"/>
      <c r="O19" s="1751"/>
      <c r="P19" s="1751"/>
    </row>
    <row r="20" spans="1:16" s="1753" customFormat="1" ht="21.95" hidden="1" customHeight="1" outlineLevel="1">
      <c r="A20" s="133"/>
      <c r="B20" s="84" t="s">
        <v>899</v>
      </c>
      <c r="C20" s="835">
        <v>100</v>
      </c>
      <c r="D20" s="181" t="s">
        <v>59</v>
      </c>
      <c r="E20" s="1746"/>
      <c r="F20" s="2203">
        <v>1</v>
      </c>
      <c r="G20" s="2203">
        <v>1</v>
      </c>
      <c r="H20" s="2203">
        <v>1</v>
      </c>
      <c r="I20" s="2203">
        <v>1</v>
      </c>
      <c r="J20" s="1778"/>
      <c r="K20" s="1751"/>
      <c r="L20" s="1751"/>
      <c r="M20" s="1752"/>
      <c r="N20" s="1751"/>
      <c r="O20" s="1751"/>
      <c r="P20" s="1751"/>
    </row>
    <row r="21" spans="1:16" s="1753" customFormat="1" ht="21.95" hidden="1" customHeight="1" outlineLevel="1">
      <c r="A21" s="133"/>
      <c r="B21" s="84" t="s">
        <v>900</v>
      </c>
      <c r="C21" s="835">
        <v>100</v>
      </c>
      <c r="D21" s="181" t="s">
        <v>59</v>
      </c>
      <c r="E21" s="1746"/>
      <c r="F21" s="2203">
        <v>1</v>
      </c>
      <c r="G21" s="2203">
        <v>1</v>
      </c>
      <c r="H21" s="2203">
        <v>1</v>
      </c>
      <c r="I21" s="2203">
        <v>1</v>
      </c>
      <c r="J21" s="1778"/>
      <c r="K21" s="1751"/>
      <c r="L21" s="1751"/>
      <c r="M21" s="1752"/>
      <c r="N21" s="1751"/>
      <c r="O21" s="1751"/>
      <c r="P21" s="1751"/>
    </row>
    <row r="22" spans="1:16" s="1753" customFormat="1" ht="21.95" hidden="1" customHeight="1" outlineLevel="1">
      <c r="A22" s="133"/>
      <c r="B22" s="84" t="s">
        <v>901</v>
      </c>
      <c r="C22" s="835">
        <v>100</v>
      </c>
      <c r="D22" s="181" t="s">
        <v>59</v>
      </c>
      <c r="E22" s="1746"/>
      <c r="F22" s="2203">
        <v>1</v>
      </c>
      <c r="G22" s="2203">
        <v>1</v>
      </c>
      <c r="H22" s="2203">
        <v>1</v>
      </c>
      <c r="I22" s="2203">
        <v>1</v>
      </c>
      <c r="J22" s="1778"/>
      <c r="K22" s="1751"/>
      <c r="L22" s="1751"/>
      <c r="M22" s="1752"/>
      <c r="N22" s="1751"/>
      <c r="O22" s="1751"/>
      <c r="P22" s="1751"/>
    </row>
    <row r="23" spans="1:16" s="1753" customFormat="1" ht="21.95" customHeight="1" collapsed="1">
      <c r="A23" s="133"/>
      <c r="B23" s="84" t="s">
        <v>902</v>
      </c>
      <c r="C23" s="835">
        <v>100</v>
      </c>
      <c r="D23" s="181" t="s">
        <v>59</v>
      </c>
      <c r="E23" s="1746"/>
      <c r="F23" s="2203">
        <v>1</v>
      </c>
      <c r="G23" s="2203">
        <v>1</v>
      </c>
      <c r="H23" s="2203">
        <v>1</v>
      </c>
      <c r="I23" s="2203">
        <v>1</v>
      </c>
      <c r="J23" s="1778"/>
      <c r="K23" s="1751"/>
      <c r="L23" s="1751"/>
      <c r="M23" s="1752"/>
      <c r="N23" s="1751"/>
      <c r="O23" s="1751"/>
      <c r="P23" s="1751"/>
    </row>
    <row r="24" spans="1:16" s="1753" customFormat="1" ht="21.95" hidden="1" customHeight="1" outlineLevel="1">
      <c r="A24" s="133"/>
      <c r="B24" s="84" t="s">
        <v>903</v>
      </c>
      <c r="C24" s="835">
        <v>100</v>
      </c>
      <c r="D24" s="181" t="s">
        <v>59</v>
      </c>
      <c r="E24" s="1746"/>
      <c r="F24" s="2203">
        <v>1</v>
      </c>
      <c r="G24" s="2203">
        <v>1</v>
      </c>
      <c r="H24" s="2203">
        <v>1</v>
      </c>
      <c r="I24" s="2203">
        <v>1</v>
      </c>
      <c r="J24" s="1778"/>
      <c r="K24" s="1751"/>
      <c r="L24" s="1751"/>
      <c r="M24" s="1752"/>
      <c r="N24" s="1751"/>
      <c r="O24" s="1751"/>
      <c r="P24" s="1751"/>
    </row>
    <row r="25" spans="1:16" s="1753" customFormat="1" ht="21.95" hidden="1" customHeight="1" outlineLevel="1">
      <c r="A25" s="133"/>
      <c r="B25" s="84" t="s">
        <v>904</v>
      </c>
      <c r="C25" s="835">
        <v>100</v>
      </c>
      <c r="D25" s="181" t="s">
        <v>59</v>
      </c>
      <c r="E25" s="1746"/>
      <c r="F25" s="2203">
        <v>1</v>
      </c>
      <c r="G25" s="2203">
        <v>1</v>
      </c>
      <c r="H25" s="2203">
        <v>1</v>
      </c>
      <c r="I25" s="2203">
        <v>1</v>
      </c>
      <c r="J25" s="1778"/>
      <c r="K25" s="1751"/>
      <c r="L25" s="1751"/>
      <c r="M25" s="1752"/>
      <c r="N25" s="1751"/>
      <c r="O25" s="1751"/>
      <c r="P25" s="1751"/>
    </row>
    <row r="26" spans="1:16" s="1753" customFormat="1" ht="21.95" hidden="1" customHeight="1" outlineLevel="1">
      <c r="A26" s="133"/>
      <c r="B26" s="84" t="s">
        <v>905</v>
      </c>
      <c r="C26" s="835">
        <v>100</v>
      </c>
      <c r="D26" s="181" t="s">
        <v>59</v>
      </c>
      <c r="E26" s="1746"/>
      <c r="F26" s="2203">
        <v>1</v>
      </c>
      <c r="G26" s="2203">
        <v>1</v>
      </c>
      <c r="H26" s="2203">
        <v>1</v>
      </c>
      <c r="I26" s="2203">
        <v>1</v>
      </c>
      <c r="J26" s="1778"/>
      <c r="K26" s="1751"/>
      <c r="L26" s="1751"/>
      <c r="M26" s="1752"/>
      <c r="N26" s="1751"/>
      <c r="O26" s="1751"/>
      <c r="P26" s="1751"/>
    </row>
    <row r="27" spans="1:16" s="1753" customFormat="1" ht="21.95" customHeight="1" collapsed="1">
      <c r="A27" s="133"/>
      <c r="B27" s="84" t="s">
        <v>906</v>
      </c>
      <c r="C27" s="835">
        <v>100</v>
      </c>
      <c r="D27" s="181" t="s">
        <v>59</v>
      </c>
      <c r="E27" s="1746"/>
      <c r="F27" s="2203">
        <v>1</v>
      </c>
      <c r="G27" s="2203">
        <v>1</v>
      </c>
      <c r="H27" s="2203">
        <v>1</v>
      </c>
      <c r="I27" s="2203">
        <v>1</v>
      </c>
      <c r="J27" s="1778"/>
      <c r="K27" s="1751"/>
      <c r="L27" s="1751"/>
      <c r="M27" s="1752"/>
      <c r="N27" s="1751"/>
      <c r="O27" s="1751"/>
      <c r="P27" s="1751"/>
    </row>
    <row r="28" spans="1:16" s="1753" customFormat="1" ht="21.95" hidden="1" customHeight="1" outlineLevel="1">
      <c r="A28" s="133"/>
      <c r="B28" s="84" t="s">
        <v>907</v>
      </c>
      <c r="C28" s="835">
        <v>100</v>
      </c>
      <c r="D28" s="181" t="s">
        <v>59</v>
      </c>
      <c r="E28" s="1746"/>
      <c r="F28" s="2203">
        <v>1</v>
      </c>
      <c r="G28" s="2203">
        <v>1</v>
      </c>
      <c r="H28" s="2203">
        <v>1</v>
      </c>
      <c r="I28" s="2203">
        <v>1</v>
      </c>
      <c r="J28" s="1778"/>
      <c r="K28" s="1751"/>
      <c r="L28" s="1751"/>
      <c r="M28" s="1752"/>
      <c r="N28" s="1751"/>
      <c r="O28" s="1751"/>
      <c r="P28" s="1751"/>
    </row>
    <row r="29" spans="1:16" s="1753" customFormat="1" ht="21.95" hidden="1" customHeight="1" outlineLevel="1">
      <c r="A29" s="133"/>
      <c r="B29" s="84" t="s">
        <v>908</v>
      </c>
      <c r="C29" s="835">
        <v>100</v>
      </c>
      <c r="D29" s="181" t="s">
        <v>59</v>
      </c>
      <c r="E29" s="1746"/>
      <c r="F29" s="2203">
        <v>1</v>
      </c>
      <c r="G29" s="2203">
        <v>1</v>
      </c>
      <c r="H29" s="2203">
        <v>1</v>
      </c>
      <c r="I29" s="2203">
        <v>1</v>
      </c>
      <c r="J29" s="1778"/>
      <c r="K29" s="1751"/>
      <c r="L29" s="1751"/>
      <c r="M29" s="1752"/>
      <c r="N29" s="1751"/>
      <c r="O29" s="1751"/>
      <c r="P29" s="1751"/>
    </row>
    <row r="30" spans="1:16" s="1753" customFormat="1" ht="21.95" hidden="1" customHeight="1" outlineLevel="1">
      <c r="A30" s="133"/>
      <c r="B30" s="84" t="s">
        <v>909</v>
      </c>
      <c r="C30" s="835">
        <v>100</v>
      </c>
      <c r="D30" s="181" t="s">
        <v>59</v>
      </c>
      <c r="E30" s="1746"/>
      <c r="F30" s="2203">
        <v>1</v>
      </c>
      <c r="G30" s="2203">
        <v>1</v>
      </c>
      <c r="H30" s="2203">
        <v>1</v>
      </c>
      <c r="I30" s="2203">
        <v>1</v>
      </c>
      <c r="J30" s="1778"/>
      <c r="K30" s="1751"/>
      <c r="L30" s="1751"/>
      <c r="M30" s="1752"/>
      <c r="N30" s="1751"/>
      <c r="O30" s="1751"/>
      <c r="P30" s="1751"/>
    </row>
    <row r="31" spans="1:16" s="1753" customFormat="1" ht="21.95" customHeight="1" collapsed="1">
      <c r="A31" s="133"/>
      <c r="B31" s="84" t="s">
        <v>910</v>
      </c>
      <c r="C31" s="835">
        <v>100</v>
      </c>
      <c r="D31" s="181" t="s">
        <v>59</v>
      </c>
      <c r="E31" s="1746"/>
      <c r="F31" s="2203">
        <v>1</v>
      </c>
      <c r="G31" s="2203">
        <v>1</v>
      </c>
      <c r="H31" s="2203">
        <v>1</v>
      </c>
      <c r="I31" s="2203">
        <v>1</v>
      </c>
      <c r="J31" s="1778"/>
      <c r="K31" s="1751"/>
      <c r="L31" s="1751"/>
      <c r="M31" s="1752"/>
      <c r="N31" s="1751"/>
      <c r="O31" s="1751"/>
      <c r="P31" s="1751"/>
    </row>
    <row r="32" spans="1:16" s="1753" customFormat="1" ht="21.95" hidden="1" customHeight="1" outlineLevel="1">
      <c r="A32" s="133"/>
      <c r="B32" s="84" t="s">
        <v>911</v>
      </c>
      <c r="C32" s="835">
        <v>100</v>
      </c>
      <c r="D32" s="181" t="s">
        <v>59</v>
      </c>
      <c r="E32" s="1746"/>
      <c r="F32" s="2203">
        <v>1</v>
      </c>
      <c r="G32" s="2203">
        <v>1</v>
      </c>
      <c r="H32" s="2203">
        <v>1</v>
      </c>
      <c r="I32" s="2203">
        <v>1</v>
      </c>
      <c r="J32" s="1778"/>
      <c r="K32" s="1751"/>
      <c r="L32" s="1751"/>
      <c r="M32" s="1752"/>
      <c r="N32" s="1751"/>
      <c r="O32" s="1751"/>
      <c r="P32" s="1751"/>
    </row>
    <row r="33" spans="1:16" s="1753" customFormat="1" ht="21.95" hidden="1" customHeight="1" outlineLevel="1">
      <c r="A33" s="133"/>
      <c r="B33" s="84" t="s">
        <v>912</v>
      </c>
      <c r="C33" s="835">
        <v>100</v>
      </c>
      <c r="D33" s="181" t="s">
        <v>59</v>
      </c>
      <c r="E33" s="1746"/>
      <c r="F33" s="2203">
        <v>1</v>
      </c>
      <c r="G33" s="2203">
        <v>1</v>
      </c>
      <c r="H33" s="2203">
        <v>1</v>
      </c>
      <c r="I33" s="2203">
        <v>1</v>
      </c>
      <c r="J33" s="1778"/>
      <c r="K33" s="1751"/>
      <c r="L33" s="1751"/>
      <c r="M33" s="1752"/>
      <c r="N33" s="1751"/>
      <c r="O33" s="1751"/>
      <c r="P33" s="1751"/>
    </row>
    <row r="34" spans="1:16" s="1753" customFormat="1" ht="21.95" hidden="1" customHeight="1" outlineLevel="1">
      <c r="A34" s="133"/>
      <c r="B34" s="84" t="s">
        <v>913</v>
      </c>
      <c r="C34" s="835">
        <v>100</v>
      </c>
      <c r="D34" s="181" t="s">
        <v>59</v>
      </c>
      <c r="E34" s="1746"/>
      <c r="F34" s="2203">
        <v>1</v>
      </c>
      <c r="G34" s="2203">
        <v>1</v>
      </c>
      <c r="H34" s="2203">
        <v>1</v>
      </c>
      <c r="I34" s="2203">
        <v>1</v>
      </c>
      <c r="J34" s="1778"/>
      <c r="K34" s="1751"/>
      <c r="L34" s="1751"/>
      <c r="M34" s="1752"/>
      <c r="N34" s="1751"/>
      <c r="O34" s="1751"/>
      <c r="P34" s="1751"/>
    </row>
    <row r="35" spans="1:16" s="1753" customFormat="1" ht="21.95" hidden="1" customHeight="1" outlineLevel="1">
      <c r="A35" s="133"/>
      <c r="B35" s="84" t="s">
        <v>914</v>
      </c>
      <c r="C35" s="835">
        <v>100</v>
      </c>
      <c r="D35" s="181" t="s">
        <v>59</v>
      </c>
      <c r="E35" s="1746"/>
      <c r="F35" s="2203">
        <v>1</v>
      </c>
      <c r="G35" s="2203">
        <v>1</v>
      </c>
      <c r="H35" s="2203">
        <v>1</v>
      </c>
      <c r="I35" s="2203">
        <v>1</v>
      </c>
      <c r="J35" s="1778"/>
      <c r="K35" s="1751"/>
      <c r="L35" s="1751"/>
      <c r="M35" s="1752"/>
      <c r="N35" s="1751"/>
      <c r="O35" s="1751"/>
      <c r="P35" s="1751"/>
    </row>
    <row r="36" spans="1:16" s="1753" customFormat="1" ht="21.95" customHeight="1" collapsed="1">
      <c r="A36" s="133"/>
      <c r="B36" s="84" t="s">
        <v>915</v>
      </c>
      <c r="C36" s="835">
        <v>100</v>
      </c>
      <c r="D36" s="181" t="s">
        <v>59</v>
      </c>
      <c r="E36" s="1746"/>
      <c r="F36" s="2203">
        <v>1</v>
      </c>
      <c r="G36" s="2203">
        <v>1</v>
      </c>
      <c r="H36" s="2203">
        <v>1</v>
      </c>
      <c r="I36" s="2203">
        <v>1</v>
      </c>
      <c r="J36" s="1778"/>
      <c r="K36" s="1751"/>
      <c r="L36" s="1751"/>
      <c r="M36" s="1752"/>
      <c r="N36" s="1751"/>
      <c r="O36" s="1751"/>
      <c r="P36" s="1751"/>
    </row>
    <row r="37" spans="1:16" s="1753" customFormat="1" ht="21.95" hidden="1" customHeight="1" outlineLevel="1">
      <c r="A37" s="133"/>
      <c r="B37" s="84" t="s">
        <v>916</v>
      </c>
      <c r="C37" s="835">
        <v>100</v>
      </c>
      <c r="D37" s="181" t="s">
        <v>59</v>
      </c>
      <c r="E37" s="1746"/>
      <c r="F37" s="2203">
        <v>1</v>
      </c>
      <c r="G37" s="2203">
        <v>1</v>
      </c>
      <c r="H37" s="2203">
        <v>1</v>
      </c>
      <c r="I37" s="2203">
        <v>1</v>
      </c>
      <c r="J37" s="1778"/>
      <c r="K37" s="1751"/>
      <c r="L37" s="1751"/>
      <c r="M37" s="1752"/>
      <c r="N37" s="1751"/>
      <c r="O37" s="1751"/>
      <c r="P37" s="1751"/>
    </row>
    <row r="38" spans="1:16" s="1753" customFormat="1" ht="21.95" hidden="1" customHeight="1" outlineLevel="1">
      <c r="A38" s="133"/>
      <c r="B38" s="84" t="s">
        <v>917</v>
      </c>
      <c r="C38" s="835">
        <v>100</v>
      </c>
      <c r="D38" s="181" t="s">
        <v>59</v>
      </c>
      <c r="E38" s="1746"/>
      <c r="F38" s="2203">
        <v>1</v>
      </c>
      <c r="G38" s="2203">
        <v>1</v>
      </c>
      <c r="H38" s="2203">
        <v>1</v>
      </c>
      <c r="I38" s="2203">
        <v>1</v>
      </c>
      <c r="J38" s="1778"/>
      <c r="K38" s="1751"/>
      <c r="L38" s="1751"/>
      <c r="M38" s="1752"/>
      <c r="N38" s="1751"/>
      <c r="O38" s="1751"/>
      <c r="P38" s="1751"/>
    </row>
    <row r="39" spans="1:16" s="1753" customFormat="1" ht="21.95" customHeight="1" collapsed="1">
      <c r="A39" s="133"/>
      <c r="B39" s="84" t="s">
        <v>918</v>
      </c>
      <c r="C39" s="835">
        <v>100</v>
      </c>
      <c r="D39" s="181" t="s">
        <v>59</v>
      </c>
      <c r="E39" s="1746"/>
      <c r="F39" s="2203">
        <v>1</v>
      </c>
      <c r="G39" s="2203">
        <v>1</v>
      </c>
      <c r="H39" s="2203">
        <v>1</v>
      </c>
      <c r="I39" s="2203">
        <v>1</v>
      </c>
      <c r="J39" s="1778"/>
      <c r="K39" s="1751"/>
      <c r="L39" s="1751"/>
      <c r="M39" s="1752"/>
      <c r="N39" s="1751"/>
      <c r="O39" s="1751"/>
      <c r="P39" s="1751"/>
    </row>
    <row r="40" spans="1:16" s="1753" customFormat="1" ht="21.95" hidden="1" customHeight="1" outlineLevel="1">
      <c r="A40" s="133"/>
      <c r="B40" s="84" t="s">
        <v>919</v>
      </c>
      <c r="C40" s="835">
        <v>100</v>
      </c>
      <c r="D40" s="181" t="s">
        <v>59</v>
      </c>
      <c r="E40" s="1746"/>
      <c r="F40" s="2203">
        <v>1</v>
      </c>
      <c r="G40" s="2203">
        <v>1</v>
      </c>
      <c r="H40" s="2203">
        <v>1</v>
      </c>
      <c r="I40" s="2203">
        <v>1</v>
      </c>
      <c r="J40" s="1778"/>
      <c r="K40" s="1751"/>
      <c r="L40" s="1751"/>
      <c r="M40" s="1752"/>
      <c r="N40" s="1751"/>
      <c r="O40" s="1751"/>
      <c r="P40" s="1751"/>
    </row>
    <row r="41" spans="1:16" s="1753" customFormat="1" ht="21.95" hidden="1" customHeight="1" outlineLevel="1">
      <c r="A41" s="133"/>
      <c r="B41" s="84" t="s">
        <v>920</v>
      </c>
      <c r="C41" s="835">
        <v>100</v>
      </c>
      <c r="D41" s="181" t="s">
        <v>59</v>
      </c>
      <c r="E41" s="1746"/>
      <c r="F41" s="2203">
        <v>1</v>
      </c>
      <c r="G41" s="2203">
        <v>1</v>
      </c>
      <c r="H41" s="2203">
        <v>1</v>
      </c>
      <c r="I41" s="2203">
        <v>1</v>
      </c>
      <c r="J41" s="1778"/>
      <c r="K41" s="1751"/>
      <c r="L41" s="1751"/>
      <c r="M41" s="1752"/>
      <c r="N41" s="1751"/>
      <c r="O41" s="1751"/>
      <c r="P41" s="1751"/>
    </row>
    <row r="42" spans="1:16" s="1753" customFormat="1" ht="21.95" hidden="1" customHeight="1" outlineLevel="1">
      <c r="A42" s="133"/>
      <c r="B42" s="84" t="s">
        <v>921</v>
      </c>
      <c r="C42" s="835">
        <v>100</v>
      </c>
      <c r="D42" s="181" t="s">
        <v>59</v>
      </c>
      <c r="E42" s="1746"/>
      <c r="F42" s="2203">
        <v>1</v>
      </c>
      <c r="G42" s="2203">
        <v>1</v>
      </c>
      <c r="H42" s="2203">
        <v>1</v>
      </c>
      <c r="I42" s="2203">
        <v>1</v>
      </c>
      <c r="J42" s="1778"/>
      <c r="K42" s="1751"/>
      <c r="L42" s="1751"/>
      <c r="M42" s="1752"/>
      <c r="N42" s="1751"/>
      <c r="O42" s="1751"/>
      <c r="P42" s="1751"/>
    </row>
    <row r="43" spans="1:16" s="1753" customFormat="1" ht="21.95" hidden="1" customHeight="1" outlineLevel="1">
      <c r="A43" s="166"/>
      <c r="B43" s="84" t="s">
        <v>922</v>
      </c>
      <c r="C43" s="835">
        <v>100</v>
      </c>
      <c r="D43" s="181" t="s">
        <v>59</v>
      </c>
      <c r="E43" s="1746"/>
      <c r="F43" s="2203">
        <v>1</v>
      </c>
      <c r="G43" s="2203">
        <v>1</v>
      </c>
      <c r="H43" s="2203">
        <v>1</v>
      </c>
      <c r="I43" s="2203">
        <v>1</v>
      </c>
      <c r="J43" s="1778"/>
      <c r="K43" s="1751"/>
      <c r="L43" s="1751"/>
      <c r="M43" s="1752"/>
      <c r="N43" s="1751"/>
      <c r="O43" s="1751"/>
      <c r="P43" s="1751"/>
    </row>
    <row r="44" spans="1:16" s="1753" customFormat="1" ht="21.95" customHeight="1" collapsed="1">
      <c r="A44" s="133"/>
      <c r="B44" s="84" t="s">
        <v>923</v>
      </c>
      <c r="C44" s="835">
        <v>100</v>
      </c>
      <c r="D44" s="181" t="s">
        <v>59</v>
      </c>
      <c r="E44" s="1746"/>
      <c r="F44" s="2203">
        <v>1</v>
      </c>
      <c r="G44" s="2203">
        <v>1</v>
      </c>
      <c r="H44" s="2203">
        <v>1</v>
      </c>
      <c r="I44" s="2203">
        <v>1</v>
      </c>
      <c r="J44" s="1778"/>
      <c r="K44" s="1751"/>
      <c r="L44" s="1751"/>
      <c r="M44" s="1752"/>
      <c r="N44" s="1751"/>
      <c r="O44" s="1751"/>
      <c r="P44" s="1751"/>
    </row>
    <row r="45" spans="1:16" s="1753" customFormat="1" ht="21.95" hidden="1" customHeight="1" outlineLevel="1">
      <c r="A45" s="133"/>
      <c r="B45" s="84" t="s">
        <v>924</v>
      </c>
      <c r="C45" s="835">
        <v>100</v>
      </c>
      <c r="D45" s="181" t="s">
        <v>59</v>
      </c>
      <c r="E45" s="1746"/>
      <c r="F45" s="2203">
        <v>1</v>
      </c>
      <c r="G45" s="2203">
        <v>1</v>
      </c>
      <c r="H45" s="2203">
        <v>1</v>
      </c>
      <c r="I45" s="2203">
        <v>1</v>
      </c>
      <c r="J45" s="1778"/>
      <c r="K45" s="1751"/>
      <c r="L45" s="1751"/>
      <c r="M45" s="1752"/>
      <c r="N45" s="1751"/>
      <c r="O45" s="1751"/>
      <c r="P45" s="1751"/>
    </row>
    <row r="46" spans="1:16" s="1753" customFormat="1" ht="21.95" hidden="1" customHeight="1" outlineLevel="1">
      <c r="A46" s="133"/>
      <c r="B46" s="84" t="s">
        <v>925</v>
      </c>
      <c r="C46" s="835">
        <v>100</v>
      </c>
      <c r="D46" s="181" t="s">
        <v>59</v>
      </c>
      <c r="E46" s="1746"/>
      <c r="F46" s="2203">
        <v>1</v>
      </c>
      <c r="G46" s="2203">
        <v>1</v>
      </c>
      <c r="H46" s="2203">
        <v>1</v>
      </c>
      <c r="I46" s="2203">
        <v>1</v>
      </c>
      <c r="J46" s="1778"/>
      <c r="K46" s="1751"/>
      <c r="L46" s="1751"/>
      <c r="M46" s="1752"/>
      <c r="N46" s="1751"/>
      <c r="O46" s="1751"/>
      <c r="P46" s="1751"/>
    </row>
    <row r="47" spans="1:16" s="1753" customFormat="1" ht="21.95" hidden="1" customHeight="1" outlineLevel="1">
      <c r="A47" s="133"/>
      <c r="B47" s="84" t="s">
        <v>926</v>
      </c>
      <c r="C47" s="835">
        <v>100</v>
      </c>
      <c r="D47" s="181" t="s">
        <v>59</v>
      </c>
      <c r="E47" s="1746"/>
      <c r="F47" s="2203">
        <v>1</v>
      </c>
      <c r="G47" s="2203">
        <v>1</v>
      </c>
      <c r="H47" s="2203">
        <v>1</v>
      </c>
      <c r="I47" s="2203">
        <v>1</v>
      </c>
      <c r="J47" s="1778"/>
      <c r="K47" s="1751"/>
      <c r="L47" s="1751"/>
      <c r="M47" s="1752"/>
      <c r="N47" s="1751"/>
      <c r="O47" s="1751"/>
      <c r="P47" s="1751"/>
    </row>
    <row r="48" spans="1:16" s="1753" customFormat="1" ht="21.95" customHeight="1" collapsed="1">
      <c r="A48" s="133"/>
      <c r="B48" s="84" t="s">
        <v>927</v>
      </c>
      <c r="C48" s="835">
        <v>100</v>
      </c>
      <c r="D48" s="181" t="s">
        <v>59</v>
      </c>
      <c r="E48" s="1746"/>
      <c r="F48" s="2203">
        <v>1</v>
      </c>
      <c r="G48" s="2203">
        <v>1</v>
      </c>
      <c r="H48" s="2203">
        <v>1</v>
      </c>
      <c r="I48" s="2203">
        <v>1</v>
      </c>
      <c r="J48" s="1778"/>
      <c r="K48" s="1751"/>
      <c r="L48" s="1751"/>
      <c r="M48" s="1752"/>
      <c r="N48" s="1751"/>
      <c r="O48" s="1751"/>
      <c r="P48" s="1751"/>
    </row>
    <row r="49" spans="1:16" s="1753" customFormat="1" ht="21.95" customHeight="1">
      <c r="A49" s="133"/>
      <c r="B49" s="84" t="s">
        <v>928</v>
      </c>
      <c r="C49" s="835">
        <v>100</v>
      </c>
      <c r="D49" s="181" t="s">
        <v>59</v>
      </c>
      <c r="E49" s="1746"/>
      <c r="F49" s="2203">
        <v>1</v>
      </c>
      <c r="G49" s="2203">
        <v>1</v>
      </c>
      <c r="H49" s="2203">
        <v>1</v>
      </c>
      <c r="I49" s="2203">
        <v>1</v>
      </c>
      <c r="J49" s="1778"/>
      <c r="K49" s="1751"/>
      <c r="L49" s="1751"/>
      <c r="M49" s="1752"/>
      <c r="N49" s="1751"/>
      <c r="O49" s="1751"/>
      <c r="P49" s="1751"/>
    </row>
    <row r="50" spans="1:16" s="1753" customFormat="1" ht="21.95" hidden="1" customHeight="1" outlineLevel="1">
      <c r="A50" s="133"/>
      <c r="B50" s="84" t="s">
        <v>929</v>
      </c>
      <c r="C50" s="835">
        <v>100</v>
      </c>
      <c r="D50" s="181" t="s">
        <v>59</v>
      </c>
      <c r="E50" s="1746"/>
      <c r="F50" s="2203">
        <v>1</v>
      </c>
      <c r="G50" s="2203">
        <v>1</v>
      </c>
      <c r="H50" s="2203">
        <v>1</v>
      </c>
      <c r="I50" s="2203">
        <v>1</v>
      </c>
      <c r="J50" s="1778"/>
      <c r="K50" s="1751"/>
      <c r="L50" s="1751"/>
      <c r="M50" s="1752"/>
      <c r="N50" s="1751"/>
      <c r="O50" s="1751"/>
      <c r="P50" s="1751"/>
    </row>
    <row r="51" spans="1:16" s="1753" customFormat="1" ht="21.95" hidden="1" customHeight="1" outlineLevel="1">
      <c r="A51" s="133"/>
      <c r="B51" s="84" t="s">
        <v>930</v>
      </c>
      <c r="C51" s="835">
        <v>100</v>
      </c>
      <c r="D51" s="181" t="s">
        <v>59</v>
      </c>
      <c r="E51" s="1746"/>
      <c r="F51" s="2203">
        <v>1</v>
      </c>
      <c r="G51" s="2203">
        <v>1</v>
      </c>
      <c r="H51" s="2203">
        <v>1</v>
      </c>
      <c r="I51" s="2203">
        <v>1</v>
      </c>
      <c r="J51" s="1778"/>
      <c r="K51" s="1751"/>
      <c r="L51" s="1751"/>
      <c r="M51" s="1752"/>
      <c r="N51" s="1751"/>
      <c r="O51" s="1751"/>
      <c r="P51" s="1751"/>
    </row>
    <row r="52" spans="1:16" s="1753" customFormat="1" ht="21.95" customHeight="1" collapsed="1">
      <c r="A52" s="133"/>
      <c r="B52" s="84" t="s">
        <v>931</v>
      </c>
      <c r="C52" s="835">
        <v>100</v>
      </c>
      <c r="D52" s="181" t="s">
        <v>59</v>
      </c>
      <c r="E52" s="1746"/>
      <c r="F52" s="2203">
        <v>1</v>
      </c>
      <c r="G52" s="2203">
        <v>1</v>
      </c>
      <c r="H52" s="2203">
        <v>1</v>
      </c>
      <c r="I52" s="2203">
        <v>1</v>
      </c>
      <c r="J52" s="1778"/>
      <c r="K52" s="1751"/>
      <c r="L52" s="1751"/>
      <c r="M52" s="1752"/>
      <c r="N52" s="1751"/>
      <c r="O52" s="1751"/>
      <c r="P52" s="1751"/>
    </row>
    <row r="53" spans="1:16" s="1753" customFormat="1" ht="21.95" hidden="1" customHeight="1" outlineLevel="1">
      <c r="A53" s="133"/>
      <c r="B53" s="84" t="s">
        <v>932</v>
      </c>
      <c r="C53" s="835">
        <v>100</v>
      </c>
      <c r="D53" s="181" t="s">
        <v>59</v>
      </c>
      <c r="E53" s="1746"/>
      <c r="F53" s="2203">
        <v>1</v>
      </c>
      <c r="G53" s="2203">
        <v>1</v>
      </c>
      <c r="H53" s="2203">
        <v>1</v>
      </c>
      <c r="I53" s="2203">
        <v>1</v>
      </c>
      <c r="J53" s="1778"/>
      <c r="K53" s="1751"/>
      <c r="L53" s="1751"/>
      <c r="M53" s="1752"/>
      <c r="N53" s="1751"/>
      <c r="O53" s="1751"/>
      <c r="P53" s="1751"/>
    </row>
    <row r="54" spans="1:16" s="1753" customFormat="1" ht="21.95" hidden="1" customHeight="1" outlineLevel="1">
      <c r="A54" s="133"/>
      <c r="B54" s="84" t="s">
        <v>933</v>
      </c>
      <c r="C54" s="835">
        <v>100</v>
      </c>
      <c r="D54" s="181" t="s">
        <v>59</v>
      </c>
      <c r="E54" s="1746"/>
      <c r="F54" s="2203">
        <v>1</v>
      </c>
      <c r="G54" s="2203">
        <v>1</v>
      </c>
      <c r="H54" s="2203">
        <v>1</v>
      </c>
      <c r="I54" s="2203">
        <v>1</v>
      </c>
      <c r="J54" s="1778"/>
      <c r="K54" s="1751"/>
      <c r="L54" s="1751"/>
      <c r="M54" s="1752"/>
      <c r="N54" s="1751"/>
      <c r="O54" s="1751"/>
      <c r="P54" s="1751"/>
    </row>
    <row r="55" spans="1:16" s="1753" customFormat="1" ht="21.95" hidden="1" customHeight="1" outlineLevel="1">
      <c r="A55" s="133"/>
      <c r="B55" s="84" t="s">
        <v>934</v>
      </c>
      <c r="C55" s="835">
        <v>100</v>
      </c>
      <c r="D55" s="181" t="s">
        <v>59</v>
      </c>
      <c r="E55" s="1746"/>
      <c r="F55" s="2203">
        <v>1</v>
      </c>
      <c r="G55" s="2203">
        <v>1</v>
      </c>
      <c r="H55" s="2203">
        <v>1</v>
      </c>
      <c r="I55" s="2203">
        <v>1</v>
      </c>
      <c r="J55" s="1778"/>
      <c r="K55" s="1751"/>
      <c r="L55" s="1751"/>
      <c r="M55" s="1752"/>
      <c r="N55" s="1751"/>
      <c r="O55" s="1751"/>
      <c r="P55" s="1751"/>
    </row>
    <row r="56" spans="1:16" s="1753" customFormat="1" ht="21.95" customHeight="1" collapsed="1">
      <c r="A56" s="133"/>
      <c r="B56" s="84" t="s">
        <v>935</v>
      </c>
      <c r="C56" s="835">
        <v>100</v>
      </c>
      <c r="D56" s="181" t="s">
        <v>59</v>
      </c>
      <c r="E56" s="1746"/>
      <c r="F56" s="2203">
        <v>1</v>
      </c>
      <c r="G56" s="2203">
        <v>1</v>
      </c>
      <c r="H56" s="2203">
        <v>1</v>
      </c>
      <c r="I56" s="2203">
        <v>1</v>
      </c>
      <c r="J56" s="1778"/>
      <c r="K56" s="1751"/>
      <c r="L56" s="1751"/>
      <c r="M56" s="1752"/>
      <c r="N56" s="1751"/>
      <c r="O56" s="1751"/>
      <c r="P56" s="1751"/>
    </row>
    <row r="57" spans="1:16" s="1753" customFormat="1" ht="21.95" hidden="1" customHeight="1" outlineLevel="1">
      <c r="A57" s="133"/>
      <c r="B57" s="84" t="s">
        <v>936</v>
      </c>
      <c r="C57" s="835">
        <v>100</v>
      </c>
      <c r="D57" s="181" t="s">
        <v>59</v>
      </c>
      <c r="E57" s="1746"/>
      <c r="F57" s="2203">
        <v>1</v>
      </c>
      <c r="G57" s="2203">
        <v>1</v>
      </c>
      <c r="H57" s="2203">
        <v>1</v>
      </c>
      <c r="I57" s="2203">
        <v>1</v>
      </c>
      <c r="J57" s="1778"/>
      <c r="K57" s="1751"/>
      <c r="L57" s="1751"/>
      <c r="M57" s="1752"/>
      <c r="N57" s="1751"/>
      <c r="O57" s="1751"/>
      <c r="P57" s="1751"/>
    </row>
    <row r="58" spans="1:16" s="1753" customFormat="1" ht="21.95" hidden="1" customHeight="1" outlineLevel="1">
      <c r="A58" s="133"/>
      <c r="B58" s="84" t="s">
        <v>937</v>
      </c>
      <c r="C58" s="835">
        <v>100</v>
      </c>
      <c r="D58" s="181" t="s">
        <v>59</v>
      </c>
      <c r="E58" s="1746"/>
      <c r="F58" s="2203">
        <v>1</v>
      </c>
      <c r="G58" s="2203">
        <v>1</v>
      </c>
      <c r="H58" s="2203">
        <v>1</v>
      </c>
      <c r="I58" s="2203">
        <v>1</v>
      </c>
      <c r="J58" s="1778"/>
      <c r="K58" s="1751"/>
      <c r="L58" s="1751"/>
      <c r="M58" s="1752"/>
      <c r="N58" s="1751"/>
      <c r="O58" s="1751"/>
      <c r="P58" s="1751"/>
    </row>
    <row r="59" spans="1:16" s="1753" customFormat="1" ht="21.95" hidden="1" customHeight="1" outlineLevel="1">
      <c r="A59" s="133"/>
      <c r="B59" s="84" t="s">
        <v>938</v>
      </c>
      <c r="C59" s="835">
        <v>100</v>
      </c>
      <c r="D59" s="181" t="s">
        <v>59</v>
      </c>
      <c r="E59" s="1746"/>
      <c r="F59" s="2203">
        <v>1</v>
      </c>
      <c r="G59" s="2203">
        <v>1</v>
      </c>
      <c r="H59" s="2203">
        <v>1</v>
      </c>
      <c r="I59" s="2203">
        <v>1</v>
      </c>
      <c r="J59" s="1778"/>
      <c r="K59" s="1751"/>
      <c r="L59" s="1751"/>
      <c r="M59" s="1752"/>
      <c r="N59" s="1751"/>
      <c r="O59" s="1751"/>
      <c r="P59" s="1751"/>
    </row>
    <row r="60" spans="1:16" s="1753" customFormat="1" ht="21.95" customHeight="1" collapsed="1">
      <c r="A60" s="133"/>
      <c r="B60" s="84" t="s">
        <v>939</v>
      </c>
      <c r="C60" s="835">
        <v>100</v>
      </c>
      <c r="D60" s="181" t="s">
        <v>59</v>
      </c>
      <c r="E60" s="1746"/>
      <c r="F60" s="2203">
        <v>1</v>
      </c>
      <c r="G60" s="2203">
        <v>1</v>
      </c>
      <c r="H60" s="2203">
        <v>1</v>
      </c>
      <c r="I60" s="2203">
        <v>1</v>
      </c>
      <c r="J60" s="1778"/>
      <c r="K60" s="1751"/>
      <c r="L60" s="1751"/>
      <c r="M60" s="1752"/>
      <c r="N60" s="1751"/>
      <c r="O60" s="1751"/>
      <c r="P60" s="1751"/>
    </row>
    <row r="61" spans="1:16" s="1753" customFormat="1" ht="21.95" hidden="1" customHeight="1" outlineLevel="1">
      <c r="A61" s="133"/>
      <c r="B61" s="84" t="s">
        <v>940</v>
      </c>
      <c r="C61" s="835">
        <v>100</v>
      </c>
      <c r="D61" s="181" t="s">
        <v>59</v>
      </c>
      <c r="E61" s="1746"/>
      <c r="F61" s="2203">
        <v>1</v>
      </c>
      <c r="G61" s="2203">
        <v>1</v>
      </c>
      <c r="H61" s="2203">
        <v>1</v>
      </c>
      <c r="I61" s="2203">
        <v>1</v>
      </c>
      <c r="J61" s="1778"/>
      <c r="K61" s="1751"/>
      <c r="L61" s="1751"/>
      <c r="M61" s="1752"/>
      <c r="N61" s="1751"/>
      <c r="O61" s="1751"/>
      <c r="P61" s="1751"/>
    </row>
    <row r="62" spans="1:16" s="1753" customFormat="1" ht="21.95" hidden="1" customHeight="1" outlineLevel="1">
      <c r="A62" s="133"/>
      <c r="B62" s="84" t="s">
        <v>941</v>
      </c>
      <c r="C62" s="835">
        <v>100</v>
      </c>
      <c r="D62" s="181" t="s">
        <v>59</v>
      </c>
      <c r="E62" s="1746"/>
      <c r="F62" s="2203">
        <v>1</v>
      </c>
      <c r="G62" s="2203">
        <v>1</v>
      </c>
      <c r="H62" s="2203">
        <v>1</v>
      </c>
      <c r="I62" s="2203">
        <v>1</v>
      </c>
      <c r="J62" s="1778"/>
      <c r="K62" s="1751"/>
      <c r="L62" s="1751"/>
      <c r="M62" s="1752"/>
      <c r="N62" s="1751"/>
      <c r="O62" s="1751"/>
      <c r="P62" s="1751"/>
    </row>
    <row r="63" spans="1:16" s="1753" customFormat="1" ht="21.95" hidden="1" customHeight="1" outlineLevel="1">
      <c r="A63" s="133"/>
      <c r="B63" s="84" t="s">
        <v>942</v>
      </c>
      <c r="C63" s="835">
        <v>100</v>
      </c>
      <c r="D63" s="181" t="s">
        <v>59</v>
      </c>
      <c r="E63" s="1746"/>
      <c r="F63" s="2203">
        <v>1</v>
      </c>
      <c r="G63" s="2203">
        <v>1</v>
      </c>
      <c r="H63" s="2203">
        <v>1</v>
      </c>
      <c r="I63" s="2203">
        <v>1</v>
      </c>
      <c r="J63" s="1778"/>
      <c r="K63" s="1751"/>
      <c r="L63" s="1751"/>
      <c r="M63" s="1752"/>
      <c r="N63" s="1751"/>
      <c r="O63" s="1751"/>
      <c r="P63" s="1751"/>
    </row>
    <row r="64" spans="1:16" s="1753" customFormat="1" ht="21.95" hidden="1" customHeight="1" outlineLevel="1">
      <c r="A64" s="133"/>
      <c r="B64" s="84" t="s">
        <v>943</v>
      </c>
      <c r="C64" s="835">
        <v>100</v>
      </c>
      <c r="D64" s="181" t="s">
        <v>59</v>
      </c>
      <c r="E64" s="1746"/>
      <c r="F64" s="2203">
        <v>1</v>
      </c>
      <c r="G64" s="2203">
        <v>1</v>
      </c>
      <c r="H64" s="2203">
        <v>1</v>
      </c>
      <c r="I64" s="2203">
        <v>1</v>
      </c>
      <c r="J64" s="1778"/>
      <c r="K64" s="1751"/>
      <c r="L64" s="1751"/>
      <c r="M64" s="1752"/>
      <c r="N64" s="1751"/>
      <c r="O64" s="1751"/>
      <c r="P64" s="1751"/>
    </row>
    <row r="65" spans="1:16" s="1753" customFormat="1" ht="21.95" customHeight="1" collapsed="1">
      <c r="A65" s="133"/>
      <c r="B65" s="84" t="s">
        <v>944</v>
      </c>
      <c r="C65" s="835">
        <v>100</v>
      </c>
      <c r="D65" s="181" t="s">
        <v>59</v>
      </c>
      <c r="E65" s="1746"/>
      <c r="F65" s="2203">
        <v>1</v>
      </c>
      <c r="G65" s="2203">
        <v>1</v>
      </c>
      <c r="H65" s="2203">
        <v>1</v>
      </c>
      <c r="I65" s="2203">
        <v>1</v>
      </c>
      <c r="J65" s="1778"/>
      <c r="K65" s="1751"/>
      <c r="L65" s="1751"/>
      <c r="M65" s="1752"/>
      <c r="N65" s="1751"/>
      <c r="O65" s="1751"/>
      <c r="P65" s="1751"/>
    </row>
    <row r="66" spans="1:16" s="1753" customFormat="1" ht="21.95" hidden="1" customHeight="1" outlineLevel="1">
      <c r="A66" s="133"/>
      <c r="B66" s="84" t="s">
        <v>945</v>
      </c>
      <c r="C66" s="835">
        <v>100</v>
      </c>
      <c r="D66" s="181" t="s">
        <v>59</v>
      </c>
      <c r="E66" s="1746"/>
      <c r="F66" s="2203">
        <v>1</v>
      </c>
      <c r="G66" s="2203">
        <v>1</v>
      </c>
      <c r="H66" s="2203">
        <v>1</v>
      </c>
      <c r="I66" s="2203">
        <v>1</v>
      </c>
      <c r="J66" s="1778"/>
      <c r="K66" s="1751"/>
      <c r="L66" s="1751"/>
      <c r="M66" s="1752"/>
      <c r="N66" s="1751"/>
      <c r="O66" s="1751"/>
      <c r="P66" s="1751"/>
    </row>
    <row r="67" spans="1:16" s="1753" customFormat="1" ht="21.95" hidden="1" customHeight="1" outlineLevel="1">
      <c r="A67" s="133"/>
      <c r="B67" s="84" t="s">
        <v>946</v>
      </c>
      <c r="C67" s="835">
        <v>100</v>
      </c>
      <c r="D67" s="181" t="s">
        <v>59</v>
      </c>
      <c r="E67" s="1746"/>
      <c r="F67" s="2203">
        <v>1</v>
      </c>
      <c r="G67" s="2203">
        <v>1</v>
      </c>
      <c r="H67" s="2203">
        <v>1</v>
      </c>
      <c r="I67" s="2203">
        <v>1</v>
      </c>
      <c r="J67" s="1778"/>
      <c r="K67" s="1751"/>
      <c r="L67" s="1751"/>
      <c r="M67" s="1752"/>
      <c r="N67" s="1751"/>
      <c r="O67" s="1751"/>
      <c r="P67" s="1751"/>
    </row>
    <row r="68" spans="1:16" s="1753" customFormat="1" ht="21.95" customHeight="1" collapsed="1">
      <c r="A68" s="133"/>
      <c r="B68" s="84" t="s">
        <v>947</v>
      </c>
      <c r="C68" s="835">
        <v>100</v>
      </c>
      <c r="D68" s="181" t="s">
        <v>59</v>
      </c>
      <c r="E68" s="1746"/>
      <c r="F68" s="2203">
        <v>1</v>
      </c>
      <c r="G68" s="2203">
        <v>1</v>
      </c>
      <c r="H68" s="2203">
        <v>1</v>
      </c>
      <c r="I68" s="2203">
        <v>1</v>
      </c>
      <c r="J68" s="1778"/>
      <c r="K68" s="1751"/>
      <c r="L68" s="1751"/>
      <c r="M68" s="1752"/>
      <c r="N68" s="1751"/>
      <c r="O68" s="1751"/>
      <c r="P68" s="1751"/>
    </row>
    <row r="69" spans="1:16" s="1753" customFormat="1" ht="21.95" hidden="1" customHeight="1" outlineLevel="1">
      <c r="A69" s="133"/>
      <c r="B69" s="84" t="s">
        <v>948</v>
      </c>
      <c r="C69" s="835">
        <v>100</v>
      </c>
      <c r="D69" s="181" t="s">
        <v>59</v>
      </c>
      <c r="E69" s="1746"/>
      <c r="F69" s="2203">
        <v>1</v>
      </c>
      <c r="G69" s="2203">
        <v>1</v>
      </c>
      <c r="H69" s="2203">
        <v>1</v>
      </c>
      <c r="I69" s="2203">
        <v>1</v>
      </c>
      <c r="J69" s="1778"/>
      <c r="K69" s="1751"/>
      <c r="L69" s="1751"/>
      <c r="M69" s="1752"/>
      <c r="N69" s="1751"/>
      <c r="O69" s="1751"/>
      <c r="P69" s="1751"/>
    </row>
    <row r="70" spans="1:16" s="1753" customFormat="1" ht="21.95" hidden="1" customHeight="1" outlineLevel="1">
      <c r="A70" s="133"/>
      <c r="B70" s="84" t="s">
        <v>949</v>
      </c>
      <c r="C70" s="835">
        <v>100</v>
      </c>
      <c r="D70" s="181" t="s">
        <v>59</v>
      </c>
      <c r="E70" s="1746"/>
      <c r="F70" s="2203">
        <v>1</v>
      </c>
      <c r="G70" s="2203">
        <v>1</v>
      </c>
      <c r="H70" s="2203">
        <v>1</v>
      </c>
      <c r="I70" s="2203">
        <v>1</v>
      </c>
      <c r="J70" s="1778"/>
      <c r="K70" s="1751"/>
      <c r="L70" s="1751"/>
      <c r="M70" s="1752"/>
      <c r="N70" s="1751"/>
      <c r="O70" s="1751"/>
      <c r="P70" s="1751"/>
    </row>
    <row r="71" spans="1:16" s="1753" customFormat="1" ht="21.95" customHeight="1" collapsed="1">
      <c r="A71" s="1754"/>
      <c r="B71" s="84" t="s">
        <v>950</v>
      </c>
      <c r="C71" s="835">
        <v>100</v>
      </c>
      <c r="D71" s="181" t="s">
        <v>59</v>
      </c>
      <c r="E71" s="1746"/>
      <c r="F71" s="2203">
        <v>1</v>
      </c>
      <c r="G71" s="2203">
        <v>1</v>
      </c>
      <c r="H71" s="2203">
        <v>1</v>
      </c>
      <c r="I71" s="2203">
        <v>1</v>
      </c>
      <c r="J71" s="1778"/>
      <c r="K71" s="1751"/>
      <c r="L71" s="1751"/>
      <c r="M71" s="1752"/>
      <c r="N71" s="1751"/>
      <c r="O71" s="1751"/>
      <c r="P71" s="1751"/>
    </row>
    <row r="72" spans="1:16" s="1753" customFormat="1" ht="21.95" hidden="1" customHeight="1" outlineLevel="1">
      <c r="A72" s="133"/>
      <c r="B72" s="84" t="s">
        <v>957</v>
      </c>
      <c r="C72" s="835">
        <v>100</v>
      </c>
      <c r="D72" s="181" t="s">
        <v>59</v>
      </c>
      <c r="E72" s="1746"/>
      <c r="F72" s="2203">
        <v>1</v>
      </c>
      <c r="G72" s="2203">
        <v>1</v>
      </c>
      <c r="H72" s="2203">
        <v>1</v>
      </c>
      <c r="I72" s="2203">
        <v>1</v>
      </c>
      <c r="J72" s="1778"/>
      <c r="K72" s="1751"/>
      <c r="L72" s="1751"/>
      <c r="M72" s="1752"/>
      <c r="N72" s="1751"/>
      <c r="O72" s="1751"/>
      <c r="P72" s="1751"/>
    </row>
    <row r="73" spans="1:16" s="1753" customFormat="1" ht="21.95" hidden="1" customHeight="1" outlineLevel="1">
      <c r="A73" s="133"/>
      <c r="B73" s="84" t="s">
        <v>952</v>
      </c>
      <c r="C73" s="835">
        <v>100</v>
      </c>
      <c r="D73" s="181" t="s">
        <v>59</v>
      </c>
      <c r="E73" s="1746"/>
      <c r="F73" s="2203">
        <v>1</v>
      </c>
      <c r="G73" s="2203">
        <v>1</v>
      </c>
      <c r="H73" s="2203">
        <v>1</v>
      </c>
      <c r="I73" s="2203">
        <v>1</v>
      </c>
      <c r="J73" s="1778"/>
      <c r="K73" s="1751"/>
      <c r="L73" s="1751"/>
      <c r="M73" s="1752"/>
      <c r="N73" s="1751"/>
      <c r="O73" s="1751"/>
      <c r="P73" s="1751"/>
    </row>
    <row r="74" spans="1:16" s="1753" customFormat="1" ht="21.95" customHeight="1" collapsed="1">
      <c r="A74" s="1779"/>
      <c r="B74" s="101" t="s">
        <v>953</v>
      </c>
      <c r="C74" s="835">
        <v>100</v>
      </c>
      <c r="D74" s="181" t="s">
        <v>59</v>
      </c>
      <c r="E74" s="1780"/>
      <c r="F74" s="2203">
        <v>1</v>
      </c>
      <c r="G74" s="2203">
        <v>1</v>
      </c>
      <c r="H74" s="2203">
        <v>1</v>
      </c>
      <c r="I74" s="2203">
        <v>1</v>
      </c>
      <c r="J74" s="1781"/>
      <c r="K74" s="1756"/>
      <c r="L74" s="1757"/>
    </row>
    <row r="75" spans="1:16" ht="21.95" customHeight="1">
      <c r="A75" s="161"/>
      <c r="B75" s="1782" t="s">
        <v>1008</v>
      </c>
      <c r="C75" s="2471"/>
      <c r="D75" s="517"/>
      <c r="E75" s="392"/>
      <c r="F75" s="2479"/>
      <c r="G75" s="2479"/>
      <c r="H75" s="2480"/>
      <c r="I75" s="2480"/>
      <c r="J75" s="1656"/>
    </row>
    <row r="76" spans="1:16" ht="24" customHeight="1">
      <c r="A76" s="1311"/>
      <c r="B76" s="1326"/>
      <c r="C76" s="2488"/>
      <c r="D76" s="2489"/>
      <c r="E76" s="433"/>
      <c r="F76" s="2484"/>
      <c r="G76" s="2484"/>
      <c r="H76" s="2490"/>
      <c r="I76" s="2490"/>
      <c r="J76" s="1658"/>
    </row>
    <row r="77" spans="1:16" ht="24" customHeight="1">
      <c r="A77" s="118" t="s">
        <v>878</v>
      </c>
      <c r="B77" s="2832" t="s">
        <v>877</v>
      </c>
      <c r="C77" s="2833"/>
      <c r="D77" s="2834"/>
      <c r="E77" s="521" t="s">
        <v>20</v>
      </c>
      <c r="F77" s="2485"/>
      <c r="G77" s="2485"/>
      <c r="H77" s="2486"/>
      <c r="I77" s="2491"/>
      <c r="J77" s="1704" t="s">
        <v>987</v>
      </c>
      <c r="O77" s="12">
        <v>2</v>
      </c>
    </row>
    <row r="78" spans="1:16" ht="24" customHeight="1">
      <c r="A78" s="161"/>
      <c r="B78" s="2829" t="s">
        <v>233</v>
      </c>
      <c r="C78" s="2830"/>
      <c r="D78" s="2831"/>
      <c r="E78" s="392" t="s">
        <v>44</v>
      </c>
      <c r="F78" s="2479"/>
      <c r="G78" s="2482"/>
      <c r="H78" s="2480"/>
      <c r="I78" s="2480"/>
      <c r="J78" s="1656"/>
    </row>
    <row r="79" spans="1:16" s="1753" customFormat="1" ht="24" customHeight="1">
      <c r="A79" s="1777"/>
      <c r="B79" s="84" t="s">
        <v>1007</v>
      </c>
      <c r="C79" s="835">
        <v>100</v>
      </c>
      <c r="D79" s="181" t="s">
        <v>59</v>
      </c>
      <c r="E79" s="392" t="s">
        <v>123</v>
      </c>
      <c r="F79" s="2203">
        <v>1</v>
      </c>
      <c r="G79" s="2203">
        <v>1</v>
      </c>
      <c r="H79" s="2203">
        <v>1</v>
      </c>
      <c r="I79" s="2203">
        <v>1</v>
      </c>
      <c r="J79" s="1778"/>
      <c r="K79" s="1751"/>
      <c r="L79" s="1751"/>
      <c r="M79" s="1752"/>
      <c r="N79" s="1751"/>
      <c r="O79" s="1751"/>
      <c r="P79" s="1751"/>
    </row>
    <row r="80" spans="1:16" s="1753" customFormat="1" ht="24" hidden="1" customHeight="1" outlineLevel="1">
      <c r="A80" s="133"/>
      <c r="B80" s="84" t="s">
        <v>898</v>
      </c>
      <c r="C80" s="835">
        <v>100</v>
      </c>
      <c r="D80" s="181" t="s">
        <v>59</v>
      </c>
      <c r="E80" s="1746"/>
      <c r="F80" s="2203">
        <v>1</v>
      </c>
      <c r="G80" s="2203">
        <v>1</v>
      </c>
      <c r="H80" s="2203">
        <v>1</v>
      </c>
      <c r="I80" s="2203">
        <v>1</v>
      </c>
      <c r="J80" s="1778"/>
      <c r="K80" s="1751"/>
      <c r="L80" s="1751"/>
      <c r="M80" s="1752"/>
      <c r="N80" s="1751"/>
      <c r="O80" s="1751"/>
      <c r="P80" s="1751"/>
    </row>
    <row r="81" spans="1:16" s="1753" customFormat="1" ht="24" hidden="1" customHeight="1" outlineLevel="1">
      <c r="A81" s="133"/>
      <c r="B81" s="84" t="s">
        <v>899</v>
      </c>
      <c r="C81" s="835">
        <v>100</v>
      </c>
      <c r="D81" s="181" t="s">
        <v>59</v>
      </c>
      <c r="E81" s="1746"/>
      <c r="F81" s="2203">
        <v>1</v>
      </c>
      <c r="G81" s="2203">
        <v>1</v>
      </c>
      <c r="H81" s="2203">
        <v>1</v>
      </c>
      <c r="I81" s="2203">
        <v>1</v>
      </c>
      <c r="J81" s="1778"/>
      <c r="K81" s="1751"/>
      <c r="L81" s="1751"/>
      <c r="M81" s="1752"/>
      <c r="N81" s="1751"/>
      <c r="O81" s="1751"/>
      <c r="P81" s="1751"/>
    </row>
    <row r="82" spans="1:16" s="1753" customFormat="1" ht="24" hidden="1" customHeight="1" outlineLevel="1">
      <c r="A82" s="133"/>
      <c r="B82" s="84" t="s">
        <v>900</v>
      </c>
      <c r="C82" s="835">
        <v>100</v>
      </c>
      <c r="D82" s="181" t="s">
        <v>59</v>
      </c>
      <c r="E82" s="1746"/>
      <c r="F82" s="2203">
        <v>1</v>
      </c>
      <c r="G82" s="2203">
        <v>1</v>
      </c>
      <c r="H82" s="2203">
        <v>1</v>
      </c>
      <c r="I82" s="2203">
        <v>1</v>
      </c>
      <c r="J82" s="1778"/>
      <c r="K82" s="1751"/>
      <c r="L82" s="1751"/>
      <c r="M82" s="1752"/>
      <c r="N82" s="1751"/>
      <c r="O82" s="1751"/>
      <c r="P82" s="1751"/>
    </row>
    <row r="83" spans="1:16" s="1753" customFormat="1" ht="24" hidden="1" customHeight="1" outlineLevel="1">
      <c r="A83" s="133"/>
      <c r="B83" s="84" t="s">
        <v>901</v>
      </c>
      <c r="C83" s="835">
        <v>100</v>
      </c>
      <c r="D83" s="181" t="s">
        <v>59</v>
      </c>
      <c r="E83" s="1746"/>
      <c r="F83" s="2203">
        <v>1</v>
      </c>
      <c r="G83" s="2203">
        <v>1</v>
      </c>
      <c r="H83" s="2203">
        <v>1</v>
      </c>
      <c r="I83" s="2203">
        <v>1</v>
      </c>
      <c r="J83" s="1778"/>
      <c r="K83" s="1751"/>
      <c r="L83" s="1751"/>
      <c r="M83" s="1752"/>
      <c r="N83" s="1751"/>
      <c r="O83" s="1751"/>
      <c r="P83" s="1751"/>
    </row>
    <row r="84" spans="1:16" s="1753" customFormat="1" ht="24" customHeight="1" collapsed="1">
      <c r="A84" s="133"/>
      <c r="B84" s="84" t="s">
        <v>902</v>
      </c>
      <c r="C84" s="835">
        <v>100</v>
      </c>
      <c r="D84" s="181" t="s">
        <v>59</v>
      </c>
      <c r="E84" s="1746"/>
      <c r="F84" s="2203">
        <v>1</v>
      </c>
      <c r="G84" s="2203">
        <v>1</v>
      </c>
      <c r="H84" s="2203">
        <v>1</v>
      </c>
      <c r="I84" s="2203">
        <v>1</v>
      </c>
      <c r="J84" s="1778"/>
      <c r="K84" s="1751"/>
      <c r="L84" s="1751"/>
      <c r="M84" s="1752"/>
      <c r="N84" s="1751"/>
      <c r="O84" s="1751"/>
      <c r="P84" s="1751"/>
    </row>
    <row r="85" spans="1:16" s="1753" customFormat="1" ht="24" hidden="1" customHeight="1" outlineLevel="1">
      <c r="A85" s="133"/>
      <c r="B85" s="84" t="s">
        <v>903</v>
      </c>
      <c r="C85" s="835">
        <v>100</v>
      </c>
      <c r="D85" s="181" t="s">
        <v>59</v>
      </c>
      <c r="E85" s="1746"/>
      <c r="F85" s="2203">
        <v>1</v>
      </c>
      <c r="G85" s="2203">
        <v>1</v>
      </c>
      <c r="H85" s="2203">
        <v>1</v>
      </c>
      <c r="I85" s="2203">
        <v>1</v>
      </c>
      <c r="J85" s="1778"/>
      <c r="K85" s="1751"/>
      <c r="L85" s="1751"/>
      <c r="M85" s="1752"/>
      <c r="N85" s="1751"/>
      <c r="O85" s="1751"/>
      <c r="P85" s="1751"/>
    </row>
    <row r="86" spans="1:16" s="1753" customFormat="1" ht="24" hidden="1" customHeight="1" outlineLevel="1">
      <c r="A86" s="133"/>
      <c r="B86" s="84" t="s">
        <v>904</v>
      </c>
      <c r="C86" s="835">
        <v>100</v>
      </c>
      <c r="D86" s="181" t="s">
        <v>59</v>
      </c>
      <c r="E86" s="1746"/>
      <c r="F86" s="2203">
        <v>1</v>
      </c>
      <c r="G86" s="2203">
        <v>1</v>
      </c>
      <c r="H86" s="2203">
        <v>1</v>
      </c>
      <c r="I86" s="2203">
        <v>1</v>
      </c>
      <c r="J86" s="1778"/>
      <c r="K86" s="1751"/>
      <c r="L86" s="1751"/>
      <c r="M86" s="1752"/>
      <c r="N86" s="1751"/>
      <c r="O86" s="1751"/>
      <c r="P86" s="1751"/>
    </row>
    <row r="87" spans="1:16" s="1753" customFormat="1" ht="24" hidden="1" customHeight="1" outlineLevel="1">
      <c r="A87" s="133"/>
      <c r="B87" s="84" t="s">
        <v>905</v>
      </c>
      <c r="C87" s="835">
        <v>100</v>
      </c>
      <c r="D87" s="181" t="s">
        <v>59</v>
      </c>
      <c r="E87" s="1746"/>
      <c r="F87" s="2203">
        <v>1</v>
      </c>
      <c r="G87" s="2203">
        <v>1</v>
      </c>
      <c r="H87" s="2203">
        <v>1</v>
      </c>
      <c r="I87" s="2203">
        <v>1</v>
      </c>
      <c r="J87" s="1778"/>
      <c r="K87" s="1751"/>
      <c r="L87" s="1751"/>
      <c r="M87" s="1752"/>
      <c r="N87" s="1751"/>
      <c r="O87" s="1751"/>
      <c r="P87" s="1751"/>
    </row>
    <row r="88" spans="1:16" s="1753" customFormat="1" ht="24" customHeight="1" collapsed="1">
      <c r="A88" s="133"/>
      <c r="B88" s="84" t="s">
        <v>906</v>
      </c>
      <c r="C88" s="835">
        <v>100</v>
      </c>
      <c r="D88" s="181" t="s">
        <v>59</v>
      </c>
      <c r="E88" s="1746"/>
      <c r="F88" s="2203">
        <v>1</v>
      </c>
      <c r="G88" s="2203">
        <v>1</v>
      </c>
      <c r="H88" s="2203">
        <v>1</v>
      </c>
      <c r="I88" s="2203">
        <v>1</v>
      </c>
      <c r="J88" s="1778"/>
      <c r="K88" s="1751"/>
      <c r="L88" s="1751"/>
      <c r="M88" s="1752"/>
      <c r="N88" s="1751"/>
      <c r="O88" s="1751"/>
      <c r="P88" s="1751"/>
    </row>
    <row r="89" spans="1:16" s="1753" customFormat="1" ht="24" hidden="1" customHeight="1" outlineLevel="1">
      <c r="A89" s="133"/>
      <c r="B89" s="84" t="s">
        <v>907</v>
      </c>
      <c r="C89" s="835">
        <v>100</v>
      </c>
      <c r="D89" s="181" t="s">
        <v>59</v>
      </c>
      <c r="E89" s="1746"/>
      <c r="F89" s="2203">
        <v>1</v>
      </c>
      <c r="G89" s="2203">
        <v>1</v>
      </c>
      <c r="H89" s="2203">
        <v>1</v>
      </c>
      <c r="I89" s="2203">
        <v>1</v>
      </c>
      <c r="J89" s="1778"/>
      <c r="K89" s="1751"/>
      <c r="L89" s="1751"/>
      <c r="M89" s="1752"/>
      <c r="N89" s="1751"/>
      <c r="O89" s="1751"/>
      <c r="P89" s="1751"/>
    </row>
    <row r="90" spans="1:16" s="1753" customFormat="1" ht="24" hidden="1" customHeight="1" outlineLevel="1">
      <c r="A90" s="133"/>
      <c r="B90" s="84" t="s">
        <v>908</v>
      </c>
      <c r="C90" s="835">
        <v>100</v>
      </c>
      <c r="D90" s="181" t="s">
        <v>59</v>
      </c>
      <c r="E90" s="1746"/>
      <c r="F90" s="2203">
        <v>1</v>
      </c>
      <c r="G90" s="2203">
        <v>1</v>
      </c>
      <c r="H90" s="2203">
        <v>1</v>
      </c>
      <c r="I90" s="2203">
        <v>1</v>
      </c>
      <c r="J90" s="1778"/>
      <c r="K90" s="1751"/>
      <c r="L90" s="1751"/>
      <c r="M90" s="1752"/>
      <c r="N90" s="1751"/>
      <c r="O90" s="1751"/>
      <c r="P90" s="1751"/>
    </row>
    <row r="91" spans="1:16" s="1753" customFormat="1" ht="24" hidden="1" customHeight="1" outlineLevel="1">
      <c r="A91" s="133"/>
      <c r="B91" s="84" t="s">
        <v>909</v>
      </c>
      <c r="C91" s="835">
        <v>100</v>
      </c>
      <c r="D91" s="181" t="s">
        <v>59</v>
      </c>
      <c r="E91" s="1746"/>
      <c r="F91" s="2203">
        <v>1</v>
      </c>
      <c r="G91" s="2203">
        <v>1</v>
      </c>
      <c r="H91" s="2203">
        <v>1</v>
      </c>
      <c r="I91" s="2203">
        <v>1</v>
      </c>
      <c r="J91" s="1778"/>
      <c r="K91" s="1751"/>
      <c r="L91" s="1751"/>
      <c r="M91" s="1752"/>
      <c r="N91" s="1751"/>
      <c r="O91" s="1751"/>
      <c r="P91" s="1751"/>
    </row>
    <row r="92" spans="1:16" s="1753" customFormat="1" ht="24" customHeight="1" collapsed="1">
      <c r="A92" s="133"/>
      <c r="B92" s="84" t="s">
        <v>910</v>
      </c>
      <c r="C92" s="835">
        <v>100</v>
      </c>
      <c r="D92" s="181" t="s">
        <v>59</v>
      </c>
      <c r="E92" s="1746"/>
      <c r="F92" s="2203">
        <v>1</v>
      </c>
      <c r="G92" s="2203">
        <v>1</v>
      </c>
      <c r="H92" s="2203">
        <v>1</v>
      </c>
      <c r="I92" s="2203">
        <v>1</v>
      </c>
      <c r="J92" s="1778"/>
      <c r="K92" s="1751"/>
      <c r="L92" s="1751"/>
      <c r="M92" s="1752"/>
      <c r="N92" s="1751"/>
      <c r="O92" s="1751"/>
      <c r="P92" s="1751"/>
    </row>
    <row r="93" spans="1:16" s="1753" customFormat="1" ht="24" hidden="1" customHeight="1" outlineLevel="1">
      <c r="A93" s="133"/>
      <c r="B93" s="84" t="s">
        <v>911</v>
      </c>
      <c r="C93" s="835">
        <v>100</v>
      </c>
      <c r="D93" s="181" t="s">
        <v>59</v>
      </c>
      <c r="E93" s="1746"/>
      <c r="F93" s="2203">
        <v>1</v>
      </c>
      <c r="G93" s="2203">
        <v>1</v>
      </c>
      <c r="H93" s="2203">
        <v>1</v>
      </c>
      <c r="I93" s="2203">
        <v>1</v>
      </c>
      <c r="J93" s="1778"/>
      <c r="K93" s="1751"/>
      <c r="L93" s="1751"/>
      <c r="M93" s="1752"/>
      <c r="N93" s="1751"/>
      <c r="O93" s="1751"/>
      <c r="P93" s="1751"/>
    </row>
    <row r="94" spans="1:16" s="1753" customFormat="1" ht="24" hidden="1" customHeight="1" outlineLevel="1">
      <c r="A94" s="133"/>
      <c r="B94" s="84" t="s">
        <v>912</v>
      </c>
      <c r="C94" s="835">
        <v>100</v>
      </c>
      <c r="D94" s="181" t="s">
        <v>59</v>
      </c>
      <c r="E94" s="1746"/>
      <c r="F94" s="2203">
        <v>1</v>
      </c>
      <c r="G94" s="2203">
        <v>1</v>
      </c>
      <c r="H94" s="2203">
        <v>1</v>
      </c>
      <c r="I94" s="2203">
        <v>1</v>
      </c>
      <c r="J94" s="1778"/>
      <c r="K94" s="1751"/>
      <c r="L94" s="1751"/>
      <c r="M94" s="1752"/>
      <c r="N94" s="1751"/>
      <c r="O94" s="1751"/>
      <c r="P94" s="1751"/>
    </row>
    <row r="95" spans="1:16" s="1753" customFormat="1" ht="24" hidden="1" customHeight="1" outlineLevel="1">
      <c r="A95" s="133"/>
      <c r="B95" s="84" t="s">
        <v>913</v>
      </c>
      <c r="C95" s="835">
        <v>100</v>
      </c>
      <c r="D95" s="181" t="s">
        <v>59</v>
      </c>
      <c r="E95" s="1746"/>
      <c r="F95" s="2203">
        <v>1</v>
      </c>
      <c r="G95" s="2203">
        <v>1</v>
      </c>
      <c r="H95" s="2203">
        <v>1</v>
      </c>
      <c r="I95" s="2203">
        <v>1</v>
      </c>
      <c r="J95" s="1778"/>
      <c r="K95" s="1751"/>
      <c r="L95" s="1751"/>
      <c r="M95" s="1752"/>
      <c r="N95" s="1751"/>
      <c r="O95" s="1751"/>
      <c r="P95" s="1751"/>
    </row>
    <row r="96" spans="1:16" s="1753" customFormat="1" ht="24" hidden="1" customHeight="1" outlineLevel="1">
      <c r="A96" s="133"/>
      <c r="B96" s="84" t="s">
        <v>914</v>
      </c>
      <c r="C96" s="835">
        <v>100</v>
      </c>
      <c r="D96" s="181" t="s">
        <v>59</v>
      </c>
      <c r="E96" s="1746"/>
      <c r="F96" s="2203">
        <v>1</v>
      </c>
      <c r="G96" s="2203">
        <v>1</v>
      </c>
      <c r="H96" s="2203">
        <v>1</v>
      </c>
      <c r="I96" s="2203">
        <v>1</v>
      </c>
      <c r="J96" s="1778"/>
      <c r="K96" s="1751"/>
      <c r="L96" s="1751"/>
      <c r="M96" s="1752"/>
      <c r="N96" s="1751"/>
      <c r="O96" s="1751"/>
      <c r="P96" s="1751"/>
    </row>
    <row r="97" spans="1:16" s="1753" customFormat="1" ht="24" customHeight="1" collapsed="1">
      <c r="A97" s="133"/>
      <c r="B97" s="84" t="s">
        <v>915</v>
      </c>
      <c r="C97" s="835">
        <v>100</v>
      </c>
      <c r="D97" s="181" t="s">
        <v>59</v>
      </c>
      <c r="E97" s="1746"/>
      <c r="F97" s="2203">
        <v>1</v>
      </c>
      <c r="G97" s="2203">
        <v>1</v>
      </c>
      <c r="H97" s="2203">
        <v>1</v>
      </c>
      <c r="I97" s="2203">
        <v>1</v>
      </c>
      <c r="J97" s="1778"/>
      <c r="K97" s="1751"/>
      <c r="L97" s="1751"/>
      <c r="M97" s="1752"/>
      <c r="N97" s="1751"/>
      <c r="O97" s="1751"/>
      <c r="P97" s="1751"/>
    </row>
    <row r="98" spans="1:16" s="1753" customFormat="1" ht="24" hidden="1" customHeight="1" outlineLevel="1">
      <c r="A98" s="133"/>
      <c r="B98" s="84" t="s">
        <v>916</v>
      </c>
      <c r="C98" s="835">
        <v>100</v>
      </c>
      <c r="D98" s="181" t="s">
        <v>59</v>
      </c>
      <c r="E98" s="1746"/>
      <c r="F98" s="2203">
        <v>1</v>
      </c>
      <c r="G98" s="2203">
        <v>1</v>
      </c>
      <c r="H98" s="2203">
        <v>1</v>
      </c>
      <c r="I98" s="2203">
        <v>1</v>
      </c>
      <c r="J98" s="1778"/>
      <c r="K98" s="1751"/>
      <c r="L98" s="1751"/>
      <c r="M98" s="1752"/>
      <c r="N98" s="1751"/>
      <c r="O98" s="1751"/>
      <c r="P98" s="1751"/>
    </row>
    <row r="99" spans="1:16" s="1753" customFormat="1" ht="24" hidden="1" customHeight="1" outlineLevel="1">
      <c r="A99" s="133"/>
      <c r="B99" s="84" t="s">
        <v>917</v>
      </c>
      <c r="C99" s="835">
        <v>100</v>
      </c>
      <c r="D99" s="181" t="s">
        <v>59</v>
      </c>
      <c r="E99" s="1746"/>
      <c r="F99" s="2203">
        <v>1</v>
      </c>
      <c r="G99" s="2203">
        <v>1</v>
      </c>
      <c r="H99" s="2203">
        <v>1</v>
      </c>
      <c r="I99" s="2203">
        <v>1</v>
      </c>
      <c r="J99" s="1778"/>
      <c r="K99" s="1751"/>
      <c r="L99" s="1751"/>
      <c r="M99" s="1752"/>
      <c r="N99" s="1751"/>
      <c r="O99" s="1751"/>
      <c r="P99" s="1751"/>
    </row>
    <row r="100" spans="1:16" s="1753" customFormat="1" ht="24" customHeight="1" collapsed="1">
      <c r="A100" s="133"/>
      <c r="B100" s="84" t="s">
        <v>918</v>
      </c>
      <c r="C100" s="835">
        <v>100</v>
      </c>
      <c r="D100" s="181" t="s">
        <v>59</v>
      </c>
      <c r="E100" s="1746"/>
      <c r="F100" s="2203">
        <v>1</v>
      </c>
      <c r="G100" s="2203">
        <v>1</v>
      </c>
      <c r="H100" s="2203">
        <v>1</v>
      </c>
      <c r="I100" s="2203">
        <v>1</v>
      </c>
      <c r="J100" s="1778"/>
      <c r="K100" s="1751"/>
      <c r="L100" s="1751"/>
      <c r="M100" s="1752"/>
      <c r="N100" s="1751"/>
      <c r="O100" s="1751"/>
      <c r="P100" s="1751"/>
    </row>
    <row r="101" spans="1:16" s="1753" customFormat="1" ht="24" hidden="1" customHeight="1" outlineLevel="1">
      <c r="A101" s="133"/>
      <c r="B101" s="84" t="s">
        <v>919</v>
      </c>
      <c r="C101" s="835">
        <v>100</v>
      </c>
      <c r="D101" s="181" t="s">
        <v>59</v>
      </c>
      <c r="E101" s="1746"/>
      <c r="F101" s="2203">
        <v>1</v>
      </c>
      <c r="G101" s="2203">
        <v>1</v>
      </c>
      <c r="H101" s="2203">
        <v>1</v>
      </c>
      <c r="I101" s="2203">
        <v>1</v>
      </c>
      <c r="J101" s="1778"/>
      <c r="K101" s="1751"/>
      <c r="L101" s="1751"/>
      <c r="M101" s="1752"/>
      <c r="N101" s="1751"/>
      <c r="O101" s="1751"/>
      <c r="P101" s="1751"/>
    </row>
    <row r="102" spans="1:16" s="1753" customFormat="1" ht="24" hidden="1" customHeight="1" outlineLevel="1">
      <c r="A102" s="133"/>
      <c r="B102" s="84" t="s">
        <v>920</v>
      </c>
      <c r="C102" s="835">
        <v>100</v>
      </c>
      <c r="D102" s="181" t="s">
        <v>59</v>
      </c>
      <c r="E102" s="1746"/>
      <c r="F102" s="2203">
        <v>1</v>
      </c>
      <c r="G102" s="2203">
        <v>1</v>
      </c>
      <c r="H102" s="2203">
        <v>1</v>
      </c>
      <c r="I102" s="2203">
        <v>1</v>
      </c>
      <c r="J102" s="1778"/>
      <c r="K102" s="1751"/>
      <c r="L102" s="1751"/>
      <c r="M102" s="1752"/>
      <c r="N102" s="1751"/>
      <c r="O102" s="1751"/>
      <c r="P102" s="1751"/>
    </row>
    <row r="103" spans="1:16" s="1753" customFormat="1" ht="24" hidden="1" customHeight="1" outlineLevel="1">
      <c r="A103" s="133"/>
      <c r="B103" s="84" t="s">
        <v>921</v>
      </c>
      <c r="C103" s="835">
        <v>100</v>
      </c>
      <c r="D103" s="181" t="s">
        <v>59</v>
      </c>
      <c r="E103" s="1746"/>
      <c r="F103" s="2203">
        <v>1</v>
      </c>
      <c r="G103" s="2203">
        <v>1</v>
      </c>
      <c r="H103" s="2203">
        <v>1</v>
      </c>
      <c r="I103" s="2203">
        <v>1</v>
      </c>
      <c r="J103" s="1778"/>
      <c r="K103" s="1751"/>
      <c r="L103" s="1751"/>
      <c r="M103" s="1752"/>
      <c r="N103" s="1751"/>
      <c r="O103" s="1751"/>
      <c r="P103" s="1751"/>
    </row>
    <row r="104" spans="1:16" s="1753" customFormat="1" ht="24" hidden="1" customHeight="1" outlineLevel="1">
      <c r="A104" s="166"/>
      <c r="B104" s="84" t="s">
        <v>922</v>
      </c>
      <c r="C104" s="835">
        <v>100</v>
      </c>
      <c r="D104" s="181" t="s">
        <v>59</v>
      </c>
      <c r="E104" s="1746"/>
      <c r="F104" s="2203">
        <v>1</v>
      </c>
      <c r="G104" s="2203">
        <v>1</v>
      </c>
      <c r="H104" s="2203">
        <v>1</v>
      </c>
      <c r="I104" s="2203">
        <v>1</v>
      </c>
      <c r="J104" s="1778"/>
      <c r="K104" s="1751"/>
      <c r="L104" s="1751"/>
      <c r="M104" s="1752"/>
      <c r="N104" s="1751"/>
      <c r="O104" s="1751"/>
      <c r="P104" s="1751"/>
    </row>
    <row r="105" spans="1:16" s="1753" customFormat="1" ht="24" customHeight="1" collapsed="1">
      <c r="A105" s="133"/>
      <c r="B105" s="84" t="s">
        <v>923</v>
      </c>
      <c r="C105" s="835">
        <v>100</v>
      </c>
      <c r="D105" s="181" t="s">
        <v>59</v>
      </c>
      <c r="E105" s="1746"/>
      <c r="F105" s="2203">
        <v>1</v>
      </c>
      <c r="G105" s="2203">
        <v>1</v>
      </c>
      <c r="H105" s="2203">
        <v>1</v>
      </c>
      <c r="I105" s="2203">
        <v>1</v>
      </c>
      <c r="J105" s="1778"/>
      <c r="K105" s="1751"/>
      <c r="L105" s="1751"/>
      <c r="M105" s="1752"/>
      <c r="N105" s="1751"/>
      <c r="O105" s="1751"/>
      <c r="P105" s="1751"/>
    </row>
    <row r="106" spans="1:16" s="1753" customFormat="1" ht="24" hidden="1" customHeight="1" outlineLevel="1">
      <c r="A106" s="133"/>
      <c r="B106" s="84" t="s">
        <v>924</v>
      </c>
      <c r="C106" s="835">
        <v>100</v>
      </c>
      <c r="D106" s="181" t="s">
        <v>59</v>
      </c>
      <c r="E106" s="1746"/>
      <c r="F106" s="2203">
        <v>1</v>
      </c>
      <c r="G106" s="2203">
        <v>1</v>
      </c>
      <c r="H106" s="2203">
        <v>1</v>
      </c>
      <c r="I106" s="2203">
        <v>1</v>
      </c>
      <c r="J106" s="1778"/>
      <c r="K106" s="1751"/>
      <c r="L106" s="1751"/>
      <c r="M106" s="1752"/>
      <c r="N106" s="1751"/>
      <c r="O106" s="1751"/>
      <c r="P106" s="1751"/>
    </row>
    <row r="107" spans="1:16" s="1753" customFormat="1" ht="24" hidden="1" customHeight="1" outlineLevel="1">
      <c r="A107" s="133"/>
      <c r="B107" s="84" t="s">
        <v>925</v>
      </c>
      <c r="C107" s="835">
        <v>100</v>
      </c>
      <c r="D107" s="181" t="s">
        <v>59</v>
      </c>
      <c r="E107" s="1746"/>
      <c r="F107" s="2203">
        <v>1</v>
      </c>
      <c r="G107" s="2203">
        <v>1</v>
      </c>
      <c r="H107" s="2203">
        <v>1</v>
      </c>
      <c r="I107" s="2203">
        <v>1</v>
      </c>
      <c r="J107" s="1778"/>
      <c r="K107" s="1751"/>
      <c r="L107" s="1751"/>
      <c r="M107" s="1752"/>
      <c r="N107" s="1751"/>
      <c r="O107" s="1751"/>
      <c r="P107" s="1751"/>
    </row>
    <row r="108" spans="1:16" s="1753" customFormat="1" ht="24" hidden="1" customHeight="1" outlineLevel="1">
      <c r="A108" s="133"/>
      <c r="B108" s="84" t="s">
        <v>926</v>
      </c>
      <c r="C108" s="835">
        <v>100</v>
      </c>
      <c r="D108" s="181" t="s">
        <v>59</v>
      </c>
      <c r="E108" s="1746"/>
      <c r="F108" s="2203">
        <v>1</v>
      </c>
      <c r="G108" s="2203">
        <v>1</v>
      </c>
      <c r="H108" s="2203">
        <v>1</v>
      </c>
      <c r="I108" s="2203">
        <v>1</v>
      </c>
      <c r="J108" s="1778"/>
      <c r="K108" s="1751"/>
      <c r="L108" s="1751"/>
      <c r="M108" s="1752"/>
      <c r="N108" s="1751"/>
      <c r="O108" s="1751"/>
      <c r="P108" s="1751"/>
    </row>
    <row r="109" spans="1:16" s="1753" customFormat="1" ht="24" customHeight="1" collapsed="1">
      <c r="A109" s="133"/>
      <c r="B109" s="84" t="s">
        <v>927</v>
      </c>
      <c r="C109" s="835">
        <v>100</v>
      </c>
      <c r="D109" s="181" t="s">
        <v>59</v>
      </c>
      <c r="E109" s="1746"/>
      <c r="F109" s="2203">
        <v>1</v>
      </c>
      <c r="G109" s="2203">
        <v>1</v>
      </c>
      <c r="H109" s="2203">
        <v>1</v>
      </c>
      <c r="I109" s="2203">
        <v>1</v>
      </c>
      <c r="J109" s="1778"/>
      <c r="K109" s="1751"/>
      <c r="L109" s="1751"/>
      <c r="M109" s="1752"/>
      <c r="N109" s="1751"/>
      <c r="O109" s="1751"/>
      <c r="P109" s="1751"/>
    </row>
    <row r="110" spans="1:16" s="1753" customFormat="1" ht="24" customHeight="1">
      <c r="A110" s="133"/>
      <c r="B110" s="84" t="s">
        <v>928</v>
      </c>
      <c r="C110" s="835">
        <v>100</v>
      </c>
      <c r="D110" s="181" t="s">
        <v>59</v>
      </c>
      <c r="E110" s="1746"/>
      <c r="F110" s="2203">
        <v>1</v>
      </c>
      <c r="G110" s="2203">
        <v>1</v>
      </c>
      <c r="H110" s="2203">
        <v>1</v>
      </c>
      <c r="I110" s="2203">
        <v>1</v>
      </c>
      <c r="J110" s="1778"/>
      <c r="K110" s="1751"/>
      <c r="L110" s="1751"/>
      <c r="M110" s="1752"/>
      <c r="N110" s="1751"/>
      <c r="O110" s="1751"/>
      <c r="P110" s="1751"/>
    </row>
    <row r="111" spans="1:16" s="1753" customFormat="1" ht="24" hidden="1" customHeight="1" outlineLevel="1">
      <c r="A111" s="133"/>
      <c r="B111" s="84" t="s">
        <v>929</v>
      </c>
      <c r="C111" s="835">
        <v>100</v>
      </c>
      <c r="D111" s="181" t="s">
        <v>59</v>
      </c>
      <c r="E111" s="1746"/>
      <c r="F111" s="2203">
        <v>1</v>
      </c>
      <c r="G111" s="2203">
        <v>1</v>
      </c>
      <c r="H111" s="2203">
        <v>1</v>
      </c>
      <c r="I111" s="2203">
        <v>1</v>
      </c>
      <c r="J111" s="1778"/>
      <c r="K111" s="1751"/>
      <c r="L111" s="1751"/>
      <c r="M111" s="1752"/>
      <c r="N111" s="1751"/>
      <c r="O111" s="1751"/>
      <c r="P111" s="1751"/>
    </row>
    <row r="112" spans="1:16" s="1753" customFormat="1" ht="24" hidden="1" customHeight="1" outlineLevel="1">
      <c r="A112" s="133"/>
      <c r="B112" s="84" t="s">
        <v>930</v>
      </c>
      <c r="C112" s="835">
        <v>100</v>
      </c>
      <c r="D112" s="181" t="s">
        <v>59</v>
      </c>
      <c r="E112" s="1746"/>
      <c r="F112" s="2203">
        <v>1</v>
      </c>
      <c r="G112" s="2203">
        <v>1</v>
      </c>
      <c r="H112" s="2203">
        <v>1</v>
      </c>
      <c r="I112" s="2203">
        <v>1</v>
      </c>
      <c r="J112" s="1778"/>
      <c r="K112" s="1751"/>
      <c r="L112" s="1751"/>
      <c r="M112" s="1752"/>
      <c r="N112" s="1751"/>
      <c r="O112" s="1751"/>
      <c r="P112" s="1751"/>
    </row>
    <row r="113" spans="1:16" s="1753" customFormat="1" ht="24" customHeight="1" collapsed="1">
      <c r="A113" s="133"/>
      <c r="B113" s="84" t="s">
        <v>931</v>
      </c>
      <c r="C113" s="835">
        <v>100</v>
      </c>
      <c r="D113" s="181" t="s">
        <v>59</v>
      </c>
      <c r="E113" s="1746"/>
      <c r="F113" s="2203">
        <v>1</v>
      </c>
      <c r="G113" s="2203">
        <v>1</v>
      </c>
      <c r="H113" s="2203">
        <v>1</v>
      </c>
      <c r="I113" s="2203">
        <v>1</v>
      </c>
      <c r="J113" s="1778"/>
      <c r="K113" s="1751"/>
      <c r="L113" s="1751"/>
      <c r="M113" s="1752"/>
      <c r="N113" s="1751"/>
      <c r="O113" s="1751"/>
      <c r="P113" s="1751"/>
    </row>
    <row r="114" spans="1:16" s="1753" customFormat="1" ht="24" hidden="1" customHeight="1" outlineLevel="1">
      <c r="A114" s="133"/>
      <c r="B114" s="84" t="s">
        <v>932</v>
      </c>
      <c r="C114" s="835">
        <v>100</v>
      </c>
      <c r="D114" s="181" t="s">
        <v>59</v>
      </c>
      <c r="E114" s="1746"/>
      <c r="F114" s="2203">
        <v>1</v>
      </c>
      <c r="G114" s="2203">
        <v>1</v>
      </c>
      <c r="H114" s="2203">
        <v>1</v>
      </c>
      <c r="I114" s="2203">
        <v>1</v>
      </c>
      <c r="J114" s="1778"/>
      <c r="K114" s="1751"/>
      <c r="L114" s="1751"/>
      <c r="M114" s="1752"/>
      <c r="N114" s="1751"/>
      <c r="O114" s="1751"/>
      <c r="P114" s="1751"/>
    </row>
    <row r="115" spans="1:16" s="1753" customFormat="1" ht="24" hidden="1" customHeight="1" outlineLevel="1">
      <c r="A115" s="133"/>
      <c r="B115" s="84" t="s">
        <v>933</v>
      </c>
      <c r="C115" s="835">
        <v>100</v>
      </c>
      <c r="D115" s="181" t="s">
        <v>59</v>
      </c>
      <c r="E115" s="1746"/>
      <c r="F115" s="2203">
        <v>1</v>
      </c>
      <c r="G115" s="2203">
        <v>1</v>
      </c>
      <c r="H115" s="2203">
        <v>1</v>
      </c>
      <c r="I115" s="2203">
        <v>1</v>
      </c>
      <c r="J115" s="1778"/>
      <c r="K115" s="1751"/>
      <c r="L115" s="1751"/>
      <c r="M115" s="1752"/>
      <c r="N115" s="1751"/>
      <c r="O115" s="1751"/>
      <c r="P115" s="1751"/>
    </row>
    <row r="116" spans="1:16" s="1753" customFormat="1" ht="24" hidden="1" customHeight="1" outlineLevel="1">
      <c r="A116" s="133"/>
      <c r="B116" s="84" t="s">
        <v>934</v>
      </c>
      <c r="C116" s="835">
        <v>100</v>
      </c>
      <c r="D116" s="181" t="s">
        <v>59</v>
      </c>
      <c r="E116" s="1746"/>
      <c r="F116" s="2203">
        <v>1</v>
      </c>
      <c r="G116" s="2203">
        <v>1</v>
      </c>
      <c r="H116" s="2203">
        <v>1</v>
      </c>
      <c r="I116" s="2203">
        <v>1</v>
      </c>
      <c r="J116" s="1778"/>
      <c r="K116" s="1751"/>
      <c r="L116" s="1751"/>
      <c r="M116" s="1752"/>
      <c r="N116" s="1751"/>
      <c r="O116" s="1751"/>
      <c r="P116" s="1751"/>
    </row>
    <row r="117" spans="1:16" s="1753" customFormat="1" ht="24" customHeight="1" collapsed="1">
      <c r="A117" s="133"/>
      <c r="B117" s="84" t="s">
        <v>935</v>
      </c>
      <c r="C117" s="835">
        <v>100</v>
      </c>
      <c r="D117" s="181" t="s">
        <v>59</v>
      </c>
      <c r="E117" s="1746"/>
      <c r="F117" s="2203">
        <v>1</v>
      </c>
      <c r="G117" s="2203">
        <v>1</v>
      </c>
      <c r="H117" s="2203">
        <v>1</v>
      </c>
      <c r="I117" s="2203">
        <v>1</v>
      </c>
      <c r="J117" s="1778"/>
      <c r="K117" s="1751"/>
      <c r="L117" s="1751"/>
      <c r="M117" s="1752"/>
      <c r="N117" s="1751"/>
      <c r="O117" s="1751"/>
      <c r="P117" s="1751"/>
    </row>
    <row r="118" spans="1:16" s="1753" customFormat="1" ht="24" hidden="1" customHeight="1" outlineLevel="1">
      <c r="A118" s="133"/>
      <c r="B118" s="84" t="s">
        <v>936</v>
      </c>
      <c r="C118" s="835">
        <v>100</v>
      </c>
      <c r="D118" s="181" t="s">
        <v>59</v>
      </c>
      <c r="E118" s="1746"/>
      <c r="F118" s="2203">
        <v>1</v>
      </c>
      <c r="G118" s="2203">
        <v>1</v>
      </c>
      <c r="H118" s="2203">
        <v>1</v>
      </c>
      <c r="I118" s="2203">
        <v>1</v>
      </c>
      <c r="J118" s="1778"/>
      <c r="K118" s="1751"/>
      <c r="L118" s="1751"/>
      <c r="M118" s="1752"/>
      <c r="N118" s="1751"/>
      <c r="O118" s="1751"/>
      <c r="P118" s="1751"/>
    </row>
    <row r="119" spans="1:16" s="1753" customFormat="1" ht="24" hidden="1" customHeight="1" outlineLevel="1">
      <c r="A119" s="133"/>
      <c r="B119" s="84" t="s">
        <v>937</v>
      </c>
      <c r="C119" s="835">
        <v>100</v>
      </c>
      <c r="D119" s="181" t="s">
        <v>59</v>
      </c>
      <c r="E119" s="1746"/>
      <c r="F119" s="2203">
        <v>1</v>
      </c>
      <c r="G119" s="2203">
        <v>1</v>
      </c>
      <c r="H119" s="2203">
        <v>1</v>
      </c>
      <c r="I119" s="2203">
        <v>1</v>
      </c>
      <c r="J119" s="1778"/>
      <c r="K119" s="1751"/>
      <c r="L119" s="1751"/>
      <c r="M119" s="1752"/>
      <c r="N119" s="1751"/>
      <c r="O119" s="1751"/>
      <c r="P119" s="1751"/>
    </row>
    <row r="120" spans="1:16" s="1753" customFormat="1" ht="24" hidden="1" customHeight="1" outlineLevel="1">
      <c r="A120" s="133"/>
      <c r="B120" s="84" t="s">
        <v>938</v>
      </c>
      <c r="C120" s="835">
        <v>100</v>
      </c>
      <c r="D120" s="181" t="s">
        <v>59</v>
      </c>
      <c r="E120" s="1746"/>
      <c r="F120" s="2203">
        <v>1</v>
      </c>
      <c r="G120" s="2203">
        <v>1</v>
      </c>
      <c r="H120" s="2203">
        <v>1</v>
      </c>
      <c r="I120" s="2203">
        <v>1</v>
      </c>
      <c r="J120" s="1778"/>
      <c r="K120" s="1751"/>
      <c r="L120" s="1751"/>
      <c r="M120" s="1752"/>
      <c r="N120" s="1751"/>
      <c r="O120" s="1751"/>
      <c r="P120" s="1751"/>
    </row>
    <row r="121" spans="1:16" s="1753" customFormat="1" ht="24" customHeight="1" collapsed="1">
      <c r="A121" s="133"/>
      <c r="B121" s="84" t="s">
        <v>939</v>
      </c>
      <c r="C121" s="835">
        <v>100</v>
      </c>
      <c r="D121" s="181" t="s">
        <v>59</v>
      </c>
      <c r="E121" s="1746"/>
      <c r="F121" s="2203">
        <v>1</v>
      </c>
      <c r="G121" s="2203">
        <v>1</v>
      </c>
      <c r="H121" s="2203">
        <v>1</v>
      </c>
      <c r="I121" s="2203">
        <v>1</v>
      </c>
      <c r="J121" s="1778"/>
      <c r="K121" s="1751"/>
      <c r="L121" s="1751"/>
      <c r="M121" s="1752"/>
      <c r="N121" s="1751"/>
      <c r="O121" s="1751"/>
      <c r="P121" s="1751"/>
    </row>
    <row r="122" spans="1:16" s="1753" customFormat="1" ht="24" hidden="1" customHeight="1" outlineLevel="1">
      <c r="A122" s="133"/>
      <c r="B122" s="84" t="s">
        <v>940</v>
      </c>
      <c r="C122" s="835">
        <v>100</v>
      </c>
      <c r="D122" s="181" t="s">
        <v>59</v>
      </c>
      <c r="E122" s="1746"/>
      <c r="F122" s="2203">
        <v>1</v>
      </c>
      <c r="G122" s="2203">
        <v>1</v>
      </c>
      <c r="H122" s="2203">
        <v>1</v>
      </c>
      <c r="I122" s="2203">
        <v>1</v>
      </c>
      <c r="J122" s="1778"/>
      <c r="K122" s="1751"/>
      <c r="L122" s="1751"/>
      <c r="M122" s="1752"/>
      <c r="N122" s="1751"/>
      <c r="O122" s="1751"/>
      <c r="P122" s="1751"/>
    </row>
    <row r="123" spans="1:16" s="1753" customFormat="1" ht="24" hidden="1" customHeight="1" outlineLevel="1">
      <c r="A123" s="133"/>
      <c r="B123" s="84" t="s">
        <v>941</v>
      </c>
      <c r="C123" s="835">
        <v>100</v>
      </c>
      <c r="D123" s="181" t="s">
        <v>59</v>
      </c>
      <c r="E123" s="1746"/>
      <c r="F123" s="2203">
        <v>1</v>
      </c>
      <c r="G123" s="2203">
        <v>1</v>
      </c>
      <c r="H123" s="2203">
        <v>1</v>
      </c>
      <c r="I123" s="2203">
        <v>1</v>
      </c>
      <c r="J123" s="1778"/>
      <c r="K123" s="1751"/>
      <c r="L123" s="1751"/>
      <c r="M123" s="1752"/>
      <c r="N123" s="1751"/>
      <c r="O123" s="1751"/>
      <c r="P123" s="1751"/>
    </row>
    <row r="124" spans="1:16" s="1753" customFormat="1" ht="24" hidden="1" customHeight="1" outlineLevel="1">
      <c r="A124" s="133"/>
      <c r="B124" s="84" t="s">
        <v>942</v>
      </c>
      <c r="C124" s="835">
        <v>100</v>
      </c>
      <c r="D124" s="181" t="s">
        <v>59</v>
      </c>
      <c r="E124" s="1746"/>
      <c r="F124" s="2203">
        <v>1</v>
      </c>
      <c r="G124" s="2203">
        <v>1</v>
      </c>
      <c r="H124" s="2203">
        <v>1</v>
      </c>
      <c r="I124" s="2203">
        <v>1</v>
      </c>
      <c r="J124" s="1778"/>
      <c r="K124" s="1751"/>
      <c r="L124" s="1751"/>
      <c r="M124" s="1752"/>
      <c r="N124" s="1751"/>
      <c r="O124" s="1751"/>
      <c r="P124" s="1751"/>
    </row>
    <row r="125" spans="1:16" s="1753" customFormat="1" ht="24" hidden="1" customHeight="1" outlineLevel="1">
      <c r="A125" s="133"/>
      <c r="B125" s="84" t="s">
        <v>943</v>
      </c>
      <c r="C125" s="835">
        <v>100</v>
      </c>
      <c r="D125" s="181" t="s">
        <v>59</v>
      </c>
      <c r="E125" s="1746"/>
      <c r="F125" s="2203">
        <v>1</v>
      </c>
      <c r="G125" s="2203">
        <v>1</v>
      </c>
      <c r="H125" s="2203">
        <v>1</v>
      </c>
      <c r="I125" s="2203">
        <v>1</v>
      </c>
      <c r="J125" s="1778"/>
      <c r="K125" s="1751"/>
      <c r="L125" s="1751"/>
      <c r="M125" s="1752"/>
      <c r="N125" s="1751"/>
      <c r="O125" s="1751"/>
      <c r="P125" s="1751"/>
    </row>
    <row r="126" spans="1:16" s="1753" customFormat="1" ht="24" customHeight="1" collapsed="1">
      <c r="A126" s="133"/>
      <c r="B126" s="84" t="s">
        <v>944</v>
      </c>
      <c r="C126" s="835">
        <v>100</v>
      </c>
      <c r="D126" s="181" t="s">
        <v>59</v>
      </c>
      <c r="E126" s="1746"/>
      <c r="F126" s="2203">
        <v>1</v>
      </c>
      <c r="G126" s="2203">
        <v>1</v>
      </c>
      <c r="H126" s="2203">
        <v>1</v>
      </c>
      <c r="I126" s="2203">
        <v>1</v>
      </c>
      <c r="J126" s="1778"/>
      <c r="K126" s="1751"/>
      <c r="L126" s="1751"/>
      <c r="M126" s="1752"/>
      <c r="N126" s="1751"/>
      <c r="O126" s="1751"/>
      <c r="P126" s="1751"/>
    </row>
    <row r="127" spans="1:16" s="1753" customFormat="1" ht="24" hidden="1" customHeight="1" outlineLevel="1">
      <c r="A127" s="133"/>
      <c r="B127" s="84" t="s">
        <v>945</v>
      </c>
      <c r="C127" s="835">
        <v>100</v>
      </c>
      <c r="D127" s="181" t="s">
        <v>59</v>
      </c>
      <c r="E127" s="1746"/>
      <c r="F127" s="2203">
        <v>1</v>
      </c>
      <c r="G127" s="2203">
        <v>1</v>
      </c>
      <c r="H127" s="2203">
        <v>1</v>
      </c>
      <c r="I127" s="2203">
        <v>1</v>
      </c>
      <c r="J127" s="1778"/>
      <c r="K127" s="1751"/>
      <c r="L127" s="1751"/>
      <c r="M127" s="1752"/>
      <c r="N127" s="1751"/>
      <c r="O127" s="1751"/>
      <c r="P127" s="1751"/>
    </row>
    <row r="128" spans="1:16" s="1753" customFormat="1" ht="24" hidden="1" customHeight="1" outlineLevel="1">
      <c r="A128" s="133"/>
      <c r="B128" s="84" t="s">
        <v>946</v>
      </c>
      <c r="C128" s="835">
        <v>100</v>
      </c>
      <c r="D128" s="181" t="s">
        <v>59</v>
      </c>
      <c r="E128" s="1746"/>
      <c r="F128" s="2203">
        <v>1</v>
      </c>
      <c r="G128" s="2203">
        <v>1</v>
      </c>
      <c r="H128" s="2203">
        <v>1</v>
      </c>
      <c r="I128" s="2203">
        <v>1</v>
      </c>
      <c r="J128" s="1778"/>
      <c r="K128" s="1751"/>
      <c r="L128" s="1751"/>
      <c r="M128" s="1752"/>
      <c r="N128" s="1751"/>
      <c r="O128" s="1751"/>
      <c r="P128" s="1751"/>
    </row>
    <row r="129" spans="1:16" s="1753" customFormat="1" ht="24" customHeight="1" collapsed="1">
      <c r="A129" s="133"/>
      <c r="B129" s="84" t="s">
        <v>947</v>
      </c>
      <c r="C129" s="835">
        <v>100</v>
      </c>
      <c r="D129" s="181" t="s">
        <v>59</v>
      </c>
      <c r="E129" s="1746"/>
      <c r="F129" s="2203">
        <v>1</v>
      </c>
      <c r="G129" s="2203">
        <v>1</v>
      </c>
      <c r="H129" s="2203">
        <v>1</v>
      </c>
      <c r="I129" s="2203">
        <v>1</v>
      </c>
      <c r="J129" s="1778"/>
      <c r="K129" s="1751"/>
      <c r="L129" s="1751"/>
      <c r="M129" s="1752"/>
      <c r="N129" s="1751"/>
      <c r="O129" s="1751"/>
      <c r="P129" s="1751"/>
    </row>
    <row r="130" spans="1:16" s="1753" customFormat="1" ht="24" hidden="1" customHeight="1" outlineLevel="1">
      <c r="A130" s="133"/>
      <c r="B130" s="84" t="s">
        <v>948</v>
      </c>
      <c r="C130" s="835">
        <v>100</v>
      </c>
      <c r="D130" s="181" t="s">
        <v>59</v>
      </c>
      <c r="E130" s="1746"/>
      <c r="F130" s="2203">
        <v>1</v>
      </c>
      <c r="G130" s="2203">
        <v>1</v>
      </c>
      <c r="H130" s="2203">
        <v>1</v>
      </c>
      <c r="I130" s="2203">
        <v>1</v>
      </c>
      <c r="J130" s="1778"/>
      <c r="K130" s="1751"/>
      <c r="L130" s="1751"/>
      <c r="M130" s="1752"/>
      <c r="N130" s="1751"/>
      <c r="O130" s="1751"/>
      <c r="P130" s="1751"/>
    </row>
    <row r="131" spans="1:16" s="1753" customFormat="1" ht="24" hidden="1" customHeight="1" outlineLevel="1">
      <c r="A131" s="133"/>
      <c r="B131" s="84" t="s">
        <v>949</v>
      </c>
      <c r="C131" s="835">
        <v>100</v>
      </c>
      <c r="D131" s="181" t="s">
        <v>59</v>
      </c>
      <c r="E131" s="1746"/>
      <c r="F131" s="2203">
        <v>1</v>
      </c>
      <c r="G131" s="2203">
        <v>1</v>
      </c>
      <c r="H131" s="2203">
        <v>1</v>
      </c>
      <c r="I131" s="2203">
        <v>1</v>
      </c>
      <c r="J131" s="1778"/>
      <c r="K131" s="1751"/>
      <c r="L131" s="1751"/>
      <c r="M131" s="1752"/>
      <c r="N131" s="1751"/>
      <c r="O131" s="1751"/>
      <c r="P131" s="1751"/>
    </row>
    <row r="132" spans="1:16" s="1753" customFormat="1" ht="24" customHeight="1" collapsed="1">
      <c r="A132" s="1754"/>
      <c r="B132" s="84" t="s">
        <v>950</v>
      </c>
      <c r="C132" s="835">
        <v>100</v>
      </c>
      <c r="D132" s="181" t="s">
        <v>59</v>
      </c>
      <c r="E132" s="1746"/>
      <c r="F132" s="2203">
        <v>1</v>
      </c>
      <c r="G132" s="2203">
        <v>1</v>
      </c>
      <c r="H132" s="2203">
        <v>1</v>
      </c>
      <c r="I132" s="2203">
        <v>1</v>
      </c>
      <c r="J132" s="1778"/>
      <c r="K132" s="1751"/>
      <c r="L132" s="1751"/>
      <c r="M132" s="1752"/>
      <c r="N132" s="1751"/>
      <c r="O132" s="1751"/>
      <c r="P132" s="1751"/>
    </row>
    <row r="133" spans="1:16" s="1753" customFormat="1" ht="24" hidden="1" customHeight="1" outlineLevel="1">
      <c r="A133" s="133"/>
      <c r="B133" s="84" t="s">
        <v>957</v>
      </c>
      <c r="C133" s="835">
        <v>100</v>
      </c>
      <c r="D133" s="181" t="s">
        <v>59</v>
      </c>
      <c r="E133" s="1746"/>
      <c r="F133" s="2203">
        <v>1</v>
      </c>
      <c r="G133" s="2203">
        <v>1</v>
      </c>
      <c r="H133" s="2203">
        <v>1</v>
      </c>
      <c r="I133" s="2203">
        <v>1</v>
      </c>
      <c r="J133" s="1778"/>
      <c r="K133" s="1751"/>
      <c r="L133" s="1751"/>
      <c r="M133" s="1752"/>
      <c r="N133" s="1751"/>
      <c r="O133" s="1751"/>
      <c r="P133" s="1751"/>
    </row>
    <row r="134" spans="1:16" s="1753" customFormat="1" ht="24" hidden="1" customHeight="1" outlineLevel="1">
      <c r="A134" s="133"/>
      <c r="B134" s="84" t="s">
        <v>952</v>
      </c>
      <c r="C134" s="835">
        <v>100</v>
      </c>
      <c r="D134" s="181" t="s">
        <v>59</v>
      </c>
      <c r="E134" s="1746"/>
      <c r="F134" s="2203">
        <v>1</v>
      </c>
      <c r="G134" s="2203">
        <v>1</v>
      </c>
      <c r="H134" s="2203">
        <v>1</v>
      </c>
      <c r="I134" s="2203">
        <v>1</v>
      </c>
      <c r="J134" s="1778"/>
      <c r="K134" s="1751"/>
      <c r="L134" s="1751"/>
      <c r="M134" s="1752"/>
      <c r="N134" s="1751"/>
      <c r="O134" s="1751"/>
      <c r="P134" s="1751"/>
    </row>
    <row r="135" spans="1:16" s="1753" customFormat="1" ht="24" customHeight="1" collapsed="1">
      <c r="A135" s="1779"/>
      <c r="B135" s="101" t="s">
        <v>953</v>
      </c>
      <c r="C135" s="835">
        <v>100</v>
      </c>
      <c r="D135" s="181" t="s">
        <v>59</v>
      </c>
      <c r="E135" s="1780"/>
      <c r="F135" s="2203">
        <v>1</v>
      </c>
      <c r="G135" s="2203">
        <v>1</v>
      </c>
      <c r="H135" s="2203">
        <v>1</v>
      </c>
      <c r="I135" s="2203">
        <v>1</v>
      </c>
      <c r="J135" s="1781"/>
      <c r="K135" s="1756"/>
      <c r="L135" s="1757"/>
    </row>
    <row r="136" spans="1:16" ht="24" customHeight="1">
      <c r="A136" s="161"/>
      <c r="B136" s="1782" t="s">
        <v>1006</v>
      </c>
      <c r="C136" s="1783"/>
      <c r="D136" s="1784"/>
      <c r="E136" s="392"/>
      <c r="F136" s="2479"/>
      <c r="G136" s="2483"/>
      <c r="H136" s="2480"/>
      <c r="I136" s="2480"/>
      <c r="J136" s="1656"/>
    </row>
    <row r="137" spans="1:16" ht="24" customHeight="1">
      <c r="A137" s="161"/>
      <c r="B137" s="84"/>
      <c r="C137" s="2835"/>
      <c r="D137" s="2836"/>
      <c r="E137" s="392"/>
      <c r="F137" s="2479"/>
      <c r="G137" s="2483"/>
      <c r="H137" s="2480"/>
      <c r="I137" s="2480"/>
      <c r="J137" s="1656"/>
    </row>
    <row r="138" spans="1:16" ht="24" customHeight="1">
      <c r="A138" s="2492"/>
      <c r="B138" s="1856"/>
      <c r="C138" s="518"/>
      <c r="D138" s="519"/>
      <c r="E138" s="468"/>
      <c r="F138" s="2481"/>
      <c r="G138" s="2493"/>
      <c r="H138" s="2494"/>
      <c r="I138" s="2494"/>
      <c r="J138" s="2177"/>
    </row>
    <row r="139" spans="1:16" ht="24" customHeight="1">
      <c r="A139" s="160"/>
      <c r="B139" s="2823" t="s">
        <v>879</v>
      </c>
      <c r="C139" s="2824"/>
      <c r="D139" s="2825"/>
      <c r="E139" s="392" t="s">
        <v>20</v>
      </c>
      <c r="F139" s="2479"/>
      <c r="G139" s="2479"/>
      <c r="H139" s="2480"/>
      <c r="I139" s="2480"/>
      <c r="J139" s="1656" t="s">
        <v>987</v>
      </c>
      <c r="O139" s="12">
        <v>3</v>
      </c>
    </row>
    <row r="140" spans="1:16" ht="24" customHeight="1">
      <c r="A140" s="157"/>
      <c r="B140" s="2826" t="s">
        <v>234</v>
      </c>
      <c r="C140" s="2827"/>
      <c r="D140" s="2828"/>
      <c r="E140" s="392" t="s">
        <v>44</v>
      </c>
      <c r="F140" s="2479"/>
      <c r="G140" s="2482"/>
      <c r="H140" s="2480"/>
      <c r="I140" s="2480"/>
      <c r="J140" s="1656"/>
    </row>
    <row r="141" spans="1:16" ht="24" customHeight="1">
      <c r="A141" s="157"/>
      <c r="B141" s="84" t="s">
        <v>46</v>
      </c>
      <c r="C141" s="2487">
        <v>100</v>
      </c>
      <c r="D141" s="86" t="s">
        <v>59</v>
      </c>
      <c r="E141" s="392" t="s">
        <v>123</v>
      </c>
      <c r="F141" s="2005">
        <v>1</v>
      </c>
      <c r="G141" s="2005">
        <v>1</v>
      </c>
      <c r="H141" s="2005">
        <v>1</v>
      </c>
      <c r="I141" s="2005">
        <v>1</v>
      </c>
      <c r="J141" s="1656"/>
    </row>
    <row r="142" spans="1:16" ht="24" customHeight="1">
      <c r="A142" s="157"/>
      <c r="B142" s="2820" t="s">
        <v>1377</v>
      </c>
      <c r="C142" s="2821"/>
      <c r="D142" s="2822"/>
      <c r="E142" s="192"/>
      <c r="F142" s="192"/>
      <c r="G142" s="522"/>
      <c r="H142" s="245"/>
      <c r="I142" s="245"/>
      <c r="J142" s="1656"/>
    </row>
    <row r="143" spans="1:16" ht="24" customHeight="1">
      <c r="A143" s="157"/>
      <c r="B143" s="1782" t="s">
        <v>1378</v>
      </c>
      <c r="C143" s="87"/>
      <c r="D143" s="88"/>
      <c r="E143" s="192"/>
      <c r="F143" s="192"/>
      <c r="G143" s="522"/>
      <c r="H143" s="245"/>
      <c r="I143" s="245"/>
      <c r="J143" s="1656"/>
    </row>
    <row r="144" spans="1:16" ht="24" customHeight="1">
      <c r="A144" s="157"/>
      <c r="B144" s="84"/>
      <c r="C144" s="2675"/>
      <c r="D144" s="2841"/>
      <c r="E144" s="192"/>
      <c r="F144" s="192"/>
      <c r="G144" s="522"/>
      <c r="H144" s="245"/>
      <c r="I144" s="245"/>
      <c r="J144" s="1656"/>
    </row>
    <row r="145" spans="1:10" ht="24" customHeight="1">
      <c r="A145" s="157"/>
      <c r="B145" s="84"/>
      <c r="C145" s="2837"/>
      <c r="D145" s="2838"/>
      <c r="E145" s="192"/>
      <c r="F145" s="192"/>
      <c r="G145" s="190"/>
      <c r="H145" s="47"/>
      <c r="I145" s="13"/>
      <c r="J145" s="1708"/>
    </row>
    <row r="146" spans="1:10" ht="24" customHeight="1">
      <c r="A146" s="14"/>
      <c r="B146" s="32"/>
      <c r="C146" s="33"/>
      <c r="D146" s="523"/>
      <c r="E146" s="14"/>
      <c r="F146" s="14"/>
      <c r="G146" s="14"/>
      <c r="H146" s="49"/>
      <c r="I146" s="14"/>
      <c r="J146" s="1709"/>
    </row>
    <row r="147" spans="1:10" ht="27.95" customHeight="1">
      <c r="A147" s="12">
        <v>1</v>
      </c>
      <c r="J147" s="35">
        <v>3</v>
      </c>
    </row>
  </sheetData>
  <mergeCells count="23">
    <mergeCell ref="C145:D145"/>
    <mergeCell ref="B15:D15"/>
    <mergeCell ref="H9:J9"/>
    <mergeCell ref="H11:J11"/>
    <mergeCell ref="H3:J3"/>
    <mergeCell ref="H4:J4"/>
    <mergeCell ref="H5:J5"/>
    <mergeCell ref="H6:J6"/>
    <mergeCell ref="H7:J7"/>
    <mergeCell ref="B13:D13"/>
    <mergeCell ref="B14:D14"/>
    <mergeCell ref="H8:J8"/>
    <mergeCell ref="C144:D144"/>
    <mergeCell ref="B16:D16"/>
    <mergeCell ref="F13:I13"/>
    <mergeCell ref="F14:I14"/>
    <mergeCell ref="B142:D142"/>
    <mergeCell ref="B139:D139"/>
    <mergeCell ref="B140:D140"/>
    <mergeCell ref="B17:D17"/>
    <mergeCell ref="B77:D77"/>
    <mergeCell ref="B78:D78"/>
    <mergeCell ref="C137:D137"/>
  </mergeCells>
  <pageMargins left="0.59055118110236227" right="0.15748031496062992" top="0.27" bottom="0.18" header="0.28999999999999998" footer="0.15748031496062992"/>
  <pageSetup paperSize="9" scale="65" orientation="landscape" r:id="rId1"/>
  <rowBreaks count="1" manualBreakCount="1">
    <brk id="76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HX144"/>
  <sheetViews>
    <sheetView view="pageBreakPreview" topLeftCell="A93" zoomScale="70" zoomScaleNormal="80" zoomScaleSheetLayoutView="70" workbookViewId="0">
      <selection activeCell="A145" sqref="A145"/>
    </sheetView>
  </sheetViews>
  <sheetFormatPr defaultColWidth="9" defaultRowHeight="22.5" outlineLevelRow="1"/>
  <cols>
    <col min="1" max="1" width="55.5703125" style="12" customWidth="1"/>
    <col min="2" max="2" width="16.5703125" style="12" customWidth="1"/>
    <col min="3" max="3" width="13.5703125" style="12" customWidth="1"/>
    <col min="4" max="4" width="47.42578125" style="12" customWidth="1"/>
    <col min="5" max="5" width="13.42578125" style="12" customWidth="1"/>
    <col min="6" max="7" width="12.42578125" style="12" customWidth="1"/>
    <col min="8" max="8" width="12.42578125" style="50" customWidth="1"/>
    <col min="9" max="9" width="12.42578125" style="12" customWidth="1"/>
    <col min="10" max="10" width="12.140625" style="35" customWidth="1"/>
    <col min="11" max="16384" width="9" style="12"/>
  </cols>
  <sheetData>
    <row r="1" spans="1:17" ht="27.95" customHeight="1">
      <c r="A1" s="763" t="s">
        <v>664</v>
      </c>
      <c r="B1" s="2815" t="s">
        <v>78</v>
      </c>
      <c r="C1" s="2815"/>
      <c r="D1" s="2815"/>
      <c r="E1" s="207"/>
      <c r="F1" s="208"/>
      <c r="G1" s="207"/>
      <c r="H1" s="209"/>
      <c r="I1" s="207"/>
      <c r="J1" s="1710"/>
    </row>
    <row r="2" spans="1:17" ht="27.95" customHeight="1">
      <c r="A2" s="764" t="s">
        <v>17</v>
      </c>
      <c r="B2" s="2815" t="s">
        <v>179</v>
      </c>
      <c r="C2" s="2815"/>
      <c r="D2" s="2815"/>
      <c r="E2" s="202"/>
      <c r="F2" s="202"/>
      <c r="G2" s="202"/>
      <c r="H2" s="203"/>
      <c r="I2" s="202"/>
      <c r="J2" s="1711"/>
    </row>
    <row r="3" spans="1:17" s="23" customFormat="1" ht="27.95" customHeight="1">
      <c r="A3" s="204" t="s">
        <v>1</v>
      </c>
      <c r="B3" s="204" t="s">
        <v>80</v>
      </c>
      <c r="C3" s="204"/>
      <c r="D3" s="204"/>
      <c r="E3" s="204" t="s">
        <v>2</v>
      </c>
      <c r="F3" s="204"/>
      <c r="G3" s="204"/>
      <c r="H3" s="2840" t="s">
        <v>3</v>
      </c>
      <c r="I3" s="2840"/>
      <c r="J3" s="2840"/>
    </row>
    <row r="4" spans="1:17" s="23" customFormat="1" ht="27.95" customHeight="1">
      <c r="A4" s="44" t="s">
        <v>4</v>
      </c>
      <c r="B4" s="269" t="s">
        <v>180</v>
      </c>
      <c r="C4" s="44"/>
      <c r="D4" s="44"/>
      <c r="E4" s="403" t="s">
        <v>181</v>
      </c>
      <c r="F4" s="44"/>
      <c r="G4" s="44"/>
      <c r="H4" s="2705" t="s">
        <v>181</v>
      </c>
      <c r="I4" s="2705"/>
      <c r="J4" s="2705"/>
    </row>
    <row r="5" spans="1:17" s="23" customFormat="1" ht="27.95" customHeight="1">
      <c r="A5" s="404" t="s">
        <v>182</v>
      </c>
      <c r="B5" s="405"/>
      <c r="C5" s="204"/>
      <c r="D5" s="204"/>
      <c r="E5" s="406"/>
      <c r="F5" s="204"/>
      <c r="G5" s="204"/>
      <c r="H5" s="2705"/>
      <c r="I5" s="2705"/>
      <c r="J5" s="2705"/>
    </row>
    <row r="6" spans="1:17" s="23" customFormat="1" ht="27.95" customHeight="1">
      <c r="A6" s="404" t="s">
        <v>183</v>
      </c>
      <c r="B6" s="204" t="s">
        <v>85</v>
      </c>
      <c r="C6" s="204"/>
      <c r="D6" s="204"/>
      <c r="E6" s="204" t="s">
        <v>7</v>
      </c>
      <c r="F6" s="204"/>
      <c r="G6" s="204"/>
      <c r="H6" s="2840" t="s">
        <v>8</v>
      </c>
      <c r="I6" s="2840"/>
      <c r="J6" s="2840"/>
    </row>
    <row r="7" spans="1:17" s="23" customFormat="1" ht="27.95" customHeight="1">
      <c r="A7" s="38"/>
      <c r="B7" s="269" t="s">
        <v>180</v>
      </c>
      <c r="C7" s="38"/>
      <c r="D7" s="38"/>
      <c r="E7" s="403" t="s">
        <v>184</v>
      </c>
      <c r="F7" s="38"/>
      <c r="G7" s="38"/>
      <c r="H7" s="2705" t="s">
        <v>185</v>
      </c>
      <c r="I7" s="2705"/>
      <c r="J7" s="2705"/>
    </row>
    <row r="8" spans="1:17" s="23" customFormat="1" ht="27.95" customHeight="1">
      <c r="A8" s="45"/>
      <c r="B8" s="210"/>
      <c r="C8" s="45"/>
      <c r="D8" s="45"/>
      <c r="E8" s="407"/>
      <c r="F8" s="45"/>
      <c r="G8" s="45"/>
      <c r="H8" s="236"/>
      <c r="I8" s="236"/>
      <c r="J8" s="1713"/>
    </row>
    <row r="9" spans="1:17" s="1" customFormat="1" ht="27.95" customHeight="1">
      <c r="A9" s="9" t="s">
        <v>11</v>
      </c>
      <c r="B9" s="2652" t="s">
        <v>12</v>
      </c>
      <c r="C9" s="2653"/>
      <c r="D9" s="2654"/>
      <c r="E9" s="61">
        <v>10</v>
      </c>
      <c r="F9" s="2661">
        <v>11</v>
      </c>
      <c r="G9" s="2662"/>
      <c r="H9" s="2662"/>
      <c r="I9" s="2662"/>
      <c r="J9" s="1683">
        <v>12</v>
      </c>
    </row>
    <row r="10" spans="1:17" s="1" customFormat="1" ht="27.95" customHeight="1">
      <c r="A10" s="10" t="s">
        <v>13</v>
      </c>
      <c r="B10" s="2678" t="s">
        <v>14</v>
      </c>
      <c r="C10" s="2678"/>
      <c r="D10" s="2678"/>
      <c r="E10" s="62" t="s">
        <v>19</v>
      </c>
      <c r="F10" s="2663" t="s">
        <v>894</v>
      </c>
      <c r="G10" s="2664"/>
      <c r="H10" s="2664"/>
      <c r="I10" s="2664"/>
      <c r="J10" s="1661" t="s">
        <v>20</v>
      </c>
    </row>
    <row r="11" spans="1:17" s="1" customFormat="1" ht="27.95" customHeight="1">
      <c r="A11" s="11"/>
      <c r="B11" s="2684" t="s">
        <v>15</v>
      </c>
      <c r="C11" s="2684"/>
      <c r="D11" s="2684"/>
      <c r="E11" s="64"/>
      <c r="F11" s="1612">
        <v>1</v>
      </c>
      <c r="G11" s="1612">
        <v>2</v>
      </c>
      <c r="H11" s="57">
        <v>3</v>
      </c>
      <c r="I11" s="1613">
        <v>4</v>
      </c>
      <c r="J11" s="1662" t="s">
        <v>21</v>
      </c>
    </row>
    <row r="12" spans="1:17" ht="24" customHeight="1">
      <c r="A12" s="788" t="s">
        <v>880</v>
      </c>
      <c r="B12" s="788" t="s">
        <v>881</v>
      </c>
      <c r="C12" s="789"/>
      <c r="D12" s="789"/>
      <c r="E12" s="408" t="s">
        <v>20</v>
      </c>
      <c r="F12" s="408"/>
      <c r="G12" s="408"/>
      <c r="H12" s="409"/>
      <c r="I12" s="409"/>
      <c r="J12" s="1714" t="s">
        <v>979</v>
      </c>
      <c r="K12" s="42"/>
      <c r="L12" s="42"/>
      <c r="M12" s="42"/>
      <c r="N12" s="42"/>
      <c r="O12" s="42">
        <v>1</v>
      </c>
      <c r="P12" s="42"/>
      <c r="Q12" s="42"/>
    </row>
    <row r="13" spans="1:17" ht="24" customHeight="1">
      <c r="A13" s="790">
        <v>2561</v>
      </c>
      <c r="B13" s="791" t="s">
        <v>186</v>
      </c>
      <c r="C13" s="792"/>
      <c r="D13" s="792"/>
      <c r="E13" s="411" t="s">
        <v>44</v>
      </c>
      <c r="F13" s="412"/>
      <c r="G13" s="187"/>
      <c r="H13" s="413"/>
      <c r="I13" s="413"/>
      <c r="J13" s="1715"/>
      <c r="K13" s="42"/>
      <c r="L13" s="42"/>
      <c r="M13" s="42"/>
      <c r="N13" s="42"/>
      <c r="O13" s="42"/>
      <c r="P13" s="42"/>
      <c r="Q13" s="42"/>
    </row>
    <row r="14" spans="1:17" ht="24" customHeight="1">
      <c r="A14" s="414"/>
      <c r="B14" s="415" t="s">
        <v>141</v>
      </c>
      <c r="C14" s="416">
        <v>1</v>
      </c>
      <c r="D14" s="417"/>
      <c r="E14" s="411" t="s">
        <v>123</v>
      </c>
      <c r="F14" s="2503">
        <v>1</v>
      </c>
      <c r="G14" s="2503">
        <v>1</v>
      </c>
      <c r="H14" s="2503">
        <v>1</v>
      </c>
      <c r="I14" s="2503">
        <v>1</v>
      </c>
      <c r="J14" s="1655"/>
      <c r="K14" s="418"/>
      <c r="L14" s="42"/>
      <c r="M14" s="42"/>
      <c r="N14" s="42"/>
      <c r="O14" s="42"/>
      <c r="P14" s="42"/>
      <c r="Q14" s="42"/>
    </row>
    <row r="15" spans="1:17" ht="24" customHeight="1">
      <c r="A15" s="414"/>
      <c r="B15" s="415"/>
      <c r="C15" s="416"/>
      <c r="D15" s="417"/>
      <c r="E15" s="419"/>
      <c r="F15" s="413"/>
      <c r="G15" s="420"/>
      <c r="H15" s="195"/>
      <c r="I15" s="195"/>
      <c r="J15" s="1655"/>
      <c r="K15" s="418"/>
      <c r="L15" s="42"/>
      <c r="M15" s="42"/>
      <c r="N15" s="42"/>
      <c r="O15" s="42"/>
      <c r="P15" s="42"/>
      <c r="Q15" s="42"/>
    </row>
    <row r="16" spans="1:17" ht="24" customHeight="1">
      <c r="A16" s="786" t="s">
        <v>882</v>
      </c>
      <c r="B16" s="2851" t="s">
        <v>883</v>
      </c>
      <c r="C16" s="2851"/>
      <c r="D16" s="2851"/>
      <c r="E16" s="411" t="s">
        <v>20</v>
      </c>
      <c r="F16" s="411"/>
      <c r="G16" s="2502">
        <v>0.1</v>
      </c>
      <c r="H16" s="2005">
        <v>0.5</v>
      </c>
      <c r="I16" s="2005">
        <v>1</v>
      </c>
      <c r="J16" s="1708" t="s">
        <v>988</v>
      </c>
      <c r="O16" s="12">
        <v>2</v>
      </c>
    </row>
    <row r="17" spans="1:16" s="2074" customFormat="1" ht="24" customHeight="1">
      <c r="A17" s="2070"/>
      <c r="B17" s="1899" t="s">
        <v>1007</v>
      </c>
      <c r="C17" s="2497">
        <f>SUM(C22+C26+C30+C35+C38+C43+C47+C48+C51+C55+C59+C64+C67+C70+C73)</f>
        <v>3000</v>
      </c>
      <c r="D17" s="1905" t="s">
        <v>1203</v>
      </c>
      <c r="E17" s="2498" t="s">
        <v>44</v>
      </c>
      <c r="F17" s="2026"/>
      <c r="G17" s="1975">
        <v>300</v>
      </c>
      <c r="H17" s="1975">
        <v>1500</v>
      </c>
      <c r="I17" s="1975">
        <v>3000</v>
      </c>
      <c r="J17" s="2071"/>
      <c r="K17" s="2072"/>
      <c r="L17" s="2072"/>
      <c r="M17" s="2073"/>
      <c r="N17" s="2072"/>
      <c r="O17" s="2072"/>
      <c r="P17" s="2072"/>
    </row>
    <row r="18" spans="1:16" s="2074" customFormat="1" ht="24" hidden="1" customHeight="1" outlineLevel="1">
      <c r="A18" s="2067"/>
      <c r="B18" s="1899" t="s">
        <v>898</v>
      </c>
      <c r="C18" s="2497">
        <v>80</v>
      </c>
      <c r="D18" s="1905" t="s">
        <v>897</v>
      </c>
      <c r="E18" s="2498" t="s">
        <v>123</v>
      </c>
      <c r="F18" s="2026"/>
      <c r="G18" s="1975">
        <v>8</v>
      </c>
      <c r="H18" s="1975">
        <v>40</v>
      </c>
      <c r="I18" s="1975">
        <v>80</v>
      </c>
      <c r="J18" s="2071"/>
      <c r="K18" s="2072"/>
      <c r="L18" s="2072"/>
      <c r="M18" s="2073"/>
      <c r="N18" s="2072"/>
      <c r="O18" s="2072"/>
      <c r="P18" s="2072"/>
    </row>
    <row r="19" spans="1:16" s="2074" customFormat="1" ht="24" hidden="1" customHeight="1" outlineLevel="1">
      <c r="A19" s="2067"/>
      <c r="B19" s="1899" t="s">
        <v>899</v>
      </c>
      <c r="C19" s="2497">
        <v>80</v>
      </c>
      <c r="D19" s="1905" t="s">
        <v>897</v>
      </c>
      <c r="E19" s="2499"/>
      <c r="F19" s="2026"/>
      <c r="G19" s="1975">
        <v>8</v>
      </c>
      <c r="H19" s="1975">
        <v>40</v>
      </c>
      <c r="I19" s="1975">
        <v>80</v>
      </c>
      <c r="J19" s="2071"/>
      <c r="K19" s="2072"/>
      <c r="L19" s="2072"/>
      <c r="M19" s="2073"/>
      <c r="N19" s="2072"/>
      <c r="O19" s="2072"/>
      <c r="P19" s="2072"/>
    </row>
    <row r="20" spans="1:16" s="2074" customFormat="1" ht="24" hidden="1" customHeight="1" outlineLevel="1">
      <c r="A20" s="2067"/>
      <c r="B20" s="1899" t="s">
        <v>900</v>
      </c>
      <c r="C20" s="2497">
        <v>40</v>
      </c>
      <c r="D20" s="1905" t="s">
        <v>897</v>
      </c>
      <c r="E20" s="2499"/>
      <c r="F20" s="2026"/>
      <c r="G20" s="1975">
        <v>4</v>
      </c>
      <c r="H20" s="1975">
        <v>20</v>
      </c>
      <c r="I20" s="1975">
        <v>40</v>
      </c>
      <c r="J20" s="2071"/>
      <c r="K20" s="2072"/>
      <c r="L20" s="2072"/>
      <c r="M20" s="2073"/>
      <c r="N20" s="2072"/>
      <c r="O20" s="2072"/>
      <c r="P20" s="2072"/>
    </row>
    <row r="21" spans="1:16" s="2074" customFormat="1" ht="24" hidden="1" customHeight="1" outlineLevel="1">
      <c r="A21" s="2067"/>
      <c r="B21" s="1899" t="s">
        <v>901</v>
      </c>
      <c r="C21" s="2497">
        <v>40</v>
      </c>
      <c r="D21" s="1905" t="s">
        <v>897</v>
      </c>
      <c r="E21" s="2499"/>
      <c r="F21" s="2026"/>
      <c r="G21" s="1975">
        <v>4</v>
      </c>
      <c r="H21" s="1975">
        <v>20</v>
      </c>
      <c r="I21" s="1975">
        <v>40</v>
      </c>
      <c r="J21" s="2071"/>
      <c r="K21" s="2072"/>
      <c r="L21" s="2072"/>
      <c r="M21" s="2073"/>
      <c r="N21" s="2072"/>
      <c r="O21" s="2072"/>
      <c r="P21" s="2072"/>
    </row>
    <row r="22" spans="1:16" s="2074" customFormat="1" ht="24" customHeight="1" collapsed="1">
      <c r="A22" s="2067"/>
      <c r="B22" s="1899" t="s">
        <v>902</v>
      </c>
      <c r="C22" s="2497">
        <v>240</v>
      </c>
      <c r="D22" s="1905" t="s">
        <v>897</v>
      </c>
      <c r="E22" s="2498" t="s">
        <v>123</v>
      </c>
      <c r="F22" s="2026"/>
      <c r="G22" s="1975">
        <v>24</v>
      </c>
      <c r="H22" s="1975">
        <v>120</v>
      </c>
      <c r="I22" s="1975">
        <v>240</v>
      </c>
      <c r="J22" s="2071"/>
      <c r="K22" s="2072"/>
      <c r="L22" s="2072"/>
      <c r="M22" s="2073"/>
      <c r="N22" s="2072"/>
      <c r="O22" s="2072"/>
      <c r="P22" s="2072"/>
    </row>
    <row r="23" spans="1:16" s="2074" customFormat="1" ht="24" hidden="1" customHeight="1" outlineLevel="1">
      <c r="A23" s="2067"/>
      <c r="B23" s="1899" t="s">
        <v>903</v>
      </c>
      <c r="C23" s="2497">
        <v>80</v>
      </c>
      <c r="D23" s="1905" t="s">
        <v>897</v>
      </c>
      <c r="E23" s="1900"/>
      <c r="F23" s="2026"/>
      <c r="G23" s="1975">
        <v>8</v>
      </c>
      <c r="H23" s="1975">
        <v>40</v>
      </c>
      <c r="I23" s="1975">
        <v>80</v>
      </c>
      <c r="J23" s="2071"/>
      <c r="K23" s="2072"/>
      <c r="L23" s="2072"/>
      <c r="M23" s="2073"/>
      <c r="N23" s="2072"/>
      <c r="O23" s="2072"/>
      <c r="P23" s="2072"/>
    </row>
    <row r="24" spans="1:16" s="2074" customFormat="1" ht="24" hidden="1" customHeight="1" outlineLevel="1">
      <c r="A24" s="2067"/>
      <c r="B24" s="1899" t="s">
        <v>904</v>
      </c>
      <c r="C24" s="2497">
        <v>40</v>
      </c>
      <c r="D24" s="1905" t="s">
        <v>897</v>
      </c>
      <c r="E24" s="1900"/>
      <c r="F24" s="2026"/>
      <c r="G24" s="1975">
        <v>4</v>
      </c>
      <c r="H24" s="1975">
        <v>20</v>
      </c>
      <c r="I24" s="1975">
        <v>40</v>
      </c>
      <c r="J24" s="2071"/>
      <c r="K24" s="2072"/>
      <c r="L24" s="2072"/>
      <c r="M24" s="2073"/>
      <c r="N24" s="2072"/>
      <c r="O24" s="2072"/>
      <c r="P24" s="2072"/>
    </row>
    <row r="25" spans="1:16" s="2074" customFormat="1" ht="24" hidden="1" customHeight="1" outlineLevel="1">
      <c r="A25" s="2067"/>
      <c r="B25" s="1899" t="s">
        <v>905</v>
      </c>
      <c r="C25" s="2497">
        <v>40</v>
      </c>
      <c r="D25" s="1905" t="s">
        <v>897</v>
      </c>
      <c r="E25" s="1900"/>
      <c r="F25" s="2026"/>
      <c r="G25" s="1975">
        <v>4</v>
      </c>
      <c r="H25" s="1975">
        <v>20</v>
      </c>
      <c r="I25" s="1975">
        <v>40</v>
      </c>
      <c r="J25" s="2071"/>
      <c r="K25" s="2072"/>
      <c r="L25" s="2072"/>
      <c r="M25" s="2073"/>
      <c r="N25" s="2072"/>
      <c r="O25" s="2072"/>
      <c r="P25" s="2072"/>
    </row>
    <row r="26" spans="1:16" s="2074" customFormat="1" ht="24" customHeight="1" collapsed="1">
      <c r="A26" s="2067"/>
      <c r="B26" s="1899" t="s">
        <v>906</v>
      </c>
      <c r="C26" s="2497">
        <v>160</v>
      </c>
      <c r="D26" s="1905" t="s">
        <v>897</v>
      </c>
      <c r="E26" s="1900"/>
      <c r="F26" s="2026"/>
      <c r="G26" s="1975">
        <v>16</v>
      </c>
      <c r="H26" s="1975">
        <v>80</v>
      </c>
      <c r="I26" s="1975">
        <v>160</v>
      </c>
      <c r="J26" s="2071"/>
      <c r="K26" s="2072"/>
      <c r="L26" s="2072"/>
      <c r="M26" s="2073"/>
      <c r="N26" s="2072"/>
      <c r="O26" s="2072"/>
      <c r="P26" s="2072"/>
    </row>
    <row r="27" spans="1:16" s="2074" customFormat="1" ht="24" hidden="1" customHeight="1" outlineLevel="1">
      <c r="A27" s="2067"/>
      <c r="B27" s="1899" t="s">
        <v>907</v>
      </c>
      <c r="C27" s="2497">
        <v>100</v>
      </c>
      <c r="D27" s="1905" t="s">
        <v>897</v>
      </c>
      <c r="E27" s="1900"/>
      <c r="F27" s="2026"/>
      <c r="G27" s="1975">
        <v>10</v>
      </c>
      <c r="H27" s="1975">
        <v>50</v>
      </c>
      <c r="I27" s="1975">
        <v>100</v>
      </c>
      <c r="J27" s="2071"/>
      <c r="K27" s="2072"/>
      <c r="L27" s="2072"/>
      <c r="M27" s="2073"/>
      <c r="N27" s="2072"/>
      <c r="O27" s="2072"/>
      <c r="P27" s="2072"/>
    </row>
    <row r="28" spans="1:16" s="2074" customFormat="1" ht="24" hidden="1" customHeight="1" outlineLevel="1">
      <c r="A28" s="2067"/>
      <c r="B28" s="1899" t="s">
        <v>908</v>
      </c>
      <c r="C28" s="2497">
        <v>40</v>
      </c>
      <c r="D28" s="1905" t="s">
        <v>897</v>
      </c>
      <c r="E28" s="1900"/>
      <c r="F28" s="2026"/>
      <c r="G28" s="1975">
        <v>4</v>
      </c>
      <c r="H28" s="1975">
        <v>20</v>
      </c>
      <c r="I28" s="1975">
        <v>40</v>
      </c>
      <c r="J28" s="2071"/>
      <c r="K28" s="2072"/>
      <c r="L28" s="2072"/>
      <c r="M28" s="2073"/>
      <c r="N28" s="2072"/>
      <c r="O28" s="2072"/>
      <c r="P28" s="2072"/>
    </row>
    <row r="29" spans="1:16" s="2074" customFormat="1" ht="24" hidden="1" customHeight="1" outlineLevel="1">
      <c r="A29" s="2067"/>
      <c r="B29" s="1899" t="s">
        <v>909</v>
      </c>
      <c r="C29" s="2497">
        <v>40</v>
      </c>
      <c r="D29" s="1905" t="s">
        <v>897</v>
      </c>
      <c r="E29" s="1900"/>
      <c r="F29" s="2026"/>
      <c r="G29" s="1975">
        <v>4</v>
      </c>
      <c r="H29" s="1975">
        <v>20</v>
      </c>
      <c r="I29" s="1975">
        <v>40</v>
      </c>
      <c r="J29" s="2071"/>
      <c r="K29" s="2072"/>
      <c r="L29" s="2072"/>
      <c r="M29" s="2073"/>
      <c r="N29" s="2072"/>
      <c r="O29" s="2072"/>
      <c r="P29" s="2072"/>
    </row>
    <row r="30" spans="1:16" s="2074" customFormat="1" ht="24" customHeight="1" collapsed="1">
      <c r="A30" s="2067"/>
      <c r="B30" s="1899" t="s">
        <v>910</v>
      </c>
      <c r="C30" s="2497">
        <v>180</v>
      </c>
      <c r="D30" s="1905" t="s">
        <v>897</v>
      </c>
      <c r="E30" s="1900"/>
      <c r="F30" s="2026"/>
      <c r="G30" s="1975">
        <v>18</v>
      </c>
      <c r="H30" s="1975">
        <v>90</v>
      </c>
      <c r="I30" s="1975">
        <v>180</v>
      </c>
      <c r="J30" s="2071"/>
      <c r="K30" s="2072"/>
      <c r="L30" s="2072"/>
      <c r="M30" s="2073"/>
      <c r="N30" s="2072"/>
      <c r="O30" s="2072"/>
      <c r="P30" s="2072"/>
    </row>
    <row r="31" spans="1:16" s="2074" customFormat="1" ht="24" hidden="1" customHeight="1" outlineLevel="1">
      <c r="A31" s="2067"/>
      <c r="B31" s="1899" t="s">
        <v>911</v>
      </c>
      <c r="C31" s="2497">
        <v>100</v>
      </c>
      <c r="D31" s="1905" t="s">
        <v>897</v>
      </c>
      <c r="E31" s="1900"/>
      <c r="F31" s="2026"/>
      <c r="G31" s="1975">
        <v>10</v>
      </c>
      <c r="H31" s="1975">
        <v>50</v>
      </c>
      <c r="I31" s="1975">
        <v>100</v>
      </c>
      <c r="J31" s="2071"/>
      <c r="K31" s="2072"/>
      <c r="L31" s="2072"/>
      <c r="M31" s="2073"/>
      <c r="N31" s="2072"/>
      <c r="O31" s="2072"/>
      <c r="P31" s="2072"/>
    </row>
    <row r="32" spans="1:16" s="2074" customFormat="1" ht="24" hidden="1" customHeight="1" outlineLevel="1">
      <c r="A32" s="2067"/>
      <c r="B32" s="1899" t="s">
        <v>912</v>
      </c>
      <c r="C32" s="2497">
        <v>100</v>
      </c>
      <c r="D32" s="1905" t="s">
        <v>897</v>
      </c>
      <c r="E32" s="1900"/>
      <c r="F32" s="2026"/>
      <c r="G32" s="1975">
        <v>10</v>
      </c>
      <c r="H32" s="1975">
        <v>50</v>
      </c>
      <c r="I32" s="1975">
        <v>100</v>
      </c>
      <c r="J32" s="2071"/>
      <c r="K32" s="2072"/>
      <c r="L32" s="2072"/>
      <c r="M32" s="2073"/>
      <c r="N32" s="2072"/>
      <c r="O32" s="2072"/>
      <c r="P32" s="2072"/>
    </row>
    <row r="33" spans="1:16" s="2074" customFormat="1" ht="24" hidden="1" customHeight="1" outlineLevel="1">
      <c r="A33" s="2067"/>
      <c r="B33" s="1899" t="s">
        <v>913</v>
      </c>
      <c r="C33" s="2497">
        <v>40</v>
      </c>
      <c r="D33" s="1905" t="s">
        <v>897</v>
      </c>
      <c r="E33" s="1900"/>
      <c r="F33" s="2026"/>
      <c r="G33" s="1975">
        <v>4</v>
      </c>
      <c r="H33" s="1975">
        <v>20</v>
      </c>
      <c r="I33" s="1975">
        <v>40</v>
      </c>
      <c r="J33" s="2071"/>
      <c r="K33" s="2072"/>
      <c r="L33" s="2072"/>
      <c r="M33" s="2073"/>
      <c r="N33" s="2072"/>
      <c r="O33" s="2072"/>
      <c r="P33" s="2072"/>
    </row>
    <row r="34" spans="1:16" s="2074" customFormat="1" ht="24" hidden="1" customHeight="1" outlineLevel="1">
      <c r="A34" s="2067"/>
      <c r="B34" s="1899" t="s">
        <v>914</v>
      </c>
      <c r="C34" s="2497">
        <v>40</v>
      </c>
      <c r="D34" s="1905" t="s">
        <v>897</v>
      </c>
      <c r="E34" s="1900"/>
      <c r="F34" s="2026"/>
      <c r="G34" s="1975">
        <v>4</v>
      </c>
      <c r="H34" s="1975">
        <v>20</v>
      </c>
      <c r="I34" s="1975">
        <v>40</v>
      </c>
      <c r="J34" s="2071"/>
      <c r="K34" s="2072"/>
      <c r="L34" s="2072"/>
      <c r="M34" s="2073"/>
      <c r="N34" s="2072"/>
      <c r="O34" s="2072"/>
      <c r="P34" s="2072"/>
    </row>
    <row r="35" spans="1:16" s="2074" customFormat="1" ht="24" customHeight="1" collapsed="1">
      <c r="A35" s="2067"/>
      <c r="B35" s="1899" t="s">
        <v>915</v>
      </c>
      <c r="C35" s="2497">
        <v>280</v>
      </c>
      <c r="D35" s="1905" t="s">
        <v>897</v>
      </c>
      <c r="E35" s="1900"/>
      <c r="F35" s="2026"/>
      <c r="G35" s="1975">
        <v>28</v>
      </c>
      <c r="H35" s="1975">
        <v>140</v>
      </c>
      <c r="I35" s="1975">
        <v>280</v>
      </c>
      <c r="J35" s="2071"/>
      <c r="K35" s="2072"/>
      <c r="L35" s="2072"/>
      <c r="M35" s="2073"/>
      <c r="N35" s="2072"/>
      <c r="O35" s="2072"/>
      <c r="P35" s="2072"/>
    </row>
    <row r="36" spans="1:16" s="2074" customFormat="1" ht="24" hidden="1" customHeight="1" outlineLevel="1">
      <c r="A36" s="2067"/>
      <c r="B36" s="1899" t="s">
        <v>916</v>
      </c>
      <c r="C36" s="2497">
        <v>100</v>
      </c>
      <c r="D36" s="1905" t="s">
        <v>897</v>
      </c>
      <c r="E36" s="1900"/>
      <c r="F36" s="2026"/>
      <c r="G36" s="1975">
        <v>10</v>
      </c>
      <c r="H36" s="1975">
        <v>50</v>
      </c>
      <c r="I36" s="1975">
        <v>100</v>
      </c>
      <c r="J36" s="2071"/>
      <c r="K36" s="2072"/>
      <c r="L36" s="2072"/>
      <c r="M36" s="2073"/>
      <c r="N36" s="2072"/>
      <c r="O36" s="2072"/>
      <c r="P36" s="2072"/>
    </row>
    <row r="37" spans="1:16" s="2074" customFormat="1" ht="24" hidden="1" customHeight="1" outlineLevel="1">
      <c r="A37" s="2067"/>
      <c r="B37" s="1899" t="s">
        <v>917</v>
      </c>
      <c r="C37" s="2497">
        <v>40</v>
      </c>
      <c r="D37" s="1905" t="s">
        <v>897</v>
      </c>
      <c r="E37" s="1900"/>
      <c r="F37" s="2026"/>
      <c r="G37" s="1975">
        <v>4</v>
      </c>
      <c r="H37" s="1975">
        <v>20</v>
      </c>
      <c r="I37" s="1975">
        <v>40</v>
      </c>
      <c r="J37" s="2071"/>
      <c r="K37" s="2072"/>
      <c r="L37" s="2072"/>
      <c r="M37" s="2073"/>
      <c r="N37" s="2072"/>
      <c r="O37" s="2072"/>
      <c r="P37" s="2072"/>
    </row>
    <row r="38" spans="1:16" s="2074" customFormat="1" ht="24" customHeight="1" collapsed="1">
      <c r="A38" s="2067"/>
      <c r="B38" s="1899" t="s">
        <v>918</v>
      </c>
      <c r="C38" s="2497">
        <v>140</v>
      </c>
      <c r="D38" s="1905" t="s">
        <v>897</v>
      </c>
      <c r="E38" s="1900"/>
      <c r="F38" s="2026"/>
      <c r="G38" s="1975">
        <v>14</v>
      </c>
      <c r="H38" s="1975">
        <v>70</v>
      </c>
      <c r="I38" s="1975">
        <v>140</v>
      </c>
      <c r="J38" s="2071"/>
      <c r="K38" s="2072"/>
      <c r="L38" s="2072"/>
      <c r="M38" s="2073"/>
      <c r="N38" s="2072"/>
      <c r="O38" s="2072"/>
      <c r="P38" s="2072"/>
    </row>
    <row r="39" spans="1:16" s="2074" customFormat="1" ht="24" hidden="1" customHeight="1" outlineLevel="1">
      <c r="A39" s="2067"/>
      <c r="B39" s="1899" t="s">
        <v>919</v>
      </c>
      <c r="C39" s="2497">
        <v>150</v>
      </c>
      <c r="D39" s="1905" t="s">
        <v>897</v>
      </c>
      <c r="E39" s="1900"/>
      <c r="F39" s="2026"/>
      <c r="G39" s="1975">
        <v>15</v>
      </c>
      <c r="H39" s="1975">
        <v>75</v>
      </c>
      <c r="I39" s="1975">
        <v>150</v>
      </c>
      <c r="J39" s="2071"/>
      <c r="K39" s="2072"/>
      <c r="L39" s="2072"/>
      <c r="M39" s="2073"/>
      <c r="N39" s="2072"/>
      <c r="O39" s="2072"/>
      <c r="P39" s="2072"/>
    </row>
    <row r="40" spans="1:16" s="2074" customFormat="1" ht="24" hidden="1" customHeight="1" outlineLevel="1">
      <c r="A40" s="2067"/>
      <c r="B40" s="1899" t="s">
        <v>920</v>
      </c>
      <c r="C40" s="2497">
        <v>40</v>
      </c>
      <c r="D40" s="1905" t="s">
        <v>897</v>
      </c>
      <c r="E40" s="1900"/>
      <c r="F40" s="2026"/>
      <c r="G40" s="1975">
        <v>4</v>
      </c>
      <c r="H40" s="1975">
        <v>20</v>
      </c>
      <c r="I40" s="1975">
        <v>40</v>
      </c>
      <c r="J40" s="2071"/>
      <c r="K40" s="2072"/>
      <c r="L40" s="2072"/>
      <c r="M40" s="2073"/>
      <c r="N40" s="2072"/>
      <c r="O40" s="2072"/>
      <c r="P40" s="2072"/>
    </row>
    <row r="41" spans="1:16" s="2074" customFormat="1" ht="24" hidden="1" customHeight="1" outlineLevel="1">
      <c r="A41" s="2067"/>
      <c r="B41" s="1899" t="s">
        <v>921</v>
      </c>
      <c r="C41" s="2497">
        <v>150</v>
      </c>
      <c r="D41" s="1905" t="s">
        <v>897</v>
      </c>
      <c r="E41" s="1900"/>
      <c r="F41" s="2026"/>
      <c r="G41" s="1975">
        <v>15</v>
      </c>
      <c r="H41" s="1975">
        <v>75</v>
      </c>
      <c r="I41" s="1975">
        <v>150</v>
      </c>
      <c r="J41" s="2071"/>
      <c r="K41" s="2072"/>
      <c r="L41" s="2072"/>
      <c r="M41" s="2073"/>
      <c r="N41" s="2072"/>
      <c r="O41" s="2072"/>
      <c r="P41" s="2072"/>
    </row>
    <row r="42" spans="1:16" s="2074" customFormat="1" ht="24" hidden="1" customHeight="1" outlineLevel="1">
      <c r="A42" s="2075"/>
      <c r="B42" s="1899" t="s">
        <v>922</v>
      </c>
      <c r="C42" s="2497">
        <v>100</v>
      </c>
      <c r="D42" s="1905" t="s">
        <v>897</v>
      </c>
      <c r="E42" s="1900"/>
      <c r="F42" s="2026"/>
      <c r="G42" s="1975">
        <v>10</v>
      </c>
      <c r="H42" s="1975">
        <v>50</v>
      </c>
      <c r="I42" s="1975">
        <v>100</v>
      </c>
      <c r="J42" s="2071"/>
      <c r="K42" s="2072"/>
      <c r="L42" s="2072"/>
      <c r="M42" s="2073"/>
      <c r="N42" s="2072"/>
      <c r="O42" s="2072"/>
      <c r="P42" s="2072"/>
    </row>
    <row r="43" spans="1:16" s="2074" customFormat="1" ht="24" customHeight="1" collapsed="1">
      <c r="A43" s="2067"/>
      <c r="B43" s="1899" t="s">
        <v>923</v>
      </c>
      <c r="C43" s="2497">
        <v>440</v>
      </c>
      <c r="D43" s="1905" t="s">
        <v>897</v>
      </c>
      <c r="E43" s="1900"/>
      <c r="F43" s="2026"/>
      <c r="G43" s="1975">
        <v>44</v>
      </c>
      <c r="H43" s="1975">
        <v>220</v>
      </c>
      <c r="I43" s="1975">
        <v>440</v>
      </c>
      <c r="J43" s="2071"/>
      <c r="K43" s="2072"/>
      <c r="L43" s="2072"/>
      <c r="M43" s="2073"/>
      <c r="N43" s="2072"/>
      <c r="O43" s="2072"/>
      <c r="P43" s="2072"/>
    </row>
    <row r="44" spans="1:16" s="2074" customFormat="1" ht="24" hidden="1" customHeight="1" outlineLevel="1">
      <c r="A44" s="2067"/>
      <c r="B44" s="1899" t="s">
        <v>924</v>
      </c>
      <c r="C44" s="2497">
        <v>80</v>
      </c>
      <c r="D44" s="1905" t="s">
        <v>897</v>
      </c>
      <c r="E44" s="1900"/>
      <c r="F44" s="2026"/>
      <c r="G44" s="1975">
        <v>8</v>
      </c>
      <c r="H44" s="1975">
        <v>40</v>
      </c>
      <c r="I44" s="1975">
        <v>80</v>
      </c>
      <c r="J44" s="2071"/>
      <c r="K44" s="2072"/>
      <c r="L44" s="2072"/>
      <c r="M44" s="2073"/>
      <c r="N44" s="2072"/>
      <c r="O44" s="2072"/>
      <c r="P44" s="2072"/>
    </row>
    <row r="45" spans="1:16" s="2074" customFormat="1" ht="24" hidden="1" customHeight="1" outlineLevel="1">
      <c r="A45" s="2067"/>
      <c r="B45" s="1899" t="s">
        <v>925</v>
      </c>
      <c r="C45" s="2497">
        <v>40</v>
      </c>
      <c r="D45" s="1905" t="s">
        <v>897</v>
      </c>
      <c r="E45" s="1900"/>
      <c r="F45" s="2026"/>
      <c r="G45" s="1975">
        <v>4</v>
      </c>
      <c r="H45" s="1975">
        <v>20</v>
      </c>
      <c r="I45" s="1975">
        <v>40</v>
      </c>
      <c r="J45" s="2071"/>
      <c r="K45" s="2072"/>
      <c r="L45" s="2072"/>
      <c r="M45" s="2073"/>
      <c r="N45" s="2072"/>
      <c r="O45" s="2072"/>
      <c r="P45" s="2072"/>
    </row>
    <row r="46" spans="1:16" s="2074" customFormat="1" ht="24" hidden="1" customHeight="1" outlineLevel="1">
      <c r="A46" s="2067"/>
      <c r="B46" s="1899" t="s">
        <v>926</v>
      </c>
      <c r="C46" s="2497">
        <v>40</v>
      </c>
      <c r="D46" s="1905" t="s">
        <v>897</v>
      </c>
      <c r="E46" s="1900"/>
      <c r="F46" s="2026"/>
      <c r="G46" s="1975">
        <v>4</v>
      </c>
      <c r="H46" s="1975">
        <v>20</v>
      </c>
      <c r="I46" s="1975">
        <v>40</v>
      </c>
      <c r="J46" s="2071"/>
      <c r="K46" s="2072"/>
      <c r="L46" s="2072"/>
      <c r="M46" s="2073"/>
      <c r="N46" s="2072"/>
      <c r="O46" s="2072"/>
      <c r="P46" s="2072"/>
    </row>
    <row r="47" spans="1:16" s="2074" customFormat="1" ht="24" customHeight="1" collapsed="1">
      <c r="A47" s="2067"/>
      <c r="B47" s="1899" t="s">
        <v>927</v>
      </c>
      <c r="C47" s="2497">
        <v>160</v>
      </c>
      <c r="D47" s="1905" t="s">
        <v>897</v>
      </c>
      <c r="E47" s="1900"/>
      <c r="F47" s="2026"/>
      <c r="G47" s="1975">
        <v>16</v>
      </c>
      <c r="H47" s="1975">
        <v>80</v>
      </c>
      <c r="I47" s="1975">
        <v>160</v>
      </c>
      <c r="J47" s="2071"/>
      <c r="K47" s="2072"/>
      <c r="L47" s="2072"/>
      <c r="M47" s="2073"/>
      <c r="N47" s="2072"/>
      <c r="O47" s="2072"/>
      <c r="P47" s="2072"/>
    </row>
    <row r="48" spans="1:16" s="2074" customFormat="1" ht="24" customHeight="1">
      <c r="A48" s="2067"/>
      <c r="B48" s="1899" t="s">
        <v>928</v>
      </c>
      <c r="C48" s="2497">
        <v>80</v>
      </c>
      <c r="D48" s="1905" t="s">
        <v>897</v>
      </c>
      <c r="E48" s="1900"/>
      <c r="F48" s="2026"/>
      <c r="G48" s="1975">
        <v>8</v>
      </c>
      <c r="H48" s="1975">
        <v>40</v>
      </c>
      <c r="I48" s="1975">
        <v>80</v>
      </c>
      <c r="J48" s="2071"/>
      <c r="K48" s="2072"/>
      <c r="L48" s="2072"/>
      <c r="M48" s="2073"/>
      <c r="N48" s="2072"/>
      <c r="O48" s="2072"/>
      <c r="P48" s="2072"/>
    </row>
    <row r="49" spans="1:16" s="2074" customFormat="1" ht="24" hidden="1" customHeight="1" outlineLevel="1">
      <c r="A49" s="2067"/>
      <c r="B49" s="1899" t="s">
        <v>929</v>
      </c>
      <c r="C49" s="2497">
        <v>100</v>
      </c>
      <c r="D49" s="1905" t="s">
        <v>897</v>
      </c>
      <c r="E49" s="1900"/>
      <c r="F49" s="2026"/>
      <c r="G49" s="1975">
        <v>10</v>
      </c>
      <c r="H49" s="1975">
        <v>50</v>
      </c>
      <c r="I49" s="1975">
        <v>100</v>
      </c>
      <c r="J49" s="2071"/>
      <c r="K49" s="2072"/>
      <c r="L49" s="2072"/>
      <c r="M49" s="2073"/>
      <c r="N49" s="2072"/>
      <c r="O49" s="2072"/>
      <c r="P49" s="2072"/>
    </row>
    <row r="50" spans="1:16" s="2074" customFormat="1" ht="24" hidden="1" customHeight="1" outlineLevel="1">
      <c r="A50" s="2067"/>
      <c r="B50" s="1899" t="s">
        <v>930</v>
      </c>
      <c r="C50" s="2497">
        <v>40</v>
      </c>
      <c r="D50" s="1905" t="s">
        <v>897</v>
      </c>
      <c r="E50" s="1900"/>
      <c r="F50" s="2026"/>
      <c r="G50" s="1975">
        <v>4</v>
      </c>
      <c r="H50" s="1975">
        <v>20</v>
      </c>
      <c r="I50" s="1975">
        <v>40</v>
      </c>
      <c r="J50" s="2071"/>
      <c r="K50" s="2072"/>
      <c r="L50" s="2072"/>
      <c r="M50" s="2073"/>
      <c r="N50" s="2072"/>
      <c r="O50" s="2072"/>
      <c r="P50" s="2072"/>
    </row>
    <row r="51" spans="1:16" s="2074" customFormat="1" ht="24" customHeight="1" collapsed="1">
      <c r="A51" s="2067"/>
      <c r="B51" s="1899" t="s">
        <v>931</v>
      </c>
      <c r="C51" s="2497">
        <v>140</v>
      </c>
      <c r="D51" s="1905" t="s">
        <v>897</v>
      </c>
      <c r="E51" s="1900"/>
      <c r="F51" s="2026"/>
      <c r="G51" s="1975">
        <v>14</v>
      </c>
      <c r="H51" s="1975">
        <v>70</v>
      </c>
      <c r="I51" s="1975">
        <v>140</v>
      </c>
      <c r="J51" s="2071"/>
      <c r="K51" s="2072"/>
      <c r="L51" s="2072"/>
      <c r="M51" s="2073"/>
      <c r="N51" s="2072"/>
      <c r="O51" s="2072"/>
      <c r="P51" s="2072"/>
    </row>
    <row r="52" spans="1:16" s="2074" customFormat="1" ht="24" hidden="1" customHeight="1" outlineLevel="1">
      <c r="A52" s="2067"/>
      <c r="B52" s="1899" t="s">
        <v>932</v>
      </c>
      <c r="C52" s="2497">
        <v>80</v>
      </c>
      <c r="D52" s="1905" t="s">
        <v>897</v>
      </c>
      <c r="E52" s="1900"/>
      <c r="F52" s="2026"/>
      <c r="G52" s="1975">
        <v>8</v>
      </c>
      <c r="H52" s="1975">
        <v>40</v>
      </c>
      <c r="I52" s="1975">
        <v>80</v>
      </c>
      <c r="J52" s="2071"/>
      <c r="K52" s="2072"/>
      <c r="L52" s="2072"/>
      <c r="M52" s="2073"/>
      <c r="N52" s="2072"/>
      <c r="O52" s="2072"/>
      <c r="P52" s="2072"/>
    </row>
    <row r="53" spans="1:16" s="2074" customFormat="1" ht="24" hidden="1" customHeight="1" outlineLevel="1">
      <c r="A53" s="2067"/>
      <c r="B53" s="1899" t="s">
        <v>933</v>
      </c>
      <c r="C53" s="2497">
        <v>80</v>
      </c>
      <c r="D53" s="1905" t="s">
        <v>897</v>
      </c>
      <c r="E53" s="1900"/>
      <c r="F53" s="2026"/>
      <c r="G53" s="1975">
        <v>8</v>
      </c>
      <c r="H53" s="1975">
        <v>40</v>
      </c>
      <c r="I53" s="1975">
        <v>80</v>
      </c>
      <c r="J53" s="2071"/>
      <c r="K53" s="2072"/>
      <c r="L53" s="2072"/>
      <c r="M53" s="2073"/>
      <c r="N53" s="2072"/>
      <c r="O53" s="2072"/>
      <c r="P53" s="2072"/>
    </row>
    <row r="54" spans="1:16" s="2074" customFormat="1" ht="24" hidden="1" customHeight="1" outlineLevel="1">
      <c r="A54" s="2067"/>
      <c r="B54" s="1899" t="s">
        <v>934</v>
      </c>
      <c r="C54" s="2497">
        <v>80</v>
      </c>
      <c r="D54" s="1905" t="s">
        <v>897</v>
      </c>
      <c r="E54" s="1900"/>
      <c r="F54" s="2026"/>
      <c r="G54" s="1975">
        <v>8</v>
      </c>
      <c r="H54" s="1975">
        <v>40</v>
      </c>
      <c r="I54" s="1975">
        <v>80</v>
      </c>
      <c r="J54" s="2071"/>
      <c r="K54" s="2072"/>
      <c r="L54" s="2072"/>
      <c r="M54" s="2073"/>
      <c r="N54" s="2072"/>
      <c r="O54" s="2072"/>
      <c r="P54" s="2072"/>
    </row>
    <row r="55" spans="1:16" s="2074" customFormat="1" ht="24" customHeight="1" collapsed="1">
      <c r="A55" s="2067"/>
      <c r="B55" s="1899" t="s">
        <v>935</v>
      </c>
      <c r="C55" s="2497">
        <v>240</v>
      </c>
      <c r="D55" s="1905" t="s">
        <v>897</v>
      </c>
      <c r="E55" s="1900"/>
      <c r="F55" s="2026"/>
      <c r="G55" s="1975">
        <v>24</v>
      </c>
      <c r="H55" s="1975">
        <v>120</v>
      </c>
      <c r="I55" s="1975">
        <v>240</v>
      </c>
      <c r="J55" s="2071"/>
      <c r="K55" s="2072"/>
      <c r="L55" s="2072"/>
      <c r="M55" s="2073"/>
      <c r="N55" s="2072"/>
      <c r="O55" s="2072"/>
      <c r="P55" s="2072"/>
    </row>
    <row r="56" spans="1:16" s="2074" customFormat="1" ht="24" hidden="1" customHeight="1" outlineLevel="1">
      <c r="A56" s="2067"/>
      <c r="B56" s="1899" t="s">
        <v>936</v>
      </c>
      <c r="C56" s="2497">
        <v>80</v>
      </c>
      <c r="D56" s="1905" t="s">
        <v>897</v>
      </c>
      <c r="E56" s="1900"/>
      <c r="F56" s="2026"/>
      <c r="G56" s="1975">
        <v>8</v>
      </c>
      <c r="H56" s="1975">
        <v>40</v>
      </c>
      <c r="I56" s="1975">
        <v>80</v>
      </c>
      <c r="J56" s="2071"/>
      <c r="K56" s="2072"/>
      <c r="L56" s="2072"/>
      <c r="M56" s="2073"/>
      <c r="N56" s="2072"/>
      <c r="O56" s="2072"/>
      <c r="P56" s="2072"/>
    </row>
    <row r="57" spans="1:16" s="2074" customFormat="1" ht="24" hidden="1" customHeight="1" outlineLevel="1">
      <c r="A57" s="2067"/>
      <c r="B57" s="1899" t="s">
        <v>937</v>
      </c>
      <c r="C57" s="2497">
        <v>40</v>
      </c>
      <c r="D57" s="1905" t="s">
        <v>897</v>
      </c>
      <c r="E57" s="1900"/>
      <c r="F57" s="2026"/>
      <c r="G57" s="1975">
        <v>4</v>
      </c>
      <c r="H57" s="1975">
        <v>20</v>
      </c>
      <c r="I57" s="1975">
        <v>40</v>
      </c>
      <c r="J57" s="2071"/>
      <c r="K57" s="2072"/>
      <c r="L57" s="2072"/>
      <c r="M57" s="2073"/>
      <c r="N57" s="2072"/>
      <c r="O57" s="2072"/>
      <c r="P57" s="2072"/>
    </row>
    <row r="58" spans="1:16" s="2074" customFormat="1" ht="24" hidden="1" customHeight="1" outlineLevel="1">
      <c r="A58" s="2067"/>
      <c r="B58" s="1899" t="s">
        <v>938</v>
      </c>
      <c r="C58" s="2497">
        <v>40</v>
      </c>
      <c r="D58" s="1905" t="s">
        <v>897</v>
      </c>
      <c r="E58" s="1900"/>
      <c r="F58" s="2026"/>
      <c r="G58" s="1975">
        <v>4</v>
      </c>
      <c r="H58" s="1975">
        <v>20</v>
      </c>
      <c r="I58" s="1975">
        <v>40</v>
      </c>
      <c r="J58" s="2071"/>
      <c r="K58" s="2072"/>
      <c r="L58" s="2072"/>
      <c r="M58" s="2073"/>
      <c r="N58" s="2072"/>
      <c r="O58" s="2072"/>
      <c r="P58" s="2072"/>
    </row>
    <row r="59" spans="1:16" s="2074" customFormat="1" ht="24" customHeight="1" collapsed="1">
      <c r="A59" s="2067"/>
      <c r="B59" s="1899" t="s">
        <v>939</v>
      </c>
      <c r="C59" s="2497">
        <v>160</v>
      </c>
      <c r="D59" s="1905" t="s">
        <v>897</v>
      </c>
      <c r="E59" s="1900"/>
      <c r="F59" s="2026"/>
      <c r="G59" s="1975">
        <v>16</v>
      </c>
      <c r="H59" s="1975">
        <v>80</v>
      </c>
      <c r="I59" s="1975">
        <v>160</v>
      </c>
      <c r="J59" s="2071"/>
      <c r="K59" s="2072"/>
      <c r="L59" s="2072"/>
      <c r="M59" s="2073"/>
      <c r="N59" s="2072"/>
      <c r="O59" s="2072"/>
      <c r="P59" s="2072"/>
    </row>
    <row r="60" spans="1:16" s="2074" customFormat="1" ht="24" hidden="1" customHeight="1" outlineLevel="1">
      <c r="A60" s="2067"/>
      <c r="B60" s="1899" t="s">
        <v>940</v>
      </c>
      <c r="C60" s="2497">
        <v>80</v>
      </c>
      <c r="D60" s="1905" t="s">
        <v>897</v>
      </c>
      <c r="E60" s="1900"/>
      <c r="F60" s="2026"/>
      <c r="G60" s="1975">
        <v>8</v>
      </c>
      <c r="H60" s="1975">
        <v>40</v>
      </c>
      <c r="I60" s="1975">
        <v>80</v>
      </c>
      <c r="J60" s="2071"/>
      <c r="K60" s="2072"/>
      <c r="L60" s="2072"/>
      <c r="M60" s="2073"/>
      <c r="N60" s="2072"/>
      <c r="O60" s="2072"/>
      <c r="P60" s="2072"/>
    </row>
    <row r="61" spans="1:16" s="2074" customFormat="1" ht="24" hidden="1" customHeight="1" outlineLevel="1">
      <c r="A61" s="2067"/>
      <c r="B61" s="1899" t="s">
        <v>941</v>
      </c>
      <c r="C61" s="2497">
        <v>40</v>
      </c>
      <c r="D61" s="1905" t="s">
        <v>897</v>
      </c>
      <c r="E61" s="1900"/>
      <c r="F61" s="2026"/>
      <c r="G61" s="1975">
        <v>4</v>
      </c>
      <c r="H61" s="1975">
        <v>20</v>
      </c>
      <c r="I61" s="1975">
        <v>40</v>
      </c>
      <c r="J61" s="2071"/>
      <c r="K61" s="2072"/>
      <c r="L61" s="2072"/>
      <c r="M61" s="2073"/>
      <c r="N61" s="2072"/>
      <c r="O61" s="2072"/>
      <c r="P61" s="2072"/>
    </row>
    <row r="62" spans="1:16" s="2074" customFormat="1" ht="24" hidden="1" customHeight="1" outlineLevel="1">
      <c r="A62" s="2067"/>
      <c r="B62" s="1899" t="s">
        <v>942</v>
      </c>
      <c r="C62" s="2497">
        <v>40</v>
      </c>
      <c r="D62" s="1905" t="s">
        <v>897</v>
      </c>
      <c r="E62" s="1900"/>
      <c r="F62" s="2026"/>
      <c r="G62" s="1975">
        <v>4</v>
      </c>
      <c r="H62" s="1975">
        <v>20</v>
      </c>
      <c r="I62" s="1975">
        <v>40</v>
      </c>
      <c r="J62" s="2071"/>
      <c r="K62" s="2072"/>
      <c r="L62" s="2072"/>
      <c r="M62" s="2073"/>
      <c r="N62" s="2072"/>
      <c r="O62" s="2072"/>
      <c r="P62" s="2072"/>
    </row>
    <row r="63" spans="1:16" s="2074" customFormat="1" ht="24" hidden="1" customHeight="1" outlineLevel="1">
      <c r="A63" s="2067"/>
      <c r="B63" s="1899" t="s">
        <v>943</v>
      </c>
      <c r="C63" s="2497">
        <v>40</v>
      </c>
      <c r="D63" s="1905" t="s">
        <v>897</v>
      </c>
      <c r="E63" s="1900"/>
      <c r="F63" s="2026"/>
      <c r="G63" s="1975">
        <v>4</v>
      </c>
      <c r="H63" s="1975">
        <v>20</v>
      </c>
      <c r="I63" s="1975">
        <v>40</v>
      </c>
      <c r="J63" s="2071"/>
      <c r="K63" s="2072"/>
      <c r="L63" s="2072"/>
      <c r="M63" s="2073"/>
      <c r="N63" s="2072"/>
      <c r="O63" s="2072"/>
      <c r="P63" s="2072"/>
    </row>
    <row r="64" spans="1:16" s="2074" customFormat="1" ht="24" customHeight="1" collapsed="1">
      <c r="A64" s="2067"/>
      <c r="B64" s="1899" t="s">
        <v>944</v>
      </c>
      <c r="C64" s="2497">
        <v>200</v>
      </c>
      <c r="D64" s="1905" t="s">
        <v>897</v>
      </c>
      <c r="E64" s="1900"/>
      <c r="F64" s="2026"/>
      <c r="G64" s="1975">
        <v>20</v>
      </c>
      <c r="H64" s="1975">
        <v>100</v>
      </c>
      <c r="I64" s="1975">
        <v>200</v>
      </c>
      <c r="J64" s="2071"/>
      <c r="K64" s="2072"/>
      <c r="L64" s="2072"/>
      <c r="M64" s="2073"/>
      <c r="N64" s="2072"/>
      <c r="O64" s="2072"/>
      <c r="P64" s="2072"/>
    </row>
    <row r="65" spans="1:232" s="2074" customFormat="1" ht="24" hidden="1" customHeight="1" outlineLevel="1">
      <c r="A65" s="2067"/>
      <c r="B65" s="1899" t="s">
        <v>945</v>
      </c>
      <c r="C65" s="2497">
        <v>200</v>
      </c>
      <c r="D65" s="1905" t="s">
        <v>897</v>
      </c>
      <c r="E65" s="1900"/>
      <c r="F65" s="2026"/>
      <c r="G65" s="1975">
        <v>20</v>
      </c>
      <c r="H65" s="1975">
        <v>100</v>
      </c>
      <c r="I65" s="1975">
        <v>200</v>
      </c>
      <c r="J65" s="2071"/>
      <c r="K65" s="2072"/>
      <c r="L65" s="2072"/>
      <c r="M65" s="2073"/>
      <c r="N65" s="2072"/>
      <c r="O65" s="2072"/>
      <c r="P65" s="2072"/>
    </row>
    <row r="66" spans="1:232" s="2074" customFormat="1" ht="24" hidden="1" customHeight="1" outlineLevel="1">
      <c r="A66" s="2067"/>
      <c r="B66" s="1899" t="s">
        <v>946</v>
      </c>
      <c r="C66" s="2497">
        <v>120</v>
      </c>
      <c r="D66" s="1905" t="s">
        <v>897</v>
      </c>
      <c r="E66" s="1900"/>
      <c r="F66" s="2026"/>
      <c r="G66" s="1975">
        <v>12</v>
      </c>
      <c r="H66" s="1975">
        <v>60</v>
      </c>
      <c r="I66" s="1975">
        <v>120</v>
      </c>
      <c r="J66" s="2071"/>
      <c r="K66" s="2072"/>
      <c r="L66" s="2072"/>
      <c r="M66" s="2073"/>
      <c r="N66" s="2072"/>
      <c r="O66" s="2072"/>
      <c r="P66" s="2072"/>
    </row>
    <row r="67" spans="1:232" s="2074" customFormat="1" ht="24" customHeight="1" collapsed="1">
      <c r="A67" s="2067"/>
      <c r="B67" s="1899" t="s">
        <v>947</v>
      </c>
      <c r="C67" s="2497">
        <v>320</v>
      </c>
      <c r="D67" s="1905" t="s">
        <v>897</v>
      </c>
      <c r="E67" s="1900"/>
      <c r="F67" s="2026"/>
      <c r="G67" s="1975">
        <v>32</v>
      </c>
      <c r="H67" s="1975">
        <v>160</v>
      </c>
      <c r="I67" s="1975">
        <v>320</v>
      </c>
      <c r="J67" s="2071"/>
      <c r="K67" s="2072"/>
      <c r="L67" s="2072"/>
      <c r="M67" s="2073"/>
      <c r="N67" s="2072"/>
      <c r="O67" s="2072"/>
      <c r="P67" s="2072"/>
    </row>
    <row r="68" spans="1:232" s="2074" customFormat="1" ht="24" hidden="1" customHeight="1" outlineLevel="1">
      <c r="A68" s="2067"/>
      <c r="B68" s="1899" t="s">
        <v>948</v>
      </c>
      <c r="C68" s="2497">
        <v>100</v>
      </c>
      <c r="D68" s="1905" t="s">
        <v>897</v>
      </c>
      <c r="E68" s="1900"/>
      <c r="F68" s="2026"/>
      <c r="G68" s="1975">
        <v>10</v>
      </c>
      <c r="H68" s="1975">
        <v>50</v>
      </c>
      <c r="I68" s="1975">
        <v>100</v>
      </c>
      <c r="J68" s="2071"/>
      <c r="K68" s="2072"/>
      <c r="L68" s="2072"/>
      <c r="M68" s="2073"/>
      <c r="N68" s="2072"/>
      <c r="O68" s="2072"/>
      <c r="P68" s="2072"/>
    </row>
    <row r="69" spans="1:232" s="2074" customFormat="1" ht="24" hidden="1" customHeight="1" outlineLevel="1">
      <c r="A69" s="2067"/>
      <c r="B69" s="1899" t="s">
        <v>949</v>
      </c>
      <c r="C69" s="2497">
        <v>40</v>
      </c>
      <c r="D69" s="1905" t="s">
        <v>897</v>
      </c>
      <c r="E69" s="1900"/>
      <c r="F69" s="2026"/>
      <c r="G69" s="1975">
        <v>4</v>
      </c>
      <c r="H69" s="1975">
        <v>20</v>
      </c>
      <c r="I69" s="1975">
        <v>40</v>
      </c>
      <c r="J69" s="2071"/>
      <c r="K69" s="2072"/>
      <c r="L69" s="2072"/>
      <c r="M69" s="2073"/>
      <c r="N69" s="2072"/>
      <c r="O69" s="2072"/>
      <c r="P69" s="2072"/>
    </row>
    <row r="70" spans="1:232" s="2074" customFormat="1" ht="24" customHeight="1" collapsed="1">
      <c r="A70" s="2076"/>
      <c r="B70" s="1899" t="s">
        <v>950</v>
      </c>
      <c r="C70" s="2497">
        <v>140</v>
      </c>
      <c r="D70" s="1905" t="s">
        <v>897</v>
      </c>
      <c r="E70" s="1900"/>
      <c r="F70" s="2026"/>
      <c r="G70" s="1975">
        <v>14</v>
      </c>
      <c r="H70" s="1975">
        <v>70</v>
      </c>
      <c r="I70" s="1975">
        <v>140</v>
      </c>
      <c r="J70" s="2071"/>
      <c r="K70" s="2072"/>
      <c r="L70" s="2072"/>
      <c r="M70" s="2073"/>
      <c r="N70" s="2072"/>
      <c r="O70" s="2072"/>
      <c r="P70" s="2072"/>
    </row>
    <row r="71" spans="1:232" s="2069" customFormat="1" ht="24" hidden="1" customHeight="1" outlineLevel="1">
      <c r="A71" s="2077"/>
      <c r="B71" s="2500" t="s">
        <v>1044</v>
      </c>
      <c r="C71" s="2497">
        <v>80</v>
      </c>
      <c r="D71" s="1905" t="s">
        <v>897</v>
      </c>
      <c r="E71" s="2501"/>
      <c r="F71" s="2026"/>
      <c r="G71" s="1975">
        <v>8</v>
      </c>
      <c r="H71" s="1975">
        <v>40</v>
      </c>
      <c r="I71" s="1975">
        <v>80</v>
      </c>
      <c r="J71" s="2078"/>
      <c r="K71" s="2068"/>
      <c r="L71" s="2068"/>
      <c r="M71" s="2068"/>
      <c r="N71" s="2072"/>
      <c r="O71" s="2072"/>
      <c r="P71" s="2068"/>
      <c r="Q71" s="2068"/>
      <c r="R71" s="2068"/>
      <c r="S71" s="2068"/>
      <c r="T71" s="2068"/>
      <c r="U71" s="2068"/>
      <c r="V71" s="2068"/>
      <c r="W71" s="2068"/>
      <c r="X71" s="2068"/>
      <c r="Y71" s="2068"/>
      <c r="Z71" s="2068"/>
      <c r="AA71" s="2068"/>
      <c r="AB71" s="2068"/>
      <c r="AC71" s="2068"/>
      <c r="AD71" s="2068"/>
      <c r="AE71" s="2068"/>
      <c r="AF71" s="2068"/>
      <c r="AG71" s="2068"/>
      <c r="AH71" s="2068"/>
      <c r="AI71" s="2068"/>
      <c r="AJ71" s="2068"/>
      <c r="AK71" s="2068"/>
      <c r="AL71" s="2068"/>
      <c r="AM71" s="2068"/>
      <c r="AN71" s="2068"/>
      <c r="AO71" s="2068"/>
      <c r="AP71" s="2068"/>
      <c r="AQ71" s="2068"/>
      <c r="AR71" s="2068"/>
      <c r="AS71" s="2068"/>
      <c r="AT71" s="2068"/>
      <c r="AU71" s="2068"/>
      <c r="AV71" s="2068"/>
      <c r="AW71" s="2068"/>
      <c r="AX71" s="2068"/>
      <c r="AY71" s="2068"/>
      <c r="AZ71" s="2068"/>
      <c r="BA71" s="2068"/>
      <c r="BB71" s="2068"/>
      <c r="BC71" s="2068"/>
      <c r="BD71" s="2068"/>
      <c r="BE71" s="2068"/>
      <c r="BF71" s="2068"/>
      <c r="BG71" s="2068"/>
      <c r="BH71" s="2068"/>
      <c r="BI71" s="2068"/>
      <c r="BJ71" s="2068"/>
      <c r="BK71" s="2068"/>
      <c r="BL71" s="2068"/>
      <c r="BM71" s="2068"/>
      <c r="BN71" s="2068"/>
      <c r="BO71" s="2068"/>
      <c r="BP71" s="2068"/>
      <c r="BQ71" s="2068"/>
      <c r="BR71" s="2068"/>
      <c r="BS71" s="2068"/>
      <c r="BT71" s="2068"/>
      <c r="BU71" s="2068"/>
      <c r="BV71" s="2068"/>
      <c r="BW71" s="2068"/>
      <c r="BX71" s="2068"/>
      <c r="BY71" s="2068"/>
      <c r="BZ71" s="2068"/>
      <c r="CA71" s="2068"/>
      <c r="CB71" s="2068"/>
      <c r="CC71" s="2068"/>
      <c r="CD71" s="2068"/>
      <c r="CE71" s="2068"/>
      <c r="CF71" s="2068"/>
      <c r="CG71" s="2068"/>
      <c r="CH71" s="2068"/>
      <c r="CI71" s="2068"/>
      <c r="CJ71" s="2068"/>
      <c r="CK71" s="2068"/>
      <c r="CL71" s="2068"/>
      <c r="CM71" s="2068"/>
      <c r="CN71" s="2068"/>
      <c r="CO71" s="2068"/>
      <c r="CP71" s="2068"/>
      <c r="CQ71" s="2068"/>
      <c r="CR71" s="2068"/>
      <c r="CS71" s="2068"/>
      <c r="CT71" s="2068"/>
      <c r="CU71" s="2068"/>
      <c r="CV71" s="2068"/>
      <c r="CW71" s="2068"/>
      <c r="CX71" s="2068"/>
      <c r="CY71" s="2068"/>
      <c r="CZ71" s="2068"/>
      <c r="DA71" s="2068"/>
      <c r="DB71" s="2068"/>
      <c r="DC71" s="2068"/>
      <c r="DD71" s="2068"/>
      <c r="DE71" s="2068"/>
      <c r="DF71" s="2068"/>
      <c r="DG71" s="2068"/>
      <c r="DH71" s="2068"/>
      <c r="DI71" s="2068"/>
      <c r="DJ71" s="2068"/>
      <c r="DK71" s="2068"/>
      <c r="DL71" s="2068"/>
      <c r="DM71" s="2068"/>
      <c r="DN71" s="2068"/>
      <c r="DO71" s="2068"/>
      <c r="DP71" s="2068"/>
      <c r="DQ71" s="2068"/>
      <c r="DR71" s="2068"/>
      <c r="DS71" s="2068"/>
      <c r="DT71" s="2068"/>
      <c r="DU71" s="2068"/>
      <c r="DV71" s="2068"/>
      <c r="DW71" s="2068"/>
      <c r="DX71" s="2068"/>
      <c r="DY71" s="2068"/>
      <c r="DZ71" s="2068"/>
      <c r="EA71" s="2068"/>
      <c r="EB71" s="2068"/>
      <c r="EC71" s="2068"/>
      <c r="ED71" s="2068"/>
      <c r="EE71" s="2068"/>
      <c r="EF71" s="2068"/>
      <c r="EG71" s="2068"/>
      <c r="EH71" s="2068"/>
      <c r="EI71" s="2068"/>
      <c r="EJ71" s="2068"/>
      <c r="EK71" s="2068"/>
      <c r="EL71" s="2068"/>
      <c r="EM71" s="2068"/>
      <c r="EN71" s="2068"/>
      <c r="EO71" s="2068"/>
      <c r="EP71" s="2068"/>
      <c r="EQ71" s="2068"/>
      <c r="ER71" s="2068"/>
      <c r="ES71" s="2068"/>
      <c r="ET71" s="2068"/>
      <c r="EU71" s="2068"/>
      <c r="EV71" s="2068"/>
      <c r="EW71" s="2068"/>
      <c r="EX71" s="2068"/>
      <c r="EY71" s="2068"/>
      <c r="EZ71" s="2068"/>
      <c r="FA71" s="2068"/>
      <c r="FB71" s="2068"/>
      <c r="FC71" s="2068"/>
      <c r="FD71" s="2068"/>
      <c r="FE71" s="2068"/>
      <c r="FF71" s="2068"/>
      <c r="FG71" s="2068"/>
      <c r="FH71" s="2068"/>
      <c r="FI71" s="2068"/>
      <c r="FJ71" s="2068"/>
      <c r="FK71" s="2068"/>
      <c r="FL71" s="2068"/>
      <c r="FM71" s="2068"/>
      <c r="FN71" s="2068"/>
      <c r="FO71" s="2068"/>
      <c r="FP71" s="2068"/>
      <c r="FQ71" s="2068"/>
      <c r="FR71" s="2068"/>
      <c r="FS71" s="2068"/>
      <c r="FT71" s="2068"/>
      <c r="FU71" s="2068"/>
      <c r="FV71" s="2068"/>
      <c r="FW71" s="2068"/>
      <c r="FX71" s="2068"/>
      <c r="FY71" s="2068"/>
      <c r="FZ71" s="2068"/>
      <c r="GA71" s="2068"/>
      <c r="GB71" s="2068"/>
      <c r="GC71" s="2068"/>
      <c r="GD71" s="2068"/>
      <c r="GE71" s="2068"/>
      <c r="GF71" s="2068"/>
      <c r="GG71" s="2068"/>
      <c r="GH71" s="2068"/>
      <c r="GI71" s="2068"/>
      <c r="GJ71" s="2068"/>
      <c r="GK71" s="2068"/>
      <c r="GL71" s="2068"/>
      <c r="GM71" s="2068"/>
      <c r="GN71" s="2068"/>
      <c r="GO71" s="2068"/>
      <c r="GP71" s="2068"/>
      <c r="GQ71" s="2068"/>
      <c r="GR71" s="2068"/>
      <c r="GS71" s="2068"/>
      <c r="GT71" s="2068"/>
      <c r="GU71" s="2068"/>
      <c r="GV71" s="2068"/>
      <c r="GW71" s="2068"/>
      <c r="GX71" s="2068"/>
      <c r="GY71" s="2068"/>
      <c r="GZ71" s="2068"/>
      <c r="HA71" s="2068"/>
      <c r="HB71" s="2068"/>
      <c r="HC71" s="2068"/>
      <c r="HD71" s="2068"/>
      <c r="HE71" s="2068"/>
      <c r="HF71" s="2068"/>
      <c r="HG71" s="2068"/>
      <c r="HH71" s="2068"/>
      <c r="HI71" s="2068"/>
      <c r="HJ71" s="2068"/>
      <c r="HK71" s="2068"/>
      <c r="HL71" s="2068"/>
      <c r="HM71" s="2068"/>
      <c r="HN71" s="2068"/>
      <c r="HO71" s="2068"/>
      <c r="HP71" s="2068"/>
      <c r="HQ71" s="2068"/>
      <c r="HR71" s="2068"/>
      <c r="HS71" s="2068"/>
      <c r="HT71" s="2068"/>
      <c r="HU71" s="2068"/>
      <c r="HV71" s="2068"/>
      <c r="HW71" s="2068"/>
      <c r="HX71" s="2068"/>
    </row>
    <row r="72" spans="1:232" s="2074" customFormat="1" ht="24" hidden="1" customHeight="1" outlineLevel="1">
      <c r="A72" s="2067"/>
      <c r="B72" s="1899" t="s">
        <v>952</v>
      </c>
      <c r="C72" s="2497">
        <v>40</v>
      </c>
      <c r="D72" s="1905" t="s">
        <v>897</v>
      </c>
      <c r="E72" s="1900"/>
      <c r="F72" s="2026"/>
      <c r="G72" s="1975">
        <v>4</v>
      </c>
      <c r="H72" s="1975">
        <v>20</v>
      </c>
      <c r="I72" s="1975">
        <v>40</v>
      </c>
      <c r="J72" s="2071"/>
      <c r="K72" s="2072"/>
      <c r="L72" s="2072"/>
      <c r="M72" s="2073"/>
      <c r="N72" s="2072"/>
      <c r="O72" s="2072"/>
      <c r="P72" s="2072"/>
    </row>
    <row r="73" spans="1:232" s="2069" customFormat="1" ht="24" customHeight="1" collapsed="1">
      <c r="A73" s="2504"/>
      <c r="B73" s="2505" t="s">
        <v>953</v>
      </c>
      <c r="C73" s="2506">
        <v>120</v>
      </c>
      <c r="D73" s="2507" t="s">
        <v>897</v>
      </c>
      <c r="E73" s="2508"/>
      <c r="F73" s="2509"/>
      <c r="G73" s="2510">
        <v>12</v>
      </c>
      <c r="H73" s="2510">
        <v>60</v>
      </c>
      <c r="I73" s="2510">
        <v>120</v>
      </c>
      <c r="J73" s="2511"/>
      <c r="K73" s="2068"/>
      <c r="L73" s="2068"/>
      <c r="M73" s="2068"/>
      <c r="N73" s="2072"/>
      <c r="O73" s="2072"/>
      <c r="P73" s="2068"/>
      <c r="Q73" s="2068"/>
      <c r="R73" s="2068"/>
      <c r="S73" s="2068"/>
      <c r="T73" s="2068"/>
      <c r="U73" s="2068"/>
      <c r="V73" s="2068"/>
      <c r="W73" s="2068"/>
      <c r="X73" s="2068"/>
      <c r="Y73" s="2068"/>
      <c r="Z73" s="2068"/>
      <c r="AA73" s="2068"/>
      <c r="AB73" s="2068"/>
      <c r="AC73" s="2068"/>
      <c r="AD73" s="2068"/>
      <c r="AE73" s="2068"/>
      <c r="AF73" s="2068"/>
      <c r="AG73" s="2068"/>
      <c r="AH73" s="2068"/>
      <c r="AI73" s="2068"/>
      <c r="AJ73" s="2068"/>
      <c r="AK73" s="2068"/>
      <c r="AL73" s="2068"/>
      <c r="AM73" s="2068"/>
      <c r="AN73" s="2068"/>
      <c r="AO73" s="2068"/>
      <c r="AP73" s="2068"/>
      <c r="AQ73" s="2068"/>
      <c r="AR73" s="2068"/>
      <c r="AS73" s="2068"/>
      <c r="AT73" s="2068"/>
      <c r="AU73" s="2068"/>
      <c r="AV73" s="2068"/>
      <c r="AW73" s="2068"/>
      <c r="AX73" s="2068"/>
      <c r="AY73" s="2068"/>
      <c r="AZ73" s="2068"/>
      <c r="BA73" s="2068"/>
      <c r="BB73" s="2068"/>
      <c r="BC73" s="2068"/>
      <c r="BD73" s="2068"/>
      <c r="BE73" s="2068"/>
      <c r="BF73" s="2068"/>
      <c r="BG73" s="2068"/>
      <c r="BH73" s="2068"/>
      <c r="BI73" s="2068"/>
      <c r="BJ73" s="2068"/>
      <c r="BK73" s="2068"/>
      <c r="BL73" s="2068"/>
      <c r="BM73" s="2068"/>
      <c r="BN73" s="2068"/>
      <c r="BO73" s="2068"/>
      <c r="BP73" s="2068"/>
      <c r="BQ73" s="2068"/>
      <c r="BR73" s="2068"/>
      <c r="BS73" s="2068"/>
      <c r="BT73" s="2068"/>
      <c r="BU73" s="2068"/>
      <c r="BV73" s="2068"/>
      <c r="BW73" s="2068"/>
      <c r="BX73" s="2068"/>
      <c r="BY73" s="2068"/>
      <c r="BZ73" s="2068"/>
      <c r="CA73" s="2068"/>
      <c r="CB73" s="2068"/>
      <c r="CC73" s="2068"/>
      <c r="CD73" s="2068"/>
      <c r="CE73" s="2068"/>
      <c r="CF73" s="2068"/>
      <c r="CG73" s="2068"/>
      <c r="CH73" s="2068"/>
      <c r="CI73" s="2068"/>
      <c r="CJ73" s="2068"/>
      <c r="CK73" s="2068"/>
      <c r="CL73" s="2068"/>
      <c r="CM73" s="2068"/>
      <c r="CN73" s="2068"/>
      <c r="CO73" s="2068"/>
      <c r="CP73" s="2068"/>
      <c r="CQ73" s="2068"/>
      <c r="CR73" s="2068"/>
      <c r="CS73" s="2068"/>
      <c r="CT73" s="2068"/>
      <c r="CU73" s="2068"/>
      <c r="CV73" s="2068"/>
      <c r="CW73" s="2068"/>
      <c r="CX73" s="2068"/>
      <c r="CY73" s="2068"/>
      <c r="CZ73" s="2068"/>
      <c r="DA73" s="2068"/>
      <c r="DB73" s="2068"/>
      <c r="DC73" s="2068"/>
      <c r="DD73" s="2068"/>
      <c r="DE73" s="2068"/>
      <c r="DF73" s="2068"/>
      <c r="DG73" s="2068"/>
      <c r="DH73" s="2068"/>
      <c r="DI73" s="2068"/>
      <c r="DJ73" s="2068"/>
      <c r="DK73" s="2068"/>
      <c r="DL73" s="2068"/>
      <c r="DM73" s="2068"/>
      <c r="DN73" s="2068"/>
      <c r="DO73" s="2068"/>
      <c r="DP73" s="2068"/>
      <c r="DQ73" s="2068"/>
      <c r="DR73" s="2068"/>
      <c r="DS73" s="2068"/>
      <c r="DT73" s="2068"/>
      <c r="DU73" s="2068"/>
      <c r="DV73" s="2068"/>
      <c r="DW73" s="2068"/>
      <c r="DX73" s="2068"/>
      <c r="DY73" s="2068"/>
      <c r="DZ73" s="2068"/>
      <c r="EA73" s="2068"/>
      <c r="EB73" s="2068"/>
      <c r="EC73" s="2068"/>
      <c r="ED73" s="2068"/>
      <c r="EE73" s="2068"/>
      <c r="EF73" s="2068"/>
      <c r="EG73" s="2068"/>
      <c r="EH73" s="2068"/>
      <c r="EI73" s="2068"/>
      <c r="EJ73" s="2068"/>
      <c r="EK73" s="2068"/>
      <c r="EL73" s="2068"/>
      <c r="EM73" s="2068"/>
      <c r="EN73" s="2068"/>
      <c r="EO73" s="2068"/>
      <c r="EP73" s="2068"/>
      <c r="EQ73" s="2068"/>
      <c r="ER73" s="2068"/>
      <c r="ES73" s="2068"/>
      <c r="ET73" s="2068"/>
      <c r="EU73" s="2068"/>
      <c r="EV73" s="2068"/>
      <c r="EW73" s="2068"/>
      <c r="EX73" s="2068"/>
      <c r="EY73" s="2068"/>
      <c r="EZ73" s="2068"/>
      <c r="FA73" s="2068"/>
      <c r="FB73" s="2068"/>
      <c r="FC73" s="2068"/>
      <c r="FD73" s="2068"/>
      <c r="FE73" s="2068"/>
      <c r="FF73" s="2068"/>
      <c r="FG73" s="2068"/>
      <c r="FH73" s="2068"/>
      <c r="FI73" s="2068"/>
      <c r="FJ73" s="2068"/>
      <c r="FK73" s="2068"/>
      <c r="FL73" s="2068"/>
      <c r="FM73" s="2068"/>
      <c r="FN73" s="2068"/>
      <c r="FO73" s="2068"/>
      <c r="FP73" s="2068"/>
      <c r="FQ73" s="2068"/>
      <c r="FR73" s="2068"/>
      <c r="FS73" s="2068"/>
      <c r="FT73" s="2068"/>
      <c r="FU73" s="2068"/>
      <c r="FV73" s="2068"/>
      <c r="FW73" s="2068"/>
      <c r="FX73" s="2068"/>
      <c r="FY73" s="2068"/>
      <c r="FZ73" s="2068"/>
      <c r="GA73" s="2068"/>
      <c r="GB73" s="2068"/>
      <c r="GC73" s="2068"/>
      <c r="GD73" s="2068"/>
      <c r="GE73" s="2068"/>
      <c r="GF73" s="2068"/>
      <c r="GG73" s="2068"/>
      <c r="GH73" s="2068"/>
      <c r="GI73" s="2068"/>
      <c r="GJ73" s="2068"/>
      <c r="GK73" s="2068"/>
      <c r="GL73" s="2068"/>
      <c r="GM73" s="2068"/>
      <c r="GN73" s="2068"/>
      <c r="GO73" s="2068"/>
      <c r="GP73" s="2068"/>
      <c r="GQ73" s="2068"/>
      <c r="GR73" s="2068"/>
      <c r="GS73" s="2068"/>
      <c r="GT73" s="2068"/>
      <c r="GU73" s="2068"/>
      <c r="GV73" s="2068"/>
      <c r="GW73" s="2068"/>
      <c r="GX73" s="2068"/>
      <c r="GY73" s="2068"/>
      <c r="GZ73" s="2068"/>
      <c r="HA73" s="2068"/>
      <c r="HB73" s="2068"/>
      <c r="HC73" s="2068"/>
      <c r="HD73" s="2068"/>
      <c r="HE73" s="2068"/>
      <c r="HF73" s="2068"/>
      <c r="HG73" s="2068"/>
      <c r="HH73" s="2068"/>
      <c r="HI73" s="2068"/>
      <c r="HJ73" s="2068"/>
      <c r="HK73" s="2068"/>
      <c r="HL73" s="2068"/>
      <c r="HM73" s="2068"/>
      <c r="HN73" s="2068"/>
      <c r="HO73" s="2068"/>
      <c r="HP73" s="2068"/>
      <c r="HQ73" s="2068"/>
      <c r="HR73" s="2068"/>
      <c r="HS73" s="2068"/>
      <c r="HT73" s="2068"/>
      <c r="HU73" s="2068"/>
      <c r="HV73" s="2068"/>
      <c r="HW73" s="2068"/>
      <c r="HX73" s="2068"/>
    </row>
    <row r="74" spans="1:232" ht="24" customHeight="1">
      <c r="A74" s="1042" t="s">
        <v>884</v>
      </c>
      <c r="B74" s="2845" t="s">
        <v>885</v>
      </c>
      <c r="C74" s="2846"/>
      <c r="D74" s="2847"/>
      <c r="E74" s="408" t="s">
        <v>20</v>
      </c>
      <c r="F74" s="408"/>
      <c r="G74" s="408"/>
      <c r="H74" s="17"/>
      <c r="I74" s="17"/>
      <c r="J74" s="1717" t="s">
        <v>979</v>
      </c>
      <c r="O74" s="12">
        <v>3</v>
      </c>
    </row>
    <row r="75" spans="1:232" ht="24" customHeight="1">
      <c r="A75" s="787"/>
      <c r="B75" s="2476" t="s">
        <v>188</v>
      </c>
      <c r="C75" s="2477"/>
      <c r="D75" s="2478"/>
      <c r="E75" s="411" t="s">
        <v>44</v>
      </c>
      <c r="F75" s="412"/>
      <c r="G75" s="187"/>
      <c r="H75" s="195"/>
      <c r="I75" s="195"/>
      <c r="J75" s="1655"/>
    </row>
    <row r="76" spans="1:232" ht="24" customHeight="1">
      <c r="A76" s="787"/>
      <c r="B76" s="2476" t="s">
        <v>189</v>
      </c>
      <c r="C76" s="2477"/>
      <c r="D76" s="2478"/>
      <c r="E76" s="411" t="s">
        <v>123</v>
      </c>
      <c r="F76" s="412"/>
      <c r="G76" s="412"/>
      <c r="H76" s="195"/>
      <c r="I76" s="195"/>
      <c r="J76" s="1655"/>
    </row>
    <row r="77" spans="1:232" ht="24" customHeight="1">
      <c r="A77" s="787"/>
      <c r="B77" s="2476" t="s">
        <v>190</v>
      </c>
      <c r="C77" s="2477"/>
      <c r="D77" s="2478"/>
      <c r="E77" s="411"/>
      <c r="F77" s="411"/>
      <c r="G77" s="411"/>
      <c r="H77" s="5"/>
      <c r="I77" s="5"/>
      <c r="J77" s="1708"/>
    </row>
    <row r="78" spans="1:232" ht="24" customHeight="1">
      <c r="A78" s="3"/>
      <c r="B78" s="415" t="s">
        <v>187</v>
      </c>
      <c r="C78" s="421" t="s">
        <v>119</v>
      </c>
      <c r="D78" s="417"/>
      <c r="E78" s="431"/>
      <c r="F78" s="2503">
        <v>1</v>
      </c>
      <c r="G78" s="2503">
        <v>1</v>
      </c>
      <c r="H78" s="2503">
        <v>1</v>
      </c>
      <c r="I78" s="2503">
        <v>1</v>
      </c>
      <c r="J78" s="1655"/>
    </row>
    <row r="79" spans="1:232" ht="27.95" customHeight="1">
      <c r="A79" s="27"/>
      <c r="B79" s="415"/>
      <c r="C79" s="421"/>
      <c r="D79" s="417"/>
      <c r="E79" s="431"/>
      <c r="F79" s="412"/>
      <c r="G79" s="412"/>
      <c r="H79" s="195"/>
      <c r="I79" s="195"/>
      <c r="J79" s="1655"/>
    </row>
    <row r="80" spans="1:232" ht="27.95" customHeight="1">
      <c r="A80" s="28"/>
      <c r="B80" s="415"/>
      <c r="C80" s="421"/>
      <c r="D80" s="793"/>
      <c r="E80" s="422"/>
      <c r="F80" s="385"/>
      <c r="G80" s="385"/>
      <c r="H80" s="195"/>
      <c r="I80" s="195"/>
      <c r="J80" s="1655"/>
    </row>
    <row r="81" spans="1:16" ht="27.95" customHeight="1">
      <c r="A81" s="28"/>
      <c r="B81" s="415"/>
      <c r="C81" s="421"/>
      <c r="D81" s="417"/>
      <c r="E81" s="392"/>
      <c r="F81" s="385"/>
      <c r="G81" s="385"/>
      <c r="H81" s="195"/>
      <c r="I81" s="195"/>
      <c r="J81" s="1655"/>
    </row>
    <row r="82" spans="1:16" ht="27.95" customHeight="1">
      <c r="A82" s="22"/>
      <c r="B82" s="1380"/>
      <c r="C82" s="1378"/>
      <c r="D82" s="1379"/>
      <c r="E82" s="426"/>
      <c r="F82" s="426"/>
      <c r="G82" s="426"/>
      <c r="H82" s="6"/>
      <c r="I82" s="6"/>
      <c r="J82" s="1708"/>
    </row>
    <row r="83" spans="1:16" ht="27.95" customHeight="1">
      <c r="A83" s="165" t="s">
        <v>886</v>
      </c>
      <c r="B83" s="2848" t="s">
        <v>887</v>
      </c>
      <c r="C83" s="2849"/>
      <c r="D83" s="2850"/>
      <c r="E83" s="411" t="s">
        <v>20</v>
      </c>
      <c r="F83" s="411"/>
      <c r="G83" s="2502">
        <v>0.1</v>
      </c>
      <c r="H83" s="2005">
        <v>0.5</v>
      </c>
      <c r="I83" s="2005">
        <v>1</v>
      </c>
      <c r="J83" s="1708" t="s">
        <v>988</v>
      </c>
      <c r="O83" s="12">
        <v>4</v>
      </c>
    </row>
    <row r="84" spans="1:16" s="42" customFormat="1" ht="27.95" customHeight="1">
      <c r="A84" s="165" t="s">
        <v>191</v>
      </c>
      <c r="B84" s="1899" t="s">
        <v>1007</v>
      </c>
      <c r="C84" s="2497">
        <f>SUM(C89+C93+C97+C102+C105+C110+C114+C115+C118+C122+C126+C131+C134+C137+C140)</f>
        <v>1000</v>
      </c>
      <c r="D84" s="1905" t="s">
        <v>1203</v>
      </c>
      <c r="E84" s="2498" t="s">
        <v>44</v>
      </c>
      <c r="F84" s="2026"/>
      <c r="G84" s="1975">
        <v>100</v>
      </c>
      <c r="H84" s="1975">
        <v>500</v>
      </c>
      <c r="I84" s="1975">
        <v>1000</v>
      </c>
      <c r="J84" s="2081"/>
      <c r="K84" s="2082"/>
      <c r="L84" s="2082"/>
      <c r="M84" s="2083"/>
      <c r="N84" s="2082"/>
      <c r="O84" s="2082"/>
      <c r="P84" s="2082"/>
    </row>
    <row r="85" spans="1:16" s="42" customFormat="1" ht="27.95" hidden="1" customHeight="1" outlineLevel="1">
      <c r="A85" s="2086"/>
      <c r="B85" s="1899" t="s">
        <v>898</v>
      </c>
      <c r="C85" s="2497">
        <v>50</v>
      </c>
      <c r="D85" s="1905" t="s">
        <v>897</v>
      </c>
      <c r="E85" s="1900"/>
      <c r="F85" s="2026"/>
      <c r="G85" s="1975">
        <v>5</v>
      </c>
      <c r="H85" s="1975">
        <v>25</v>
      </c>
      <c r="I85" s="2023">
        <v>50</v>
      </c>
      <c r="J85" s="2081"/>
      <c r="K85" s="2082"/>
      <c r="L85" s="2082"/>
      <c r="M85" s="2083"/>
      <c r="N85" s="2082"/>
      <c r="O85" s="2082"/>
      <c r="P85" s="2082"/>
    </row>
    <row r="86" spans="1:16" s="42" customFormat="1" ht="27.95" hidden="1" customHeight="1" outlineLevel="1">
      <c r="A86" s="2086"/>
      <c r="B86" s="1899" t="s">
        <v>899</v>
      </c>
      <c r="C86" s="2497">
        <v>40</v>
      </c>
      <c r="D86" s="1905" t="s">
        <v>897</v>
      </c>
      <c r="E86" s="1900"/>
      <c r="F86" s="2026"/>
      <c r="G86" s="1975">
        <v>4</v>
      </c>
      <c r="H86" s="1975">
        <v>20</v>
      </c>
      <c r="I86" s="2023">
        <v>40</v>
      </c>
      <c r="J86" s="2081"/>
      <c r="K86" s="2082"/>
      <c r="L86" s="2082"/>
      <c r="M86" s="2083"/>
      <c r="N86" s="2082"/>
      <c r="O86" s="2082"/>
      <c r="P86" s="2082"/>
    </row>
    <row r="87" spans="1:16" s="42" customFormat="1" ht="27.95" hidden="1" customHeight="1" outlineLevel="1">
      <c r="A87" s="2086"/>
      <c r="B87" s="1899" t="s">
        <v>900</v>
      </c>
      <c r="C87" s="2497">
        <v>10</v>
      </c>
      <c r="D87" s="1905" t="s">
        <v>897</v>
      </c>
      <c r="E87" s="1900"/>
      <c r="F87" s="2026"/>
      <c r="G87" s="1975">
        <v>1</v>
      </c>
      <c r="H87" s="1975">
        <v>5</v>
      </c>
      <c r="I87" s="2023">
        <v>10</v>
      </c>
      <c r="J87" s="2081"/>
      <c r="K87" s="2082"/>
      <c r="L87" s="2082"/>
      <c r="M87" s="2083"/>
      <c r="N87" s="2082"/>
      <c r="O87" s="2082"/>
      <c r="P87" s="2082"/>
    </row>
    <row r="88" spans="1:16" s="42" customFormat="1" ht="27.95" hidden="1" customHeight="1" outlineLevel="1">
      <c r="A88" s="2086"/>
      <c r="B88" s="1899" t="s">
        <v>901</v>
      </c>
      <c r="C88" s="2497">
        <v>10</v>
      </c>
      <c r="D88" s="1905" t="s">
        <v>897</v>
      </c>
      <c r="E88" s="1900"/>
      <c r="F88" s="2026"/>
      <c r="G88" s="1975">
        <v>1</v>
      </c>
      <c r="H88" s="1975">
        <v>5</v>
      </c>
      <c r="I88" s="2023">
        <v>10</v>
      </c>
      <c r="J88" s="2081"/>
      <c r="K88" s="2082"/>
      <c r="L88" s="2082"/>
      <c r="M88" s="2083"/>
      <c r="N88" s="2082"/>
      <c r="O88" s="2082"/>
      <c r="P88" s="2082"/>
    </row>
    <row r="89" spans="1:16" s="42" customFormat="1" ht="27.95" customHeight="1" collapsed="1">
      <c r="A89" s="2086"/>
      <c r="B89" s="1899" t="s">
        <v>902</v>
      </c>
      <c r="C89" s="2497">
        <v>110</v>
      </c>
      <c r="D89" s="1905" t="s">
        <v>897</v>
      </c>
      <c r="E89" s="2498" t="s">
        <v>123</v>
      </c>
      <c r="F89" s="2026"/>
      <c r="G89" s="1975">
        <v>11</v>
      </c>
      <c r="H89" s="1975">
        <v>55</v>
      </c>
      <c r="I89" s="2023">
        <v>110</v>
      </c>
      <c r="J89" s="2081"/>
      <c r="K89" s="2082"/>
      <c r="L89" s="2082"/>
      <c r="M89" s="2083"/>
      <c r="N89" s="2082"/>
      <c r="O89" s="2082"/>
      <c r="P89" s="2082"/>
    </row>
    <row r="90" spans="1:16" s="42" customFormat="1" ht="27.95" hidden="1" customHeight="1" outlineLevel="1">
      <c r="A90" s="2086"/>
      <c r="B90" s="1899" t="s">
        <v>903</v>
      </c>
      <c r="C90" s="2497">
        <v>30</v>
      </c>
      <c r="D90" s="1905" t="s">
        <v>897</v>
      </c>
      <c r="E90" s="1900"/>
      <c r="F90" s="2026"/>
      <c r="G90" s="1975">
        <v>3</v>
      </c>
      <c r="H90" s="1975">
        <v>15</v>
      </c>
      <c r="I90" s="2023">
        <v>30</v>
      </c>
      <c r="J90" s="2081"/>
      <c r="K90" s="2082"/>
      <c r="L90" s="2082"/>
      <c r="M90" s="2083"/>
      <c r="N90" s="2082"/>
      <c r="O90" s="2082"/>
      <c r="P90" s="2082"/>
    </row>
    <row r="91" spans="1:16" s="42" customFormat="1" ht="27.95" hidden="1" customHeight="1" outlineLevel="1">
      <c r="A91" s="2086"/>
      <c r="B91" s="1899" t="s">
        <v>904</v>
      </c>
      <c r="C91" s="2497">
        <v>10</v>
      </c>
      <c r="D91" s="1905" t="s">
        <v>897</v>
      </c>
      <c r="E91" s="1900"/>
      <c r="F91" s="2026"/>
      <c r="G91" s="1975">
        <v>1</v>
      </c>
      <c r="H91" s="1975">
        <v>5</v>
      </c>
      <c r="I91" s="2023">
        <v>10</v>
      </c>
      <c r="J91" s="2081"/>
      <c r="K91" s="2082"/>
      <c r="L91" s="2082"/>
      <c r="M91" s="2083"/>
      <c r="N91" s="2082"/>
      <c r="O91" s="2082"/>
      <c r="P91" s="2082"/>
    </row>
    <row r="92" spans="1:16" s="42" customFormat="1" ht="27.95" hidden="1" customHeight="1" outlineLevel="1">
      <c r="A92" s="2086"/>
      <c r="B92" s="1899" t="s">
        <v>905</v>
      </c>
      <c r="C92" s="2497">
        <v>50</v>
      </c>
      <c r="D92" s="1905" t="s">
        <v>897</v>
      </c>
      <c r="E92" s="1900"/>
      <c r="F92" s="2026"/>
      <c r="G92" s="1975">
        <v>5</v>
      </c>
      <c r="H92" s="1975">
        <v>25</v>
      </c>
      <c r="I92" s="2023">
        <v>50</v>
      </c>
      <c r="J92" s="2081"/>
      <c r="K92" s="2082"/>
      <c r="L92" s="2082"/>
      <c r="M92" s="2083"/>
      <c r="N92" s="2082"/>
      <c r="O92" s="2082"/>
      <c r="P92" s="2082"/>
    </row>
    <row r="93" spans="1:16" s="42" customFormat="1" ht="27.95" customHeight="1" collapsed="1">
      <c r="A93" s="2086"/>
      <c r="B93" s="1899" t="s">
        <v>906</v>
      </c>
      <c r="C93" s="2497">
        <v>90</v>
      </c>
      <c r="D93" s="1905" t="s">
        <v>897</v>
      </c>
      <c r="E93" s="1900"/>
      <c r="F93" s="2026"/>
      <c r="G93" s="1975">
        <v>9</v>
      </c>
      <c r="H93" s="1975">
        <v>45</v>
      </c>
      <c r="I93" s="2023">
        <v>90</v>
      </c>
      <c r="J93" s="2081"/>
      <c r="K93" s="2082"/>
      <c r="L93" s="2082"/>
      <c r="M93" s="2083"/>
      <c r="N93" s="2082"/>
      <c r="O93" s="2082"/>
      <c r="P93" s="2082"/>
    </row>
    <row r="94" spans="1:16" s="42" customFormat="1" ht="27.95" hidden="1" customHeight="1" outlineLevel="1">
      <c r="A94" s="2086"/>
      <c r="B94" s="1899" t="s">
        <v>907</v>
      </c>
      <c r="C94" s="2497">
        <v>30</v>
      </c>
      <c r="D94" s="1905" t="s">
        <v>897</v>
      </c>
      <c r="E94" s="1900"/>
      <c r="F94" s="2026"/>
      <c r="G94" s="1975">
        <v>3</v>
      </c>
      <c r="H94" s="1975">
        <v>15</v>
      </c>
      <c r="I94" s="2023">
        <v>30</v>
      </c>
      <c r="J94" s="2081"/>
      <c r="K94" s="2082"/>
      <c r="L94" s="2082"/>
      <c r="M94" s="2083"/>
      <c r="N94" s="2082"/>
      <c r="O94" s="2082"/>
      <c r="P94" s="2082"/>
    </row>
    <row r="95" spans="1:16" s="42" customFormat="1" ht="27.95" hidden="1" customHeight="1" outlineLevel="1">
      <c r="A95" s="2086"/>
      <c r="B95" s="1899" t="s">
        <v>908</v>
      </c>
      <c r="C95" s="2497">
        <v>10</v>
      </c>
      <c r="D95" s="1905" t="s">
        <v>897</v>
      </c>
      <c r="E95" s="1900"/>
      <c r="F95" s="2026"/>
      <c r="G95" s="1975">
        <v>1</v>
      </c>
      <c r="H95" s="1975">
        <v>5</v>
      </c>
      <c r="I95" s="2023">
        <v>10</v>
      </c>
      <c r="J95" s="2081"/>
      <c r="K95" s="2082"/>
      <c r="L95" s="2082"/>
      <c r="M95" s="2083"/>
      <c r="N95" s="2082"/>
      <c r="O95" s="2082"/>
      <c r="P95" s="2082"/>
    </row>
    <row r="96" spans="1:16" s="42" customFormat="1" ht="27.95" hidden="1" customHeight="1" outlineLevel="1">
      <c r="A96" s="2086"/>
      <c r="B96" s="1899" t="s">
        <v>909</v>
      </c>
      <c r="C96" s="2497">
        <v>10</v>
      </c>
      <c r="D96" s="1905" t="s">
        <v>897</v>
      </c>
      <c r="E96" s="1900"/>
      <c r="F96" s="2026"/>
      <c r="G96" s="1975">
        <v>1</v>
      </c>
      <c r="H96" s="1975">
        <v>5</v>
      </c>
      <c r="I96" s="2023">
        <v>10</v>
      </c>
      <c r="J96" s="2081"/>
      <c r="K96" s="2082"/>
      <c r="L96" s="2082"/>
      <c r="M96" s="2083"/>
      <c r="N96" s="2082"/>
      <c r="O96" s="2082"/>
      <c r="P96" s="2082"/>
    </row>
    <row r="97" spans="1:16" s="42" customFormat="1" ht="27.95" customHeight="1" collapsed="1">
      <c r="A97" s="2086"/>
      <c r="B97" s="1899" t="s">
        <v>910</v>
      </c>
      <c r="C97" s="2497">
        <v>50</v>
      </c>
      <c r="D97" s="1905" t="s">
        <v>897</v>
      </c>
      <c r="E97" s="1900"/>
      <c r="F97" s="2026"/>
      <c r="G97" s="1975">
        <v>5</v>
      </c>
      <c r="H97" s="1975">
        <v>25</v>
      </c>
      <c r="I97" s="2023">
        <v>50</v>
      </c>
      <c r="J97" s="2081"/>
      <c r="K97" s="2082"/>
      <c r="L97" s="2082"/>
      <c r="M97" s="2083"/>
      <c r="N97" s="2082"/>
      <c r="O97" s="2082"/>
      <c r="P97" s="2082"/>
    </row>
    <row r="98" spans="1:16" s="42" customFormat="1" ht="27.95" hidden="1" customHeight="1" outlineLevel="1">
      <c r="A98" s="2086"/>
      <c r="B98" s="1899" t="s">
        <v>911</v>
      </c>
      <c r="C98" s="2497">
        <v>40</v>
      </c>
      <c r="D98" s="1905" t="s">
        <v>897</v>
      </c>
      <c r="E98" s="1900"/>
      <c r="F98" s="2026"/>
      <c r="G98" s="1975">
        <v>4</v>
      </c>
      <c r="H98" s="1975">
        <v>20</v>
      </c>
      <c r="I98" s="2023">
        <v>40</v>
      </c>
      <c r="J98" s="2081"/>
      <c r="K98" s="2082"/>
      <c r="L98" s="2082"/>
      <c r="M98" s="2083"/>
      <c r="N98" s="2082"/>
      <c r="O98" s="2082"/>
      <c r="P98" s="2082"/>
    </row>
    <row r="99" spans="1:16" s="42" customFormat="1" ht="27.95" hidden="1" customHeight="1" outlineLevel="1">
      <c r="A99" s="2086"/>
      <c r="B99" s="1899" t="s">
        <v>912</v>
      </c>
      <c r="C99" s="2497">
        <v>10</v>
      </c>
      <c r="D99" s="1905" t="s">
        <v>897</v>
      </c>
      <c r="E99" s="1900"/>
      <c r="F99" s="2026"/>
      <c r="G99" s="1975">
        <v>1</v>
      </c>
      <c r="H99" s="1975">
        <v>5</v>
      </c>
      <c r="I99" s="2023">
        <v>10</v>
      </c>
      <c r="J99" s="2081"/>
      <c r="K99" s="2082"/>
      <c r="L99" s="2082"/>
      <c r="M99" s="2083"/>
      <c r="N99" s="2082"/>
      <c r="O99" s="2082"/>
      <c r="P99" s="2082"/>
    </row>
    <row r="100" spans="1:16" s="42" customFormat="1" ht="27.95" hidden="1" customHeight="1" outlineLevel="1">
      <c r="A100" s="2086"/>
      <c r="B100" s="1899" t="s">
        <v>913</v>
      </c>
      <c r="C100" s="2497">
        <v>10</v>
      </c>
      <c r="D100" s="1905" t="s">
        <v>897</v>
      </c>
      <c r="E100" s="1900"/>
      <c r="F100" s="2026"/>
      <c r="G100" s="1975">
        <v>1</v>
      </c>
      <c r="H100" s="1975">
        <v>5</v>
      </c>
      <c r="I100" s="2023">
        <v>10</v>
      </c>
      <c r="J100" s="2081"/>
      <c r="K100" s="2082"/>
      <c r="L100" s="2082"/>
      <c r="M100" s="2083"/>
      <c r="N100" s="2082"/>
      <c r="O100" s="2082"/>
      <c r="P100" s="2082"/>
    </row>
    <row r="101" spans="1:16" s="42" customFormat="1" ht="27.95" hidden="1" customHeight="1" outlineLevel="1">
      <c r="A101" s="2086"/>
      <c r="B101" s="1899" t="s">
        <v>914</v>
      </c>
      <c r="C101" s="2497">
        <v>10</v>
      </c>
      <c r="D101" s="1905" t="s">
        <v>897</v>
      </c>
      <c r="E101" s="1900"/>
      <c r="F101" s="2026"/>
      <c r="G101" s="1975">
        <v>1</v>
      </c>
      <c r="H101" s="1975">
        <v>5</v>
      </c>
      <c r="I101" s="2023">
        <v>10</v>
      </c>
      <c r="J101" s="2081"/>
      <c r="K101" s="2082"/>
      <c r="L101" s="2082"/>
      <c r="M101" s="2083"/>
      <c r="N101" s="2082"/>
      <c r="O101" s="2082"/>
      <c r="P101" s="2082"/>
    </row>
    <row r="102" spans="1:16" s="42" customFormat="1" ht="27.95" customHeight="1" collapsed="1">
      <c r="A102" s="2086"/>
      <c r="B102" s="1899" t="s">
        <v>915</v>
      </c>
      <c r="C102" s="2497">
        <v>70</v>
      </c>
      <c r="D102" s="1905" t="s">
        <v>897</v>
      </c>
      <c r="E102" s="1900"/>
      <c r="F102" s="2026"/>
      <c r="G102" s="1975">
        <v>7</v>
      </c>
      <c r="H102" s="1975">
        <v>35</v>
      </c>
      <c r="I102" s="2023">
        <v>70</v>
      </c>
      <c r="J102" s="2081"/>
      <c r="K102" s="2082"/>
      <c r="L102" s="2082"/>
      <c r="M102" s="2083"/>
      <c r="N102" s="2082"/>
      <c r="O102" s="2082"/>
      <c r="P102" s="2082"/>
    </row>
    <row r="103" spans="1:16" s="42" customFormat="1" ht="27.95" hidden="1" customHeight="1" outlineLevel="1">
      <c r="A103" s="2086"/>
      <c r="B103" s="1899" t="s">
        <v>916</v>
      </c>
      <c r="C103" s="2497">
        <v>100</v>
      </c>
      <c r="D103" s="1905" t="s">
        <v>897</v>
      </c>
      <c r="E103" s="1900"/>
      <c r="F103" s="2026"/>
      <c r="G103" s="1975">
        <v>10</v>
      </c>
      <c r="H103" s="1975">
        <v>50</v>
      </c>
      <c r="I103" s="2023">
        <v>100</v>
      </c>
      <c r="J103" s="2081"/>
      <c r="K103" s="2082"/>
      <c r="L103" s="2082"/>
      <c r="M103" s="2083"/>
      <c r="N103" s="2082"/>
      <c r="O103" s="2082"/>
      <c r="P103" s="2082"/>
    </row>
    <row r="104" spans="1:16" s="42" customFormat="1" ht="27.95" hidden="1" customHeight="1" outlineLevel="1">
      <c r="A104" s="2086"/>
      <c r="B104" s="1899" t="s">
        <v>917</v>
      </c>
      <c r="C104" s="2497">
        <v>10</v>
      </c>
      <c r="D104" s="1905" t="s">
        <v>897</v>
      </c>
      <c r="E104" s="1900"/>
      <c r="F104" s="2026"/>
      <c r="G104" s="1975">
        <v>1</v>
      </c>
      <c r="H104" s="1975">
        <v>5</v>
      </c>
      <c r="I104" s="2023">
        <v>10</v>
      </c>
      <c r="J104" s="2081"/>
      <c r="K104" s="2082"/>
      <c r="L104" s="2082"/>
      <c r="M104" s="2083"/>
      <c r="N104" s="2082"/>
      <c r="O104" s="2082"/>
      <c r="P104" s="2082"/>
    </row>
    <row r="105" spans="1:16" s="42" customFormat="1" ht="27.95" customHeight="1" collapsed="1">
      <c r="A105" s="2086"/>
      <c r="B105" s="1899" t="s">
        <v>918</v>
      </c>
      <c r="C105" s="2497">
        <v>110</v>
      </c>
      <c r="D105" s="1905" t="s">
        <v>897</v>
      </c>
      <c r="E105" s="1900"/>
      <c r="F105" s="2026"/>
      <c r="G105" s="1975">
        <v>11</v>
      </c>
      <c r="H105" s="1975">
        <v>55</v>
      </c>
      <c r="I105" s="2023">
        <v>110</v>
      </c>
      <c r="J105" s="2081"/>
      <c r="K105" s="2082"/>
      <c r="L105" s="2082"/>
      <c r="M105" s="2083"/>
      <c r="N105" s="2082"/>
      <c r="O105" s="2082"/>
      <c r="P105" s="2082"/>
    </row>
    <row r="106" spans="1:16" s="42" customFormat="1" ht="27.95" hidden="1" customHeight="1" outlineLevel="1">
      <c r="A106" s="2086"/>
      <c r="B106" s="1899" t="s">
        <v>919</v>
      </c>
      <c r="C106" s="2497">
        <v>30</v>
      </c>
      <c r="D106" s="1905" t="s">
        <v>897</v>
      </c>
      <c r="E106" s="1900"/>
      <c r="F106" s="2026"/>
      <c r="G106" s="1975">
        <v>3</v>
      </c>
      <c r="H106" s="1975">
        <v>15</v>
      </c>
      <c r="I106" s="2023">
        <v>30</v>
      </c>
      <c r="J106" s="2081"/>
      <c r="K106" s="2082"/>
      <c r="L106" s="2082"/>
      <c r="M106" s="2083"/>
      <c r="N106" s="2082"/>
      <c r="O106" s="2082"/>
      <c r="P106" s="2082"/>
    </row>
    <row r="107" spans="1:16" s="42" customFormat="1" ht="27.95" hidden="1" customHeight="1" outlineLevel="1">
      <c r="A107" s="2086"/>
      <c r="B107" s="1899" t="s">
        <v>920</v>
      </c>
      <c r="C107" s="2497">
        <v>10</v>
      </c>
      <c r="D107" s="1905" t="s">
        <v>897</v>
      </c>
      <c r="E107" s="1900"/>
      <c r="F107" s="2026"/>
      <c r="G107" s="1975">
        <v>1</v>
      </c>
      <c r="H107" s="1975">
        <v>5</v>
      </c>
      <c r="I107" s="2023">
        <v>10</v>
      </c>
      <c r="J107" s="2081"/>
      <c r="K107" s="2082"/>
      <c r="L107" s="2082"/>
      <c r="M107" s="2083"/>
      <c r="N107" s="2082"/>
      <c r="O107" s="2082"/>
      <c r="P107" s="2082"/>
    </row>
    <row r="108" spans="1:16" s="42" customFormat="1" ht="27.95" hidden="1" customHeight="1" outlineLevel="1">
      <c r="A108" s="2086"/>
      <c r="B108" s="1899" t="s">
        <v>921</v>
      </c>
      <c r="C108" s="2497">
        <v>10</v>
      </c>
      <c r="D108" s="1905" t="s">
        <v>897</v>
      </c>
      <c r="E108" s="1900"/>
      <c r="F108" s="2026"/>
      <c r="G108" s="1975">
        <v>1</v>
      </c>
      <c r="H108" s="1975">
        <v>5</v>
      </c>
      <c r="I108" s="2023">
        <v>10</v>
      </c>
      <c r="J108" s="2081"/>
      <c r="K108" s="2082"/>
      <c r="L108" s="2082"/>
      <c r="M108" s="2083"/>
      <c r="N108" s="2082"/>
      <c r="O108" s="2082"/>
      <c r="P108" s="2082"/>
    </row>
    <row r="109" spans="1:16" s="42" customFormat="1" ht="27.95" hidden="1" customHeight="1" outlineLevel="1">
      <c r="A109" s="2084"/>
      <c r="B109" s="1899" t="s">
        <v>922</v>
      </c>
      <c r="C109" s="2497">
        <v>50</v>
      </c>
      <c r="D109" s="1905" t="s">
        <v>897</v>
      </c>
      <c r="E109" s="1900"/>
      <c r="F109" s="2026"/>
      <c r="G109" s="1975">
        <v>5</v>
      </c>
      <c r="H109" s="1975">
        <v>25</v>
      </c>
      <c r="I109" s="2023">
        <v>50</v>
      </c>
      <c r="J109" s="2081"/>
      <c r="K109" s="2082"/>
      <c r="L109" s="2082"/>
      <c r="M109" s="2083"/>
      <c r="N109" s="2082"/>
      <c r="O109" s="2082"/>
      <c r="P109" s="2082"/>
    </row>
    <row r="110" spans="1:16" s="42" customFormat="1" ht="27.95" customHeight="1" collapsed="1">
      <c r="A110" s="2086"/>
      <c r="B110" s="1899" t="s">
        <v>923</v>
      </c>
      <c r="C110" s="2497">
        <v>100</v>
      </c>
      <c r="D110" s="1905" t="s">
        <v>897</v>
      </c>
      <c r="E110" s="1900"/>
      <c r="F110" s="2026"/>
      <c r="G110" s="1975">
        <v>10</v>
      </c>
      <c r="H110" s="1975">
        <v>50</v>
      </c>
      <c r="I110" s="2023">
        <v>100</v>
      </c>
      <c r="J110" s="2081"/>
      <c r="K110" s="2082"/>
      <c r="L110" s="2082"/>
      <c r="M110" s="2083"/>
      <c r="N110" s="2082"/>
      <c r="O110" s="2082"/>
      <c r="P110" s="2082"/>
    </row>
    <row r="111" spans="1:16" s="42" customFormat="1" ht="27.95" hidden="1" customHeight="1" outlineLevel="1">
      <c r="A111" s="2086"/>
      <c r="B111" s="1899" t="s">
        <v>924</v>
      </c>
      <c r="C111" s="2497">
        <v>50</v>
      </c>
      <c r="D111" s="1905" t="s">
        <v>897</v>
      </c>
      <c r="E111" s="1900"/>
      <c r="F111" s="2026"/>
      <c r="G111" s="1975">
        <v>5</v>
      </c>
      <c r="H111" s="1975">
        <v>25</v>
      </c>
      <c r="I111" s="2023">
        <v>50</v>
      </c>
      <c r="J111" s="2081"/>
      <c r="K111" s="2082"/>
      <c r="L111" s="2082"/>
      <c r="M111" s="2083"/>
      <c r="N111" s="2082"/>
      <c r="O111" s="2082"/>
      <c r="P111" s="2082"/>
    </row>
    <row r="112" spans="1:16" s="42" customFormat="1" ht="27.95" hidden="1" customHeight="1" outlineLevel="1">
      <c r="A112" s="2086"/>
      <c r="B112" s="1899" t="s">
        <v>925</v>
      </c>
      <c r="C112" s="2497">
        <v>10</v>
      </c>
      <c r="D112" s="1905" t="s">
        <v>897</v>
      </c>
      <c r="E112" s="1900"/>
      <c r="F112" s="2026"/>
      <c r="G112" s="1975">
        <v>1</v>
      </c>
      <c r="H112" s="1975">
        <v>5</v>
      </c>
      <c r="I112" s="2023">
        <v>10</v>
      </c>
      <c r="J112" s="2081"/>
      <c r="K112" s="2082"/>
      <c r="L112" s="2082"/>
      <c r="M112" s="2083"/>
      <c r="N112" s="2082"/>
      <c r="O112" s="2082"/>
      <c r="P112" s="2082"/>
    </row>
    <row r="113" spans="1:16" s="42" customFormat="1" ht="27.95" hidden="1" customHeight="1" outlineLevel="1">
      <c r="A113" s="2086"/>
      <c r="B113" s="1899" t="s">
        <v>926</v>
      </c>
      <c r="C113" s="2497">
        <v>10</v>
      </c>
      <c r="D113" s="1905" t="s">
        <v>897</v>
      </c>
      <c r="E113" s="1900"/>
      <c r="F113" s="2026"/>
      <c r="G113" s="1975">
        <v>1</v>
      </c>
      <c r="H113" s="1975">
        <v>5</v>
      </c>
      <c r="I113" s="2023">
        <v>10</v>
      </c>
      <c r="J113" s="2081"/>
      <c r="K113" s="2082"/>
      <c r="L113" s="2082"/>
      <c r="M113" s="2083"/>
      <c r="N113" s="2082"/>
      <c r="O113" s="2082"/>
      <c r="P113" s="2082"/>
    </row>
    <row r="114" spans="1:16" s="42" customFormat="1" ht="27.95" customHeight="1" collapsed="1">
      <c r="A114" s="2086"/>
      <c r="B114" s="1899" t="s">
        <v>927</v>
      </c>
      <c r="C114" s="2497">
        <v>70</v>
      </c>
      <c r="D114" s="1905" t="s">
        <v>897</v>
      </c>
      <c r="E114" s="1900"/>
      <c r="F114" s="2026"/>
      <c r="G114" s="1975">
        <v>7</v>
      </c>
      <c r="H114" s="1975">
        <v>35</v>
      </c>
      <c r="I114" s="2023">
        <v>70</v>
      </c>
      <c r="J114" s="2081"/>
      <c r="K114" s="2082"/>
      <c r="L114" s="2082"/>
      <c r="M114" s="2083"/>
      <c r="N114" s="2082"/>
      <c r="O114" s="2082"/>
      <c r="P114" s="2082"/>
    </row>
    <row r="115" spans="1:16" s="42" customFormat="1" ht="27.95" customHeight="1">
      <c r="A115" s="2086"/>
      <c r="B115" s="1899" t="s">
        <v>928</v>
      </c>
      <c r="C115" s="2497">
        <v>30</v>
      </c>
      <c r="D115" s="1905" t="s">
        <v>897</v>
      </c>
      <c r="E115" s="1900"/>
      <c r="F115" s="2026"/>
      <c r="G115" s="1975">
        <v>3</v>
      </c>
      <c r="H115" s="1975">
        <v>15</v>
      </c>
      <c r="I115" s="2023">
        <v>30</v>
      </c>
      <c r="J115" s="2081"/>
      <c r="K115" s="2082"/>
      <c r="L115" s="2082"/>
      <c r="M115" s="2083"/>
      <c r="N115" s="2082"/>
      <c r="O115" s="2082"/>
      <c r="P115" s="2082"/>
    </row>
    <row r="116" spans="1:16" s="42" customFormat="1" ht="27.95" hidden="1" customHeight="1" outlineLevel="1">
      <c r="A116" s="2086"/>
      <c r="B116" s="1899" t="s">
        <v>929</v>
      </c>
      <c r="C116" s="2497">
        <v>30</v>
      </c>
      <c r="D116" s="1905" t="s">
        <v>897</v>
      </c>
      <c r="E116" s="1900"/>
      <c r="F116" s="2026"/>
      <c r="G116" s="1975">
        <v>3</v>
      </c>
      <c r="H116" s="1975">
        <v>15</v>
      </c>
      <c r="I116" s="2023">
        <v>30</v>
      </c>
      <c r="J116" s="2081"/>
      <c r="K116" s="2082"/>
      <c r="L116" s="2082"/>
      <c r="M116" s="2083"/>
      <c r="N116" s="2082"/>
      <c r="O116" s="2082"/>
      <c r="P116" s="2082"/>
    </row>
    <row r="117" spans="1:16" s="42" customFormat="1" ht="27.95" hidden="1" customHeight="1" outlineLevel="1">
      <c r="A117" s="2086"/>
      <c r="B117" s="1899" t="s">
        <v>930</v>
      </c>
      <c r="C117" s="2497">
        <v>40</v>
      </c>
      <c r="D117" s="1905" t="s">
        <v>897</v>
      </c>
      <c r="E117" s="1900"/>
      <c r="F117" s="2026"/>
      <c r="G117" s="1975">
        <v>4</v>
      </c>
      <c r="H117" s="1975">
        <v>20</v>
      </c>
      <c r="I117" s="2023">
        <v>40</v>
      </c>
      <c r="J117" s="2081"/>
      <c r="K117" s="2082"/>
      <c r="L117" s="2082"/>
      <c r="M117" s="2083"/>
      <c r="N117" s="2082"/>
      <c r="O117" s="2082"/>
      <c r="P117" s="2082"/>
    </row>
    <row r="118" spans="1:16" s="42" customFormat="1" ht="27.95" customHeight="1" collapsed="1">
      <c r="A118" s="2086"/>
      <c r="B118" s="1899" t="s">
        <v>931</v>
      </c>
      <c r="C118" s="2497">
        <v>70</v>
      </c>
      <c r="D118" s="1905" t="s">
        <v>897</v>
      </c>
      <c r="E118" s="1900"/>
      <c r="F118" s="2026"/>
      <c r="G118" s="1975">
        <v>7</v>
      </c>
      <c r="H118" s="1975">
        <v>35</v>
      </c>
      <c r="I118" s="2023">
        <v>70</v>
      </c>
      <c r="J118" s="2081"/>
      <c r="K118" s="2082"/>
      <c r="L118" s="2082"/>
      <c r="M118" s="2083"/>
      <c r="N118" s="2082"/>
      <c r="O118" s="2082"/>
      <c r="P118" s="2082"/>
    </row>
    <row r="119" spans="1:16" s="42" customFormat="1" ht="27.95" hidden="1" customHeight="1" outlineLevel="1">
      <c r="A119" s="2086"/>
      <c r="B119" s="1899" t="s">
        <v>932</v>
      </c>
      <c r="C119" s="2497">
        <v>30</v>
      </c>
      <c r="D119" s="1905" t="s">
        <v>897</v>
      </c>
      <c r="E119" s="1900"/>
      <c r="F119" s="2026"/>
      <c r="G119" s="1975">
        <v>3</v>
      </c>
      <c r="H119" s="1975">
        <v>15</v>
      </c>
      <c r="I119" s="2023">
        <v>30</v>
      </c>
      <c r="J119" s="2081"/>
      <c r="K119" s="2082"/>
      <c r="L119" s="2082"/>
      <c r="M119" s="2083"/>
      <c r="N119" s="2082"/>
      <c r="O119" s="2082"/>
      <c r="P119" s="2082"/>
    </row>
    <row r="120" spans="1:16" s="42" customFormat="1" ht="27.95" hidden="1" customHeight="1" outlineLevel="1">
      <c r="A120" s="2086"/>
      <c r="B120" s="1899" t="s">
        <v>933</v>
      </c>
      <c r="C120" s="2497">
        <v>10</v>
      </c>
      <c r="D120" s="1905" t="s">
        <v>897</v>
      </c>
      <c r="E120" s="1900"/>
      <c r="F120" s="2026"/>
      <c r="G120" s="1975">
        <v>1</v>
      </c>
      <c r="H120" s="1975">
        <v>5</v>
      </c>
      <c r="I120" s="2023">
        <v>10</v>
      </c>
      <c r="J120" s="2081"/>
      <c r="K120" s="2082"/>
      <c r="L120" s="2082"/>
      <c r="M120" s="2083"/>
      <c r="N120" s="2082"/>
      <c r="O120" s="2082"/>
      <c r="P120" s="2082"/>
    </row>
    <row r="121" spans="1:16" s="42" customFormat="1" ht="27.95" hidden="1" customHeight="1" outlineLevel="1">
      <c r="A121" s="2086"/>
      <c r="B121" s="1899" t="s">
        <v>934</v>
      </c>
      <c r="C121" s="2497">
        <v>10</v>
      </c>
      <c r="D121" s="1905" t="s">
        <v>897</v>
      </c>
      <c r="E121" s="1900"/>
      <c r="F121" s="2026"/>
      <c r="G121" s="1975">
        <v>1</v>
      </c>
      <c r="H121" s="1975">
        <v>5</v>
      </c>
      <c r="I121" s="2023">
        <v>10</v>
      </c>
      <c r="J121" s="2081"/>
      <c r="K121" s="2082"/>
      <c r="L121" s="2082"/>
      <c r="M121" s="2083"/>
      <c r="N121" s="2082"/>
      <c r="O121" s="2082"/>
      <c r="P121" s="2082"/>
    </row>
    <row r="122" spans="1:16" s="42" customFormat="1" ht="27.95" customHeight="1" collapsed="1">
      <c r="A122" s="2086"/>
      <c r="B122" s="1899" t="s">
        <v>935</v>
      </c>
      <c r="C122" s="2497">
        <v>50</v>
      </c>
      <c r="D122" s="1905" t="s">
        <v>897</v>
      </c>
      <c r="E122" s="1900"/>
      <c r="F122" s="2026"/>
      <c r="G122" s="1975">
        <v>5</v>
      </c>
      <c r="H122" s="1975">
        <v>25</v>
      </c>
      <c r="I122" s="2023">
        <v>50</v>
      </c>
      <c r="J122" s="2081"/>
      <c r="K122" s="2082"/>
      <c r="L122" s="2082"/>
      <c r="M122" s="2083"/>
      <c r="N122" s="2082"/>
      <c r="O122" s="2082"/>
      <c r="P122" s="2082"/>
    </row>
    <row r="123" spans="1:16" s="42" customFormat="1" ht="27.95" hidden="1" customHeight="1" outlineLevel="1">
      <c r="A123" s="2086"/>
      <c r="B123" s="1899" t="s">
        <v>936</v>
      </c>
      <c r="C123" s="2497">
        <v>30</v>
      </c>
      <c r="D123" s="1905" t="s">
        <v>897</v>
      </c>
      <c r="E123" s="1900"/>
      <c r="F123" s="2026"/>
      <c r="G123" s="1975">
        <v>3</v>
      </c>
      <c r="H123" s="1975">
        <v>15</v>
      </c>
      <c r="I123" s="2023">
        <v>30</v>
      </c>
      <c r="J123" s="2081"/>
      <c r="K123" s="2082"/>
      <c r="L123" s="2082"/>
      <c r="M123" s="2083"/>
      <c r="N123" s="2082"/>
      <c r="O123" s="2082"/>
      <c r="P123" s="2082"/>
    </row>
    <row r="124" spans="1:16" s="42" customFormat="1" ht="27.95" hidden="1" customHeight="1" outlineLevel="1">
      <c r="A124" s="2086"/>
      <c r="B124" s="1899" t="s">
        <v>937</v>
      </c>
      <c r="C124" s="2497">
        <v>10</v>
      </c>
      <c r="D124" s="1905" t="s">
        <v>897</v>
      </c>
      <c r="E124" s="1900"/>
      <c r="F124" s="2026"/>
      <c r="G124" s="1975">
        <v>1</v>
      </c>
      <c r="H124" s="1975">
        <v>5</v>
      </c>
      <c r="I124" s="2023">
        <v>10</v>
      </c>
      <c r="J124" s="2081"/>
      <c r="K124" s="2082"/>
      <c r="L124" s="2082"/>
      <c r="M124" s="2083"/>
      <c r="N124" s="2082"/>
      <c r="O124" s="2082"/>
      <c r="P124" s="2082"/>
    </row>
    <row r="125" spans="1:16" s="42" customFormat="1" ht="27.95" hidden="1" customHeight="1" outlineLevel="1">
      <c r="A125" s="2086"/>
      <c r="B125" s="1899" t="s">
        <v>938</v>
      </c>
      <c r="C125" s="2497">
        <v>10</v>
      </c>
      <c r="D125" s="1905" t="s">
        <v>897</v>
      </c>
      <c r="E125" s="1900"/>
      <c r="F125" s="2026"/>
      <c r="G125" s="1975">
        <v>1</v>
      </c>
      <c r="H125" s="1975">
        <v>5</v>
      </c>
      <c r="I125" s="2023">
        <v>10</v>
      </c>
      <c r="J125" s="2081"/>
      <c r="K125" s="2082"/>
      <c r="L125" s="2082"/>
      <c r="M125" s="2083"/>
      <c r="N125" s="2082"/>
      <c r="O125" s="2082"/>
      <c r="P125" s="2082"/>
    </row>
    <row r="126" spans="1:16" s="42" customFormat="1" ht="27.95" customHeight="1" collapsed="1">
      <c r="A126" s="2086"/>
      <c r="B126" s="1899" t="s">
        <v>939</v>
      </c>
      <c r="C126" s="2497">
        <v>50</v>
      </c>
      <c r="D126" s="1905" t="s">
        <v>897</v>
      </c>
      <c r="E126" s="1900"/>
      <c r="F126" s="2026"/>
      <c r="G126" s="1975">
        <v>5</v>
      </c>
      <c r="H126" s="1975">
        <v>25</v>
      </c>
      <c r="I126" s="2023">
        <v>50</v>
      </c>
      <c r="J126" s="2081"/>
      <c r="K126" s="2082"/>
      <c r="L126" s="2082"/>
      <c r="M126" s="2083"/>
      <c r="N126" s="2082"/>
      <c r="O126" s="2082"/>
      <c r="P126" s="2082"/>
    </row>
    <row r="127" spans="1:16" s="42" customFormat="1" ht="27.95" hidden="1" customHeight="1" outlineLevel="1">
      <c r="A127" s="2086"/>
      <c r="B127" s="1899" t="s">
        <v>940</v>
      </c>
      <c r="C127" s="2497">
        <v>30</v>
      </c>
      <c r="D127" s="1905" t="s">
        <v>897</v>
      </c>
      <c r="E127" s="1900"/>
      <c r="F127" s="2026"/>
      <c r="G127" s="1975">
        <v>3</v>
      </c>
      <c r="H127" s="1975">
        <v>15</v>
      </c>
      <c r="I127" s="2023">
        <v>30</v>
      </c>
      <c r="J127" s="2081"/>
      <c r="K127" s="2082"/>
      <c r="L127" s="2082"/>
      <c r="M127" s="2083"/>
      <c r="N127" s="2082"/>
      <c r="O127" s="2082"/>
      <c r="P127" s="2082"/>
    </row>
    <row r="128" spans="1:16" s="42" customFormat="1" ht="27.95" hidden="1" customHeight="1" outlineLevel="1">
      <c r="A128" s="2086"/>
      <c r="B128" s="1899" t="s">
        <v>941</v>
      </c>
      <c r="C128" s="2497">
        <v>10</v>
      </c>
      <c r="D128" s="1905" t="s">
        <v>897</v>
      </c>
      <c r="E128" s="1900"/>
      <c r="F128" s="2026"/>
      <c r="G128" s="1975">
        <v>1</v>
      </c>
      <c r="H128" s="1975">
        <v>5</v>
      </c>
      <c r="I128" s="2023">
        <v>10</v>
      </c>
      <c r="J128" s="2081"/>
      <c r="K128" s="2082"/>
      <c r="L128" s="2082"/>
      <c r="M128" s="2083"/>
      <c r="N128" s="2082"/>
      <c r="O128" s="2082"/>
      <c r="P128" s="2082"/>
    </row>
    <row r="129" spans="1:232" s="42" customFormat="1" ht="27.95" hidden="1" customHeight="1" outlineLevel="1">
      <c r="A129" s="2086"/>
      <c r="B129" s="1899" t="s">
        <v>942</v>
      </c>
      <c r="C129" s="2497">
        <v>10</v>
      </c>
      <c r="D129" s="1905" t="s">
        <v>897</v>
      </c>
      <c r="E129" s="1900"/>
      <c r="F129" s="2026"/>
      <c r="G129" s="1975">
        <v>1</v>
      </c>
      <c r="H129" s="1975">
        <v>5</v>
      </c>
      <c r="I129" s="2023">
        <v>10</v>
      </c>
      <c r="J129" s="2081"/>
      <c r="K129" s="2082"/>
      <c r="L129" s="2082"/>
      <c r="M129" s="2083"/>
      <c r="N129" s="2082"/>
      <c r="O129" s="2082"/>
      <c r="P129" s="2082"/>
    </row>
    <row r="130" spans="1:232" s="42" customFormat="1" ht="27.95" hidden="1" customHeight="1" outlineLevel="1">
      <c r="A130" s="2086"/>
      <c r="B130" s="1899" t="s">
        <v>943</v>
      </c>
      <c r="C130" s="2497">
        <v>10</v>
      </c>
      <c r="D130" s="1905" t="s">
        <v>897</v>
      </c>
      <c r="E130" s="1900"/>
      <c r="F130" s="2026"/>
      <c r="G130" s="1975">
        <v>1</v>
      </c>
      <c r="H130" s="1975">
        <v>5</v>
      </c>
      <c r="I130" s="2023">
        <v>10</v>
      </c>
      <c r="J130" s="2081"/>
      <c r="K130" s="2082"/>
      <c r="L130" s="2082"/>
      <c r="M130" s="2083"/>
      <c r="N130" s="2082"/>
      <c r="O130" s="2082"/>
      <c r="P130" s="2082"/>
    </row>
    <row r="131" spans="1:232" s="42" customFormat="1" ht="27.95" customHeight="1" collapsed="1">
      <c r="A131" s="2086"/>
      <c r="B131" s="1899" t="s">
        <v>944</v>
      </c>
      <c r="C131" s="2497">
        <v>60</v>
      </c>
      <c r="D131" s="1905" t="s">
        <v>897</v>
      </c>
      <c r="E131" s="1900"/>
      <c r="F131" s="2026"/>
      <c r="G131" s="1975">
        <v>6</v>
      </c>
      <c r="H131" s="1975">
        <v>30</v>
      </c>
      <c r="I131" s="2023">
        <v>60</v>
      </c>
      <c r="J131" s="2081"/>
      <c r="K131" s="2082"/>
      <c r="L131" s="2082"/>
      <c r="M131" s="2083"/>
      <c r="N131" s="2082"/>
      <c r="O131" s="2082"/>
      <c r="P131" s="2082"/>
    </row>
    <row r="132" spans="1:232" s="42" customFormat="1" ht="27.95" hidden="1" customHeight="1" outlineLevel="1">
      <c r="A132" s="2086"/>
      <c r="B132" s="1899" t="s">
        <v>945</v>
      </c>
      <c r="C132" s="2497">
        <v>50</v>
      </c>
      <c r="D132" s="1905" t="s">
        <v>897</v>
      </c>
      <c r="E132" s="1900"/>
      <c r="F132" s="2026"/>
      <c r="G132" s="1975">
        <v>5</v>
      </c>
      <c r="H132" s="1975">
        <v>25</v>
      </c>
      <c r="I132" s="2023">
        <v>50</v>
      </c>
      <c r="J132" s="2081"/>
      <c r="K132" s="2082"/>
      <c r="L132" s="2082"/>
      <c r="M132" s="2083"/>
      <c r="N132" s="2082"/>
      <c r="O132" s="2082"/>
      <c r="P132" s="2082"/>
    </row>
    <row r="133" spans="1:232" s="42" customFormat="1" ht="27.95" hidden="1" customHeight="1" outlineLevel="1">
      <c r="A133" s="2086"/>
      <c r="B133" s="1899" t="s">
        <v>946</v>
      </c>
      <c r="C133" s="2497">
        <v>10</v>
      </c>
      <c r="D133" s="1905" t="s">
        <v>897</v>
      </c>
      <c r="E133" s="1900"/>
      <c r="F133" s="2026"/>
      <c r="G133" s="1975">
        <v>1</v>
      </c>
      <c r="H133" s="1975">
        <v>5</v>
      </c>
      <c r="I133" s="2023">
        <v>10</v>
      </c>
      <c r="J133" s="2081"/>
      <c r="K133" s="2082"/>
      <c r="L133" s="2082"/>
      <c r="M133" s="2083"/>
      <c r="N133" s="2082"/>
      <c r="O133" s="2082"/>
      <c r="P133" s="2082"/>
    </row>
    <row r="134" spans="1:232" s="42" customFormat="1" ht="27.95" customHeight="1" collapsed="1">
      <c r="A134" s="2086"/>
      <c r="B134" s="1899" t="s">
        <v>947</v>
      </c>
      <c r="C134" s="2497">
        <v>60</v>
      </c>
      <c r="D134" s="1905" t="s">
        <v>897</v>
      </c>
      <c r="E134" s="1900"/>
      <c r="F134" s="2026"/>
      <c r="G134" s="1975">
        <v>6</v>
      </c>
      <c r="H134" s="1975">
        <v>30</v>
      </c>
      <c r="I134" s="2023">
        <v>60</v>
      </c>
      <c r="J134" s="2081"/>
      <c r="K134" s="2082"/>
      <c r="L134" s="2082"/>
      <c r="M134" s="2083"/>
      <c r="N134" s="2082"/>
      <c r="O134" s="2082"/>
      <c r="P134" s="2082"/>
    </row>
    <row r="135" spans="1:232" s="42" customFormat="1" ht="27.95" hidden="1" customHeight="1" outlineLevel="1">
      <c r="A135" s="2086"/>
      <c r="B135" s="1899" t="s">
        <v>948</v>
      </c>
      <c r="C135" s="2497">
        <v>30</v>
      </c>
      <c r="D135" s="1905" t="s">
        <v>897</v>
      </c>
      <c r="E135" s="1900"/>
      <c r="F135" s="2026"/>
      <c r="G135" s="1975">
        <v>3</v>
      </c>
      <c r="H135" s="1975">
        <v>15</v>
      </c>
      <c r="I135" s="2023">
        <v>30</v>
      </c>
      <c r="J135" s="2081"/>
      <c r="K135" s="2082"/>
      <c r="L135" s="2082"/>
      <c r="M135" s="2083"/>
      <c r="N135" s="2082"/>
      <c r="O135" s="2082"/>
      <c r="P135" s="2082"/>
    </row>
    <row r="136" spans="1:232" s="42" customFormat="1" ht="27.95" hidden="1" customHeight="1" outlineLevel="1">
      <c r="A136" s="2086"/>
      <c r="B136" s="1899" t="s">
        <v>949</v>
      </c>
      <c r="C136" s="2497">
        <v>10</v>
      </c>
      <c r="D136" s="1905" t="s">
        <v>897</v>
      </c>
      <c r="E136" s="1900"/>
      <c r="F136" s="2026"/>
      <c r="G136" s="1975">
        <v>1</v>
      </c>
      <c r="H136" s="1975">
        <v>5</v>
      </c>
      <c r="I136" s="2023">
        <v>10</v>
      </c>
      <c r="J136" s="2081"/>
      <c r="K136" s="2082"/>
      <c r="L136" s="2082"/>
      <c r="M136" s="2083"/>
      <c r="N136" s="2082"/>
      <c r="O136" s="2082"/>
      <c r="P136" s="2082"/>
    </row>
    <row r="137" spans="1:232" s="42" customFormat="1" ht="27.95" customHeight="1" collapsed="1">
      <c r="A137" s="2085"/>
      <c r="B137" s="1899" t="s">
        <v>950</v>
      </c>
      <c r="C137" s="2497">
        <v>40</v>
      </c>
      <c r="D137" s="1905" t="s">
        <v>897</v>
      </c>
      <c r="E137" s="1900"/>
      <c r="F137" s="2026"/>
      <c r="G137" s="1975">
        <v>4</v>
      </c>
      <c r="H137" s="1975">
        <v>20</v>
      </c>
      <c r="I137" s="2023">
        <v>40</v>
      </c>
      <c r="J137" s="2081"/>
      <c r="K137" s="2082"/>
      <c r="L137" s="2082"/>
      <c r="M137" s="2083"/>
      <c r="N137" s="2082"/>
      <c r="O137" s="2082"/>
      <c r="P137" s="2082"/>
    </row>
    <row r="138" spans="1:232" s="2088" customFormat="1" ht="27.95" hidden="1" customHeight="1" outlineLevel="1">
      <c r="A138" s="2087"/>
      <c r="B138" s="2500" t="s">
        <v>1044</v>
      </c>
      <c r="C138" s="2497">
        <v>30</v>
      </c>
      <c r="D138" s="1905" t="s">
        <v>897</v>
      </c>
      <c r="E138" s="2501"/>
      <c r="F138" s="2026"/>
      <c r="G138" s="1975">
        <v>3</v>
      </c>
      <c r="H138" s="1975">
        <v>15</v>
      </c>
      <c r="I138" s="1975">
        <v>30</v>
      </c>
      <c r="J138" s="2080"/>
      <c r="K138" s="42"/>
      <c r="L138" s="42"/>
      <c r="M138" s="42"/>
      <c r="N138" s="2082"/>
      <c r="O138" s="208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  <c r="FJ138" s="42"/>
      <c r="FK138" s="42"/>
      <c r="FL138" s="42"/>
      <c r="FM138" s="42"/>
      <c r="FN138" s="42"/>
      <c r="FO138" s="42"/>
      <c r="FP138" s="42"/>
      <c r="FQ138" s="42"/>
      <c r="FR138" s="42"/>
      <c r="FS138" s="42"/>
      <c r="FT138" s="42"/>
      <c r="FU138" s="42"/>
      <c r="FV138" s="42"/>
      <c r="FW138" s="42"/>
      <c r="FX138" s="42"/>
      <c r="FY138" s="42"/>
      <c r="FZ138" s="42"/>
      <c r="GA138" s="42"/>
      <c r="GB138" s="42"/>
      <c r="GC138" s="42"/>
      <c r="GD138" s="42"/>
      <c r="GE138" s="42"/>
      <c r="GF138" s="42"/>
      <c r="GG138" s="42"/>
      <c r="GH138" s="42"/>
      <c r="GI138" s="42"/>
      <c r="GJ138" s="42"/>
      <c r="GK138" s="42"/>
      <c r="GL138" s="42"/>
      <c r="GM138" s="42"/>
      <c r="GN138" s="42"/>
      <c r="GO138" s="42"/>
      <c r="GP138" s="42"/>
      <c r="GQ138" s="42"/>
      <c r="GR138" s="42"/>
      <c r="GS138" s="42"/>
      <c r="GT138" s="42"/>
      <c r="GU138" s="42"/>
      <c r="GV138" s="42"/>
      <c r="GW138" s="42"/>
      <c r="GX138" s="42"/>
      <c r="GY138" s="42"/>
      <c r="GZ138" s="42"/>
      <c r="HA138" s="42"/>
      <c r="HB138" s="42"/>
      <c r="HC138" s="42"/>
      <c r="HD138" s="42"/>
      <c r="HE138" s="42"/>
      <c r="HF138" s="42"/>
      <c r="HG138" s="42"/>
      <c r="HH138" s="42"/>
      <c r="HI138" s="42"/>
      <c r="HJ138" s="42"/>
      <c r="HK138" s="42"/>
      <c r="HL138" s="42"/>
      <c r="HM138" s="42"/>
      <c r="HN138" s="42"/>
      <c r="HO138" s="42"/>
      <c r="HP138" s="42"/>
      <c r="HQ138" s="42"/>
      <c r="HR138" s="42"/>
      <c r="HS138" s="42"/>
      <c r="HT138" s="42"/>
      <c r="HU138" s="42"/>
      <c r="HV138" s="42"/>
      <c r="HW138" s="42"/>
      <c r="HX138" s="42"/>
    </row>
    <row r="139" spans="1:232" s="42" customFormat="1" ht="27.95" hidden="1" customHeight="1" outlineLevel="1">
      <c r="A139" s="2086"/>
      <c r="B139" s="1899" t="s">
        <v>952</v>
      </c>
      <c r="C139" s="2497">
        <v>10</v>
      </c>
      <c r="D139" s="1905" t="s">
        <v>897</v>
      </c>
      <c r="E139" s="1900"/>
      <c r="F139" s="2026"/>
      <c r="G139" s="1975">
        <v>1</v>
      </c>
      <c r="H139" s="1975">
        <v>5</v>
      </c>
      <c r="I139" s="2023">
        <v>10</v>
      </c>
      <c r="J139" s="2081"/>
      <c r="K139" s="2082"/>
      <c r="L139" s="2082"/>
      <c r="M139" s="2083"/>
      <c r="N139" s="2082"/>
      <c r="O139" s="2082"/>
      <c r="P139" s="2082"/>
    </row>
    <row r="140" spans="1:232" s="2088" customFormat="1" ht="27.95" customHeight="1" collapsed="1">
      <c r="A140" s="2087"/>
      <c r="B140" s="2500" t="s">
        <v>953</v>
      </c>
      <c r="C140" s="2497">
        <v>40</v>
      </c>
      <c r="D140" s="1905" t="s">
        <v>897</v>
      </c>
      <c r="E140" s="2501"/>
      <c r="F140" s="2026"/>
      <c r="G140" s="1975">
        <v>4</v>
      </c>
      <c r="H140" s="1975">
        <v>20</v>
      </c>
      <c r="I140" s="1975">
        <v>40</v>
      </c>
      <c r="J140" s="2080"/>
      <c r="K140" s="42"/>
      <c r="L140" s="42"/>
      <c r="M140" s="42"/>
      <c r="N140" s="2082"/>
      <c r="O140" s="208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  <c r="FJ140" s="42"/>
      <c r="FK140" s="42"/>
      <c r="FL140" s="42"/>
      <c r="FM140" s="42"/>
      <c r="FN140" s="42"/>
      <c r="FO140" s="42"/>
      <c r="FP140" s="42"/>
      <c r="FQ140" s="42"/>
      <c r="FR140" s="42"/>
      <c r="FS140" s="42"/>
      <c r="FT140" s="42"/>
      <c r="FU140" s="42"/>
      <c r="FV140" s="42"/>
      <c r="FW140" s="42"/>
      <c r="FX140" s="42"/>
      <c r="FY140" s="42"/>
      <c r="FZ140" s="42"/>
      <c r="GA140" s="42"/>
      <c r="GB140" s="42"/>
      <c r="GC140" s="42"/>
      <c r="GD140" s="42"/>
      <c r="GE140" s="42"/>
      <c r="GF140" s="42"/>
      <c r="GG140" s="42"/>
      <c r="GH140" s="42"/>
      <c r="GI140" s="42"/>
      <c r="GJ140" s="42"/>
      <c r="GK140" s="42"/>
      <c r="GL140" s="42"/>
      <c r="GM140" s="42"/>
      <c r="GN140" s="42"/>
      <c r="GO140" s="42"/>
      <c r="GP140" s="42"/>
      <c r="GQ140" s="42"/>
      <c r="GR140" s="42"/>
      <c r="GS140" s="42"/>
      <c r="GT140" s="42"/>
      <c r="GU140" s="42"/>
      <c r="GV140" s="42"/>
      <c r="GW140" s="42"/>
      <c r="GX140" s="42"/>
      <c r="GY140" s="42"/>
      <c r="GZ140" s="42"/>
      <c r="HA140" s="42"/>
      <c r="HB140" s="42"/>
      <c r="HC140" s="42"/>
      <c r="HD140" s="42"/>
      <c r="HE140" s="42"/>
      <c r="HF140" s="42"/>
      <c r="HG140" s="42"/>
      <c r="HH140" s="42"/>
      <c r="HI140" s="42"/>
      <c r="HJ140" s="42"/>
      <c r="HK140" s="42"/>
      <c r="HL140" s="42"/>
      <c r="HM140" s="42"/>
      <c r="HN140" s="42"/>
      <c r="HO140" s="42"/>
      <c r="HP140" s="42"/>
      <c r="HQ140" s="42"/>
      <c r="HR140" s="42"/>
      <c r="HS140" s="42"/>
      <c r="HT140" s="42"/>
      <c r="HU140" s="42"/>
      <c r="HV140" s="42"/>
      <c r="HW140" s="42"/>
      <c r="HX140" s="42"/>
    </row>
    <row r="141" spans="1:232" ht="27.95" customHeight="1">
      <c r="A141" s="1551"/>
      <c r="B141" s="415"/>
      <c r="C141" s="2079"/>
      <c r="D141" s="417"/>
      <c r="E141" s="422"/>
      <c r="F141" s="385"/>
      <c r="G141" s="385"/>
      <c r="H141" s="195"/>
      <c r="I141" s="195"/>
      <c r="J141" s="1655"/>
    </row>
    <row r="142" spans="1:232" ht="27.95" customHeight="1">
      <c r="A142" s="1551"/>
      <c r="B142" s="1380"/>
      <c r="C142" s="1068"/>
      <c r="D142" s="417"/>
      <c r="E142" s="385"/>
      <c r="F142" s="385"/>
      <c r="G142" s="425"/>
      <c r="H142" s="195"/>
      <c r="I142" s="195"/>
      <c r="J142" s="1655"/>
    </row>
    <row r="143" spans="1:232" ht="27.95" customHeight="1">
      <c r="A143" s="432"/>
      <c r="B143" s="427"/>
      <c r="C143" s="428"/>
      <c r="D143" s="429"/>
      <c r="E143" s="433"/>
      <c r="F143" s="433"/>
      <c r="G143" s="433"/>
      <c r="H143" s="434"/>
      <c r="I143" s="434"/>
      <c r="J143" s="1709"/>
    </row>
    <row r="144" spans="1:232">
      <c r="A144" s="12">
        <v>3</v>
      </c>
      <c r="I144" s="12">
        <v>3</v>
      </c>
      <c r="J144" s="35">
        <v>4</v>
      </c>
    </row>
  </sheetData>
  <mergeCells count="15">
    <mergeCell ref="B1:D1"/>
    <mergeCell ref="B2:D2"/>
    <mergeCell ref="B9:D9"/>
    <mergeCell ref="B10:D10"/>
    <mergeCell ref="B16:D16"/>
    <mergeCell ref="F9:I9"/>
    <mergeCell ref="F10:I10"/>
    <mergeCell ref="B74:D74"/>
    <mergeCell ref="B83:D83"/>
    <mergeCell ref="B11:D11"/>
    <mergeCell ref="H3:J3"/>
    <mergeCell ref="H4:J4"/>
    <mergeCell ref="H5:J5"/>
    <mergeCell ref="H6:J6"/>
    <mergeCell ref="H7:J7"/>
  </mergeCells>
  <pageMargins left="0.59055118110236227" right="0.15748031496062992" top="0.59055118110236227" bottom="0.59055118110236227" header="0.31496062992125984" footer="0.15748031496062992"/>
  <pageSetup paperSize="9" scale="62" orientation="landscape" r:id="rId1"/>
  <rowBreaks count="1" manualBreakCount="1">
    <brk id="73" max="9" man="1"/>
  </rowBreaks>
  <colBreaks count="1" manualBreakCount="1">
    <brk id="10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38"/>
  <sheetViews>
    <sheetView view="pageBreakPreview" zoomScale="80" zoomScaleNormal="60" zoomScaleSheetLayoutView="80" workbookViewId="0">
      <selection activeCell="A37" sqref="A37"/>
    </sheetView>
  </sheetViews>
  <sheetFormatPr defaultColWidth="9" defaultRowHeight="27.95" customHeight="1"/>
  <cols>
    <col min="1" max="1" width="54" style="12" customWidth="1"/>
    <col min="2" max="2" width="16.5703125" style="12" customWidth="1"/>
    <col min="3" max="3" width="13.5703125" style="12" customWidth="1"/>
    <col min="4" max="4" width="39.85546875" style="12" customWidth="1"/>
    <col min="5" max="5" width="14.5703125" style="12" customWidth="1"/>
    <col min="6" max="7" width="11" style="12" customWidth="1"/>
    <col min="8" max="8" width="11" style="50" customWidth="1"/>
    <col min="9" max="9" width="11" style="12" customWidth="1"/>
    <col min="10" max="10" width="13.5703125" style="12" customWidth="1"/>
    <col min="11" max="16384" width="9" style="12"/>
  </cols>
  <sheetData>
    <row r="1" spans="1:15" ht="24" customHeight="1">
      <c r="A1" s="763" t="s">
        <v>664</v>
      </c>
      <c r="B1" s="435"/>
      <c r="C1" s="543" t="s">
        <v>78</v>
      </c>
      <c r="D1" s="435"/>
      <c r="E1" s="436"/>
      <c r="F1" s="437"/>
      <c r="G1" s="436"/>
      <c r="H1" s="438"/>
      <c r="I1" s="436"/>
      <c r="J1" s="436"/>
    </row>
    <row r="2" spans="1:15" s="1" customFormat="1" ht="24" customHeight="1">
      <c r="A2" s="764" t="s">
        <v>17</v>
      </c>
      <c r="B2" s="435"/>
      <c r="C2" s="543" t="s">
        <v>179</v>
      </c>
      <c r="D2" s="435"/>
      <c r="E2" s="436"/>
      <c r="F2" s="436"/>
      <c r="G2" s="436"/>
      <c r="H2" s="438"/>
      <c r="I2" s="436"/>
      <c r="J2" s="436"/>
    </row>
    <row r="3" spans="1:15" s="1" customFormat="1" ht="24" customHeight="1">
      <c r="A3" s="204" t="s">
        <v>1</v>
      </c>
      <c r="B3" s="265"/>
      <c r="C3" s="265" t="s">
        <v>80</v>
      </c>
      <c r="D3" s="265"/>
      <c r="E3" s="265" t="s">
        <v>2</v>
      </c>
      <c r="F3" s="265"/>
      <c r="G3" s="265"/>
      <c r="H3" s="2852" t="s">
        <v>3</v>
      </c>
      <c r="I3" s="2852"/>
      <c r="J3" s="2852"/>
    </row>
    <row r="4" spans="1:15" s="1" customFormat="1" ht="24" customHeight="1">
      <c r="A4" s="266" t="s">
        <v>4</v>
      </c>
      <c r="B4" s="269"/>
      <c r="C4" s="247" t="s">
        <v>81</v>
      </c>
      <c r="D4" s="266"/>
      <c r="E4" s="441"/>
      <c r="F4" s="269" t="s">
        <v>225</v>
      </c>
      <c r="G4" s="266"/>
      <c r="H4" s="2853" t="s">
        <v>225</v>
      </c>
      <c r="I4" s="2853"/>
      <c r="J4" s="2853"/>
    </row>
    <row r="5" spans="1:15" ht="24" customHeight="1">
      <c r="A5" s="404" t="s">
        <v>182</v>
      </c>
      <c r="B5" s="269"/>
      <c r="C5" s="247" t="s">
        <v>83</v>
      </c>
      <c r="D5" s="266"/>
      <c r="E5" s="441"/>
      <c r="F5" s="266"/>
      <c r="G5" s="266"/>
      <c r="H5" s="2853"/>
      <c r="I5" s="2853"/>
      <c r="J5" s="2853"/>
    </row>
    <row r="6" spans="1:15" ht="24" customHeight="1">
      <c r="A6" s="404" t="s">
        <v>183</v>
      </c>
      <c r="B6" s="269"/>
      <c r="C6" s="269"/>
      <c r="D6" s="266"/>
      <c r="E6" s="441"/>
      <c r="F6" s="266"/>
      <c r="G6" s="266"/>
      <c r="H6" s="442"/>
      <c r="I6" s="442"/>
      <c r="J6" s="442"/>
    </row>
    <row r="7" spans="1:15" ht="24" customHeight="1">
      <c r="A7" s="70"/>
      <c r="B7" s="265"/>
      <c r="C7" s="265" t="s">
        <v>85</v>
      </c>
      <c r="D7" s="265"/>
      <c r="E7" s="265" t="s">
        <v>7</v>
      </c>
      <c r="F7" s="265"/>
      <c r="G7" s="265"/>
      <c r="H7" s="2852" t="s">
        <v>8</v>
      </c>
      <c r="I7" s="2852"/>
      <c r="J7" s="2852"/>
    </row>
    <row r="8" spans="1:15" ht="24" customHeight="1">
      <c r="A8" s="70"/>
      <c r="B8" s="269"/>
      <c r="C8" s="247" t="s">
        <v>91</v>
      </c>
      <c r="D8" s="266"/>
      <c r="E8" s="441" t="s">
        <v>484</v>
      </c>
      <c r="F8" s="266"/>
      <c r="G8" s="266"/>
      <c r="H8" s="2853" t="s">
        <v>893</v>
      </c>
      <c r="I8" s="2853"/>
      <c r="J8" s="2853"/>
    </row>
    <row r="9" spans="1:15" ht="24" customHeight="1">
      <c r="A9" s="266"/>
      <c r="B9" s="269"/>
      <c r="C9" s="247" t="s">
        <v>83</v>
      </c>
      <c r="D9" s="266"/>
      <c r="E9" s="441" t="s">
        <v>485</v>
      </c>
      <c r="F9" s="266"/>
      <c r="G9" s="266"/>
      <c r="H9" s="2853"/>
      <c r="I9" s="2853"/>
      <c r="J9" s="2853"/>
    </row>
    <row r="10" spans="1:15" ht="24" customHeight="1">
      <c r="A10" s="266"/>
      <c r="B10" s="269"/>
      <c r="C10" s="266"/>
      <c r="D10" s="266"/>
      <c r="E10" s="441" t="s">
        <v>486</v>
      </c>
      <c r="F10" s="266"/>
      <c r="G10" s="266"/>
      <c r="H10" s="442"/>
      <c r="I10" s="442"/>
      <c r="J10" s="442"/>
    </row>
    <row r="11" spans="1:15" ht="27.95" customHeight="1">
      <c r="A11" s="9" t="s">
        <v>11</v>
      </c>
      <c r="B11" s="2652" t="s">
        <v>12</v>
      </c>
      <c r="C11" s="2653"/>
      <c r="D11" s="2654"/>
      <c r="E11" s="1365">
        <v>10</v>
      </c>
      <c r="F11" s="2661">
        <v>11</v>
      </c>
      <c r="G11" s="2662"/>
      <c r="H11" s="2662"/>
      <c r="I11" s="2662"/>
      <c r="J11" s="1683">
        <v>12</v>
      </c>
    </row>
    <row r="12" spans="1:15" ht="27.95" customHeight="1">
      <c r="A12" s="10" t="s">
        <v>13</v>
      </c>
      <c r="B12" s="2726" t="s">
        <v>14</v>
      </c>
      <c r="C12" s="2678"/>
      <c r="D12" s="2860"/>
      <c r="E12" s="53" t="s">
        <v>19</v>
      </c>
      <c r="F12" s="2663" t="s">
        <v>894</v>
      </c>
      <c r="G12" s="2664"/>
      <c r="H12" s="2664"/>
      <c r="I12" s="2664"/>
      <c r="J12" s="1661" t="s">
        <v>20</v>
      </c>
    </row>
    <row r="13" spans="1:15" ht="27.95" customHeight="1">
      <c r="A13" s="11"/>
      <c r="B13" s="2684" t="s">
        <v>15</v>
      </c>
      <c r="C13" s="2684"/>
      <c r="D13" s="2684"/>
      <c r="E13" s="54"/>
      <c r="F13" s="1612">
        <v>1</v>
      </c>
      <c r="G13" s="1612">
        <v>2</v>
      </c>
      <c r="H13" s="57">
        <v>3</v>
      </c>
      <c r="I13" s="1613">
        <v>4</v>
      </c>
      <c r="J13" s="1662" t="s">
        <v>21</v>
      </c>
    </row>
    <row r="14" spans="1:15" ht="27.95" customHeight="1">
      <c r="A14" s="735" t="s">
        <v>888</v>
      </c>
      <c r="B14" s="778" t="s">
        <v>889</v>
      </c>
      <c r="C14" s="779"/>
      <c r="D14" s="780"/>
      <c r="E14" s="194" t="s">
        <v>20</v>
      </c>
      <c r="F14" s="368"/>
      <c r="G14" s="194"/>
      <c r="H14" s="34"/>
      <c r="I14" s="25"/>
      <c r="J14" s="1716" t="s">
        <v>979</v>
      </c>
      <c r="O14" s="12">
        <v>1</v>
      </c>
    </row>
    <row r="15" spans="1:15" ht="27.95" customHeight="1">
      <c r="A15" s="733" t="s">
        <v>176</v>
      </c>
      <c r="B15" s="781" t="s">
        <v>487</v>
      </c>
      <c r="C15" s="782"/>
      <c r="D15" s="783"/>
      <c r="E15" s="190" t="s">
        <v>44</v>
      </c>
      <c r="F15" s="190"/>
      <c r="G15" s="190"/>
      <c r="H15" s="4"/>
      <c r="I15" s="13"/>
      <c r="J15" s="13"/>
    </row>
    <row r="16" spans="1:15" ht="27.95" customHeight="1">
      <c r="A16" s="784" t="s">
        <v>177</v>
      </c>
      <c r="B16" s="781" t="s">
        <v>178</v>
      </c>
      <c r="C16" s="782"/>
      <c r="D16" s="783"/>
      <c r="E16" s="190" t="s">
        <v>123</v>
      </c>
      <c r="F16" s="190"/>
      <c r="G16" s="190"/>
      <c r="H16" s="4"/>
      <c r="I16" s="13"/>
      <c r="J16" s="13"/>
    </row>
    <row r="17" spans="1:10" ht="27.95" customHeight="1">
      <c r="A17" s="399"/>
      <c r="B17" s="2857" t="s">
        <v>1379</v>
      </c>
      <c r="C17" s="2858"/>
      <c r="D17" s="2859"/>
      <c r="E17" s="305"/>
      <c r="F17" s="291"/>
      <c r="G17" s="305"/>
      <c r="H17" s="195"/>
      <c r="I17" s="195"/>
      <c r="J17" s="195"/>
    </row>
    <row r="18" spans="1:10" ht="27.95" customHeight="1">
      <c r="A18" s="1112"/>
      <c r="B18" s="1113" t="s">
        <v>187</v>
      </c>
      <c r="C18" s="2515">
        <v>15</v>
      </c>
      <c r="D18" s="1114" t="s">
        <v>293</v>
      </c>
      <c r="E18" s="305"/>
      <c r="F18" s="1694">
        <v>1</v>
      </c>
      <c r="G18" s="1694">
        <v>1</v>
      </c>
      <c r="H18" s="1694">
        <v>1</v>
      </c>
      <c r="I18" s="1694">
        <v>1</v>
      </c>
      <c r="J18" s="195"/>
    </row>
    <row r="19" spans="1:10" ht="24" customHeight="1">
      <c r="A19" s="294"/>
      <c r="B19" s="1774" t="s">
        <v>902</v>
      </c>
      <c r="C19" s="2495"/>
      <c r="D19" s="2496"/>
      <c r="E19" s="190"/>
      <c r="F19" s="2027">
        <v>1</v>
      </c>
      <c r="G19" s="2027">
        <v>1</v>
      </c>
      <c r="H19" s="2027">
        <v>1</v>
      </c>
      <c r="I19" s="2027">
        <v>1</v>
      </c>
      <c r="J19" s="1656"/>
    </row>
    <row r="20" spans="1:10" ht="24" customHeight="1">
      <c r="A20" s="294"/>
      <c r="B20" s="1774" t="s">
        <v>906</v>
      </c>
      <c r="C20" s="2495"/>
      <c r="D20" s="2496"/>
      <c r="E20" s="190"/>
      <c r="F20" s="2027">
        <v>1</v>
      </c>
      <c r="G20" s="2027">
        <v>1</v>
      </c>
      <c r="H20" s="2027">
        <v>1</v>
      </c>
      <c r="I20" s="2027">
        <v>1</v>
      </c>
      <c r="J20" s="1656"/>
    </row>
    <row r="21" spans="1:10" ht="24" customHeight="1">
      <c r="A21" s="294"/>
      <c r="B21" s="1774" t="s">
        <v>910</v>
      </c>
      <c r="C21" s="2495"/>
      <c r="D21" s="2496"/>
      <c r="E21" s="190"/>
      <c r="F21" s="2027">
        <v>1</v>
      </c>
      <c r="G21" s="2027">
        <v>1</v>
      </c>
      <c r="H21" s="2027">
        <v>1</v>
      </c>
      <c r="I21" s="2027">
        <v>1</v>
      </c>
      <c r="J21" s="1656"/>
    </row>
    <row r="22" spans="1:10" ht="24" customHeight="1">
      <c r="A22" s="294"/>
      <c r="B22" s="1774" t="s">
        <v>915</v>
      </c>
      <c r="C22" s="2495"/>
      <c r="D22" s="2496"/>
      <c r="E22" s="190"/>
      <c r="F22" s="2027">
        <v>1</v>
      </c>
      <c r="G22" s="2027">
        <v>1</v>
      </c>
      <c r="H22" s="2027">
        <v>1</v>
      </c>
      <c r="I22" s="2027">
        <v>1</v>
      </c>
      <c r="J22" s="1656"/>
    </row>
    <row r="23" spans="1:10" ht="24" customHeight="1">
      <c r="A23" s="294"/>
      <c r="B23" s="1774" t="s">
        <v>918</v>
      </c>
      <c r="C23" s="2495"/>
      <c r="D23" s="2496"/>
      <c r="E23" s="190"/>
      <c r="F23" s="2027">
        <v>1</v>
      </c>
      <c r="G23" s="2027">
        <v>1</v>
      </c>
      <c r="H23" s="2027">
        <v>1</v>
      </c>
      <c r="I23" s="2027">
        <v>1</v>
      </c>
      <c r="J23" s="1656"/>
    </row>
    <row r="24" spans="1:10" ht="24" customHeight="1">
      <c r="A24" s="294"/>
      <c r="B24" s="1774" t="s">
        <v>923</v>
      </c>
      <c r="C24" s="2495"/>
      <c r="D24" s="2496"/>
      <c r="E24" s="190"/>
      <c r="F24" s="2027">
        <v>1</v>
      </c>
      <c r="G24" s="2027">
        <v>1</v>
      </c>
      <c r="H24" s="2027">
        <v>1</v>
      </c>
      <c r="I24" s="2027">
        <v>1</v>
      </c>
      <c r="J24" s="1656"/>
    </row>
    <row r="25" spans="1:10" ht="24" customHeight="1">
      <c r="A25" s="294"/>
      <c r="B25" s="1774" t="s">
        <v>927</v>
      </c>
      <c r="C25" s="2495"/>
      <c r="D25" s="2496"/>
      <c r="E25" s="190"/>
      <c r="F25" s="2027">
        <v>1</v>
      </c>
      <c r="G25" s="2027">
        <v>1</v>
      </c>
      <c r="H25" s="2027">
        <v>1</v>
      </c>
      <c r="I25" s="2027">
        <v>1</v>
      </c>
      <c r="J25" s="1656"/>
    </row>
    <row r="26" spans="1:10" ht="24" customHeight="1">
      <c r="A26" s="294"/>
      <c r="B26" s="1774" t="s">
        <v>928</v>
      </c>
      <c r="C26" s="2495"/>
      <c r="D26" s="2496"/>
      <c r="E26" s="190"/>
      <c r="F26" s="2027">
        <v>1</v>
      </c>
      <c r="G26" s="2027">
        <v>1</v>
      </c>
      <c r="H26" s="2027">
        <v>1</v>
      </c>
      <c r="I26" s="2027">
        <v>1</v>
      </c>
      <c r="J26" s="1656"/>
    </row>
    <row r="27" spans="1:10" ht="24" customHeight="1">
      <c r="A27" s="294"/>
      <c r="B27" s="1774" t="s">
        <v>931</v>
      </c>
      <c r="C27" s="2495"/>
      <c r="D27" s="2496"/>
      <c r="E27" s="190"/>
      <c r="F27" s="2027">
        <v>1</v>
      </c>
      <c r="G27" s="2027">
        <v>1</v>
      </c>
      <c r="H27" s="2027">
        <v>1</v>
      </c>
      <c r="I27" s="2027">
        <v>1</v>
      </c>
      <c r="J27" s="1656"/>
    </row>
    <row r="28" spans="1:10" ht="24" customHeight="1">
      <c r="A28" s="294"/>
      <c r="B28" s="1774" t="s">
        <v>935</v>
      </c>
      <c r="C28" s="2495"/>
      <c r="D28" s="2496"/>
      <c r="E28" s="190"/>
      <c r="F28" s="2027">
        <v>1</v>
      </c>
      <c r="G28" s="2027">
        <v>1</v>
      </c>
      <c r="H28" s="2027">
        <v>1</v>
      </c>
      <c r="I28" s="2027">
        <v>1</v>
      </c>
      <c r="J28" s="1656"/>
    </row>
    <row r="29" spans="1:10" ht="24" customHeight="1">
      <c r="A29" s="294"/>
      <c r="B29" s="1774" t="s">
        <v>939</v>
      </c>
      <c r="C29" s="2495"/>
      <c r="D29" s="2496"/>
      <c r="E29" s="190"/>
      <c r="F29" s="2027">
        <v>1</v>
      </c>
      <c r="G29" s="2027">
        <v>1</v>
      </c>
      <c r="H29" s="2027">
        <v>1</v>
      </c>
      <c r="I29" s="2027">
        <v>1</v>
      </c>
      <c r="J29" s="1656"/>
    </row>
    <row r="30" spans="1:10" ht="24" customHeight="1">
      <c r="A30" s="294"/>
      <c r="B30" s="1774" t="s">
        <v>944</v>
      </c>
      <c r="C30" s="2495"/>
      <c r="D30" s="2496"/>
      <c r="E30" s="190"/>
      <c r="F30" s="2027">
        <v>1</v>
      </c>
      <c r="G30" s="2027">
        <v>1</v>
      </c>
      <c r="H30" s="2027">
        <v>1</v>
      </c>
      <c r="I30" s="2027">
        <v>1</v>
      </c>
      <c r="J30" s="1656"/>
    </row>
    <row r="31" spans="1:10" ht="24" customHeight="1">
      <c r="A31" s="294"/>
      <c r="B31" s="1774" t="s">
        <v>947</v>
      </c>
      <c r="C31" s="2495"/>
      <c r="D31" s="2496"/>
      <c r="E31" s="190"/>
      <c r="F31" s="2027">
        <v>1</v>
      </c>
      <c r="G31" s="2027">
        <v>1</v>
      </c>
      <c r="H31" s="2027">
        <v>1</v>
      </c>
      <c r="I31" s="2027">
        <v>1</v>
      </c>
      <c r="J31" s="1656"/>
    </row>
    <row r="32" spans="1:10" ht="24" customHeight="1">
      <c r="A32" s="294"/>
      <c r="B32" s="1774" t="s">
        <v>950</v>
      </c>
      <c r="C32" s="2495"/>
      <c r="D32" s="2496"/>
      <c r="E32" s="190"/>
      <c r="F32" s="2027">
        <v>1</v>
      </c>
      <c r="G32" s="2027">
        <v>1</v>
      </c>
      <c r="H32" s="2027">
        <v>1</v>
      </c>
      <c r="I32" s="2027">
        <v>1</v>
      </c>
      <c r="J32" s="1656"/>
    </row>
    <row r="33" spans="1:10" ht="24" customHeight="1">
      <c r="A33" s="294"/>
      <c r="B33" s="1775" t="s">
        <v>953</v>
      </c>
      <c r="C33" s="2495"/>
      <c r="D33" s="2496"/>
      <c r="E33" s="190"/>
      <c r="F33" s="2027">
        <v>1</v>
      </c>
      <c r="G33" s="2027">
        <v>1</v>
      </c>
      <c r="H33" s="2027">
        <v>1</v>
      </c>
      <c r="I33" s="2027">
        <v>1</v>
      </c>
      <c r="J33" s="1656"/>
    </row>
    <row r="34" spans="1:10" ht="27.95" customHeight="1">
      <c r="A34" s="2519"/>
      <c r="B34" s="2516" t="s">
        <v>1380</v>
      </c>
      <c r="C34" s="2517"/>
      <c r="D34" s="2518"/>
      <c r="E34" s="305"/>
      <c r="F34" s="291"/>
      <c r="G34" s="305"/>
      <c r="H34" s="195"/>
      <c r="I34" s="195"/>
      <c r="J34" s="195"/>
    </row>
    <row r="35" spans="1:10" ht="27.95" customHeight="1">
      <c r="A35" s="1252"/>
      <c r="B35" s="2854" t="s">
        <v>1218</v>
      </c>
      <c r="C35" s="2855"/>
      <c r="D35" s="2856"/>
      <c r="E35" s="313"/>
      <c r="F35" s="314"/>
      <c r="G35" s="313"/>
      <c r="H35" s="16"/>
      <c r="I35" s="14"/>
      <c r="J35" s="14"/>
    </row>
    <row r="36" spans="1:10" ht="27.95" customHeight="1">
      <c r="A36" s="12">
        <v>1</v>
      </c>
      <c r="I36" s="12">
        <v>1</v>
      </c>
      <c r="J36" s="12">
        <v>1</v>
      </c>
    </row>
    <row r="37" spans="1:10" ht="27.95" customHeight="1">
      <c r="B37" s="35"/>
      <c r="C37" s="35"/>
    </row>
    <row r="38" spans="1:10" ht="27.95" customHeight="1">
      <c r="B38" s="35"/>
      <c r="C38" s="35"/>
    </row>
  </sheetData>
  <mergeCells count="13">
    <mergeCell ref="H9:J9"/>
    <mergeCell ref="F11:I11"/>
    <mergeCell ref="F12:I12"/>
    <mergeCell ref="B35:D35"/>
    <mergeCell ref="B13:D13"/>
    <mergeCell ref="B17:D17"/>
    <mergeCell ref="B11:D11"/>
    <mergeCell ref="B12:D12"/>
    <mergeCell ref="H3:J3"/>
    <mergeCell ref="H4:J4"/>
    <mergeCell ref="H5:J5"/>
    <mergeCell ref="H7:J7"/>
    <mergeCell ref="H8:J8"/>
  </mergeCells>
  <pageMargins left="0.59055118110236227" right="0.15748031496062992" top="0.33" bottom="0.17" header="0.31496062992125984" footer="0.15748031496062992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O64"/>
  <sheetViews>
    <sheetView view="pageBreakPreview" topLeftCell="A43" zoomScale="70" zoomScaleNormal="60" zoomScaleSheetLayoutView="70" workbookViewId="0">
      <selection activeCell="B62" sqref="B62"/>
    </sheetView>
  </sheetViews>
  <sheetFormatPr defaultColWidth="9" defaultRowHeight="27.95" customHeight="1"/>
  <cols>
    <col min="1" max="1" width="54.42578125" style="12" customWidth="1"/>
    <col min="2" max="2" width="16.5703125" style="12" customWidth="1"/>
    <col min="3" max="3" width="13.5703125" style="12" customWidth="1"/>
    <col min="4" max="4" width="48" style="12" customWidth="1"/>
    <col min="5" max="7" width="14.5703125" style="12" customWidth="1"/>
    <col min="8" max="8" width="13.5703125" style="50" customWidth="1"/>
    <col min="9" max="9" width="13.5703125" style="12" customWidth="1"/>
    <col min="10" max="10" width="13.5703125" style="35" customWidth="1"/>
    <col min="11" max="16384" width="9" style="12"/>
  </cols>
  <sheetData>
    <row r="1" spans="1:10" ht="27.95" customHeight="1">
      <c r="A1" s="763" t="s">
        <v>664</v>
      </c>
      <c r="B1" s="246"/>
      <c r="C1" s="785" t="s">
        <v>78</v>
      </c>
      <c r="D1" s="785"/>
      <c r="E1" s="207"/>
      <c r="F1" s="208"/>
      <c r="G1" s="207"/>
      <c r="H1" s="209"/>
      <c r="I1" s="207"/>
      <c r="J1" s="1718"/>
    </row>
    <row r="2" spans="1:10" ht="27.95" customHeight="1">
      <c r="A2" s="764" t="s">
        <v>17</v>
      </c>
      <c r="B2" s="246"/>
      <c r="C2" s="785" t="s">
        <v>79</v>
      </c>
      <c r="D2" s="785"/>
      <c r="E2" s="202"/>
      <c r="F2" s="202"/>
      <c r="G2" s="202"/>
      <c r="H2" s="203"/>
      <c r="I2" s="202"/>
      <c r="J2" s="1718"/>
    </row>
    <row r="3" spans="1:10" ht="27.95" customHeight="1">
      <c r="A3" s="204" t="s">
        <v>1</v>
      </c>
      <c r="B3" s="204"/>
      <c r="C3" s="204" t="s">
        <v>80</v>
      </c>
      <c r="D3" s="204"/>
      <c r="E3" s="204" t="s">
        <v>2</v>
      </c>
      <c r="F3" s="204"/>
      <c r="G3" s="204"/>
      <c r="H3" s="2840" t="s">
        <v>3</v>
      </c>
      <c r="I3" s="2840"/>
      <c r="J3" s="1718"/>
    </row>
    <row r="4" spans="1:10" ht="27.95" customHeight="1">
      <c r="A4" s="44" t="s">
        <v>4</v>
      </c>
      <c r="B4" s="247"/>
      <c r="C4" s="247" t="s">
        <v>81</v>
      </c>
      <c r="D4" s="44"/>
      <c r="E4" s="248" t="s">
        <v>159</v>
      </c>
      <c r="F4" s="44"/>
      <c r="G4" s="44"/>
      <c r="H4" s="249" t="s">
        <v>655</v>
      </c>
      <c r="I4" s="250"/>
      <c r="J4" s="1718"/>
    </row>
    <row r="5" spans="1:10" ht="27.95" customHeight="1">
      <c r="A5" s="251" t="s">
        <v>82</v>
      </c>
      <c r="B5" s="247"/>
      <c r="C5" s="247" t="s">
        <v>83</v>
      </c>
      <c r="D5" s="44"/>
      <c r="E5" s="247" t="s">
        <v>160</v>
      </c>
      <c r="F5" s="44"/>
      <c r="G5" s="44"/>
      <c r="H5" s="249"/>
      <c r="I5" s="250"/>
      <c r="J5" s="1718"/>
    </row>
    <row r="6" spans="1:10" ht="27.95" customHeight="1">
      <c r="A6" s="251" t="s">
        <v>84</v>
      </c>
      <c r="B6" s="247"/>
      <c r="C6" s="247"/>
      <c r="D6" s="44"/>
      <c r="E6" s="247" t="s">
        <v>161</v>
      </c>
      <c r="F6" s="44"/>
      <c r="G6" s="44"/>
      <c r="H6" s="249" t="s">
        <v>657</v>
      </c>
      <c r="I6" s="250"/>
      <c r="J6" s="1718"/>
    </row>
    <row r="7" spans="1:10" ht="27.95" customHeight="1">
      <c r="A7" s="44"/>
      <c r="B7" s="44"/>
      <c r="C7" s="44"/>
      <c r="D7" s="44"/>
      <c r="E7" s="206" t="s">
        <v>619</v>
      </c>
      <c r="F7" s="205"/>
      <c r="G7" s="205"/>
      <c r="H7" s="2839"/>
      <c r="I7" s="2839"/>
      <c r="J7" s="1718"/>
    </row>
    <row r="8" spans="1:10" ht="27.95" customHeight="1">
      <c r="A8" s="44"/>
      <c r="B8" s="44"/>
      <c r="C8" s="44"/>
      <c r="D8" s="44"/>
      <c r="E8" s="206" t="s">
        <v>162</v>
      </c>
      <c r="F8" s="205"/>
      <c r="G8" s="205"/>
      <c r="H8" s="262" t="s">
        <v>656</v>
      </c>
      <c r="I8" s="262"/>
      <c r="J8" s="1718"/>
    </row>
    <row r="9" spans="1:10" ht="27.95" customHeight="1">
      <c r="A9" s="44"/>
      <c r="B9" s="44"/>
      <c r="C9" s="44"/>
      <c r="D9" s="44"/>
      <c r="E9" s="206" t="s">
        <v>163</v>
      </c>
      <c r="F9" s="205"/>
      <c r="G9" s="205"/>
      <c r="H9" s="262"/>
      <c r="I9" s="262"/>
      <c r="J9" s="1718"/>
    </row>
    <row r="10" spans="1:10" ht="27.95" customHeight="1">
      <c r="A10" s="38"/>
      <c r="B10" s="204"/>
      <c r="C10" s="204" t="s">
        <v>85</v>
      </c>
      <c r="D10" s="204"/>
      <c r="E10" s="204" t="s">
        <v>7</v>
      </c>
      <c r="F10" s="204"/>
      <c r="G10" s="204"/>
      <c r="H10" s="2840" t="s">
        <v>8</v>
      </c>
      <c r="I10" s="2840"/>
      <c r="J10" s="1718"/>
    </row>
    <row r="11" spans="1:10" ht="27.95" customHeight="1">
      <c r="A11" s="38"/>
      <c r="B11" s="247"/>
      <c r="C11" s="247" t="s">
        <v>91</v>
      </c>
      <c r="D11" s="44"/>
      <c r="E11" s="248" t="s">
        <v>159</v>
      </c>
      <c r="F11" s="44"/>
      <c r="G11" s="44"/>
      <c r="H11" s="249" t="s">
        <v>654</v>
      </c>
      <c r="I11" s="250"/>
      <c r="J11" s="1718"/>
    </row>
    <row r="12" spans="1:10" ht="27.95" customHeight="1">
      <c r="A12" s="38"/>
      <c r="B12" s="247"/>
      <c r="C12" s="247" t="s">
        <v>83</v>
      </c>
      <c r="D12" s="44"/>
      <c r="E12" s="247" t="s">
        <v>618</v>
      </c>
      <c r="F12" s="44"/>
      <c r="G12" s="44"/>
      <c r="H12" s="249"/>
      <c r="I12" s="250"/>
      <c r="J12" s="1718"/>
    </row>
    <row r="13" spans="1:10" ht="27.95" customHeight="1">
      <c r="A13" s="38"/>
      <c r="B13" s="247"/>
      <c r="C13" s="247"/>
      <c r="D13" s="44"/>
      <c r="E13" s="247" t="s">
        <v>161</v>
      </c>
      <c r="F13" s="44"/>
      <c r="G13" s="44"/>
      <c r="H13" s="249" t="s">
        <v>658</v>
      </c>
      <c r="I13" s="250"/>
      <c r="J13" s="1718"/>
    </row>
    <row r="14" spans="1:10" ht="27.95" customHeight="1">
      <c r="A14" s="38"/>
      <c r="B14" s="247"/>
      <c r="C14" s="247"/>
      <c r="D14" s="44"/>
      <c r="E14" s="206" t="s">
        <v>660</v>
      </c>
      <c r="F14" s="205"/>
      <c r="G14" s="205"/>
      <c r="H14" s="2839"/>
      <c r="I14" s="2839"/>
      <c r="J14" s="1718"/>
    </row>
    <row r="15" spans="1:10" ht="27.95" customHeight="1">
      <c r="A15" s="38"/>
      <c r="B15" s="247"/>
      <c r="C15" s="247"/>
      <c r="D15" s="44"/>
      <c r="E15" s="206" t="s">
        <v>162</v>
      </c>
      <c r="F15" s="205"/>
      <c r="G15" s="205"/>
      <c r="H15" s="262" t="s">
        <v>659</v>
      </c>
      <c r="I15" s="262"/>
      <c r="J15" s="1718"/>
    </row>
    <row r="16" spans="1:10" ht="27.95" customHeight="1">
      <c r="A16" s="38"/>
      <c r="B16" s="247"/>
      <c r="C16" s="247"/>
      <c r="D16" s="44"/>
      <c r="E16" s="206" t="s">
        <v>620</v>
      </c>
      <c r="F16" s="205"/>
      <c r="G16" s="205"/>
      <c r="H16" s="262"/>
      <c r="I16" s="262"/>
      <c r="J16" s="1718"/>
    </row>
    <row r="17" spans="1:15" ht="27.75" customHeight="1">
      <c r="A17" s="41"/>
      <c r="B17" s="41"/>
      <c r="C17" s="41"/>
      <c r="D17" s="41"/>
      <c r="E17" s="252"/>
      <c r="F17" s="41"/>
      <c r="G17" s="41"/>
      <c r="H17" s="253"/>
      <c r="I17" s="254"/>
      <c r="J17" s="1719"/>
    </row>
    <row r="18" spans="1:15" ht="27.95" customHeight="1">
      <c r="A18" s="9" t="s">
        <v>11</v>
      </c>
      <c r="B18" s="2653" t="s">
        <v>12</v>
      </c>
      <c r="C18" s="2653"/>
      <c r="D18" s="2653"/>
      <c r="E18" s="1133">
        <v>10</v>
      </c>
      <c r="F18" s="2661">
        <v>11</v>
      </c>
      <c r="G18" s="2662"/>
      <c r="H18" s="2662"/>
      <c r="I18" s="2662"/>
      <c r="J18" s="1683">
        <v>12</v>
      </c>
    </row>
    <row r="19" spans="1:15" s="1" customFormat="1" ht="27.95" customHeight="1">
      <c r="A19" s="10" t="s">
        <v>13</v>
      </c>
      <c r="B19" s="2678" t="s">
        <v>14</v>
      </c>
      <c r="C19" s="2678"/>
      <c r="D19" s="2678"/>
      <c r="E19" s="53" t="s">
        <v>19</v>
      </c>
      <c r="F19" s="2663" t="s">
        <v>894</v>
      </c>
      <c r="G19" s="2664"/>
      <c r="H19" s="2664"/>
      <c r="I19" s="2664"/>
      <c r="J19" s="1661" t="s">
        <v>20</v>
      </c>
    </row>
    <row r="20" spans="1:15" s="1" customFormat="1" ht="27.95" customHeight="1">
      <c r="A20" s="11"/>
      <c r="B20" s="2684" t="s">
        <v>15</v>
      </c>
      <c r="C20" s="2684"/>
      <c r="D20" s="2684"/>
      <c r="E20" s="54"/>
      <c r="F20" s="1612">
        <v>1</v>
      </c>
      <c r="G20" s="1612">
        <v>2</v>
      </c>
      <c r="H20" s="57">
        <v>3</v>
      </c>
      <c r="I20" s="1613">
        <v>4</v>
      </c>
      <c r="J20" s="1662" t="s">
        <v>21</v>
      </c>
    </row>
    <row r="21" spans="1:15" s="1" customFormat="1" ht="27.95" customHeight="1">
      <c r="A21" s="768" t="s">
        <v>719</v>
      </c>
      <c r="B21" s="2861" t="s">
        <v>720</v>
      </c>
      <c r="C21" s="2862"/>
      <c r="D21" s="2863"/>
      <c r="E21" s="185" t="s">
        <v>20</v>
      </c>
      <c r="F21" s="185"/>
      <c r="G21" s="185"/>
      <c r="H21" s="67"/>
      <c r="I21" s="24"/>
      <c r="J21" s="1717" t="s">
        <v>979</v>
      </c>
      <c r="O21" s="1">
        <v>1</v>
      </c>
    </row>
    <row r="22" spans="1:15" ht="27.95" customHeight="1">
      <c r="A22" s="770" t="s">
        <v>164</v>
      </c>
      <c r="B22" s="2797" t="s">
        <v>1003</v>
      </c>
      <c r="C22" s="2798"/>
      <c r="D22" s="2811"/>
      <c r="E22" s="190" t="s">
        <v>44</v>
      </c>
      <c r="F22" s="190"/>
      <c r="G22" s="190"/>
      <c r="H22" s="68"/>
      <c r="I22" s="13"/>
      <c r="J22" s="1708"/>
    </row>
    <row r="23" spans="1:15" ht="27.95" customHeight="1">
      <c r="A23" s="294"/>
      <c r="B23" s="1149" t="s">
        <v>111</v>
      </c>
      <c r="C23" s="1738">
        <v>15</v>
      </c>
      <c r="D23" s="1145" t="s">
        <v>293</v>
      </c>
      <c r="E23" s="190" t="s">
        <v>123</v>
      </c>
      <c r="F23" s="2005">
        <v>1</v>
      </c>
      <c r="G23" s="2005">
        <v>1</v>
      </c>
      <c r="H23" s="2005">
        <v>1</v>
      </c>
      <c r="I23" s="2005">
        <v>1</v>
      </c>
      <c r="J23" s="1656"/>
    </row>
    <row r="24" spans="1:15" ht="27.95" customHeight="1">
      <c r="A24" s="294"/>
      <c r="B24" s="1774" t="s">
        <v>902</v>
      </c>
      <c r="C24" s="1738"/>
      <c r="D24" s="1739"/>
      <c r="E24" s="190"/>
      <c r="F24" s="2005">
        <v>1</v>
      </c>
      <c r="G24" s="2005">
        <v>1</v>
      </c>
      <c r="H24" s="2005">
        <v>1</v>
      </c>
      <c r="I24" s="2005">
        <v>1</v>
      </c>
      <c r="J24" s="1656"/>
    </row>
    <row r="25" spans="1:15" ht="27.95" customHeight="1">
      <c r="A25" s="294"/>
      <c r="B25" s="1774" t="s">
        <v>906</v>
      </c>
      <c r="C25" s="1738"/>
      <c r="D25" s="1739"/>
      <c r="E25" s="190"/>
      <c r="F25" s="2005">
        <v>1</v>
      </c>
      <c r="G25" s="2005">
        <v>1</v>
      </c>
      <c r="H25" s="2005">
        <v>1</v>
      </c>
      <c r="I25" s="2005">
        <v>1</v>
      </c>
      <c r="J25" s="1656"/>
    </row>
    <row r="26" spans="1:15" ht="27.95" customHeight="1">
      <c r="A26" s="294"/>
      <c r="B26" s="1774" t="s">
        <v>910</v>
      </c>
      <c r="C26" s="1738"/>
      <c r="D26" s="1739"/>
      <c r="E26" s="190"/>
      <c r="F26" s="2005">
        <v>1</v>
      </c>
      <c r="G26" s="2005">
        <v>1</v>
      </c>
      <c r="H26" s="2005">
        <v>1</v>
      </c>
      <c r="I26" s="2005">
        <v>1</v>
      </c>
      <c r="J26" s="1656"/>
    </row>
    <row r="27" spans="1:15" ht="27.95" customHeight="1">
      <c r="A27" s="294"/>
      <c r="B27" s="1774" t="s">
        <v>915</v>
      </c>
      <c r="C27" s="1738"/>
      <c r="D27" s="1739"/>
      <c r="E27" s="190"/>
      <c r="F27" s="2005">
        <v>1</v>
      </c>
      <c r="G27" s="2005">
        <v>1</v>
      </c>
      <c r="H27" s="2005">
        <v>1</v>
      </c>
      <c r="I27" s="2005">
        <v>1</v>
      </c>
      <c r="J27" s="1656"/>
    </row>
    <row r="28" spans="1:15" ht="27.95" customHeight="1">
      <c r="A28" s="294"/>
      <c r="B28" s="1774" t="s">
        <v>918</v>
      </c>
      <c r="C28" s="1738"/>
      <c r="D28" s="1739"/>
      <c r="E28" s="190"/>
      <c r="F28" s="2005">
        <v>1</v>
      </c>
      <c r="G28" s="2005">
        <v>1</v>
      </c>
      <c r="H28" s="2005">
        <v>1</v>
      </c>
      <c r="I28" s="2005">
        <v>1</v>
      </c>
      <c r="J28" s="1656"/>
    </row>
    <row r="29" spans="1:15" ht="27.95" customHeight="1">
      <c r="A29" s="294"/>
      <c r="B29" s="1774" t="s">
        <v>923</v>
      </c>
      <c r="C29" s="1738"/>
      <c r="D29" s="1739"/>
      <c r="E29" s="190"/>
      <c r="F29" s="2005">
        <v>1</v>
      </c>
      <c r="G29" s="2005">
        <v>1</v>
      </c>
      <c r="H29" s="2005">
        <v>1</v>
      </c>
      <c r="I29" s="2005">
        <v>1</v>
      </c>
      <c r="J29" s="1656"/>
    </row>
    <row r="30" spans="1:15" ht="27.95" customHeight="1">
      <c r="A30" s="294"/>
      <c r="B30" s="1774" t="s">
        <v>927</v>
      </c>
      <c r="C30" s="1738"/>
      <c r="D30" s="1739"/>
      <c r="E30" s="190"/>
      <c r="F30" s="2005">
        <v>1</v>
      </c>
      <c r="G30" s="2005">
        <v>1</v>
      </c>
      <c r="H30" s="2005">
        <v>1</v>
      </c>
      <c r="I30" s="2005">
        <v>1</v>
      </c>
      <c r="J30" s="1656"/>
    </row>
    <row r="31" spans="1:15" ht="27.95" customHeight="1">
      <c r="A31" s="294"/>
      <c r="B31" s="1774" t="s">
        <v>928</v>
      </c>
      <c r="C31" s="2512"/>
      <c r="D31" s="2513"/>
      <c r="E31" s="190"/>
      <c r="F31" s="2005">
        <v>1</v>
      </c>
      <c r="G31" s="2005">
        <v>1</v>
      </c>
      <c r="H31" s="2005">
        <v>1</v>
      </c>
      <c r="I31" s="2005">
        <v>1</v>
      </c>
      <c r="J31" s="1656"/>
    </row>
    <row r="32" spans="1:15" ht="27.95" customHeight="1">
      <c r="A32" s="294"/>
      <c r="B32" s="1774" t="s">
        <v>931</v>
      </c>
      <c r="C32" s="2512"/>
      <c r="D32" s="2513"/>
      <c r="E32" s="190"/>
      <c r="F32" s="2005">
        <v>1</v>
      </c>
      <c r="G32" s="2005">
        <v>1</v>
      </c>
      <c r="H32" s="2005">
        <v>1</v>
      </c>
      <c r="I32" s="2005">
        <v>1</v>
      </c>
      <c r="J32" s="1656"/>
    </row>
    <row r="33" spans="1:15" ht="27.95" customHeight="1">
      <c r="A33" s="1200"/>
      <c r="B33" s="2524" t="s">
        <v>935</v>
      </c>
      <c r="C33" s="428"/>
      <c r="D33" s="429"/>
      <c r="E33" s="293"/>
      <c r="F33" s="2525">
        <v>1</v>
      </c>
      <c r="G33" s="2525">
        <v>1</v>
      </c>
      <c r="H33" s="2525">
        <v>1</v>
      </c>
      <c r="I33" s="2525">
        <v>1</v>
      </c>
      <c r="J33" s="1658"/>
    </row>
    <row r="34" spans="1:15" ht="27.95" customHeight="1">
      <c r="A34" s="768" t="s">
        <v>719</v>
      </c>
      <c r="B34" s="2520" t="s">
        <v>939</v>
      </c>
      <c r="C34" s="2521"/>
      <c r="D34" s="2522"/>
      <c r="E34" s="185"/>
      <c r="F34" s="2523">
        <v>1</v>
      </c>
      <c r="G34" s="2523">
        <v>1</v>
      </c>
      <c r="H34" s="2523">
        <v>1</v>
      </c>
      <c r="I34" s="2523">
        <v>1</v>
      </c>
      <c r="J34" s="1704"/>
    </row>
    <row r="35" spans="1:15" ht="27.95" customHeight="1">
      <c r="A35" s="770" t="s">
        <v>167</v>
      </c>
      <c r="B35" s="1774" t="s">
        <v>944</v>
      </c>
      <c r="C35" s="1738"/>
      <c r="D35" s="1739"/>
      <c r="E35" s="190"/>
      <c r="F35" s="2005">
        <v>1</v>
      </c>
      <c r="G35" s="2005">
        <v>1</v>
      </c>
      <c r="H35" s="2005">
        <v>1</v>
      </c>
      <c r="I35" s="2005">
        <v>1</v>
      </c>
      <c r="J35" s="1656"/>
    </row>
    <row r="36" spans="1:15" ht="27.95" customHeight="1">
      <c r="A36" s="294"/>
      <c r="B36" s="1774" t="s">
        <v>947</v>
      </c>
      <c r="C36" s="1738"/>
      <c r="D36" s="1739"/>
      <c r="E36" s="190"/>
      <c r="F36" s="2005">
        <v>1</v>
      </c>
      <c r="G36" s="2005">
        <v>1</v>
      </c>
      <c r="H36" s="2005">
        <v>1</v>
      </c>
      <c r="I36" s="2005">
        <v>1</v>
      </c>
      <c r="J36" s="1656"/>
    </row>
    <row r="37" spans="1:15" ht="27.95" customHeight="1">
      <c r="A37" s="294"/>
      <c r="B37" s="1774" t="s">
        <v>950</v>
      </c>
      <c r="C37" s="1738"/>
      <c r="D37" s="1739"/>
      <c r="E37" s="190"/>
      <c r="F37" s="2005">
        <v>1</v>
      </c>
      <c r="G37" s="2005">
        <v>1</v>
      </c>
      <c r="H37" s="2005">
        <v>1</v>
      </c>
      <c r="I37" s="2005">
        <v>1</v>
      </c>
      <c r="J37" s="1656"/>
    </row>
    <row r="38" spans="1:15" ht="27.95" customHeight="1">
      <c r="A38" s="294"/>
      <c r="B38" s="1775" t="s">
        <v>953</v>
      </c>
      <c r="C38" s="1738"/>
      <c r="D38" s="1739"/>
      <c r="E38" s="190"/>
      <c r="F38" s="2005">
        <v>1</v>
      </c>
      <c r="G38" s="2005">
        <v>1</v>
      </c>
      <c r="H38" s="2005">
        <v>1</v>
      </c>
      <c r="I38" s="2005">
        <v>1</v>
      </c>
      <c r="J38" s="1656"/>
    </row>
    <row r="39" spans="1:15" ht="27.95" customHeight="1">
      <c r="A39" s="294"/>
      <c r="B39" s="1776" t="s">
        <v>1002</v>
      </c>
      <c r="C39" s="388"/>
      <c r="D39" s="389"/>
      <c r="E39" s="386"/>
      <c r="F39" s="386"/>
      <c r="G39" s="386"/>
      <c r="H39" s="195"/>
      <c r="I39" s="195"/>
      <c r="J39" s="1655"/>
    </row>
    <row r="40" spans="1:15" ht="27.95" customHeight="1">
      <c r="A40" s="2530"/>
      <c r="B40" s="2531" t="s">
        <v>1004</v>
      </c>
      <c r="C40" s="2532"/>
      <c r="D40" s="2533"/>
      <c r="E40" s="1720"/>
      <c r="F40" s="1720"/>
      <c r="G40" s="1720"/>
      <c r="H40" s="2538"/>
      <c r="I40" s="15"/>
      <c r="J40" s="2539"/>
    </row>
    <row r="41" spans="1:15" ht="27.95" customHeight="1">
      <c r="A41" s="2530"/>
      <c r="B41" s="2531"/>
      <c r="C41" s="2532"/>
      <c r="D41" s="2533"/>
      <c r="E41" s="1720"/>
      <c r="F41" s="1720"/>
      <c r="G41" s="1720"/>
      <c r="H41" s="2538"/>
      <c r="I41" s="15"/>
      <c r="J41" s="2539"/>
    </row>
    <row r="42" spans="1:15" ht="27.95" customHeight="1">
      <c r="A42" s="294"/>
      <c r="B42" s="1776"/>
      <c r="C42" s="388"/>
      <c r="D42" s="389"/>
      <c r="E42" s="386"/>
      <c r="F42" s="386"/>
      <c r="G42" s="386"/>
      <c r="H42" s="4"/>
      <c r="I42" s="13"/>
      <c r="J42" s="1708"/>
    </row>
    <row r="43" spans="1:15" ht="27.95" customHeight="1">
      <c r="A43" s="2534"/>
      <c r="B43" s="2535" t="s">
        <v>722</v>
      </c>
      <c r="C43" s="2536"/>
      <c r="D43" s="2537"/>
      <c r="E43" s="194" t="s">
        <v>20</v>
      </c>
      <c r="F43" s="194"/>
      <c r="G43" s="194"/>
      <c r="H43" s="2540"/>
      <c r="I43" s="25"/>
      <c r="J43" s="1716" t="s">
        <v>979</v>
      </c>
      <c r="O43" s="12">
        <v>2</v>
      </c>
    </row>
    <row r="44" spans="1:15" ht="27.95" customHeight="1">
      <c r="A44" s="770"/>
      <c r="B44" s="1158" t="s">
        <v>165</v>
      </c>
      <c r="C44" s="1159"/>
      <c r="D44" s="769"/>
      <c r="E44" s="190" t="s">
        <v>44</v>
      </c>
      <c r="F44" s="190"/>
      <c r="G44" s="190"/>
      <c r="H44" s="68"/>
      <c r="I44" s="13"/>
      <c r="J44" s="1708"/>
    </row>
    <row r="45" spans="1:15" ht="27.95" customHeight="1">
      <c r="A45" s="294"/>
      <c r="B45" s="241" t="s">
        <v>166</v>
      </c>
      <c r="C45" s="390">
        <v>1</v>
      </c>
      <c r="D45" s="389" t="s">
        <v>127</v>
      </c>
      <c r="E45" s="190" t="s">
        <v>123</v>
      </c>
      <c r="F45" s="190"/>
      <c r="G45" s="190"/>
      <c r="H45" s="1680">
        <v>1</v>
      </c>
      <c r="I45" s="245"/>
      <c r="J45" s="1656"/>
    </row>
    <row r="46" spans="1:15" ht="27.95" customHeight="1">
      <c r="A46" s="294"/>
      <c r="B46" s="241"/>
      <c r="C46" s="390"/>
      <c r="D46" s="389"/>
      <c r="E46" s="357"/>
      <c r="F46" s="357"/>
      <c r="G46" s="357"/>
      <c r="H46" s="2526"/>
      <c r="I46" s="509"/>
      <c r="J46" s="2177"/>
    </row>
    <row r="47" spans="1:15" ht="27.95" customHeight="1">
      <c r="A47" s="294"/>
      <c r="B47" s="387"/>
      <c r="C47" s="390"/>
      <c r="D47" s="389"/>
      <c r="E47" s="1720"/>
      <c r="F47" s="1720"/>
      <c r="G47" s="1720"/>
      <c r="H47" s="1721"/>
      <c r="I47" s="1721"/>
      <c r="J47" s="1722"/>
    </row>
    <row r="48" spans="1:15" ht="27.95" customHeight="1">
      <c r="A48" s="158"/>
      <c r="B48" s="2864" t="s">
        <v>724</v>
      </c>
      <c r="C48" s="2865"/>
      <c r="D48" s="2866"/>
      <c r="E48" s="190" t="s">
        <v>20</v>
      </c>
      <c r="F48" s="190"/>
      <c r="G48" s="190"/>
      <c r="H48" s="68"/>
      <c r="I48" s="13"/>
      <c r="J48" s="1708" t="s">
        <v>979</v>
      </c>
      <c r="O48" s="12">
        <v>3</v>
      </c>
    </row>
    <row r="49" spans="1:15" ht="27.95" customHeight="1">
      <c r="A49" s="158"/>
      <c r="B49" s="1162" t="s">
        <v>725</v>
      </c>
      <c r="C49" s="1163"/>
      <c r="D49" s="1164"/>
      <c r="E49" s="190" t="s">
        <v>44</v>
      </c>
      <c r="F49" s="190"/>
      <c r="G49" s="190"/>
      <c r="H49" s="68"/>
      <c r="I49" s="13"/>
      <c r="J49" s="1708"/>
    </row>
    <row r="50" spans="1:15" ht="27.95" customHeight="1">
      <c r="A50" s="326"/>
      <c r="B50" s="241" t="s">
        <v>166</v>
      </c>
      <c r="C50" s="391">
        <v>0.98</v>
      </c>
      <c r="D50" s="389" t="s">
        <v>168</v>
      </c>
      <c r="E50" s="190" t="s">
        <v>123</v>
      </c>
      <c r="F50" s="1680">
        <v>1</v>
      </c>
      <c r="G50" s="1680">
        <v>1</v>
      </c>
      <c r="H50" s="1680">
        <v>1</v>
      </c>
      <c r="I50" s="1680">
        <v>1</v>
      </c>
      <c r="J50" s="1656"/>
    </row>
    <row r="51" spans="1:15" ht="27.95" customHeight="1">
      <c r="A51" s="326"/>
      <c r="B51" s="2527"/>
      <c r="C51" s="2528"/>
      <c r="D51" s="395"/>
      <c r="E51" s="194"/>
      <c r="F51" s="2529"/>
      <c r="G51" s="2529"/>
      <c r="H51" s="1680"/>
      <c r="I51" s="1680"/>
      <c r="J51" s="1656"/>
    </row>
    <row r="52" spans="1:15" ht="27.95" customHeight="1">
      <c r="A52" s="326"/>
      <c r="B52" s="393"/>
      <c r="C52" s="394"/>
      <c r="D52" s="395"/>
      <c r="E52" s="396"/>
      <c r="F52" s="396"/>
      <c r="G52" s="396"/>
      <c r="H52" s="1457"/>
      <c r="I52" s="1495"/>
      <c r="J52" s="1695"/>
    </row>
    <row r="53" spans="1:15" ht="27.95" customHeight="1">
      <c r="A53" s="735" t="s">
        <v>721</v>
      </c>
      <c r="B53" s="771" t="s">
        <v>723</v>
      </c>
      <c r="C53" s="772"/>
      <c r="D53" s="773"/>
      <c r="E53" s="190" t="s">
        <v>20</v>
      </c>
      <c r="F53" s="190"/>
      <c r="G53" s="190"/>
      <c r="H53" s="68"/>
      <c r="I53" s="13"/>
      <c r="J53" s="1708" t="s">
        <v>979</v>
      </c>
      <c r="O53" s="12">
        <v>4</v>
      </c>
    </row>
    <row r="54" spans="1:15" ht="27.95" customHeight="1">
      <c r="A54" s="733" t="s">
        <v>169</v>
      </c>
      <c r="B54" s="771" t="s">
        <v>170</v>
      </c>
      <c r="C54" s="772"/>
      <c r="D54" s="773"/>
      <c r="E54" s="190" t="s">
        <v>44</v>
      </c>
      <c r="F54" s="190"/>
      <c r="G54" s="190"/>
      <c r="H54" s="68"/>
      <c r="I54" s="13"/>
      <c r="J54" s="1708"/>
    </row>
    <row r="55" spans="1:15" ht="27.95" customHeight="1">
      <c r="A55" s="733"/>
      <c r="B55" s="774" t="s">
        <v>171</v>
      </c>
      <c r="C55" s="775"/>
      <c r="D55" s="776"/>
      <c r="E55" s="190" t="s">
        <v>123</v>
      </c>
      <c r="F55" s="190"/>
      <c r="G55" s="190"/>
      <c r="H55" s="245"/>
      <c r="I55" s="245"/>
      <c r="J55" s="1656"/>
    </row>
    <row r="56" spans="1:15" ht="27.95" customHeight="1">
      <c r="A56" s="777"/>
      <c r="B56" s="774" t="s">
        <v>172</v>
      </c>
      <c r="C56" s="775"/>
      <c r="D56" s="776"/>
      <c r="E56" s="190"/>
      <c r="F56" s="397"/>
      <c r="G56" s="397"/>
      <c r="H56" s="1527"/>
      <c r="I56" s="1495"/>
      <c r="J56" s="1695"/>
    </row>
    <row r="57" spans="1:15" ht="27.95" customHeight="1">
      <c r="A57" s="733"/>
      <c r="B57" s="774" t="s">
        <v>173</v>
      </c>
      <c r="C57" s="775"/>
      <c r="D57" s="776"/>
      <c r="E57" s="397"/>
      <c r="F57" s="397"/>
      <c r="G57" s="397"/>
      <c r="H57" s="1527"/>
      <c r="I57" s="1495"/>
      <c r="J57" s="1695"/>
    </row>
    <row r="58" spans="1:15" ht="27.95" customHeight="1">
      <c r="A58" s="398"/>
      <c r="B58" s="241" t="s">
        <v>141</v>
      </c>
      <c r="C58" s="77">
        <v>1</v>
      </c>
      <c r="D58" s="243" t="s">
        <v>174</v>
      </c>
      <c r="E58" s="392"/>
      <c r="F58" s="1680">
        <v>1</v>
      </c>
      <c r="G58" s="1680">
        <v>1</v>
      </c>
      <c r="H58" s="1680">
        <v>1</v>
      </c>
      <c r="I58" s="1680">
        <v>1</v>
      </c>
      <c r="J58" s="1656"/>
    </row>
    <row r="59" spans="1:15" ht="27.95" customHeight="1">
      <c r="A59" s="398"/>
      <c r="B59" s="241" t="s">
        <v>910</v>
      </c>
      <c r="C59" s="77"/>
      <c r="D59" s="243"/>
      <c r="E59" s="392"/>
      <c r="F59" s="397"/>
      <c r="G59" s="397"/>
      <c r="H59" s="245"/>
      <c r="I59" s="245"/>
      <c r="J59" s="1656"/>
    </row>
    <row r="60" spans="1:15" ht="27.95" customHeight="1">
      <c r="A60" s="398"/>
      <c r="B60" s="241" t="s">
        <v>1005</v>
      </c>
      <c r="C60" s="77"/>
      <c r="D60" s="243"/>
      <c r="E60" s="392"/>
      <c r="F60" s="397"/>
      <c r="G60" s="397"/>
      <c r="H60" s="245"/>
      <c r="I60" s="245"/>
      <c r="J60" s="1656"/>
    </row>
    <row r="61" spans="1:15" ht="27.95" customHeight="1">
      <c r="A61" s="2514"/>
      <c r="B61" s="400"/>
      <c r="C61" s="401"/>
      <c r="D61" s="402"/>
      <c r="E61" s="313"/>
      <c r="F61" s="314"/>
      <c r="G61" s="313"/>
      <c r="H61" s="16"/>
      <c r="I61" s="14"/>
      <c r="J61" s="1709"/>
    </row>
    <row r="62" spans="1:15" ht="27.95" customHeight="1">
      <c r="A62" s="12">
        <v>2</v>
      </c>
      <c r="I62" s="12">
        <v>2</v>
      </c>
      <c r="J62" s="35">
        <v>4</v>
      </c>
    </row>
    <row r="63" spans="1:15" ht="27.95" customHeight="1">
      <c r="B63" s="35"/>
      <c r="C63" s="35"/>
    </row>
    <row r="64" spans="1:15" ht="27.95" customHeight="1">
      <c r="B64" s="35"/>
      <c r="C64" s="35"/>
    </row>
  </sheetData>
  <mergeCells count="12">
    <mergeCell ref="B48:D48"/>
    <mergeCell ref="B19:D19"/>
    <mergeCell ref="B22:D22"/>
    <mergeCell ref="F18:I18"/>
    <mergeCell ref="F19:I19"/>
    <mergeCell ref="H3:I3"/>
    <mergeCell ref="H7:I7"/>
    <mergeCell ref="H10:I10"/>
    <mergeCell ref="B20:D20"/>
    <mergeCell ref="B21:D21"/>
    <mergeCell ref="H14:I14"/>
    <mergeCell ref="B18:D18"/>
  </mergeCells>
  <pageMargins left="0.59055118110236227" right="0.15748031496062992" top="0.25" bottom="0.17" header="0.24" footer="0.15748031496062992"/>
  <pageSetup paperSize="9" scale="60" orientation="landscape" r:id="rId1"/>
  <rowBreaks count="2" manualBreakCount="2">
    <brk id="33" max="9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19</vt:i4>
      </vt:variant>
      <vt:variant>
        <vt:lpstr>ช่วงที่มีชื่อ</vt:lpstr>
      </vt:variant>
      <vt:variant>
        <vt:i4>19</vt:i4>
      </vt:variant>
    </vt:vector>
  </HeadingPairs>
  <TitlesOfParts>
    <vt:vector size="38" baseType="lpstr">
      <vt:lpstr>Goal</vt:lpstr>
      <vt:lpstr>Goal (CSR)</vt:lpstr>
      <vt:lpstr>Customer</vt:lpstr>
      <vt:lpstr>I1 OM1(SAIFISAIDI)</vt:lpstr>
      <vt:lpstr>I2 OM1 (LOSS)</vt:lpstr>
      <vt:lpstr>I3 OM1(GIS)</vt:lpstr>
      <vt:lpstr>I4 OM1(งานขยายเขต)</vt:lpstr>
      <vt:lpstr>I5 OM2(DB)</vt:lpstr>
      <vt:lpstr>I6 OM2 (SLA)</vt:lpstr>
      <vt:lpstr>I7 OM2(ปิดงานก่อสร้าง)</vt:lpstr>
      <vt:lpstr>I8 IP 1-2(นวัตกรรม)</vt:lpstr>
      <vt:lpstr>I9 RS1 (พลังงาน)</vt:lpstr>
      <vt:lpstr>L1 HR1</vt:lpstr>
      <vt:lpstr>L2 HR2</vt:lpstr>
      <vt:lpstr>L3 OC1 (ความปลอดภัย,นโยบาย)</vt:lpstr>
      <vt:lpstr>L4 OC1(ISO 26000)</vt:lpstr>
      <vt:lpstr>L5 OC1(ความเสี่ยง,ควบคุมภายใน)</vt:lpstr>
      <vt:lpstr>L6 OC2(SEPA 1-6)</vt:lpstr>
      <vt:lpstr>จำนวน</vt:lpstr>
      <vt:lpstr>Customer!Print_Area</vt:lpstr>
      <vt:lpstr>Goal!Print_Area</vt:lpstr>
      <vt:lpstr>'Goal (CSR)'!Print_Area</vt:lpstr>
      <vt:lpstr>'I1 OM1(SAIFISAIDI)'!Print_Area</vt:lpstr>
      <vt:lpstr>'I2 OM1 (LOSS)'!Print_Area</vt:lpstr>
      <vt:lpstr>'I3 OM1(GIS)'!Print_Area</vt:lpstr>
      <vt:lpstr>'I4 OM1(งานขยายเขต)'!Print_Area</vt:lpstr>
      <vt:lpstr>'I5 OM2(DB)'!Print_Area</vt:lpstr>
      <vt:lpstr>'I6 OM2 (SLA)'!Print_Area</vt:lpstr>
      <vt:lpstr>'I7 OM2(ปิดงานก่อสร้าง)'!Print_Area</vt:lpstr>
      <vt:lpstr>'I8 IP 1-2(นวัตกรรม)'!Print_Area</vt:lpstr>
      <vt:lpstr>'I9 RS1 (พลังงาน)'!Print_Area</vt:lpstr>
      <vt:lpstr>'L1 HR1'!Print_Area</vt:lpstr>
      <vt:lpstr>'L2 HR2'!Print_Area</vt:lpstr>
      <vt:lpstr>'L3 OC1 (ความปลอดภัย,นโยบาย)'!Print_Area</vt:lpstr>
      <vt:lpstr>'L4 OC1(ISO 26000)'!Print_Area</vt:lpstr>
      <vt:lpstr>'L5 OC1(ความเสี่ยง,ควบคุมภายใน)'!Print_Area</vt:lpstr>
      <vt:lpstr>'L6 OC2(SEPA 1-6)'!Print_Area</vt:lpstr>
      <vt:lpstr>'L3 OC1 (ความปลอดภัย,นโยบาย)'!Print_Titles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chaiyan khampat</dc:creator>
  <cp:lastModifiedBy>kritsada kultasane</cp:lastModifiedBy>
  <cp:lastPrinted>2018-03-14T03:49:47Z</cp:lastPrinted>
  <dcterms:created xsi:type="dcterms:W3CDTF">2015-11-12T07:22:31Z</dcterms:created>
  <dcterms:modified xsi:type="dcterms:W3CDTF">2018-03-27T02:55:34Z</dcterms:modified>
</cp:coreProperties>
</file>