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เวิร์กบุ๊กนี้" defaultThemeVersion="124226"/>
  <bookViews>
    <workbookView xWindow="0" yWindow="0" windowWidth="20490" windowHeight="7560" tabRatio="723" firstSheet="11" activeTab="11"/>
  </bookViews>
  <sheets>
    <sheet name="GOAL(เป้าหมาย)" sheetId="1" state="hidden" r:id="rId1"/>
    <sheet name="C1(CR1 และ  CR2)(ลูกค้า)" sheetId="4" state="hidden" r:id="rId2"/>
    <sheet name="I1(OM1)(งานก่อสร้าง)" sheetId="21" state="hidden" r:id="rId3"/>
    <sheet name="I2(OM2)(SAIFISAIDI)" sheetId="2" state="hidden" r:id="rId4"/>
    <sheet name="I3(OM2)(LOSS)" sheetId="11" state="hidden" r:id="rId5"/>
    <sheet name="I3(OM2)GIS" sheetId="27" state="hidden" r:id="rId6"/>
    <sheet name="I4(OM2)(งานขยายเขต)" sheetId="10" state="hidden" r:id="rId7"/>
    <sheet name="I5(OM3)(SLA)" sheetId="3" state="hidden" r:id="rId8"/>
    <sheet name="I5(IP 1)(นวัตกรรม)(GIS) (TA (2" sheetId="29" state="hidden" r:id="rId9"/>
    <sheet name="L1(HR1)" sheetId="30" state="hidden" r:id="rId10"/>
    <sheet name="L2(HR 2) (2)" sheetId="31" state="hidden" r:id="rId11"/>
    <sheet name="หัวข้อไฟฟ้าโปร่งใส" sheetId="53" r:id="rId12"/>
    <sheet name="Goal" sheetId="34" r:id="rId13"/>
    <sheet name="Customer" sheetId="35" r:id="rId14"/>
    <sheet name="I1 OM1 SLA" sheetId="36" r:id="rId15"/>
    <sheet name="I1 OM1 (ปิดงานก่อสร้าง)" sheetId="46" r:id="rId16"/>
    <sheet name="I2 OM2 SAIFISAIDI" sheetId="42" r:id="rId17"/>
    <sheet name="I3 OM2 (Loss)" sheetId="37" r:id="rId18"/>
    <sheet name="I4 OM2 GIS" sheetId="41" state="hidden" r:id="rId19"/>
    <sheet name="I4 OM2 (GIS)" sheetId="48" r:id="rId20"/>
    <sheet name="I5(OM2)(งานขยายเขต) " sheetId="40" r:id="rId21"/>
    <sheet name="I7 IP1-2 นวัตกรรม" sheetId="7" r:id="rId22"/>
    <sheet name="L1 (HR1)" sheetId="12" r:id="rId23"/>
    <sheet name="L2 HR 2" sheetId="8" r:id="rId24"/>
    <sheet name="L4 (OC1) ความปลอดภัย,นโยบาย " sheetId="39" r:id="rId25"/>
    <sheet name="L5 (OC1) SEPA 1 CSR ISO  " sheetId="47" r:id="rId26"/>
    <sheet name="L5 (OC1) SEPA 4" sheetId="50" r:id="rId27"/>
    <sheet name="L5 (OC1) SEPA 5" sheetId="51" r:id="rId28"/>
    <sheet name="L5 (OC1) SEPA 6" sheetId="52" r:id="rId29"/>
    <sheet name="L6(OC1) ควบคุมภายใน,ความเสี่ยง " sheetId="33" r:id="rId30"/>
    <sheet name="L4(OC 2)(CG)" sheetId="14" state="hidden" r:id="rId31"/>
    <sheet name="L3(OC1) ความปลอดภัย,นโยบาย ผวก)" sheetId="26" state="hidden" r:id="rId32"/>
    <sheet name="L3(OC1) หมวด 1" sheetId="22" state="hidden" r:id="rId33"/>
    <sheet name="L3(OC1) หมวด 2" sheetId="23" state="hidden" r:id="rId34"/>
    <sheet name="L3(OC1) หมวด 4" sheetId="24" state="hidden" r:id="rId35"/>
    <sheet name="L3(OC1) SEPA" sheetId="28" state="hidden" r:id="rId36"/>
    <sheet name="L4(OC 2)(CSR)" sheetId="20" state="hidden" r:id="rId37"/>
    <sheet name="L4(OC 2)(ISO 26000)" sheetId="9" state="hidden" r:id="rId38"/>
    <sheet name="L4(OC 2)(ความเสี่ยงควบคุมภายใน)" sheetId="16" state="hidden" r:id="rId39"/>
    <sheet name="นโยบาย ผวก." sheetId="18" state="hidden" r:id="rId40"/>
    <sheet name="สรุปแผนงาน" sheetId="6" state="hidden" r:id="rId41"/>
    <sheet name="งานตามภาระหน้าที่" sheetId="17" state="hidden" r:id="rId42"/>
    <sheet name="Sheet1" sheetId="25" state="hidden" r:id="rId43"/>
  </sheets>
  <externalReferences>
    <externalReference r:id="rId44"/>
  </externalReferences>
  <definedNames>
    <definedName name="_xlnm._FilterDatabase" localSheetId="15" hidden="1">'I1 OM1 (ปิดงานก่อสร้าง)'!$A$1:$K$237</definedName>
    <definedName name="_xlnm._FilterDatabase" localSheetId="14" hidden="1" xml:space="preserve">                                                                     'I1 OM1 SLA'!$A$1:$K$142</definedName>
    <definedName name="_xlnm._FilterDatabase" localSheetId="17" hidden="1">'I3 OM2 (Loss)'!$A$1:$X$1758</definedName>
    <definedName name="_xlnm._FilterDatabase" localSheetId="19" hidden="1">'I4 OM2 (GIS)'!$A$1:$P$135</definedName>
    <definedName name="_xlnm._FilterDatabase" localSheetId="20" hidden="1">'I5(OM2)(งานขยายเขต) '!$A$1:$P$199</definedName>
    <definedName name="_xlnm._FilterDatabase" localSheetId="21" hidden="1">'I7 IP1-2 นวัตกรรม'!$A$1:$O$30</definedName>
    <definedName name="_xlnm._FilterDatabase" localSheetId="22" hidden="1">'L1 (HR1)'!$A$1:$M$58</definedName>
    <definedName name="_xlnm._FilterDatabase" localSheetId="23" hidden="1">'L2 HR 2'!$J$1:$J$29</definedName>
    <definedName name="_xlnm._FilterDatabase" localSheetId="24" hidden="1">'L4 (OC1) ความปลอดภัย,นโยบาย '!$A$1:$P$299</definedName>
    <definedName name="_xlnm._FilterDatabase" localSheetId="25" hidden="1" xml:space="preserve">                                                                                                                                                              'L5 (OC1) SEPA 1 CSR ISO  '!$A$1:$K$58</definedName>
    <definedName name="_xlnm._FilterDatabase" localSheetId="26" hidden="1">'L5 (OC1) SEPA 4'!$J$1:$J$56</definedName>
    <definedName name="_xlnm._FilterDatabase" localSheetId="27" hidden="1">'L5 (OC1) SEPA 5'!$J$1:$J$30</definedName>
    <definedName name="_xlnm._FilterDatabase" localSheetId="28" hidden="1" xml:space="preserve">                                                                                                                                          'L5 (OC1) SEPA 6'!$J$1:$J$83</definedName>
    <definedName name="_xlnm._FilterDatabase" localSheetId="29" hidden="1">'L6(OC1) ควบคุมภายใน,ความเสี่ยง '!$J$1:$J$49</definedName>
    <definedName name="_xlnm.Print_Area" localSheetId="13">Customer!$A$1:$H$326</definedName>
    <definedName name="_xlnm.Print_Area" localSheetId="12">Goal!$A$1:$J$889</definedName>
    <definedName name="_xlnm.Print_Area" localSheetId="0">'GOAL(เป้าหมาย)'!$A$1:$J$116</definedName>
    <definedName name="_xlnm.Print_Area" localSheetId="15">'I1 OM1 (ปิดงานก่อสร้าง)'!$A$1:$J$227</definedName>
    <definedName name="_xlnm.Print_Area" localSheetId="14">'I1 OM1 SLA'!$A$1:$J$76</definedName>
    <definedName name="_xlnm.Print_Area" localSheetId="16">'I2 OM2 SAIFISAIDI'!$A$1:$J$517</definedName>
    <definedName name="_xlnm.Print_Area" localSheetId="17">'I3 OM2 (Loss)'!$A$1:$J$1754</definedName>
    <definedName name="_xlnm.Print_Area" localSheetId="5">'I3(OM2)GIS'!$A$1:$J$63</definedName>
    <definedName name="_xlnm.Print_Area" localSheetId="19">'I4 OM2 (GIS)'!$A$1:$J$135</definedName>
    <definedName name="_xlnm.Print_Area" localSheetId="20">'I5(OM2)(งานขยายเขต) '!$A$1:$J$144</definedName>
    <definedName name="_xlnm.Print_Area" localSheetId="21">'I7 IP1-2 นวัตกรรม'!$A$1:$J$30</definedName>
    <definedName name="_xlnm.Print_Area" localSheetId="22">'L1 (HR1)'!$A$1:$J$58</definedName>
    <definedName name="_xlnm.Print_Area" localSheetId="23">'L2 HR 2'!$A$1:$J$29</definedName>
    <definedName name="_xlnm.Print_Area" localSheetId="24">'L4 (OC1) ความปลอดภัย,นโยบาย '!$A$1:$J$295</definedName>
    <definedName name="_xlnm.Print_Area" localSheetId="25">'L5 (OC1) SEPA 1 CSR ISO  '!$A$1:$J$58</definedName>
    <definedName name="_xlnm.Print_Area" localSheetId="26">'L5 (OC1) SEPA 4'!$A$1:$J$56</definedName>
    <definedName name="_xlnm.Print_Area" localSheetId="27">'L5 (OC1) SEPA 5'!$A$1:$J$30</definedName>
    <definedName name="_xlnm.Print_Area" localSheetId="28">'L5 (OC1) SEPA 6'!$A$1:$J$83</definedName>
    <definedName name="_xlnm.Print_Area" localSheetId="29">'L6(OC1) ควบคุมภายใน,ความเสี่ยง '!$A$1:$J$49</definedName>
    <definedName name="_xlnm.Print_Area" localSheetId="11">หัวข้อไฟฟ้าโปร่งใส!$A$1:$D$66</definedName>
  </definedNames>
  <calcPr calcId="124519"/>
  <fileRecoveryPr repairLoad="1"/>
</workbook>
</file>

<file path=xl/calcChain.xml><?xml version="1.0" encoding="utf-8"?>
<calcChain xmlns="http://schemas.openxmlformats.org/spreadsheetml/2006/main">
  <c r="I168" i="37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167"/>
  <c r="G225" i="35" l="1"/>
  <c r="G226"/>
  <c r="G227"/>
  <c r="G228"/>
  <c r="G229"/>
  <c r="G230"/>
  <c r="G231"/>
  <c r="G232"/>
  <c r="G233"/>
  <c r="G234"/>
  <c r="G235"/>
  <c r="G236"/>
  <c r="G237"/>
  <c r="G238"/>
  <c r="G239"/>
  <c r="G224"/>
  <c r="G65"/>
  <c r="G58"/>
  <c r="G40" l="1"/>
  <c r="G27"/>
  <c r="I38" i="39" l="1"/>
  <c r="I37"/>
  <c r="I36"/>
  <c r="I12" i="40"/>
  <c r="I16"/>
  <c r="I18"/>
  <c r="I20"/>
  <c r="I21"/>
  <c r="I24"/>
  <c r="I25"/>
  <c r="I26"/>
  <c r="I29"/>
  <c r="I32"/>
  <c r="I38"/>
  <c r="I41"/>
  <c r="I42"/>
  <c r="I43"/>
  <c r="I45"/>
  <c r="I46"/>
  <c r="I55"/>
  <c r="I58"/>
  <c r="I61"/>
  <c r="I62"/>
  <c r="I7" i="48"/>
  <c r="I8"/>
  <c r="I9"/>
  <c r="I10"/>
  <c r="I11"/>
  <c r="I12"/>
  <c r="F794" i="37" l="1"/>
  <c r="I794" s="1"/>
  <c r="F795"/>
  <c r="F796"/>
  <c r="F797"/>
  <c r="F734"/>
  <c r="I734" s="1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667"/>
  <c r="I480" l="1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29"/>
  <c r="I530"/>
  <c r="I531"/>
  <c r="I532"/>
  <c r="I533"/>
  <c r="I534"/>
  <c r="I535"/>
  <c r="I479"/>
  <c r="I262" l="1"/>
  <c r="I263"/>
  <c r="I264"/>
  <c r="I265"/>
  <c r="I266"/>
  <c r="I267"/>
  <c r="I268"/>
  <c r="I442" i="42" l="1"/>
  <c r="I468"/>
  <c r="G422"/>
  <c r="F477"/>
  <c r="I477" s="1"/>
  <c r="F476"/>
  <c r="I476" s="1"/>
  <c r="F474"/>
  <c r="I474" s="1"/>
  <c r="F473"/>
  <c r="I473" s="1"/>
  <c r="F471"/>
  <c r="I471" s="1"/>
  <c r="F470"/>
  <c r="I470" s="1"/>
  <c r="F468"/>
  <c r="F467"/>
  <c r="I467" s="1"/>
  <c r="F466"/>
  <c r="I466" s="1"/>
  <c r="F465"/>
  <c r="I465" s="1"/>
  <c r="F463"/>
  <c r="I463" s="1"/>
  <c r="F462"/>
  <c r="I462" s="1"/>
  <c r="F461"/>
  <c r="I461" s="1"/>
  <c r="F459"/>
  <c r="I459" s="1"/>
  <c r="F458"/>
  <c r="I458" s="1"/>
  <c r="F457"/>
  <c r="I457" s="1"/>
  <c r="F455"/>
  <c r="I455" s="1"/>
  <c r="F454"/>
  <c r="I454" s="1"/>
  <c r="F453"/>
  <c r="I453" s="1"/>
  <c r="F451"/>
  <c r="I451" s="1"/>
  <c r="F450"/>
  <c r="I450" s="1"/>
  <c r="F449"/>
  <c r="I449" s="1"/>
  <c r="F447"/>
  <c r="I447" s="1"/>
  <c r="F446"/>
  <c r="I446" s="1"/>
  <c r="F445"/>
  <c r="I445" s="1"/>
  <c r="F444"/>
  <c r="I444" s="1"/>
  <c r="F442"/>
  <c r="F441"/>
  <c r="I441" s="1"/>
  <c r="F439"/>
  <c r="I439" s="1"/>
  <c r="F438"/>
  <c r="I438" s="1"/>
  <c r="F437"/>
  <c r="I437" s="1"/>
  <c r="F436"/>
  <c r="I436" s="1"/>
  <c r="F434"/>
  <c r="I434" s="1"/>
  <c r="F433"/>
  <c r="I433" s="1"/>
  <c r="F432"/>
  <c r="I432" s="1"/>
  <c r="F430"/>
  <c r="I430" s="1"/>
  <c r="F429"/>
  <c r="I429" s="1"/>
  <c r="F428"/>
  <c r="I428" s="1"/>
  <c r="F426"/>
  <c r="I426" s="1"/>
  <c r="F425"/>
  <c r="I425" s="1"/>
  <c r="F424"/>
  <c r="I424" s="1"/>
  <c r="F423"/>
  <c r="I423" s="1"/>
  <c r="I138" i="34" l="1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37"/>
  <c r="I686" l="1"/>
  <c r="I687"/>
  <c r="I688"/>
  <c r="I689"/>
  <c r="H823" l="1"/>
  <c r="H824"/>
  <c r="H825"/>
  <c r="H827"/>
  <c r="H828"/>
  <c r="H829"/>
  <c r="H831"/>
  <c r="H832"/>
  <c r="H833"/>
  <c r="H834"/>
  <c r="H836"/>
  <c r="H837"/>
  <c r="H839"/>
  <c r="H840"/>
  <c r="H841"/>
  <c r="H842"/>
  <c r="H844"/>
  <c r="H845"/>
  <c r="H846"/>
  <c r="H848"/>
  <c r="H849"/>
  <c r="H850"/>
  <c r="H852"/>
  <c r="H853"/>
  <c r="H854"/>
  <c r="H856"/>
  <c r="H857"/>
  <c r="H858"/>
  <c r="H860"/>
  <c r="H861"/>
  <c r="H862"/>
  <c r="H863"/>
  <c r="H865"/>
  <c r="H866"/>
  <c r="H868"/>
  <c r="H869"/>
  <c r="H871"/>
  <c r="H872"/>
  <c r="I762" l="1"/>
  <c r="I763"/>
  <c r="I764"/>
  <c r="I765"/>
  <c r="I766"/>
  <c r="I767"/>
  <c r="I768"/>
  <c r="I769"/>
  <c r="I770"/>
  <c r="I771"/>
  <c r="I772"/>
  <c r="I773"/>
  <c r="I774"/>
  <c r="I775"/>
  <c r="I776"/>
  <c r="I777"/>
  <c r="I778"/>
  <c r="I779"/>
  <c r="I780"/>
  <c r="I781"/>
  <c r="I782"/>
  <c r="I783"/>
  <c r="I784"/>
  <c r="I785"/>
  <c r="I786"/>
  <c r="I787"/>
  <c r="I788"/>
  <c r="I789"/>
  <c r="I790"/>
  <c r="I791"/>
  <c r="I792"/>
  <c r="I793"/>
  <c r="I794"/>
  <c r="I795"/>
  <c r="I796"/>
  <c r="I797"/>
  <c r="I798"/>
  <c r="I799"/>
  <c r="I800"/>
  <c r="I801"/>
  <c r="I802"/>
  <c r="I803"/>
  <c r="I804"/>
  <c r="I805"/>
  <c r="I806"/>
  <c r="I807"/>
  <c r="I808"/>
  <c r="I809"/>
  <c r="I810"/>
  <c r="I811"/>
  <c r="I812"/>
  <c r="I756"/>
  <c r="I761"/>
  <c r="I14" i="39" l="1"/>
  <c r="I15"/>
  <c r="I16"/>
  <c r="I17"/>
  <c r="I18"/>
  <c r="I19"/>
  <c r="I20"/>
  <c r="I21"/>
  <c r="I22"/>
  <c r="I23"/>
  <c r="I24"/>
  <c r="I25"/>
  <c r="I26"/>
  <c r="I27"/>
  <c r="I13"/>
  <c r="G277" i="35" l="1"/>
  <c r="G278"/>
  <c r="G279"/>
  <c r="G280"/>
  <c r="G281"/>
  <c r="G282"/>
  <c r="G283"/>
  <c r="G284"/>
  <c r="G285"/>
  <c r="G286"/>
  <c r="G287"/>
  <c r="G288"/>
  <c r="G289"/>
  <c r="G290"/>
  <c r="G291"/>
  <c r="E276"/>
  <c r="G276" s="1"/>
  <c r="I73" i="34" l="1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72"/>
  <c r="I170" i="39" l="1"/>
  <c r="I171"/>
  <c r="I172"/>
  <c r="I173"/>
  <c r="I174"/>
  <c r="I175"/>
  <c r="I176"/>
  <c r="I177"/>
  <c r="I178"/>
  <c r="I179"/>
  <c r="I180"/>
  <c r="I181"/>
  <c r="I182"/>
  <c r="I183"/>
  <c r="I184"/>
  <c r="I169"/>
  <c r="G169"/>
  <c r="I13" i="48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73"/>
  <c r="I691" i="34" l="1"/>
  <c r="I692"/>
  <c r="I693"/>
  <c r="I694"/>
  <c r="I695"/>
  <c r="I696"/>
  <c r="I697"/>
  <c r="I698"/>
  <c r="I699"/>
  <c r="I700"/>
  <c r="I701"/>
  <c r="I702"/>
  <c r="I703"/>
  <c r="I704"/>
  <c r="I705"/>
  <c r="I706"/>
  <c r="I707"/>
  <c r="I708"/>
  <c r="I709"/>
  <c r="I710"/>
  <c r="I711"/>
  <c r="I712"/>
  <c r="I713"/>
  <c r="I714"/>
  <c r="I715"/>
  <c r="I716"/>
  <c r="I717"/>
  <c r="I718"/>
  <c r="I719"/>
  <c r="I720"/>
  <c r="I721"/>
  <c r="I722"/>
  <c r="I723"/>
  <c r="I724"/>
  <c r="I725"/>
  <c r="I726"/>
  <c r="I727"/>
  <c r="I728"/>
  <c r="I729"/>
  <c r="I730"/>
  <c r="I731"/>
  <c r="I732"/>
  <c r="I733"/>
  <c r="I734"/>
  <c r="I735"/>
  <c r="I736"/>
  <c r="I737"/>
  <c r="I738"/>
  <c r="I739"/>
  <c r="I740"/>
  <c r="I741"/>
  <c r="I690"/>
  <c r="I181" i="42" l="1"/>
  <c r="I180"/>
  <c r="I179"/>
  <c r="I178"/>
  <c r="I177"/>
  <c r="I176"/>
  <c r="I175"/>
  <c r="I174"/>
  <c r="I173"/>
  <c r="I172"/>
  <c r="I171"/>
  <c r="I170"/>
  <c r="I169"/>
  <c r="I168"/>
  <c r="I167"/>
  <c r="I166"/>
  <c r="I147"/>
  <c r="I148"/>
  <c r="I149"/>
  <c r="I150"/>
  <c r="I151"/>
  <c r="I152"/>
  <c r="I153"/>
  <c r="I154"/>
  <c r="I155"/>
  <c r="I156"/>
  <c r="I157"/>
  <c r="I158"/>
  <c r="I159"/>
  <c r="I160"/>
  <c r="I161"/>
  <c r="I146"/>
  <c r="I219" i="46" l="1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31"/>
  <c r="I32"/>
  <c r="I33"/>
  <c r="I36"/>
  <c r="I37"/>
  <c r="I38"/>
  <c r="I39"/>
  <c r="I40"/>
  <c r="I42"/>
  <c r="I43"/>
  <c r="I44"/>
  <c r="I45"/>
  <c r="I46"/>
  <c r="I49"/>
  <c r="I50"/>
  <c r="I51"/>
  <c r="I52"/>
  <c r="I58"/>
  <c r="I61"/>
  <c r="I62"/>
  <c r="I63"/>
  <c r="I64"/>
  <c r="I65"/>
  <c r="I66"/>
  <c r="I67"/>
  <c r="I69"/>
  <c r="I70"/>
  <c r="I71"/>
  <c r="I73"/>
  <c r="I74"/>
  <c r="I75"/>
  <c r="I76"/>
  <c r="I78"/>
  <c r="I79"/>
  <c r="I81"/>
  <c r="I82"/>
  <c r="I83"/>
  <c r="I84"/>
  <c r="I85"/>
  <c r="I86"/>
  <c r="I87"/>
  <c r="I30"/>
  <c r="I8" l="1"/>
  <c r="I9"/>
  <c r="I10"/>
  <c r="I11"/>
  <c r="I12"/>
  <c r="I13"/>
  <c r="I14"/>
  <c r="I17"/>
  <c r="I18"/>
  <c r="I19"/>
  <c r="I20"/>
  <c r="I7"/>
  <c r="I1403" i="37" l="1"/>
  <c r="I1404"/>
  <c r="I1405"/>
  <c r="I1428"/>
  <c r="I1427"/>
  <c r="I1426"/>
  <c r="I1425"/>
  <c r="I1424"/>
  <c r="I1423"/>
  <c r="I1422"/>
  <c r="I1421"/>
  <c r="I1420"/>
  <c r="I1419"/>
  <c r="I1418"/>
  <c r="I1417"/>
  <c r="I1416"/>
  <c r="I1415"/>
  <c r="I1414"/>
  <c r="I1413"/>
  <c r="I1412"/>
  <c r="I1411"/>
  <c r="I1410"/>
  <c r="I1408"/>
  <c r="I1407"/>
  <c r="I1406"/>
  <c r="I1402"/>
  <c r="I1401"/>
  <c r="I1400"/>
  <c r="I1399"/>
  <c r="I1398"/>
  <c r="I1397"/>
  <c r="I1396"/>
  <c r="I1395"/>
  <c r="I1394"/>
  <c r="I1393"/>
  <c r="I1392"/>
  <c r="I1391"/>
  <c r="I1390"/>
  <c r="I1389"/>
  <c r="I1388"/>
  <c r="I1387"/>
  <c r="I1386"/>
  <c r="I1385"/>
  <c r="I1384"/>
  <c r="I1383"/>
  <c r="I1382"/>
  <c r="I1381"/>
  <c r="I1380"/>
  <c r="I1379"/>
  <c r="I1378"/>
  <c r="I1377"/>
  <c r="I1376"/>
  <c r="I1375"/>
  <c r="I1374"/>
  <c r="I1373"/>
  <c r="I1372"/>
  <c r="I1358"/>
  <c r="I1357"/>
  <c r="I1354"/>
  <c r="I1352"/>
  <c r="I1351"/>
  <c r="I1349"/>
  <c r="I1347"/>
  <c r="I1346"/>
  <c r="I1344"/>
  <c r="I1343"/>
  <c r="I1342"/>
  <c r="I1340"/>
  <c r="I1339"/>
  <c r="I1338"/>
  <c r="I1336"/>
  <c r="I1335"/>
  <c r="I1332"/>
  <c r="I1331"/>
  <c r="I1330"/>
  <c r="I1328"/>
  <c r="I1327"/>
  <c r="I1325"/>
  <c r="I1322"/>
  <c r="I1318"/>
  <c r="I1317"/>
  <c r="I1314"/>
  <c r="I1313"/>
  <c r="I1310"/>
  <c r="I1309"/>
  <c r="I1307"/>
  <c r="I1306"/>
  <c r="I1305"/>
  <c r="I1304"/>
  <c r="I1242"/>
  <c r="I1243"/>
  <c r="I1244"/>
  <c r="I1245"/>
  <c r="I1247"/>
  <c r="I1248"/>
  <c r="I1251"/>
  <c r="I1252"/>
  <c r="I1253"/>
  <c r="I1255"/>
  <c r="I1256"/>
  <c r="I1257"/>
  <c r="I1258"/>
  <c r="I1260"/>
  <c r="I1261"/>
  <c r="I1263"/>
  <c r="I1264"/>
  <c r="I1265"/>
  <c r="I1268"/>
  <c r="I1269"/>
  <c r="I1270"/>
  <c r="I1272"/>
  <c r="I1273"/>
  <c r="I1274"/>
  <c r="I1276"/>
  <c r="I1277"/>
  <c r="I1280"/>
  <c r="I1281"/>
  <c r="I1284"/>
  <c r="I1285"/>
  <c r="I1289"/>
  <c r="I1290"/>
  <c r="I1292"/>
  <c r="I1293"/>
  <c r="I1295"/>
  <c r="I1296"/>
  <c r="F414" l="1"/>
  <c r="H6" i="34"/>
  <c r="H816"/>
  <c r="C605" i="37" l="1"/>
  <c r="F1359" l="1"/>
  <c r="I1359" s="1"/>
  <c r="F1356"/>
  <c r="I1356" s="1"/>
  <c r="F1353"/>
  <c r="I1353" s="1"/>
  <c r="F1350"/>
  <c r="I1350" s="1"/>
  <c r="F1345"/>
  <c r="I1345" s="1"/>
  <c r="F1341"/>
  <c r="I1341" s="1"/>
  <c r="F1337"/>
  <c r="I1337" s="1"/>
  <c r="F1333"/>
  <c r="I1333" s="1"/>
  <c r="F1329"/>
  <c r="I1329" s="1"/>
  <c r="F1324"/>
  <c r="I1324" s="1"/>
  <c r="F1321"/>
  <c r="I1321" s="1"/>
  <c r="F1316"/>
  <c r="I1316" s="1"/>
  <c r="F1312"/>
  <c r="I1312" s="1"/>
  <c r="F1308"/>
  <c r="I1308" s="1"/>
  <c r="F1297"/>
  <c r="I1297" s="1"/>
  <c r="F1294"/>
  <c r="I1294" s="1"/>
  <c r="F1291"/>
  <c r="I1291" s="1"/>
  <c r="F1288"/>
  <c r="I1288" s="1"/>
  <c r="F1283"/>
  <c r="I1283" s="1"/>
  <c r="F1279"/>
  <c r="I1279" s="1"/>
  <c r="F1275"/>
  <c r="I1275" s="1"/>
  <c r="F1271"/>
  <c r="I1271" s="1"/>
  <c r="F1267"/>
  <c r="I1267" s="1"/>
  <c r="F1262"/>
  <c r="I1262" s="1"/>
  <c r="F1259"/>
  <c r="I1259" s="1"/>
  <c r="F1254"/>
  <c r="I1254" s="1"/>
  <c r="F1250"/>
  <c r="I1250" s="1"/>
  <c r="F1246"/>
  <c r="I1246" s="1"/>
  <c r="F1303" l="1"/>
  <c r="I1303" s="1"/>
  <c r="F1241"/>
  <c r="I1241" s="1"/>
  <c r="C409" l="1"/>
  <c r="C406"/>
  <c r="C403"/>
  <c r="C400"/>
  <c r="C395"/>
  <c r="C391"/>
  <c r="C387"/>
  <c r="C383"/>
  <c r="C379"/>
  <c r="C374"/>
  <c r="C371"/>
  <c r="C366"/>
  <c r="C362"/>
  <c r="C358"/>
  <c r="C429"/>
  <c r="C425"/>
  <c r="C421"/>
  <c r="C478" i="42" l="1"/>
  <c r="F478" s="1"/>
  <c r="I478" s="1"/>
  <c r="C475"/>
  <c r="F475" s="1"/>
  <c r="I475" s="1"/>
  <c r="C472"/>
  <c r="F472" s="1"/>
  <c r="I472" s="1"/>
  <c r="C469"/>
  <c r="F469" s="1"/>
  <c r="I469" s="1"/>
  <c r="C464"/>
  <c r="F464" s="1"/>
  <c r="I464" s="1"/>
  <c r="C460"/>
  <c r="F460" s="1"/>
  <c r="I460" s="1"/>
  <c r="C456"/>
  <c r="F456" s="1"/>
  <c r="I456" s="1"/>
  <c r="C452"/>
  <c r="F452" s="1"/>
  <c r="I452" s="1"/>
  <c r="C448"/>
  <c r="F448" s="1"/>
  <c r="I448" s="1"/>
  <c r="C443"/>
  <c r="F443" s="1"/>
  <c r="I443" s="1"/>
  <c r="C440"/>
  <c r="F440" s="1"/>
  <c r="I440" s="1"/>
  <c r="C435"/>
  <c r="F435" s="1"/>
  <c r="I435" s="1"/>
  <c r="C431"/>
  <c r="F431" s="1"/>
  <c r="I431" s="1"/>
  <c r="C427"/>
  <c r="F427" s="1"/>
  <c r="I427" s="1"/>
  <c r="C422" l="1"/>
  <c r="F422" s="1"/>
  <c r="I422" s="1"/>
  <c r="C65" i="37"/>
  <c r="F143" i="40" l="1"/>
  <c r="C143"/>
  <c r="F140"/>
  <c r="C140"/>
  <c r="F137"/>
  <c r="C137"/>
  <c r="F134"/>
  <c r="C134"/>
  <c r="F129"/>
  <c r="C129"/>
  <c r="F125"/>
  <c r="C125"/>
  <c r="F121"/>
  <c r="C121"/>
  <c r="F117"/>
  <c r="C117"/>
  <c r="F113"/>
  <c r="C113"/>
  <c r="F108"/>
  <c r="C108"/>
  <c r="F105"/>
  <c r="C105"/>
  <c r="F100"/>
  <c r="C100"/>
  <c r="F96"/>
  <c r="C96"/>
  <c r="F92"/>
  <c r="C92"/>
  <c r="F66"/>
  <c r="C66"/>
  <c r="F63"/>
  <c r="I63" s="1"/>
  <c r="C63"/>
  <c r="F60"/>
  <c r="I60" s="1"/>
  <c r="C60"/>
  <c r="F57"/>
  <c r="I57" s="1"/>
  <c r="C57"/>
  <c r="F52"/>
  <c r="C52"/>
  <c r="F48"/>
  <c r="I48" s="1"/>
  <c r="C48"/>
  <c r="F44"/>
  <c r="I44" s="1"/>
  <c r="C44"/>
  <c r="F40"/>
  <c r="I40" s="1"/>
  <c r="C40"/>
  <c r="F36"/>
  <c r="I36" s="1"/>
  <c r="C36"/>
  <c r="F31"/>
  <c r="I31" s="1"/>
  <c r="C31"/>
  <c r="F28"/>
  <c r="I28" s="1"/>
  <c r="C28"/>
  <c r="F23"/>
  <c r="I23" s="1"/>
  <c r="C23"/>
  <c r="F19"/>
  <c r="I19" s="1"/>
  <c r="C19"/>
  <c r="F15"/>
  <c r="I15" s="1"/>
  <c r="C15"/>
  <c r="C1359" i="37"/>
  <c r="C1356"/>
  <c r="C1353"/>
  <c r="C1350"/>
  <c r="C1345"/>
  <c r="C1341"/>
  <c r="C1337"/>
  <c r="C1333"/>
  <c r="C1329"/>
  <c r="C1324"/>
  <c r="C1321"/>
  <c r="C1316"/>
  <c r="C1312"/>
  <c r="C1308"/>
  <c r="C1297"/>
  <c r="C1294"/>
  <c r="C1291"/>
  <c r="C1288"/>
  <c r="C1283"/>
  <c r="C1279"/>
  <c r="C1275"/>
  <c r="C1271"/>
  <c r="C1267"/>
  <c r="C1262"/>
  <c r="C1259"/>
  <c r="C1254"/>
  <c r="C1247"/>
  <c r="C1246"/>
  <c r="C1250" l="1"/>
  <c r="C1241" s="1"/>
  <c r="F87" i="40"/>
  <c r="C87"/>
  <c r="C10"/>
  <c r="C1303" i="37"/>
  <c r="F10" i="40"/>
  <c r="C63" i="34"/>
  <c r="C60"/>
  <c r="C57"/>
  <c r="C54"/>
  <c r="C49"/>
  <c r="C45"/>
  <c r="C41"/>
  <c r="C37"/>
  <c r="C33"/>
  <c r="C28"/>
  <c r="C25"/>
  <c r="C20"/>
  <c r="C16"/>
  <c r="C12"/>
  <c r="A400"/>
  <c r="A404"/>
  <c r="C404" s="1"/>
  <c r="A408"/>
  <c r="C408" s="1"/>
  <c r="A413"/>
  <c r="C413" s="1"/>
  <c r="A416"/>
  <c r="C416" s="1"/>
  <c r="A421"/>
  <c r="C421" s="1"/>
  <c r="A425"/>
  <c r="C425" s="1"/>
  <c r="A429"/>
  <c r="C429" s="1"/>
  <c r="A433"/>
  <c r="C433" s="1"/>
  <c r="A437"/>
  <c r="C437" s="1"/>
  <c r="A442"/>
  <c r="C442" s="1"/>
  <c r="A445"/>
  <c r="C445" s="1"/>
  <c r="A448"/>
  <c r="C448" s="1"/>
  <c r="A451"/>
  <c r="C451" s="1"/>
  <c r="C449" s="1"/>
  <c r="C450"/>
  <c r="C447"/>
  <c r="C446"/>
  <c r="C444"/>
  <c r="C443"/>
  <c r="C441"/>
  <c r="C440"/>
  <c r="C439"/>
  <c r="C438"/>
  <c r="C436"/>
  <c r="C435"/>
  <c r="C434"/>
  <c r="C432"/>
  <c r="C431"/>
  <c r="C430"/>
  <c r="C428"/>
  <c r="C427"/>
  <c r="C426"/>
  <c r="C424"/>
  <c r="C423"/>
  <c r="C422"/>
  <c r="C420"/>
  <c r="C419"/>
  <c r="C418"/>
  <c r="C417"/>
  <c r="C415"/>
  <c r="C414"/>
  <c r="C412"/>
  <c r="C411"/>
  <c r="C410"/>
  <c r="C409"/>
  <c r="C407"/>
  <c r="C406"/>
  <c r="C405"/>
  <c r="C403"/>
  <c r="C402"/>
  <c r="C401"/>
  <c r="C399"/>
  <c r="C398"/>
  <c r="C397"/>
  <c r="C327"/>
  <c r="C326"/>
  <c r="C324"/>
  <c r="C323"/>
  <c r="C321"/>
  <c r="C320"/>
  <c r="C318"/>
  <c r="C317"/>
  <c r="C316"/>
  <c r="C315"/>
  <c r="C313"/>
  <c r="C312"/>
  <c r="C311"/>
  <c r="C309"/>
  <c r="C308"/>
  <c r="C307"/>
  <c r="C305"/>
  <c r="C304"/>
  <c r="C303"/>
  <c r="C301"/>
  <c r="C300"/>
  <c r="C299"/>
  <c r="C297"/>
  <c r="C296"/>
  <c r="C295"/>
  <c r="C294"/>
  <c r="C292"/>
  <c r="C291"/>
  <c r="C289"/>
  <c r="C288"/>
  <c r="C287"/>
  <c r="C286"/>
  <c r="C284"/>
  <c r="C283"/>
  <c r="C282"/>
  <c r="C280"/>
  <c r="C279"/>
  <c r="C278"/>
  <c r="C276"/>
  <c r="C275"/>
  <c r="C274"/>
  <c r="C273"/>
  <c r="C293" l="1"/>
  <c r="C6"/>
  <c r="A395"/>
  <c r="C400"/>
  <c r="C395" s="1"/>
  <c r="C285"/>
  <c r="C325"/>
  <c r="C322"/>
  <c r="C306"/>
  <c r="C328"/>
  <c r="C277"/>
  <c r="C290"/>
  <c r="C310"/>
  <c r="C281"/>
  <c r="C298"/>
  <c r="C319"/>
  <c r="C302"/>
  <c r="C314"/>
  <c r="C396" l="1"/>
  <c r="C272"/>
  <c r="C676" l="1"/>
  <c r="F675"/>
  <c r="I675" s="1"/>
  <c r="F674"/>
  <c r="I674" s="1"/>
  <c r="C673"/>
  <c r="F672"/>
  <c r="I672" s="1"/>
  <c r="F671"/>
  <c r="I671" s="1"/>
  <c r="C670"/>
  <c r="F669"/>
  <c r="I669" s="1"/>
  <c r="F668"/>
  <c r="I668" s="1"/>
  <c r="C667"/>
  <c r="F666"/>
  <c r="I666" s="1"/>
  <c r="F665"/>
  <c r="I665" s="1"/>
  <c r="F664"/>
  <c r="I664" s="1"/>
  <c r="F663"/>
  <c r="I663" s="1"/>
  <c r="C662"/>
  <c r="F662" s="1"/>
  <c r="I662" s="1"/>
  <c r="F661"/>
  <c r="I661" s="1"/>
  <c r="F660"/>
  <c r="I660" s="1"/>
  <c r="F659"/>
  <c r="I659" s="1"/>
  <c r="C658"/>
  <c r="F657"/>
  <c r="I657" s="1"/>
  <c r="F656"/>
  <c r="I656" s="1"/>
  <c r="F655"/>
  <c r="I655" s="1"/>
  <c r="C654"/>
  <c r="F653"/>
  <c r="I653" s="1"/>
  <c r="F652"/>
  <c r="I652" s="1"/>
  <c r="F651"/>
  <c r="I651" s="1"/>
  <c r="C650"/>
  <c r="F649"/>
  <c r="I649" s="1"/>
  <c r="F648"/>
  <c r="I648" s="1"/>
  <c r="F647"/>
  <c r="I647" s="1"/>
  <c r="C646"/>
  <c r="F645"/>
  <c r="I645" s="1"/>
  <c r="F644"/>
  <c r="I644" s="1"/>
  <c r="F643"/>
  <c r="I643" s="1"/>
  <c r="F642"/>
  <c r="I642" s="1"/>
  <c r="C641"/>
  <c r="F640"/>
  <c r="I640" s="1"/>
  <c r="F639"/>
  <c r="I639" s="1"/>
  <c r="C638"/>
  <c r="F637"/>
  <c r="I637" s="1"/>
  <c r="F636"/>
  <c r="I636" s="1"/>
  <c r="F635"/>
  <c r="I635" s="1"/>
  <c r="F634"/>
  <c r="I634" s="1"/>
  <c r="C633"/>
  <c r="F632"/>
  <c r="I632" s="1"/>
  <c r="F631"/>
  <c r="I631" s="1"/>
  <c r="F630"/>
  <c r="I630" s="1"/>
  <c r="C629"/>
  <c r="F628"/>
  <c r="I628" s="1"/>
  <c r="F627"/>
  <c r="I627" s="1"/>
  <c r="F626"/>
  <c r="I626" s="1"/>
  <c r="C625"/>
  <c r="F625" s="1"/>
  <c r="I625" s="1"/>
  <c r="F624"/>
  <c r="I624" s="1"/>
  <c r="F623"/>
  <c r="I623" s="1"/>
  <c r="F622"/>
  <c r="I622" s="1"/>
  <c r="F621"/>
  <c r="I621" s="1"/>
  <c r="C91" i="37"/>
  <c r="F90"/>
  <c r="F89"/>
  <c r="C88"/>
  <c r="F88" s="1"/>
  <c r="F87"/>
  <c r="F86"/>
  <c r="C85"/>
  <c r="F84"/>
  <c r="F83"/>
  <c r="C82"/>
  <c r="F81"/>
  <c r="F80"/>
  <c r="F79"/>
  <c r="F78"/>
  <c r="C77"/>
  <c r="F76"/>
  <c r="F75"/>
  <c r="F74"/>
  <c r="C73"/>
  <c r="F73" s="1"/>
  <c r="F72"/>
  <c r="F71"/>
  <c r="F70"/>
  <c r="C69"/>
  <c r="F68"/>
  <c r="F67"/>
  <c r="F66"/>
  <c r="F64"/>
  <c r="F63"/>
  <c r="F62"/>
  <c r="C61"/>
  <c r="F61" s="1"/>
  <c r="F60"/>
  <c r="F59"/>
  <c r="F58"/>
  <c r="F57"/>
  <c r="C56"/>
  <c r="F56" s="1"/>
  <c r="F55"/>
  <c r="F54"/>
  <c r="C53"/>
  <c r="F52"/>
  <c r="F51"/>
  <c r="F50"/>
  <c r="F49"/>
  <c r="C48"/>
  <c r="F47"/>
  <c r="F46"/>
  <c r="F45"/>
  <c r="C44"/>
  <c r="F43"/>
  <c r="F42"/>
  <c r="F41"/>
  <c r="C40"/>
  <c r="F39"/>
  <c r="F38"/>
  <c r="F37"/>
  <c r="F36"/>
  <c r="F670" i="34" l="1"/>
  <c r="I670" s="1"/>
  <c r="F667"/>
  <c r="I667" s="1"/>
  <c r="C35" i="37"/>
  <c r="F69"/>
  <c r="F654" i="34"/>
  <c r="I654" s="1"/>
  <c r="F646"/>
  <c r="I646" s="1"/>
  <c r="F650"/>
  <c r="I650" s="1"/>
  <c r="F629"/>
  <c r="I629" s="1"/>
  <c r="F633"/>
  <c r="I633" s="1"/>
  <c r="F676"/>
  <c r="I676" s="1"/>
  <c r="F638"/>
  <c r="I638" s="1"/>
  <c r="F641"/>
  <c r="I641" s="1"/>
  <c r="F658"/>
  <c r="I658" s="1"/>
  <c r="F673"/>
  <c r="I673" s="1"/>
  <c r="F65" i="37"/>
  <c r="F40"/>
  <c r="F44"/>
  <c r="F48"/>
  <c r="F77"/>
  <c r="F82"/>
  <c r="F91"/>
  <c r="F53"/>
  <c r="F85"/>
  <c r="C255" i="39" l="1"/>
  <c r="C252"/>
  <c r="C249"/>
  <c r="C246"/>
  <c r="C241"/>
  <c r="C237"/>
  <c r="C233"/>
  <c r="C229"/>
  <c r="C225"/>
  <c r="C220"/>
  <c r="C217"/>
  <c r="C212"/>
  <c r="C208"/>
  <c r="C204"/>
  <c r="C73" i="40"/>
  <c r="C1753" i="37"/>
  <c r="F1752"/>
  <c r="F1751"/>
  <c r="C1750"/>
  <c r="F1749"/>
  <c r="F1748"/>
  <c r="C1747"/>
  <c r="F1747" s="1"/>
  <c r="F1746"/>
  <c r="F1745"/>
  <c r="C1744"/>
  <c r="F1744" s="1"/>
  <c r="F1743"/>
  <c r="F1742"/>
  <c r="F1741"/>
  <c r="F1740"/>
  <c r="C1739"/>
  <c r="F1738"/>
  <c r="F1737"/>
  <c r="F1736"/>
  <c r="C1735"/>
  <c r="F1735" s="1"/>
  <c r="F1734"/>
  <c r="F1733"/>
  <c r="F1732"/>
  <c r="C1731"/>
  <c r="F1730"/>
  <c r="F1729"/>
  <c r="F1728"/>
  <c r="C1727"/>
  <c r="F1726"/>
  <c r="F1725"/>
  <c r="F1724"/>
  <c r="C1723"/>
  <c r="F1723" s="1"/>
  <c r="F1722"/>
  <c r="F1721"/>
  <c r="F1720"/>
  <c r="F1719"/>
  <c r="C1718"/>
  <c r="F1718" s="1"/>
  <c r="F1717"/>
  <c r="F1716"/>
  <c r="C1715"/>
  <c r="F1714"/>
  <c r="F1713"/>
  <c r="F1712"/>
  <c r="F1711"/>
  <c r="C1710"/>
  <c r="F1710" s="1"/>
  <c r="F1709"/>
  <c r="F1708"/>
  <c r="F1707"/>
  <c r="C1706"/>
  <c r="F1705"/>
  <c r="F1704"/>
  <c r="F1703"/>
  <c r="C1702"/>
  <c r="F1702" s="1"/>
  <c r="F1701"/>
  <c r="F1700"/>
  <c r="F1699"/>
  <c r="F1698"/>
  <c r="C1693"/>
  <c r="F1692"/>
  <c r="F1691"/>
  <c r="C1690"/>
  <c r="F1690" s="1"/>
  <c r="F1689"/>
  <c r="F1688"/>
  <c r="C1687"/>
  <c r="F1686"/>
  <c r="F1685"/>
  <c r="C1684"/>
  <c r="F1684" s="1"/>
  <c r="F1683"/>
  <c r="F1682"/>
  <c r="F1681"/>
  <c r="F1680"/>
  <c r="C1679"/>
  <c r="F1679" s="1"/>
  <c r="F1678"/>
  <c r="F1677"/>
  <c r="F1676"/>
  <c r="C1675"/>
  <c r="F1674"/>
  <c r="F1673"/>
  <c r="F1672"/>
  <c r="C1671"/>
  <c r="F1670"/>
  <c r="F1669"/>
  <c r="F1668"/>
  <c r="C1667"/>
  <c r="F1667" s="1"/>
  <c r="F1666"/>
  <c r="F1665"/>
  <c r="F1664"/>
  <c r="C1663"/>
  <c r="F1663" s="1"/>
  <c r="F1662"/>
  <c r="F1661"/>
  <c r="F1660"/>
  <c r="F1659"/>
  <c r="C1658"/>
  <c r="F1658" s="1"/>
  <c r="F1657"/>
  <c r="F1656"/>
  <c r="C1655"/>
  <c r="F1654"/>
  <c r="F1653"/>
  <c r="F1652"/>
  <c r="F1651"/>
  <c r="C1650"/>
  <c r="F1649"/>
  <c r="F1648"/>
  <c r="F1647"/>
  <c r="C1646"/>
  <c r="F1646" s="1"/>
  <c r="F1645"/>
  <c r="F1644"/>
  <c r="F1643"/>
  <c r="C1642"/>
  <c r="F1641"/>
  <c r="F1640"/>
  <c r="F1639"/>
  <c r="F1638"/>
  <c r="C1173"/>
  <c r="C849"/>
  <c r="F848"/>
  <c r="F847"/>
  <c r="I847" s="1"/>
  <c r="C846"/>
  <c r="F845"/>
  <c r="F844"/>
  <c r="I844" s="1"/>
  <c r="C843"/>
  <c r="F842"/>
  <c r="F841"/>
  <c r="I841" s="1"/>
  <c r="C840"/>
  <c r="F840" s="1"/>
  <c r="I840" s="1"/>
  <c r="F839"/>
  <c r="F838"/>
  <c r="F837"/>
  <c r="F836"/>
  <c r="I836" s="1"/>
  <c r="C835"/>
  <c r="F834"/>
  <c r="F833"/>
  <c r="F832"/>
  <c r="I832" s="1"/>
  <c r="C831"/>
  <c r="F830"/>
  <c r="F829"/>
  <c r="F828"/>
  <c r="I828" s="1"/>
  <c r="C827"/>
  <c r="F827" s="1"/>
  <c r="I827" s="1"/>
  <c r="F826"/>
  <c r="F825"/>
  <c r="I825" s="1"/>
  <c r="F824"/>
  <c r="I824" s="1"/>
  <c r="C823"/>
  <c r="F822"/>
  <c r="F821"/>
  <c r="F820"/>
  <c r="I820" s="1"/>
  <c r="C819"/>
  <c r="F818"/>
  <c r="F817"/>
  <c r="F816"/>
  <c r="F815"/>
  <c r="I815" s="1"/>
  <c r="C814"/>
  <c r="F813"/>
  <c r="F812"/>
  <c r="I812" s="1"/>
  <c r="C811"/>
  <c r="F810"/>
  <c r="F809"/>
  <c r="F808"/>
  <c r="F807"/>
  <c r="I807" s="1"/>
  <c r="C806"/>
  <c r="F805"/>
  <c r="F804"/>
  <c r="F803"/>
  <c r="I803" s="1"/>
  <c r="C802"/>
  <c r="F801"/>
  <c r="F800"/>
  <c r="F799"/>
  <c r="I799" s="1"/>
  <c r="C798"/>
  <c r="C789"/>
  <c r="F789" s="1"/>
  <c r="I789" s="1"/>
  <c r="F787"/>
  <c r="I787" s="1"/>
  <c r="C786"/>
  <c r="F784"/>
  <c r="I784" s="1"/>
  <c r="C783"/>
  <c r="F781"/>
  <c r="I781" s="1"/>
  <c r="C780"/>
  <c r="F776"/>
  <c r="I776" s="1"/>
  <c r="C775"/>
  <c r="F772"/>
  <c r="I772" s="1"/>
  <c r="C771"/>
  <c r="F771" s="1"/>
  <c r="I771" s="1"/>
  <c r="F768"/>
  <c r="I768" s="1"/>
  <c r="C767"/>
  <c r="F767" s="1"/>
  <c r="I767" s="1"/>
  <c r="F765"/>
  <c r="I765" s="1"/>
  <c r="F764"/>
  <c r="I764" s="1"/>
  <c r="C763"/>
  <c r="F760"/>
  <c r="I760" s="1"/>
  <c r="C759"/>
  <c r="F759" s="1"/>
  <c r="I759" s="1"/>
  <c r="F755"/>
  <c r="I755" s="1"/>
  <c r="C754"/>
  <c r="F752"/>
  <c r="I752" s="1"/>
  <c r="C751"/>
  <c r="F747"/>
  <c r="I747" s="1"/>
  <c r="C746"/>
  <c r="F743"/>
  <c r="I743" s="1"/>
  <c r="C742"/>
  <c r="F739"/>
  <c r="I739" s="1"/>
  <c r="C738"/>
  <c r="C722"/>
  <c r="F721"/>
  <c r="I721" s="1"/>
  <c r="F720"/>
  <c r="I720" s="1"/>
  <c r="C719"/>
  <c r="F719" s="1"/>
  <c r="I719" s="1"/>
  <c r="F718"/>
  <c r="I718" s="1"/>
  <c r="F717"/>
  <c r="I717" s="1"/>
  <c r="C716"/>
  <c r="F716" s="1"/>
  <c r="I716" s="1"/>
  <c r="F715"/>
  <c r="I715" s="1"/>
  <c r="F714"/>
  <c r="I714" s="1"/>
  <c r="C713"/>
  <c r="F713" s="1"/>
  <c r="I713" s="1"/>
  <c r="F712"/>
  <c r="I712" s="1"/>
  <c r="F711"/>
  <c r="I711" s="1"/>
  <c r="F710"/>
  <c r="I710" s="1"/>
  <c r="F709"/>
  <c r="I709" s="1"/>
  <c r="C708"/>
  <c r="F707"/>
  <c r="I707" s="1"/>
  <c r="F706"/>
  <c r="I706" s="1"/>
  <c r="F705"/>
  <c r="I705" s="1"/>
  <c r="C704"/>
  <c r="F703"/>
  <c r="I703" s="1"/>
  <c r="F702"/>
  <c r="I702" s="1"/>
  <c r="F701"/>
  <c r="I701" s="1"/>
  <c r="C700"/>
  <c r="F699"/>
  <c r="I699" s="1"/>
  <c r="F698"/>
  <c r="I698" s="1"/>
  <c r="F697"/>
  <c r="I697" s="1"/>
  <c r="C696"/>
  <c r="F696" s="1"/>
  <c r="I696" s="1"/>
  <c r="F695"/>
  <c r="I695" s="1"/>
  <c r="F694"/>
  <c r="I694" s="1"/>
  <c r="F693"/>
  <c r="I693" s="1"/>
  <c r="C692"/>
  <c r="F691"/>
  <c r="I691" s="1"/>
  <c r="F690"/>
  <c r="I690" s="1"/>
  <c r="F689"/>
  <c r="I689" s="1"/>
  <c r="F688"/>
  <c r="I688" s="1"/>
  <c r="C687"/>
  <c r="F686"/>
  <c r="I686" s="1"/>
  <c r="F685"/>
  <c r="I685" s="1"/>
  <c r="C684"/>
  <c r="F683"/>
  <c r="I683" s="1"/>
  <c r="F682"/>
  <c r="I682" s="1"/>
  <c r="F681"/>
  <c r="I681" s="1"/>
  <c r="F680"/>
  <c r="I680" s="1"/>
  <c r="C679"/>
  <c r="F679" s="1"/>
  <c r="I679" s="1"/>
  <c r="F678"/>
  <c r="I678" s="1"/>
  <c r="F677"/>
  <c r="I677" s="1"/>
  <c r="F676"/>
  <c r="I676" s="1"/>
  <c r="C675"/>
  <c r="F674"/>
  <c r="I674" s="1"/>
  <c r="F673"/>
  <c r="I673" s="1"/>
  <c r="F672"/>
  <c r="I672" s="1"/>
  <c r="C671"/>
  <c r="F671" s="1"/>
  <c r="I671" s="1"/>
  <c r="F670"/>
  <c r="I670" s="1"/>
  <c r="F668"/>
  <c r="I668" s="1"/>
  <c r="F667"/>
  <c r="I667" s="1"/>
  <c r="C542"/>
  <c r="F408"/>
  <c r="F407"/>
  <c r="F405"/>
  <c r="F404"/>
  <c r="F402"/>
  <c r="F401"/>
  <c r="F400"/>
  <c r="F399"/>
  <c r="F398"/>
  <c r="F397"/>
  <c r="F396"/>
  <c r="F394"/>
  <c r="F393"/>
  <c r="F392"/>
  <c r="F391"/>
  <c r="F390"/>
  <c r="F389"/>
  <c r="F388"/>
  <c r="F387"/>
  <c r="F386"/>
  <c r="F385"/>
  <c r="F384"/>
  <c r="F383"/>
  <c r="F382"/>
  <c r="F381"/>
  <c r="F380"/>
  <c r="F378"/>
  <c r="F377"/>
  <c r="F376"/>
  <c r="F375"/>
  <c r="F373"/>
  <c r="F372"/>
  <c r="F370"/>
  <c r="F369"/>
  <c r="F368"/>
  <c r="F367"/>
  <c r="F365"/>
  <c r="F364"/>
  <c r="F363"/>
  <c r="F361"/>
  <c r="F360"/>
  <c r="F359"/>
  <c r="F357"/>
  <c r="F356"/>
  <c r="F355"/>
  <c r="F354"/>
  <c r="F348"/>
  <c r="F347"/>
  <c r="F346"/>
  <c r="F345"/>
  <c r="F344"/>
  <c r="F343"/>
  <c r="F342"/>
  <c r="F341"/>
  <c r="F340"/>
  <c r="F339"/>
  <c r="F338"/>
  <c r="F337"/>
  <c r="F336"/>
  <c r="F335"/>
  <c r="F334"/>
  <c r="F333"/>
  <c r="F332"/>
  <c r="F331"/>
  <c r="F330"/>
  <c r="F329"/>
  <c r="F328"/>
  <c r="F327"/>
  <c r="F326"/>
  <c r="F325"/>
  <c r="F324"/>
  <c r="F323"/>
  <c r="F322"/>
  <c r="F321"/>
  <c r="F320"/>
  <c r="F319"/>
  <c r="F318"/>
  <c r="F317"/>
  <c r="F316"/>
  <c r="F315"/>
  <c r="F314"/>
  <c r="F313"/>
  <c r="F312"/>
  <c r="F311"/>
  <c r="F310"/>
  <c r="F309"/>
  <c r="F308"/>
  <c r="F307"/>
  <c r="F306"/>
  <c r="F305"/>
  <c r="F304"/>
  <c r="F303"/>
  <c r="F302"/>
  <c r="F301"/>
  <c r="F300"/>
  <c r="F299"/>
  <c r="F298"/>
  <c r="F297"/>
  <c r="F296"/>
  <c r="F295"/>
  <c r="F294"/>
  <c r="F293"/>
  <c r="C292"/>
  <c r="C287"/>
  <c r="F286"/>
  <c r="I286" s="1"/>
  <c r="F285"/>
  <c r="I285" s="1"/>
  <c r="C284"/>
  <c r="F283"/>
  <c r="I283" s="1"/>
  <c r="F282"/>
  <c r="I282" s="1"/>
  <c r="C281"/>
  <c r="F280"/>
  <c r="I280" s="1"/>
  <c r="F279"/>
  <c r="I279" s="1"/>
  <c r="C278"/>
  <c r="F278" s="1"/>
  <c r="I278" s="1"/>
  <c r="F277"/>
  <c r="I277" s="1"/>
  <c r="F276"/>
  <c r="I276" s="1"/>
  <c r="F275"/>
  <c r="I275" s="1"/>
  <c r="F274"/>
  <c r="I274" s="1"/>
  <c r="C273"/>
  <c r="F273" s="1"/>
  <c r="I273" s="1"/>
  <c r="F272"/>
  <c r="I272" s="1"/>
  <c r="F271"/>
  <c r="I271" s="1"/>
  <c r="F270"/>
  <c r="I270" s="1"/>
  <c r="C269"/>
  <c r="C265"/>
  <c r="C261"/>
  <c r="F260"/>
  <c r="I260" s="1"/>
  <c r="F259"/>
  <c r="I259" s="1"/>
  <c r="F258"/>
  <c r="I258" s="1"/>
  <c r="C257"/>
  <c r="F257" s="1"/>
  <c r="I257" s="1"/>
  <c r="F256"/>
  <c r="I256" s="1"/>
  <c r="F255"/>
  <c r="I255" s="1"/>
  <c r="F254"/>
  <c r="I254" s="1"/>
  <c r="F253"/>
  <c r="I253" s="1"/>
  <c r="C252"/>
  <c r="F252" s="1"/>
  <c r="I252" s="1"/>
  <c r="F251"/>
  <c r="I251" s="1"/>
  <c r="F250"/>
  <c r="I250" s="1"/>
  <c r="C249"/>
  <c r="F248"/>
  <c r="I248" s="1"/>
  <c r="F247"/>
  <c r="I247" s="1"/>
  <c r="F246"/>
  <c r="I246" s="1"/>
  <c r="F245"/>
  <c r="I245" s="1"/>
  <c r="C244"/>
  <c r="F243"/>
  <c r="I243" s="1"/>
  <c r="F242"/>
  <c r="I242" s="1"/>
  <c r="F241"/>
  <c r="I241" s="1"/>
  <c r="C240"/>
  <c r="F240" s="1"/>
  <c r="I240" s="1"/>
  <c r="F239"/>
  <c r="I239" s="1"/>
  <c r="F238"/>
  <c r="I238" s="1"/>
  <c r="F237"/>
  <c r="I237" s="1"/>
  <c r="C236"/>
  <c r="F235"/>
  <c r="I235" s="1"/>
  <c r="F234"/>
  <c r="I234" s="1"/>
  <c r="F233"/>
  <c r="I233" s="1"/>
  <c r="F232"/>
  <c r="I232" s="1"/>
  <c r="C157"/>
  <c r="F156"/>
  <c r="F155"/>
  <c r="C154"/>
  <c r="F153"/>
  <c r="F152"/>
  <c r="C151"/>
  <c r="F151" s="1"/>
  <c r="F150"/>
  <c r="F149"/>
  <c r="C148"/>
  <c r="F147"/>
  <c r="F146"/>
  <c r="F145"/>
  <c r="F144"/>
  <c r="C143"/>
  <c r="F142"/>
  <c r="F141"/>
  <c r="F140"/>
  <c r="C139"/>
  <c r="F138"/>
  <c r="F137"/>
  <c r="F136"/>
  <c r="C135"/>
  <c r="F134"/>
  <c r="F133"/>
  <c r="F132"/>
  <c r="C131"/>
  <c r="F131" s="1"/>
  <c r="F130"/>
  <c r="F129"/>
  <c r="F128"/>
  <c r="C127"/>
  <c r="F127" s="1"/>
  <c r="F126"/>
  <c r="F125"/>
  <c r="F124"/>
  <c r="F123"/>
  <c r="C122"/>
  <c r="F122" s="1"/>
  <c r="F121"/>
  <c r="F120"/>
  <c r="C119"/>
  <c r="F118"/>
  <c r="F117"/>
  <c r="F116"/>
  <c r="F115"/>
  <c r="C114"/>
  <c r="F113"/>
  <c r="F112"/>
  <c r="F111"/>
  <c r="C110"/>
  <c r="F109"/>
  <c r="F108"/>
  <c r="F107"/>
  <c r="C106"/>
  <c r="F105"/>
  <c r="F104"/>
  <c r="F103"/>
  <c r="F102"/>
  <c r="F157"/>
  <c r="F209" i="42"/>
  <c r="C209"/>
  <c r="C873" i="34"/>
  <c r="H873" s="1"/>
  <c r="C870"/>
  <c r="H870" s="1"/>
  <c r="C867"/>
  <c r="H867" s="1"/>
  <c r="C864"/>
  <c r="H864" s="1"/>
  <c r="C859"/>
  <c r="H859" s="1"/>
  <c r="C855"/>
  <c r="H855" s="1"/>
  <c r="C851"/>
  <c r="H851" s="1"/>
  <c r="C847"/>
  <c r="H847" s="1"/>
  <c r="C843"/>
  <c r="H843" s="1"/>
  <c r="C838"/>
  <c r="H838" s="1"/>
  <c r="C835"/>
  <c r="H835" s="1"/>
  <c r="C830"/>
  <c r="H830" s="1"/>
  <c r="C826"/>
  <c r="H826" s="1"/>
  <c r="C822"/>
  <c r="H822" s="1"/>
  <c r="C292" i="39"/>
  <c r="C70" i="30"/>
  <c r="C63"/>
  <c r="C54"/>
  <c r="C44"/>
  <c r="C26"/>
  <c r="C15"/>
  <c r="C18" i="29"/>
  <c r="C33" i="20"/>
  <c r="C82" i="26"/>
  <c r="C36"/>
  <c r="C93"/>
  <c r="C75"/>
  <c r="C66"/>
  <c r="C24"/>
  <c r="A24" i="25"/>
  <c r="A13"/>
  <c r="A25" s="1"/>
  <c r="B25"/>
  <c r="G60" i="22"/>
  <c r="C209" i="4"/>
  <c r="C180"/>
  <c r="C170"/>
  <c r="C163"/>
  <c r="C138"/>
  <c r="C67"/>
  <c r="C160" i="11"/>
  <c r="C49" i="1"/>
  <c r="C33" i="10"/>
  <c r="C35" i="9"/>
  <c r="C49"/>
  <c r="C89" i="11"/>
  <c r="C26" i="1"/>
  <c r="C97" i="20"/>
  <c r="C41"/>
  <c r="C23" i="10"/>
  <c r="C16"/>
  <c r="C61" i="11"/>
  <c r="C17"/>
  <c r="C147"/>
  <c r="C25" i="2"/>
  <c r="C108" i="1"/>
  <c r="C21" i="20"/>
  <c r="C18" i="1"/>
  <c r="C77" i="20"/>
  <c r="C63"/>
  <c r="C56"/>
  <c r="C48"/>
  <c r="C28"/>
  <c r="C26" i="14"/>
  <c r="C20"/>
  <c r="C186" i="11"/>
  <c r="C180"/>
  <c r="C174"/>
  <c r="C153"/>
  <c r="C110"/>
  <c r="C103"/>
  <c r="C82"/>
  <c r="C75"/>
  <c r="C55"/>
  <c r="C49"/>
  <c r="C42"/>
  <c r="C24"/>
  <c r="G16" i="6"/>
  <c r="F16"/>
  <c r="I6" i="18"/>
  <c r="H6"/>
  <c r="D6" i="6"/>
  <c r="C6"/>
  <c r="D5"/>
  <c r="D9" s="1"/>
  <c r="C5"/>
  <c r="C9" s="1"/>
  <c r="D7"/>
  <c r="C7"/>
  <c r="D8"/>
  <c r="C8"/>
  <c r="H9"/>
  <c r="G9"/>
  <c r="F9"/>
  <c r="E9"/>
  <c r="I8"/>
  <c r="I7"/>
  <c r="I6"/>
  <c r="I5"/>
  <c r="I9" l="1"/>
  <c r="F135" i="37"/>
  <c r="F236"/>
  <c r="I236" s="1"/>
  <c r="F802"/>
  <c r="I802" s="1"/>
  <c r="F687"/>
  <c r="I687" s="1"/>
  <c r="F675"/>
  <c r="I675" s="1"/>
  <c r="F798"/>
  <c r="I798" s="1"/>
  <c r="F831"/>
  <c r="I831" s="1"/>
  <c r="F1731"/>
  <c r="F708"/>
  <c r="I708" s="1"/>
  <c r="F780"/>
  <c r="I780" s="1"/>
  <c r="F148"/>
  <c r="F835"/>
  <c r="I835" s="1"/>
  <c r="F746"/>
  <c r="I746" s="1"/>
  <c r="F1715"/>
  <c r="F269"/>
  <c r="I269" s="1"/>
  <c r="F106"/>
  <c r="F261"/>
  <c r="I261" s="1"/>
  <c r="F143"/>
  <c r="F281"/>
  <c r="I281" s="1"/>
  <c r="F700"/>
  <c r="I700" s="1"/>
  <c r="F395"/>
  <c r="F287"/>
  <c r="I287" s="1"/>
  <c r="F1671"/>
  <c r="F119"/>
  <c r="F692"/>
  <c r="I692" s="1"/>
  <c r="F154"/>
  <c r="F114"/>
  <c r="F775"/>
  <c r="I775" s="1"/>
  <c r="F1650"/>
  <c r="F1693"/>
  <c r="C817" i="34"/>
  <c r="F366" i="37"/>
  <c r="F379"/>
  <c r="F403"/>
  <c r="F684"/>
  <c r="I684" s="1"/>
  <c r="F742"/>
  <c r="I742" s="1"/>
  <c r="F849"/>
  <c r="I849" s="1"/>
  <c r="F1642"/>
  <c r="F1739"/>
  <c r="F244"/>
  <c r="I244" s="1"/>
  <c r="C231"/>
  <c r="F249"/>
  <c r="I249" s="1"/>
  <c r="F704"/>
  <c r="I704" s="1"/>
  <c r="F754"/>
  <c r="I754" s="1"/>
  <c r="F819"/>
  <c r="I819" s="1"/>
  <c r="F823"/>
  <c r="I823" s="1"/>
  <c r="F1727"/>
  <c r="F1753"/>
  <c r="F110"/>
  <c r="F358"/>
  <c r="F374"/>
  <c r="F409"/>
  <c r="F751"/>
  <c r="I751" s="1"/>
  <c r="F763"/>
  <c r="I763" s="1"/>
  <c r="F786"/>
  <c r="I786" s="1"/>
  <c r="F806"/>
  <c r="I806" s="1"/>
  <c r="F846"/>
  <c r="I846" s="1"/>
  <c r="F1655"/>
  <c r="F139"/>
  <c r="F722"/>
  <c r="I722" s="1"/>
  <c r="F284"/>
  <c r="I284" s="1"/>
  <c r="F811"/>
  <c r="I811" s="1"/>
  <c r="F362"/>
  <c r="F371"/>
  <c r="F406"/>
  <c r="F738"/>
  <c r="I738" s="1"/>
  <c r="F783"/>
  <c r="I783" s="1"/>
  <c r="F814"/>
  <c r="I814" s="1"/>
  <c r="F843"/>
  <c r="I843" s="1"/>
  <c r="F1687"/>
  <c r="F1750"/>
  <c r="F1675"/>
  <c r="F1706"/>
  <c r="F231" l="1"/>
  <c r="I231" s="1"/>
</calcChain>
</file>

<file path=xl/sharedStrings.xml><?xml version="1.0" encoding="utf-8"?>
<sst xmlns="http://schemas.openxmlformats.org/spreadsheetml/2006/main" count="12613" uniqueCount="2342">
  <si>
    <t>สายงานการไฟฟ้า ภาค 2</t>
  </si>
  <si>
    <t>(Goal)</t>
  </si>
  <si>
    <t>1. วัตถุประสงค์เชิงยุทธศาสตร์</t>
  </si>
  <si>
    <t>2. กลยุทธ์ระดับองค์กร</t>
  </si>
  <si>
    <t>3. เกณฑ์วัดการดำเนินงานระดับองค์กร</t>
  </si>
  <si>
    <t>4. เป้าหมาย</t>
  </si>
  <si>
    <t>(Strategic Objective)</t>
  </si>
  <si>
    <t>- อัตราผลตอบแทนต่อสินทรัพย์รวม (ROA)</t>
  </si>
  <si>
    <t>5. กลยุทธ์ระดับสายงาน</t>
  </si>
  <si>
    <t>- ค่าใช้จ่าย CPI-X</t>
  </si>
  <si>
    <t xml:space="preserve">             -</t>
  </si>
  <si>
    <t>6. เกณฑ์วัดการดำเนินงานระดับสายงาน</t>
  </si>
  <si>
    <t>7. เป้าหมาย</t>
  </si>
  <si>
    <t xml:space="preserve"> - ค่าใช้จ่ายในการดำเนินงานส่วนกลาง</t>
  </si>
  <si>
    <t xml:space="preserve"> - ค่าใช้จ่ายในการดำเนินงานส่วนภูมิภาค</t>
  </si>
  <si>
    <t>8. แผนงาน/โครงการ/งาน</t>
  </si>
  <si>
    <t>9. แผนปฏิบัติ</t>
  </si>
  <si>
    <t>(Operating Strategies หรือ Strategic Initiatives)</t>
  </si>
  <si>
    <t>(ระบุกิจกรรมหลักพร้อมปริมาณหรือเป้าหมาย)</t>
  </si>
  <si>
    <t>(Activities / Action Steps)</t>
  </si>
  <si>
    <t>รวม</t>
  </si>
  <si>
    <t>-ไม่มากกว่าร้อยละ 96</t>
  </si>
  <si>
    <t>ฝวธ.(ภ2)</t>
  </si>
  <si>
    <t xml:space="preserve">กฟฉ.1         </t>
  </si>
  <si>
    <t>-</t>
  </si>
  <si>
    <t xml:space="preserve">กฟฉ.2             </t>
  </si>
  <si>
    <t xml:space="preserve">กฟฉ.3              </t>
  </si>
  <si>
    <t xml:space="preserve">ภาค 2            </t>
  </si>
  <si>
    <t>ต้น</t>
  </si>
  <si>
    <t xml:space="preserve">กฟฉ.2          </t>
  </si>
  <si>
    <t xml:space="preserve">กฟฉ.3               </t>
  </si>
  <si>
    <t>ล้านบาท</t>
  </si>
  <si>
    <t xml:space="preserve">กฟฉ.2           </t>
  </si>
  <si>
    <t xml:space="preserve">กฟฉ.3                  </t>
  </si>
  <si>
    <t xml:space="preserve">ภาค 2                             </t>
  </si>
  <si>
    <t xml:space="preserve">ภาค 2  </t>
  </si>
  <si>
    <t>ฝวธ.(ภ2) สรุปรายงานผลภายใน 45 วัน หลังสิ้นไตรมาส</t>
  </si>
  <si>
    <t>กฟฉ.3</t>
  </si>
  <si>
    <t xml:space="preserve">กฟฉ.1     </t>
  </si>
  <si>
    <t xml:space="preserve">กฟฉ.2       </t>
  </si>
  <si>
    <t xml:space="preserve">กฟฉ.3             </t>
  </si>
  <si>
    <t xml:space="preserve">ภาค 2      </t>
  </si>
  <si>
    <t xml:space="preserve">กฟฉ.1       </t>
  </si>
  <si>
    <t xml:space="preserve"> ดำเนินการให้ได้ 100 % </t>
  </si>
  <si>
    <t xml:space="preserve">ภาค 2       </t>
  </si>
  <si>
    <t>ฝวธ.(ภ2)  สรุปรายงานผลภายใน 30 วัน หลังสิ้นไตรมาส</t>
  </si>
  <si>
    <t xml:space="preserve">กฟฉ.3        </t>
  </si>
  <si>
    <t xml:space="preserve">  </t>
  </si>
  <si>
    <t xml:space="preserve">กฟฉ.1           </t>
  </si>
  <si>
    <t xml:space="preserve">   ไตรมาส 1  ร้อยละ 10 </t>
  </si>
  <si>
    <t xml:space="preserve">   ไตรมาส 2  ร้อยละ 30</t>
  </si>
  <si>
    <t xml:space="preserve">   ไตรมาส 3  ร้อยละ 70</t>
  </si>
  <si>
    <t xml:space="preserve">ภาค 2             </t>
  </si>
  <si>
    <t xml:space="preserve">   ไตรมาส 4  ร้อยละ 100</t>
  </si>
  <si>
    <t xml:space="preserve">   CR1 พัฒนาผลิตภัณฑ์เพื่อสนองความต้องการ</t>
  </si>
  <si>
    <t xml:space="preserve">         และความคาดหวังของลูกค้า</t>
  </si>
  <si>
    <t xml:space="preserve">   CR2 ยกระดับการให้บริการอย่างครบวงจรและ</t>
  </si>
  <si>
    <t xml:space="preserve">         มุ่งเน้นการสร้างความสัมพันธ์กับลูกค้าอย่าง</t>
  </si>
  <si>
    <t xml:space="preserve">         ยั่งยืน</t>
  </si>
  <si>
    <t xml:space="preserve">   - ความพึงพอใจของลูกค้า</t>
  </si>
  <si>
    <t xml:space="preserve">        กลุ่มบ้านอยู่อาศัย</t>
  </si>
  <si>
    <t xml:space="preserve">        กลุ่มพาณิชย์</t>
  </si>
  <si>
    <t xml:space="preserve">        กลุ่มอุตสาหกรรม</t>
  </si>
  <si>
    <t xml:space="preserve">        กลุ่มอื่นๆ</t>
  </si>
  <si>
    <t>ด้านลูกค้า</t>
  </si>
  <si>
    <t>(Customer Value Preposition)</t>
  </si>
  <si>
    <t xml:space="preserve">(SEPA  หมวด  3)  </t>
  </si>
  <si>
    <t xml:space="preserve">กฟฉ.1            </t>
  </si>
  <si>
    <t xml:space="preserve">กฟฉ.2            </t>
  </si>
  <si>
    <t xml:space="preserve">กฟฉ.1      </t>
  </si>
  <si>
    <t>กฟฉ.2</t>
  </si>
  <si>
    <t xml:space="preserve"> </t>
  </si>
  <si>
    <t>หลังสิ้นไตรมาส</t>
  </si>
  <si>
    <t>ฝวธ.(ภ2) สรุปรายงานผลภายใน 30 วัน หลังสิ้นไตรมาส</t>
  </si>
  <si>
    <t>ฝวธ.(ภ2) สรุปรายงานผลภายในไตรมาส 4</t>
  </si>
  <si>
    <t>4. แผนงานการสร้างความสัมพันธ์กับลูกค้า</t>
  </si>
  <si>
    <t>ฝวธ.(ภ2) สรุปรายงานผลภายใน 30 วันหลังสิ้นไตรมาส 4</t>
  </si>
  <si>
    <t>4.2 วิเคราะห์ความต้องการสนับสนุนของลูกค้า และดำเนินการ</t>
  </si>
  <si>
    <t xml:space="preserve">สนับสนุนลูกค้า การทำธุรกรรมที่สำคัญและพัฒนาช่องทาง </t>
  </si>
  <si>
    <t>(การขอใช้ไฟและช่องทางผ่านสำนักงาน PEA,  PEA Shop  ฯลฯ</t>
  </si>
  <si>
    <t>ราย/ปี</t>
  </si>
  <si>
    <t xml:space="preserve">กฟฉ.3       </t>
  </si>
  <si>
    <t xml:space="preserve">ภาค 2         </t>
  </si>
  <si>
    <t>ราย</t>
  </si>
  <si>
    <t xml:space="preserve">กฟฉ.3     </t>
  </si>
  <si>
    <t xml:space="preserve">ภาค 2        </t>
  </si>
  <si>
    <t>ครั้ง</t>
  </si>
  <si>
    <t xml:space="preserve">กฟฉ.1 </t>
  </si>
  <si>
    <t xml:space="preserve">กฟฉ.2 </t>
  </si>
  <si>
    <t xml:space="preserve">กฟฉ.3   </t>
  </si>
  <si>
    <t>ฝวธ.(ภ2)    สรุปรายงานผลภายใน 30 วันหลังสิ้นไตรมาส</t>
  </si>
  <si>
    <t xml:space="preserve">กฟฉ.1        </t>
  </si>
  <si>
    <t>ราย/ไตรมาส</t>
  </si>
  <si>
    <t xml:space="preserve">กฟฉ.2        </t>
  </si>
  <si>
    <t xml:space="preserve">กฟฉ.3          </t>
  </si>
  <si>
    <t xml:space="preserve"> - งานขอใช้ไฟติดตั้งมิเตอร์ กฟฟ.จุดรวมงาน 3 ราย/ไตรมาส</t>
  </si>
  <si>
    <t xml:space="preserve"> - งานขอขยายเขตแรงต่ำและติดตั้งมิเตอร์ กฟฟ.จุดรวมงาน 3 ราย/ไตรมาส</t>
  </si>
  <si>
    <t xml:space="preserve"> - งานขยายเขตติดตั้งหม้อแปลงเฉพาะราย กฟข. 6 ราย/ไตรมาส</t>
  </si>
  <si>
    <t xml:space="preserve">กฟฉ.2      </t>
  </si>
  <si>
    <t xml:space="preserve">กฟฉ.3      </t>
  </si>
  <si>
    <t>(Quality Improvement Report) ปีละ 2 ครั้ง</t>
  </si>
  <si>
    <t>กระบวนการ</t>
  </si>
  <si>
    <t>กฟฟ.</t>
  </si>
  <si>
    <t>ฝวธ.(ภ2)    สรุปรายงานผลภายใน 20 วันหลังสิ้นเดือน</t>
  </si>
  <si>
    <t xml:space="preserve">ไตรมาส 4 (จัดทำคู่มือกระบวนการหลักอย่างน้อย </t>
  </si>
  <si>
    <t xml:space="preserve">กอง/การไฟฟ้าจุดรวมงานละ 1 กระบวนการ) </t>
  </si>
  <si>
    <t xml:space="preserve">กอง/กฟฟ.(1-3) ละ 1 กระบวนการ) </t>
  </si>
  <si>
    <t>สรุปรายงานผลภายในไตรมาส 3</t>
  </si>
  <si>
    <t xml:space="preserve">ฝวธ.(ภ2)    </t>
  </si>
  <si>
    <t>สรุปรายงานผลภายในไตรมาส 4</t>
  </si>
  <si>
    <t>ภาค 2</t>
  </si>
  <si>
    <t xml:space="preserve">ฝวธ.(ภ2) </t>
  </si>
  <si>
    <t>ตกลงระดับการให้บริการ (SLA)</t>
  </si>
  <si>
    <t>ธุรกิจการตลาดและการบริการขององค์กร</t>
  </si>
  <si>
    <t xml:space="preserve">5. งานความก้าวหน้าของแผนเพิ่มสมรรถนะทางด้าน  </t>
  </si>
  <si>
    <t>5.2  การบำรุงรักษาระบบไฟฟ้าโดยไม่คิดค่าใช้จ่ายให้กับลูกค้า</t>
  </si>
  <si>
    <t xml:space="preserve">ที่มีค่าไฟฟ้าตั้งแต่ 20 ล้านบาทต่อเดือน ขึ้นไปไม่เกินปีละ 2 ครั้ง </t>
  </si>
  <si>
    <t xml:space="preserve"> high value และ/หรือลูกค้ารายสำคัญอื่น จากข้อมูลในโปรแกรม</t>
  </si>
  <si>
    <t xml:space="preserve">5.5 ดำเนินการขยายผลการลงทะเบียนขอใช้บริการ SMS </t>
  </si>
  <si>
    <t xml:space="preserve"> แจ้งค่าไฟฟ้า และข่าวสารต่างๆ</t>
  </si>
  <si>
    <t>7. แผนงานเปิดศูนย์บริการลูกค้า (PEA Shop)</t>
  </si>
  <si>
    <t>7.1  ดำเนินการเปิดศูนย์บริการลูกค้า(PEA Shop) ตามแผนงาน</t>
  </si>
  <si>
    <t>- ความสำเร็จของการปิดงานก่อสร้าง</t>
  </si>
  <si>
    <t xml:space="preserve">    SO2 เพิ่มประสิทธิภาพการดำเนินงานเป็นเลิศ</t>
  </si>
  <si>
    <t>SO3   เป็นองค์กรที่มุ่งเน้นลูกค้าเป็นศูนย์กลาง</t>
  </si>
  <si>
    <t>1. แผนปรับปรุงการบริหารพัสดุ</t>
  </si>
  <si>
    <t>1.1  เร่งรัดนำพัสดุคงคลังไม่เคลื่อนไหวล้าสมัยไปใช้งานดัดแปลง</t>
  </si>
  <si>
    <t xml:space="preserve">ใช้งานและหรือจำหน่ายออกจากบัญชี </t>
  </si>
  <si>
    <t xml:space="preserve"> ร้อยละ 30  </t>
  </si>
  <si>
    <t>2. แผนงานบริหารกำไรให้มีประสิทธิภาพตามวัตถุประสงค์</t>
  </si>
  <si>
    <t xml:space="preserve">ขององค์กร  </t>
  </si>
  <si>
    <t>ขององค์กร  (ต่อ)</t>
  </si>
  <si>
    <t>ลำดับ</t>
  </si>
  <si>
    <t>มุมมอง/มิติ</t>
  </si>
  <si>
    <t>จำนวน</t>
  </si>
  <si>
    <t>งบประมาณ (ล้านบาท)</t>
  </si>
  <si>
    <t>แผนงาน</t>
  </si>
  <si>
    <t>กิจกรรม</t>
  </si>
  <si>
    <t>ด้านกระบวนการภายใน</t>
  </si>
  <si>
    <t>ด้านการเรียนรู้และการพัฒนา</t>
  </si>
  <si>
    <t>(Internal Process)</t>
  </si>
  <si>
    <t>OM 1 ปรับปรุงกระบวนการดำเนินงานให้มีประสิทธิภาพ</t>
  </si>
  <si>
    <t xml:space="preserve">    - ดัชนีจำนวนครั้งที่ไฟฟ้าขัดข้อง (SAIFI)</t>
  </si>
  <si>
    <t xml:space="preserve">    - ดัชนีจำนวนครั้งที่ไฟฟ้าขัดข้อง (SAIFI) 3 เมืองใหญ่</t>
  </si>
  <si>
    <t xml:space="preserve">    - ดัชนีระยะเวลาที่ไฟฟ้าขัดข้อง (SAIDI) </t>
  </si>
  <si>
    <t xml:space="preserve">    - ดัชนีระยะเวลาที่ไฟฟ้าขัดข้อง (SAIDI) 3 เมืองใหญ่</t>
  </si>
  <si>
    <t>ประสิทธิภาพและทั่วถึง</t>
  </si>
  <si>
    <t xml:space="preserve"> OM2 เพิ่มขีดความสามารถระบบจำหน่ายไฟฟ้าที่มี</t>
  </si>
  <si>
    <t xml:space="preserve">    - ดัชนีจำนวนครั้งที่ไฟฟ้าขัดข้อง (SAIFI) 12 เมืองใหญ่</t>
  </si>
  <si>
    <t xml:space="preserve">    - ดัชนีระยะเวลาที่ไฟฟ้าขัดข้อง (SAIDI) 12 เมืองใหญ่</t>
  </si>
  <si>
    <t xml:space="preserve">กฟฉ.2              </t>
  </si>
  <si>
    <t xml:space="preserve">ภาค 2              </t>
  </si>
  <si>
    <t>ของ กฟภ. มาใช้ในแต่ละ กฟข. ภายในไตรมาส 3 อย่างน้อย 1 นวัตกรรม</t>
  </si>
  <si>
    <t>ภายในไตรมาส 3</t>
  </si>
  <si>
    <t xml:space="preserve">ฝวธ.(ภ2)          </t>
  </si>
  <si>
    <t xml:space="preserve"> สรุปรายงานผลภายในไตรมาส 3</t>
  </si>
  <si>
    <t xml:space="preserve">กฟฉ.3           </t>
  </si>
  <si>
    <t xml:space="preserve">ภาค 2          </t>
  </si>
  <si>
    <t xml:space="preserve">กฟฉ.1              </t>
  </si>
  <si>
    <t xml:space="preserve">ภาค 2               </t>
  </si>
  <si>
    <t xml:space="preserve">กฟฉ.1             </t>
  </si>
  <si>
    <t>3. แผนเพิ่มคุณภาพระบบจำหน่ายไฟฟ้า</t>
  </si>
  <si>
    <t xml:space="preserve">    - ร้อยละของหน่วยสูญเสีย (Loss)</t>
  </si>
  <si>
    <t>- ไม่มากกว่าร้อยละ ............</t>
  </si>
  <si>
    <t>งานด้านมิเตอร์</t>
  </si>
  <si>
    <t xml:space="preserve"> เครื่อง  </t>
  </si>
  <si>
    <t xml:space="preserve">กฟฉ.2     </t>
  </si>
  <si>
    <t xml:space="preserve">กฟฉ.1    </t>
  </si>
  <si>
    <t xml:space="preserve">กฟฉ.2    </t>
  </si>
  <si>
    <t xml:space="preserve">กฟฉ.3  </t>
  </si>
  <si>
    <t>(จำนวนกลุ่มเสี่ยง+สถิติมิเตอร์ละเมิดปีก่อน)</t>
  </si>
  <si>
    <t xml:space="preserve">เครื่อง </t>
  </si>
  <si>
    <t xml:space="preserve">ภาค 2           </t>
  </si>
  <si>
    <t xml:space="preserve">กฟฉ.3            </t>
  </si>
  <si>
    <t xml:space="preserve">กฟฉ.3         </t>
  </si>
  <si>
    <t>(ตามจำนวนที่ติดตั้ง)</t>
  </si>
  <si>
    <t xml:space="preserve">เครื่อง  </t>
  </si>
  <si>
    <t xml:space="preserve"> (ตามจำนวนที่ติดตั้ง)</t>
  </si>
  <si>
    <t xml:space="preserve"> เครื่อง </t>
  </si>
  <si>
    <t xml:space="preserve">กฟฉ.2         </t>
  </si>
  <si>
    <t>ที่ได้รับการแจ้งเตือนให้แล้วเสร็จภายใน 7 วัน</t>
  </si>
  <si>
    <t>%</t>
  </si>
  <si>
    <t>เครื่อง</t>
  </si>
  <si>
    <t xml:space="preserve">            </t>
  </si>
  <si>
    <t xml:space="preserve"> ระบบ SAP  ภายในไม่เกิน 30 วัน นับจากวันตรวจพบ</t>
  </si>
  <si>
    <t>มิเตอร์ชำรุด/มิเตอร์ละเมิด ภายใน 30 วัน</t>
  </si>
  <si>
    <t xml:space="preserve"> - มิเตอร์หน่วยการใช้ไฟผิดปกติ</t>
  </si>
  <si>
    <t xml:space="preserve"> - มิเตอร์ชำรุด</t>
  </si>
  <si>
    <t xml:space="preserve"> - มิเตอร์ละเมิด</t>
  </si>
  <si>
    <t xml:space="preserve">กฟฉ.1               </t>
  </si>
  <si>
    <t xml:space="preserve"> Feeder</t>
  </si>
  <si>
    <t xml:space="preserve">กฟฉ.2               </t>
  </si>
  <si>
    <t xml:space="preserve">ภาค 2     </t>
  </si>
  <si>
    <t xml:space="preserve"> kVA.  </t>
  </si>
  <si>
    <t>วงจร-กม.</t>
  </si>
  <si>
    <t>4. Non-Technical Loss</t>
  </si>
  <si>
    <t>4.1 สับเปลี่ยนมิเตอร์ตามวาระ(15 ปีขึ้นไป)</t>
  </si>
  <si>
    <t>4. Non-Technical Loss (ต่อ)</t>
  </si>
  <si>
    <t>5. Technical Loss</t>
  </si>
  <si>
    <t xml:space="preserve">5.1 งาน Balance Load  </t>
  </si>
  <si>
    <t>5.1.1 ตรวจสอบและแก้ไขระบบจำหน่ายแรงสูงที่ Unbalance  Phase</t>
  </si>
  <si>
    <t>5.1.2 แก้ไข Balance Feeder แรงสูงทุก Feeder ที่จ่ายโหลดเกิน 8 MW</t>
  </si>
  <si>
    <t>5. Technical Loss (ต่อ)</t>
  </si>
  <si>
    <t>ครัวเรือน</t>
  </si>
  <si>
    <t xml:space="preserve">กฟฉ.3    </t>
  </si>
  <si>
    <t xml:space="preserve">    - ความสำเร็จของการดำเนินการตาม </t>
  </si>
  <si>
    <t>Service LevelAgreement ที่ระบุในห่วงโซ่อุปทาน</t>
  </si>
  <si>
    <t>- ไม่น้อยกว่าระดับ 5</t>
  </si>
  <si>
    <t>8. แผนงานดำเนินงานตามระบบประกันคุณภาพงานตามข้อ</t>
  </si>
  <si>
    <t xml:space="preserve">ระดับการให้บริการ (QA for SLA)  ทุก กฟฟ.ที่นำระบบ SLA มาใช้ </t>
  </si>
  <si>
    <t>(QA for SLA)</t>
  </si>
  <si>
    <t>คณะกรรมการกำกับการดำเนินงานระบบประกันคุณภาพบริการ</t>
  </si>
  <si>
    <t>จำนวนผู้ใช้ไฟฟ้าที่ได้รับบริการเร็วกว่ามาตรฐานไม่น้อยกว่า</t>
  </si>
  <si>
    <t xml:space="preserve">    SO5 เป็นองค์กรที่มุ่งเน้นด้านนวัตกรรม</t>
  </si>
  <si>
    <t>IP 2  ส่งเสริมงานด้านวิจัยและพัฒนา</t>
  </si>
  <si>
    <t>IP 1  ส่งเสริมงานด้านวิจัยและพัฒนา</t>
  </si>
  <si>
    <t>ชิ้นงาน/กระบวนงาน</t>
  </si>
  <si>
    <t xml:space="preserve">ภาค 2                </t>
  </si>
  <si>
    <t>ฝวธ.(ภ2)   สรุปรายงานผลภายใน 30 วัน หลังสิ้นไตรมาส</t>
  </si>
  <si>
    <t>12. แผนส่งเสริมงานด้านวิชาการนวัตกรรม</t>
  </si>
  <si>
    <t>12.1 นำผลงาน นวัตกรรม หรือ กระบวนการ ที่ก่อให้เกิดประสิทธิภาพ</t>
  </si>
  <si>
    <t>12.2 นำผลงานจากข้อ 12.1 มาพิจารณาขออนุมัติขยายผลในระดับภาค</t>
  </si>
  <si>
    <t>12.3 ส่งเสริมให้พนักงานคิดสร้างสรรค์นวัตกรรม / ปรับปรุง</t>
  </si>
  <si>
    <t>กระบวนการ และจัดงานมหกรรมคุณภาพในระดับเขต ภายใน</t>
  </si>
  <si>
    <t xml:space="preserve">    SO1 สร้างความเติบโตอย่างยั่งยืนขององค์กรและ</t>
  </si>
  <si>
    <t xml:space="preserve">             มีธรรมาภิบาล</t>
  </si>
  <si>
    <t xml:space="preserve">             เพื่อเป็นผู้นำในธุรกิจจำหน่ายไฟฟ้า</t>
  </si>
  <si>
    <t xml:space="preserve">             และเทคโนโลยี</t>
  </si>
  <si>
    <t xml:space="preserve">กฟฉ.2                </t>
  </si>
  <si>
    <t>ไม่น้อยกว่า 97% ของข้อมูลหม้อแปลงที่มีค่า</t>
  </si>
  <si>
    <t>PEA No. ตรงกัน</t>
  </si>
  <si>
    <t xml:space="preserve"> ตรงกัน ใน 2 ระบบ (GIS เฟส 2 , ISU)</t>
  </si>
  <si>
    <t xml:space="preserve">ไม่น้อยกว่า 97% ของข้อมูลมิเตอร์ที่มีค่า </t>
  </si>
  <si>
    <t xml:space="preserve"> PEA No. ตรงกัน</t>
  </si>
  <si>
    <t xml:space="preserve">ภาค 2                            </t>
  </si>
  <si>
    <t xml:space="preserve"> HR2 เพิ่มขีดความสามารถของบุคลากร (HRD)</t>
  </si>
  <si>
    <t>- ระดับความสำเร็จของแผนงานเพิ่มประสิทธิภาพ</t>
  </si>
  <si>
    <t>การบริหารบุคลากร ทั้งด้านการเงินและกายภาพ</t>
  </si>
  <si>
    <t>- ร้อยละของผู้ผ่านการประเมินขีดความสามารถ</t>
  </si>
  <si>
    <t>(Core Competency) และเหมาะสมกับตำแหน่ง</t>
  </si>
  <si>
    <t>-  ไม่น้อยกว่าระดับ 5</t>
  </si>
  <si>
    <t>ฝึกอบรม</t>
  </si>
  <si>
    <t xml:space="preserve">กฟฉ.1          </t>
  </si>
  <si>
    <t xml:space="preserve">สวัสดิการ ประเมินผลและนำเสนอปัญหาและแนวทางแก้ไข </t>
  </si>
  <si>
    <t>แห่ง</t>
  </si>
  <si>
    <t xml:space="preserve"> - ประกวดบทความเพื่อส่งเสริมวัฒนธรรมองค์กร PEA </t>
  </si>
  <si>
    <t xml:space="preserve"> (ช่วยเหลือ เกื้อกูล) (ทุกแผนกส่งอย่างน้อย 1 บทความ </t>
  </si>
  <si>
    <t xml:space="preserve"> (จำนวน 1 หน้ากระดาษ A4)  คัดเลือกตัวแทน กอง/ กฟฟ. </t>
  </si>
  <si>
    <t xml:space="preserve"> เพื่อประกวดระดับเขต)</t>
  </si>
  <si>
    <t xml:space="preserve">Clip VDO) และเพื่อนำไปแชร์ใน KM Center อย่างน้อย </t>
  </si>
  <si>
    <t>50 ไฟล์/ เขต</t>
  </si>
  <si>
    <t>ไฟล์</t>
  </si>
  <si>
    <t>หมายเหตุ : OPL = One Point Lesson</t>
  </si>
  <si>
    <t xml:space="preserve">                    : OPK = One Point Knowledge</t>
  </si>
  <si>
    <t xml:space="preserve">                    : OPA = One Point Article</t>
  </si>
  <si>
    <t>และ ค่านิยมร่วมภายในหน่วยงานทุกกอง / กฟฟ.1-3, กฟส.,  กฟย.</t>
  </si>
  <si>
    <t>การทำงาน</t>
  </si>
  <si>
    <t xml:space="preserve"> HR1 ส่งเสริมการบริหารทุนมนุษย์ (HRM)</t>
  </si>
  <si>
    <t>- ความผูกพันของพนักงานที่มีต่อองค์กร</t>
  </si>
  <si>
    <t>1. แผนส่งเสริมวัฒนธรรมองค์กร</t>
  </si>
  <si>
    <t>1.1 ให้ทุกหน่วยงาน กอง/กฟฟ. ติดป้ายวัฒนธรรมองค์กร</t>
  </si>
  <si>
    <t>1.2 จัดกิจกรรมส่งเสริมวัฒนธรรมองค์กรให้กับพนักงาน</t>
  </si>
  <si>
    <t xml:space="preserve">1.4 ส่งเสริมให้พนักงานจัดทำไฟล์ความรู้ (OPL, OPK, OPA, </t>
  </si>
  <si>
    <t>2. แผน  Employee Engagement</t>
  </si>
  <si>
    <t>2.1 โครงการส่งเสริมสุขภาพกายสำหรับพนักงานที่มีปัญหาสุขภาพ</t>
  </si>
  <si>
    <t>2.2 จัดอบรมโครงการส่งเสริมสุขภาพจิต</t>
  </si>
  <si>
    <t>2.3 จัดอบรมเทคนิคในการสื่อสาร และการสร้างบรรยากาศใน</t>
  </si>
  <si>
    <t>3. แผนพัฒนาบุคลากร</t>
  </si>
  <si>
    <t>4. แผนประเมิน Competency และความจำเป็นในการ</t>
  </si>
  <si>
    <t>5. เสริมสร้างความรู้ความเข้าใจเกี่ยวกับสิทธิประโยชน์</t>
  </si>
  <si>
    <t>5.3 จัดอบรมให้ความรู้กับพนักงานเกี่ยวกับสิทธิประโยชน์</t>
  </si>
  <si>
    <t>OC 1 ส่งเสริมและพัฒนาองค์กรสู่ความยั่งยืน</t>
  </si>
  <si>
    <t>ให้แก้ผู้ใช้ไฟ</t>
  </si>
  <si>
    <t xml:space="preserve">(อนุบาล, ประถม ฯลฯ)  กฟฟ. 1-3  อย่างน้อย กฟฟ. ละ 2  โรงเรียน </t>
  </si>
  <si>
    <t xml:space="preserve">ภายในไตรมาส 3      </t>
  </si>
  <si>
    <t>6. แผนความปลอดภัย ด้านบุคลากร</t>
  </si>
  <si>
    <t>(กฟข.,กฟภ.,กฟส.,กฟย.)</t>
  </si>
  <si>
    <t xml:space="preserve">6.1 ประกวดผู้บริหารหน่วยงานดีเด่น ด้านความปลอดภัยทุก กฟฟ. </t>
  </si>
  <si>
    <t>6.2 ประกวดด้านความปลอดภัยระดับกลุ่มงาน Hotline, ก่อสร้าง,</t>
  </si>
  <si>
    <t xml:space="preserve">8.3  จัดทำ Safety talk ในแต่ละลักษณะงาน ได้แก่งานแก้ไฟ </t>
  </si>
  <si>
    <t>งานก่อสร้าง  งานบำรุงรักษา เป็นต้น ทุกวันแรกของการทำงาน</t>
  </si>
  <si>
    <t>แต่ละสัปดาห์ โดยผู้บริหาร /หัวหน้างาน / จป  ทุก กฟฟ.</t>
  </si>
  <si>
    <t>10. แผนความปลอดภัย ผู้ใช้ไฟ PEA ปลอดภัย</t>
  </si>
  <si>
    <t>10.1 จัดกิจกรรมส่งเสริมความรู้เกี่ยวกับการใช้ไฟฟ้าอย่างปลอดภัย</t>
  </si>
  <si>
    <t>13. แผนการควบคุมอุบัติเหตุที่เกิดกับบุคคลภายนอก</t>
  </si>
  <si>
    <t xml:space="preserve"> 13.1 ตรวจสอบ, ซ่อมแซม และปรับปรุงระบบไฟฟ้าภายในโรงเรียน</t>
  </si>
  <si>
    <t>แก้ไฟ,ยานพาหนะ</t>
  </si>
  <si>
    <t>OC 2 ยกระดับ CG และ CSR สู่มาตรฐานสากล</t>
  </si>
  <si>
    <t>- ความสำเร็จในการดำเนินงานตามแผนปฏิบัติการ</t>
  </si>
  <si>
    <t>ด้านการกำกับดูแลกิจการที่ดี (CG) ตามมาตรฐาน</t>
  </si>
  <si>
    <t>OECD</t>
  </si>
  <si>
    <t>-  ไม่น้อยกว่าร้อยละ  100</t>
  </si>
  <si>
    <t>- ความสำเร็จในการดำเนินงานตามแผนแม่บท CSR</t>
  </si>
  <si>
    <t>- ความสำเร็จในการดำเนินงานตามมาตรฐาน</t>
  </si>
  <si>
    <t xml:space="preserve">ความรับผิดชอบต่อสังคม ISO 26000 </t>
  </si>
  <si>
    <t>- การกำกับดูแลกิจการที่ดีและป้องปรามการทุจริต</t>
  </si>
  <si>
    <t>คน/ปี</t>
  </si>
  <si>
    <t>ครัวเรือน/ปี</t>
  </si>
  <si>
    <t xml:space="preserve">ทางไฟฟ้า ในพื้นที่ภาค 2  </t>
  </si>
  <si>
    <t>ฝาย</t>
  </si>
  <si>
    <t>15. โครงการชุมชนปลอดภัยใช้ไฟ PEA</t>
  </si>
  <si>
    <t>15.1 จัดกิจกรรมให้ความรู้เกี่ยวกับการใช้ไฟฟ้าอย่างถูกต้องปลอดภัย</t>
  </si>
  <si>
    <t xml:space="preserve"> และประหยัด พร้อมทั้งให้ความรู้เบื้องต้นในการดูแลแก้ไขอุปกรณ์</t>
  </si>
  <si>
    <t>ไฟฟ้า ให้กับนักศึกษาช่างไฟฟ้าระดับ ปวช. และ ปวส.</t>
  </si>
  <si>
    <t>15.2 นำนักศึกษาที่ได้รับการอบรมให้บริการตรวจสอบและแก้ไข</t>
  </si>
  <si>
    <t xml:space="preserve">อุปกรณ์ภายในครัวเรือน โรงเรียน อาคารต่างๆ ภายในชุมชน พื้นที่ </t>
  </si>
  <si>
    <t>16. โครงการปรับปรุงระบบไฟฟ้าอาคารเรียน โรงเรียนที่</t>
  </si>
  <si>
    <t>ห่างไกล</t>
  </si>
  <si>
    <t>ห่างไกลหรือศาสนสถาน ในพื้นที่ภาค 2</t>
  </si>
  <si>
    <t>16.1 ตรวจสอบมาตรฐานและปรับปรุงระบบไฟฟ้าให้กับโรงเรียนที่</t>
  </si>
  <si>
    <t xml:space="preserve">17.3 จัดกิจกรรมให้ความรู้ในการใช้ไฟฟ้าอย่างถูกต้องปลอดภัย </t>
  </si>
  <si>
    <t>ประหยัด และการปฐมพยาบาลผู้ถูกกระแสไฟฟ้าดูดเบื้องต้น ให้กับ</t>
  </si>
  <si>
    <t>ครู นักเรียนระดับประถมศึกษาและมัธยมศึกษา กฟข. ละ   500   คน</t>
  </si>
  <si>
    <t>ไทย</t>
  </si>
  <si>
    <t>18.1 ติดตั้งหลอดประหยัดพลังงานให้กับโบราณสถานในพื้นที่ ภาค 2</t>
  </si>
  <si>
    <t xml:space="preserve">2 กิจกรรม </t>
  </si>
  <si>
    <t xml:space="preserve">และประชาชนได้มีส่วนร่วมในการทำกิจกรรมอย่างน้อย กฟข.ละ </t>
  </si>
  <si>
    <t>22. โครงการ PEA หน่วยแพทย์เคลื่อนที่</t>
  </si>
  <si>
    <t>22.1 จัดกิจกรรมออกหน่วยแพทย์เคลื่อนที่ฯ ในพื้นที่ กฟฉ.1 - 3</t>
  </si>
  <si>
    <t>และชุมชน</t>
  </si>
  <si>
    <t xml:space="preserve">  กฟฟ.ละ  1 กม.</t>
  </si>
  <si>
    <t xml:space="preserve">ส่วนเสีย เพื่อทำแผนปรับปรุงพัฒนาการให้บริการอย่างน้อย </t>
  </si>
  <si>
    <t>1 แผนงาน</t>
  </si>
  <si>
    <t xml:space="preserve">ต่อผลงานด้านสังคมและสิ่งแวดล้อม ของ กฟภ. </t>
  </si>
  <si>
    <t>ฝวธ.(ภ2)  สรุปรายงานผลภายใน 30 วัน หลังสิ้นไตรมาส 3</t>
  </si>
  <si>
    <t xml:space="preserve">แผนปรับปรุงแก้ไข </t>
  </si>
  <si>
    <t xml:space="preserve">(SEPA  หมวด  1)  </t>
  </si>
  <si>
    <t>กฟฉ.1    รายงานภายใน  5  วัน หลังสิ้นไตรมาส</t>
  </si>
  <si>
    <t>กฟฉ.2    รายงานภายใน  5  วัน หลังสิ้นไตรมาส</t>
  </si>
  <si>
    <t>กฟฉ.3    รายงานภายใน  5  วัน หลังสิ้นไตรมาส</t>
  </si>
  <si>
    <t>ภาค 2    รายงานภายใน  10  วัน หลังสิ้นไตรมาส</t>
  </si>
  <si>
    <t>กฟฉ.3                              ภายในไตรมาส 3-4</t>
  </si>
  <si>
    <t xml:space="preserve">ฝวธ.(ภ2)     </t>
  </si>
  <si>
    <t>ปรับปรุงการควบคุมภายใน(ตามแผน ปย.2 และรายงานผล)</t>
  </si>
  <si>
    <t>(ไตรมาสละ 1 ครั้ง)</t>
  </si>
  <si>
    <t>และงานตามภาระหน้าที่ของแผนก กฟฟ.ในสังกัดทั้ง 3 กฟข.</t>
  </si>
  <si>
    <t xml:space="preserve"> (โดยคณะทำงานของ กฟข.) ไตรมาส 1 - 3 อย่างน้อย</t>
  </si>
  <si>
    <t xml:space="preserve">ไตรมาสละ 10 กฟฟ.(กฟฟ.จุดรวมงาน 3  แห่ง กฟส. 3 แห่ง </t>
  </si>
  <si>
    <t xml:space="preserve">กฟฉ.1           รายงานภายใน  10  วัน หลังสิ้นไตรมาส </t>
  </si>
  <si>
    <t xml:space="preserve">กฟฉ.2           รายงานภายใน  10  วัน หลังสิ้นไตรมาส </t>
  </si>
  <si>
    <t xml:space="preserve">กฟฉ.3           รายงานภายใน  10  วัน หลังสิ้นไตรมาส </t>
  </si>
  <si>
    <t xml:space="preserve">ภาค 2           รายงานภายใน  20  วัน หลังสิ้นไตรมาส </t>
  </si>
  <si>
    <t xml:space="preserve">30. แผนบริหารความเสี่ยงของสายงาน </t>
  </si>
  <si>
    <t>ความเสี่ยง (ไตรมาสละ 1 ครั้ง)</t>
  </si>
  <si>
    <t>30.1 ดำเนินการ ติดตามผล และจัดทำรายงานตามแผนบริหาร</t>
  </si>
  <si>
    <t xml:space="preserve">31. แผนการปรับปรุงการควบคุมภายใน </t>
  </si>
  <si>
    <t>ด้านการเรียนรู้และพัฒนา</t>
  </si>
  <si>
    <t>(Learning and Growth)</t>
  </si>
  <si>
    <t>กฟฉ. 1</t>
  </si>
  <si>
    <t>กฟฉ. 2</t>
  </si>
  <si>
    <t xml:space="preserve">ทุกไตรมาส ตามระยะเวลาที่ </t>
  </si>
  <si>
    <t>กฟฉ. 3</t>
  </si>
  <si>
    <t>คณะทำงาน SEPA องค์กรกำหนด</t>
  </si>
  <si>
    <t>ฝวธ.(ภ2) สรุปรายงานผลภายใน 30 วันหลังสิ้นไตรมาส</t>
  </si>
  <si>
    <t>OC 3  ประสิทธิผลการบริหารจัดการตามระบบประเมินคุณภาพ</t>
  </si>
  <si>
    <t>รัฐวิสาหกิจ (SEPA)</t>
  </si>
  <si>
    <t>- ผลการประเมินกระบวนการ/ระบบของรัฐวิสาหกิจ</t>
  </si>
  <si>
    <t>- คะแนนประเมินตามเกณฑ์ SEPA หมวด 1 - 6</t>
  </si>
  <si>
    <t>-  ไม่น้อยกว่า.............คะแนน</t>
  </si>
  <si>
    <t>สรุปแผนปฏิบัติการและงบประมาณ ของสายงานการไฟฟ้า ภาค 2 ประจำปี 2559</t>
  </si>
  <si>
    <t>GOAL</t>
  </si>
  <si>
    <t>แผนปฏิบัติการ ฝวธ.(ภ2)  ประจำปี 2559</t>
  </si>
  <si>
    <t>1/5</t>
  </si>
  <si>
    <t>งานตามภาระหน้าที่ของหน่วยงาน กจท.(ภ2)</t>
  </si>
  <si>
    <t>แผนงาน/โครงการ/งาน</t>
  </si>
  <si>
    <t>กิจกรรมที่จะดำเนินการ</t>
  </si>
  <si>
    <t>เป้าหมายการดำเนินงาน</t>
  </si>
  <si>
    <t>ผู้รับผิดชอบ</t>
  </si>
  <si>
    <t>ไตรมาสที่ 1</t>
  </si>
  <si>
    <t>ไตรมาสที่ 2</t>
  </si>
  <si>
    <t>ไตรมาสที่ 3</t>
  </si>
  <si>
    <t>ไตรมาสที่ 4</t>
  </si>
  <si>
    <t xml:space="preserve">1. จัดประชุมนำเสนอผลการดำเนินงานของ </t>
  </si>
  <si>
    <t>ก.พ. - มี.ค. 58</t>
  </si>
  <si>
    <t>ผผป.(ชผ.)</t>
  </si>
  <si>
    <t>สายงานการไฟฟ้าภาค 2</t>
  </si>
  <si>
    <t>และแผนการดำเนินงานต่าง ๆ ปี 2558</t>
  </si>
  <si>
    <t>1.1.2 จัดทำรายงานการประชุมเสนอผลการดำเนินงานไตรมาสที่ 4 ปี 2557</t>
  </si>
  <si>
    <t>รายงานภายใน 15 วันหลังจากการประชุม</t>
  </si>
  <si>
    <t xml:space="preserve"> และแผนการดำเนินงานต่าง ๆ ปี 2558</t>
  </si>
  <si>
    <t>1.2.1  ขออนุมัติและจัดประชุมสรุปผลการดำเนินงาน ไตรมาส 1/2558</t>
  </si>
  <si>
    <t>1.2.2  จัดทำรายงานการประชุมสรุปผลการดำเนินงาน ไตรมาส 1/2558</t>
  </si>
  <si>
    <t>1.3.1  ขออนุมัติและจัดประชุมสรุปผลการดำเนินงาน ไตรมาส 2/2558</t>
  </si>
  <si>
    <t>1.3.2  จัดทำรายงานการประชุมสรุปผลการดำเนินงาน ไตรมาส 2/2558</t>
  </si>
  <si>
    <t>1.4.1  ขออนุมัติและจัดประชุมสรุปผลการดำเนินงาน ไตรมาส 3/2558</t>
  </si>
  <si>
    <t>1.4.2  จัดทำรายงานการประชุมสรุปผลการดำเนินงาน ไตรมาส 3/2558</t>
  </si>
  <si>
    <t>2. งานจัดทำแผนปฏิบัติการของสายงาน</t>
  </si>
  <si>
    <t xml:space="preserve">2.1  ขออนุมัติและจัดประชุมยกร่างแผนปฏิบัติการพร้อมงบประมาณ </t>
  </si>
  <si>
    <t>หผ.ผป.</t>
  </si>
  <si>
    <t xml:space="preserve">ระดับสูง   </t>
  </si>
  <si>
    <t>3. งานทบทวนแผนปฏิบัติของสายงาน</t>
  </si>
  <si>
    <t>จากผู้บริหารระดับสูง</t>
  </si>
  <si>
    <t>4. งานจัดทำแผนปฏิบัติการของ สายงาน</t>
  </si>
  <si>
    <t>เม.ย. - พ.ค.</t>
  </si>
  <si>
    <t>ผผป.(หผ.)</t>
  </si>
  <si>
    <t>และจัดส่งแผนปฏิบัติการที่ได้รับความเห็นชอบแล้วให้หน่วยงานที่เกี่ยวข้อง</t>
  </si>
  <si>
    <t xml:space="preserve">5. งานจัดทำแผนปฏิบัติการของ ฝวธ.(ภ2) </t>
  </si>
  <si>
    <t>2/5</t>
  </si>
  <si>
    <t>6. สรุปรายงานผลการดำเนินงานตาม</t>
  </si>
  <si>
    <t>6.1 จัดทำรายงานผลการดำเนินงานตามแผนปฏิบัติการ  ของ กจท.(ภ2)</t>
  </si>
  <si>
    <t>รายงานภายใน 45 วันหลังสิ้นไตรมาส</t>
  </si>
  <si>
    <t>ผผป.(พบค.4)</t>
  </si>
  <si>
    <t>แผนปฏิบัติการของหน่วยงาน</t>
  </si>
  <si>
    <t>6.2 จัดทำรายงานผลการดำเนินงานตามแผนปฏิบัติการของ ฝวธ.(ภ2)</t>
  </si>
  <si>
    <t>รายงานภายใน 50 วันหลังสิ้นไตรมาส</t>
  </si>
  <si>
    <t>พบค.4  ผป.</t>
  </si>
  <si>
    <t>6.3 จัดทำรายงานผลการดำเนินงานตามแผนปฏิบัติการของ ภาค 2</t>
  </si>
  <si>
    <t>รายงานภายใน 30 วันหลังสิ้นไตรมาส</t>
  </si>
  <si>
    <t>7. สรุปผลการดำเนินงานตามเกณฑ์ประเมิน</t>
  </si>
  <si>
    <t>7.1 จัดทำรายงานผลการดำเนินงานตามบันทึกข้อตกลงตามเกณฑ์ประเมิน</t>
  </si>
  <si>
    <t>ตามที่ กรบ. กำหนด ปีละ 2 ครั้ง</t>
  </si>
  <si>
    <t xml:space="preserve">ผลงานของหน่วยงาน  และผู้บริหารระดับ 11 </t>
  </si>
  <si>
    <t xml:space="preserve">      ผลงานของผู้บริหารระดับ  11 ขึ้นไป</t>
  </si>
  <si>
    <t>ขึ้นไป</t>
  </si>
  <si>
    <t>7.2  จัดทำรายงานผลการดำเนินงานตามเกณฑ์ประเมินผลงานของ</t>
  </si>
  <si>
    <t>รายงาน ภายใน 45 วัน หลังสิ้นไตรมาส 2 และ 4</t>
  </si>
  <si>
    <t xml:space="preserve">       หน่วยงาน ภาค 2</t>
  </si>
  <si>
    <t>7.3 จัดทำรายงานผลการดำเนินงานตามเกณฑ์ประเมินผลงานของ</t>
  </si>
  <si>
    <t xml:space="preserve">รายงาน ภายใน 50 วัน หลังสิ้นไตรมาส </t>
  </si>
  <si>
    <t xml:space="preserve">       หน่วยงาน ฝวธ.(ภ2)</t>
  </si>
  <si>
    <t>7.4 จัดทำรายงานผลการดำเนินงานตามเกณฑ์ประเมินผลงานของ</t>
  </si>
  <si>
    <t xml:space="preserve">รายงาน ภายใน 45 วัน หลังสิ้นไตรมาส </t>
  </si>
  <si>
    <t xml:space="preserve">       หน่วยงาน กจท.(ภ2)</t>
  </si>
  <si>
    <t>8. สรุปรายงานผลตาม BSC</t>
  </si>
  <si>
    <t>7.1 จัดทำรายงานผลการดำเนินงานตาม BSC ของสายงานการไฟฟ้า ภาค 2</t>
  </si>
  <si>
    <t>รายงานภายใน 15  วันหลังสิ้นเดือน</t>
  </si>
  <si>
    <t xml:space="preserve"> 9.  แผนการควบคุมภายใน</t>
  </si>
  <si>
    <t xml:space="preserve">8.1 จัดทำรายงานตามแผนการควบคุมภายในของ กจท.(ภ2) </t>
  </si>
  <si>
    <t>ปีละ 1 ครั้ง</t>
  </si>
  <si>
    <t>10. งานจัดทำรายงานเกณฑ์ประเมินผล</t>
  </si>
  <si>
    <t>9.1 จัดทำเกณฑ์ประเมินผลการดำเนินงานบริหารความเสี่ยงของ กฟฉ.1-3</t>
  </si>
  <si>
    <t>การบริหารความเสี่ยง กฟฉ.1-3</t>
  </si>
  <si>
    <t>11. สรุปรายงานการประชุม</t>
  </si>
  <si>
    <t>10.1  จัดทำรายงานการประชุมของ กจท(ภ.2)</t>
  </si>
  <si>
    <t>รายงานภายใน 7 วันหลังจากการประชุม</t>
  </si>
  <si>
    <t>3/5</t>
  </si>
  <si>
    <t>12. งานด้านบุคคล</t>
  </si>
  <si>
    <t>12.1 ตรวจสอบนำเสนอการขออนุมัติบรรจุ เลื่อนระดับ ปรับวุฒิ เพิ่มวุฒิ</t>
  </si>
  <si>
    <t>รายงานภายใน 5 วัน  หลังสิ้นเดือน</t>
  </si>
  <si>
    <t>ผบค.</t>
  </si>
  <si>
    <t xml:space="preserve">        ย้ายและแต่งตั้งพนักงานฯ </t>
  </si>
  <si>
    <t>12.2 บันทึกคำสั่งลงระบบ SAP</t>
  </si>
  <si>
    <t>13. งานความขัดแย้งทางผลประโยชน์</t>
  </si>
  <si>
    <t>13.1 จัดทำรายงานความขัดแย้งทางผลประโยชน์ของพนักงาน</t>
  </si>
  <si>
    <t>ของพนักงาน</t>
  </si>
  <si>
    <t>14. งานด้านฝึกอบรม</t>
  </si>
  <si>
    <t>14.1 ตรวจสอบและนำเสนอขออนุมัติจัดอบรม</t>
  </si>
  <si>
    <t>รายงานภายใน 5 วัน หลังจากข้อมูลครบถ้วน</t>
  </si>
  <si>
    <t>นบท.8</t>
  </si>
  <si>
    <t>14.2 จัดทำรายงานการจัดฝึกอบรมและประเมินผลการฝึกอบรม</t>
  </si>
  <si>
    <t xml:space="preserve">             รายงานภายใน 30 วัน  หลังการอบรม</t>
  </si>
  <si>
    <t xml:space="preserve">15. งานรายงานข้อมูลพนักงานสังกัด ภาค 2 </t>
  </si>
  <si>
    <t xml:space="preserve">15.1 จัดทำรายงานข้อมูลพนักงานสังกัด ภาค 2 ที่ถูกคำสั่งลงโทษ </t>
  </si>
  <si>
    <t>รายงานภายใน 30 วัน หลังสิ้นไตรมาส</t>
  </si>
  <si>
    <t>ผปต.</t>
  </si>
  <si>
    <t>ที่ถูกคำสั่งลงโทษทางวินัยและคำสั่งให้ชดใช้</t>
  </si>
  <si>
    <t xml:space="preserve">         ทางวินัยและคำสั่งให้ชดใช้ค่าสินไหมทดแทนทางละเมิด</t>
  </si>
  <si>
    <t>ค่าสินไหมทดแทนทางละเมิด</t>
  </si>
  <si>
    <t>16. งานรายงานสรุปสถานะงานด้านสอบสวน</t>
  </si>
  <si>
    <t>16.1 จัดทำสรุปสถานะงานสอบสวน</t>
  </si>
  <si>
    <t>พนักงานสังกัด ภาค 2</t>
  </si>
  <si>
    <t>17. งานวิเคราะห์ผลประกอบการของ</t>
  </si>
  <si>
    <t>17.1  จัดทำรายงานการวิเคราะห์ผลประกอบการของสายงานการไฟฟ้า ภาค 2</t>
  </si>
  <si>
    <t>รายงานภายใน 45 วันหลังสิ้นเดือน</t>
  </si>
  <si>
    <t>ผสง.</t>
  </si>
  <si>
    <t>4/5</t>
  </si>
  <si>
    <t>18. งานวิเคราะห์อัตราส่วนทางการเงินของ</t>
  </si>
  <si>
    <t>18.1  จัดทำรายงานการวิเคราะห์อัตราส่วนทางการเงินของสายงาน</t>
  </si>
  <si>
    <t xml:space="preserve">           การไฟฟ้า ภาค 2</t>
  </si>
  <si>
    <t xml:space="preserve">19. งานขอตั้งงบประมาณประจำปีของ </t>
  </si>
  <si>
    <t xml:space="preserve">19.1  จัดทำงบประมาณของ กจท.(ภ2)  และสายงานการไฟฟ้าภาค 2 </t>
  </si>
  <si>
    <t>ตามที่ กงป. กำหนด (ปีละครั้ง)</t>
  </si>
  <si>
    <t>กจท.(ภ2) และสายงานการไฟฟ้า  ภาค 2</t>
  </si>
  <si>
    <t>20. งานจัดทำงบประมาณทำการประจำปี</t>
  </si>
  <si>
    <t>20.1 บันทึกงบประมาณของ กจท.(ภ2) ที่ได้รับจัดสรรจาก กงป. ลงใน</t>
  </si>
  <si>
    <t>ของ กจท.(ภ2) ที่ได้รับจาก กงป.</t>
  </si>
  <si>
    <t xml:space="preserve">          ระบบ SAP กระจายตามรายเดือน</t>
  </si>
  <si>
    <t>21. จัดทำประมาณการการจัดซื้ออุปกรณ์งาน</t>
  </si>
  <si>
    <t xml:space="preserve">21.1  ประมาณการการจัดซื้ออุปกรณ์สำหรับงานก่อสร้างงบผู้ใช้ไฟ </t>
  </si>
  <si>
    <t>ตามที่ ฝพด.กำหนด (ปีละครั้ง)</t>
  </si>
  <si>
    <t>ก่อสร้าง งบผู้ใช้ไฟ</t>
  </si>
  <si>
    <t>22. งานรายงานผลความคืบหน้าเกี่ยวกับ</t>
  </si>
  <si>
    <t>22.1  ตรวจสอบกลั่นกรอง และรายงานผล</t>
  </si>
  <si>
    <t>รายงาน ภายใน 45 วัน หลังสิ้นไตรมาส</t>
  </si>
  <si>
    <t>23. จัดทำรายงานตรวจสอบการปรับปรุงค่า</t>
  </si>
  <si>
    <t>23.1 ตรวจสอบการปรับปรุงค่าไฟฟ้า ตามข้อมูลของกองมิเตอร์ ที่มี</t>
  </si>
  <si>
    <t>ดำเนินการเมื่อได้รับข้อมูลจากกองมิเตอร์</t>
  </si>
  <si>
    <t>ไฟฟ้า กรณีผู้ใช้ไฟมีการละเมิด การใช้ไฟ</t>
  </si>
  <si>
    <t xml:space="preserve">          การรายงานการตรวจพบผู้ใช้ไฟที่มีการละเมิดการใช้ไฟ</t>
  </si>
  <si>
    <t>24. รายงานลูกหนี้ค่ากระแสไฟฟ้าค้างชำระ และ</t>
  </si>
  <si>
    <t>24.1  จัดทำรายงานการบริหารจัดเก็บหนี้ 4 ประเภท</t>
  </si>
  <si>
    <t>ภายใน 30 วันหลังสิ้นไตรมาส</t>
  </si>
  <si>
    <t>จัดเก็บหนี้ค่ากระแสไฟฟ้า  (ลูกหนี้ 4 ประเภท)</t>
  </si>
  <si>
    <t>25. รายงานลูกหนี้ค่ากระแสไฟฟ้ารอจำหน่าย</t>
  </si>
  <si>
    <t>25.1  จัดทำรายงานลูกหนี้ค่ากระแสไฟฟ้ารอจำหน่ายหนี้สูญ (ลูกหนี้บัญชี 121)</t>
  </si>
  <si>
    <t xml:space="preserve"> รายงานภายใน 45 วัน หลังสิ้นไตรมาส</t>
  </si>
  <si>
    <t>หนี้สูญ (ลูกหนี้บัญชี 121)</t>
  </si>
  <si>
    <t>5/5</t>
  </si>
  <si>
    <t>26. รายงานลูกหนี้รายได้อื่น ๆ จาก</t>
  </si>
  <si>
    <t>26.1  จัดทำรายงานลูกหนี้รายได้อื่น ๆ จากการดำเนินงาน (ลูกหนี้บัญชี 13)</t>
  </si>
  <si>
    <t>การดำเนินงาน (ลูกหนี้บัญชี 13)</t>
  </si>
  <si>
    <t>27. งานทรัพย์สิน</t>
  </si>
  <si>
    <t>27.1  ตรวจสอบควบคุมและจัดทำทะเบียนทรัพย์สินของ กจท.(ภ2)</t>
  </si>
  <si>
    <t>รายงานตามที่ กทส.กำหนด</t>
  </si>
  <si>
    <t>นบท.9</t>
  </si>
  <si>
    <t>28. กิจกรรม 5 ส</t>
  </si>
  <si>
    <t>28.1  จัดทำรายงานการดำเนินงานกิจกรรม 5 ส ของ กจท.(ภ2)</t>
  </si>
  <si>
    <t xml:space="preserve"> รายงานภายใน 30 วัน หลังสิ้นไตรมาส</t>
  </si>
  <si>
    <t>29. งานสารบรรณ</t>
  </si>
  <si>
    <t>29.1  รับ - ส่งเอกสารระบบอิเล็กทรอนิกส์ระหว่าง กจท.(ภ2) กับหน่วยงาน</t>
  </si>
  <si>
    <t>รายงานภายใน 5 วัน หลังสิ้นเดือน</t>
  </si>
  <si>
    <t>ธุรการ</t>
  </si>
  <si>
    <t xml:space="preserve">           ที่เกี่ยวข้อง</t>
  </si>
  <si>
    <t>30. งานเบิกค่าสวัสดิการ</t>
  </si>
  <si>
    <t>30.1  ตรวจสอบและบันทึกรายการเบิกค่าสวัสดิการ ค่าเบี้ยเลี้ยง/ที่พัก/พาหนะ</t>
  </si>
  <si>
    <t xml:space="preserve">        ให้กับผู้บริหารและ พนักงาน กจท.(ภ2) ในระบบ SAP</t>
  </si>
  <si>
    <t>31. งานจัดทำเงินหมุนเวียนกอง</t>
  </si>
  <si>
    <t>31.1  บันทึกรายการค่าใช้จ่ายและจัดทำใบสำคัญจ่ายในระบบ SAP</t>
  </si>
  <si>
    <t>31.2  จัดทำบัญชีเงินหมุนเวียนกอง และจัดทำบันทึกเบิกถ่ายเงินหมุนเวียนกอง</t>
  </si>
  <si>
    <t>31.3  จัดทำบันทึกแจ้งยอดเงินหมุนเวียนกองให้ กบช.</t>
  </si>
  <si>
    <t>32. งานจัดทำข้อมูลวันลา</t>
  </si>
  <si>
    <t>32.1  ตรวจสอบและจัดทำข้อมูลวันลาในระบบ SAP</t>
  </si>
  <si>
    <t>1/4</t>
  </si>
  <si>
    <t>งานตามภาระหน้าที่ของหน่วยงาน กบว.(ภ2)</t>
  </si>
  <si>
    <t xml:space="preserve">1. งานสนับสนุนการจัดหาพัสดุ เครื่องมือ </t>
  </si>
  <si>
    <t xml:space="preserve">1.1 ตรวจสอบและกลั่นกรองข้อมูลให้ถูกต้อง และเป็นไปตามข้อบังคับ </t>
  </si>
  <si>
    <t>ขออนุมัติภายใน 5 วัน หลังจากข้อมูลครบถ้วน</t>
  </si>
  <si>
    <t>ผปง.</t>
  </si>
  <si>
    <t>เครื่องใช้</t>
  </si>
  <si>
    <t xml:space="preserve">       และ/หรือระเบียบ กฟภ.และนำเสนอขออนุมัติผู้มีอำนาจ</t>
  </si>
  <si>
    <t xml:space="preserve">2. งานขอตั้งงบประมาณทำการประจำปี </t>
  </si>
  <si>
    <t xml:space="preserve">2.1 การขอตั้งงบประมาณทำการของ กบว.(ภ2) ประจำปี </t>
  </si>
  <si>
    <t>ตามที่ กงป. กำหนด</t>
  </si>
  <si>
    <t xml:space="preserve">3. งานจัดทำงบประมาณทำการประจำปี </t>
  </si>
  <si>
    <t xml:space="preserve">3.1 บันทึกงบประมาณทำการที่ได้รับจัดสรรจาก กงป. ลงในระบบ SAP </t>
  </si>
  <si>
    <t xml:space="preserve">        พร้อมทั้งกระจายรายเดือนในแต่ละบัญชี</t>
  </si>
  <si>
    <t>4. งานร้องเรียนของลูกค้า</t>
  </si>
  <si>
    <t xml:space="preserve">4.1 ติดตามให้ กฟฉ.1-3 ตอบชี้แจงข้อร้องเรียนให้กับผู้ใช้ไฟในระบบ Project </t>
  </si>
  <si>
    <t xml:space="preserve">  รายงานภายใน 30 วัน หลังสิ้นไตรมาส</t>
  </si>
  <si>
    <t>ผลต.</t>
  </si>
  <si>
    <t>Tracking และในส่วนที่ได้รับบันทึกจาก รผก.(ภ2) พร้อมจัดทำรายงาน</t>
  </si>
  <si>
    <t>สรุปผลการดำเนินงานข้อร้องเรียนเสนอผู้บริหาร</t>
  </si>
  <si>
    <t xml:space="preserve">4.2 สรุปรายงานสถิติข้อร้องเรียนของสายงานการไฟฟ้าภาค 2  </t>
  </si>
  <si>
    <t xml:space="preserve">  รายงานภายใน 10 วัน หลังสิ้นไตรมาส</t>
  </si>
  <si>
    <t>5. งานสำรวจความพึงพอใจของลูกค้า</t>
  </si>
  <si>
    <t>5.1.1  สำรวจความพึงพอใจของลูกค้าที่มาใช้บริการของ ฝวธ.(ภ2)</t>
  </si>
  <si>
    <t>5.1.2  สรุปประมวลผลและวิเคราะห์ข้อมูลจากแบบสำรวจ</t>
  </si>
  <si>
    <t>ภายในไตรมาส 4</t>
  </si>
  <si>
    <t xml:space="preserve">5.2.1  จัดทำแบบสำรวจความพึงพอใจและความคิดเห็น ของพนักงาน ฝวธ.(ภ2) </t>
  </si>
  <si>
    <t>5.2.2  สรุปประมวลผลและวิเคราะห์ข้อมูลจากแบบสำรวจ</t>
  </si>
  <si>
    <t>6.งานสนับสนุนข้อมูลทางการตลาด</t>
  </si>
  <si>
    <t>6.1  วางข้อมูลข่าวสารด้านการตลาดของภาค 2 บน Website Intranet</t>
  </si>
  <si>
    <t xml:space="preserve">ภายใน 15  วันหลังสิ้นเดือน </t>
  </si>
  <si>
    <t>7.งานประสาน ติดตาม และรายงานผล</t>
  </si>
  <si>
    <t>7.1  จัดทำรายงานผลข้อมูลป้อนกลับจากลูกค้า</t>
  </si>
  <si>
    <t xml:space="preserve">ภายใน 30  วันหลังสิ้นไตรมาส </t>
  </si>
  <si>
    <t>ข้อมูลป้อนกลับจากลูกค้า</t>
  </si>
  <si>
    <t>2/4</t>
  </si>
  <si>
    <t>8. งานจัดทำข้อมูลเพื่อสนับสนุนการบริหาร</t>
  </si>
  <si>
    <t>8.1 จัดทำรายงานสรุปข้อมูลสำคัญของสายงานการไฟฟ้า ภาค 2</t>
  </si>
  <si>
    <t xml:space="preserve"> รายงานภายใน 45 วัน หลังสิ้นเดือน</t>
  </si>
  <si>
    <t>ผบส</t>
  </si>
  <si>
    <t>8.2 วางข้อมูลสำคัญ ภาค 2 บน Website Intranet ภาค 2</t>
  </si>
  <si>
    <t>วางข้อมูลภายใน 45 วัน หลังสิ้นเดือน</t>
  </si>
  <si>
    <t>9. งานตรวจสอบการปรับข้อมูลบน Website</t>
  </si>
  <si>
    <t>9.1 จัดทำรายงานตรวจสอบการปรับข้อมูล Website Intranet ภาค 2</t>
  </si>
  <si>
    <t xml:space="preserve"> รายงานภายใน 15 วัน หลังสิ้นไตรมาส</t>
  </si>
  <si>
    <t xml:space="preserve"> Intranet ภาค 2</t>
  </si>
  <si>
    <t>10. งานจัดทำแผนและประเมินผลด้าน</t>
  </si>
  <si>
    <t>10.1 จัดทำแผนประเมินผลด้านระบบสารสนเทศ ภาค 2</t>
  </si>
  <si>
    <t>ระบบสารสนเทศ ภาค 2</t>
  </si>
  <si>
    <t>10.2 จัดทำรายงานการประเมินผลด้านระบบสารสนเทศ ภาค 2</t>
  </si>
  <si>
    <t>11. งานติดตามข้อสั่งการของ รผก.(ภ2)</t>
  </si>
  <si>
    <t>11.1 จัดทำรายงานผลการติดตามข้อสั่งการของ รผก.(ภ2)</t>
  </si>
  <si>
    <t>รายงานภายใน 15 วันหลังสิ้นเดือน</t>
  </si>
  <si>
    <t>ผบส.</t>
  </si>
  <si>
    <t>12. งานรายงานการประชุมกอง</t>
  </si>
  <si>
    <t xml:space="preserve">12.1 จัดทำรายงานการประชุมของ กบว.(ภ2) </t>
  </si>
  <si>
    <t>รายงานภายใน 10 วัน หลังจากประชุม</t>
  </si>
  <si>
    <t>13. งานรายงานผลการดำเนินงานตาม</t>
  </si>
  <si>
    <t xml:space="preserve">13.1 จัดทำรายงานผลการดำเนินงานตามแผนปฏิบัติการของ กบว.(ภ2) </t>
  </si>
  <si>
    <t>รายงานภายใน 45 วัน หลังสิ้นไตรมาส</t>
  </si>
  <si>
    <t xml:space="preserve">แผนปฏิบัติการของ กบว.(ภ2) </t>
  </si>
  <si>
    <t>14. งานประชาสัมพันธ์หน่วยงานและ</t>
  </si>
  <si>
    <t xml:space="preserve">14.1 จัดทำวารสารรอบรั้ว ภาค 2 </t>
  </si>
  <si>
    <t>ภายใน 15 วัน หลังสิ้นไตรมาส</t>
  </si>
  <si>
    <t>ผสธ.</t>
  </si>
  <si>
    <t>ภาพลักษณ์องค์กร</t>
  </si>
  <si>
    <t>15. งานสนับสนุนกิจกรรมสังคมและสิ่งแวด</t>
  </si>
  <si>
    <t>15.1 จัดทำรายงานผลการดำเนินงานตามแผน CSR ส่วนที่เกี่ยวข้องกับ</t>
  </si>
  <si>
    <t>ล้อม (CSR)</t>
  </si>
  <si>
    <t>สายงาน ภ2</t>
  </si>
  <si>
    <t>3/4</t>
  </si>
  <si>
    <t>16. งานติดตาม ประสานงาน และรายงาน</t>
  </si>
  <si>
    <t xml:space="preserve">16.1 จัดทำรายงานผลการบริหารลูกค้ารายสำคัญตามโครงการ KAM  </t>
  </si>
  <si>
    <t>ผสธ</t>
  </si>
  <si>
    <t>ผลการบริหารลูกค้ารายสำคัญ(KAM)</t>
  </si>
  <si>
    <t>17. งานบริหารฐานข้อมูลลูกค้าด้วยระบบ</t>
  </si>
  <si>
    <t>16.1 จัดทำรายงานผลการบริหารฐานข้อมูลลูกค้าด้วยระบบสารสนเทศ</t>
  </si>
  <si>
    <t xml:space="preserve">สารสนเทศ(BIC - SAP) </t>
  </si>
  <si>
    <t>18. งานนวัตกรรม ภาค 2</t>
  </si>
  <si>
    <t>18.1 ติดตามและรายงานการขยายผลนวัตกรรมของ กฟฉ.1,2,3</t>
  </si>
  <si>
    <t>19. งานกิจกรรม QC ภาค 2</t>
  </si>
  <si>
    <t>19.1  จัดทำรายงานการติดตามผลการจัดกิจกรรม QC ของภาค 2</t>
  </si>
  <si>
    <t>ปีละ 1 ครั้ง ภายใน 30 วัน หลังสิ้นไตรมาสที่ 3</t>
  </si>
  <si>
    <t>20.  งานเยี่ยมเยือนลูกค้า</t>
  </si>
  <si>
    <t>20.1 จัดทำรายงานการเยี่ยมเยือนลูกค้าของผู้บริหาร ภาค 2</t>
  </si>
  <si>
    <t>21. งานส่งเสริมการตลาดเพื่อสร้างความ</t>
  </si>
  <si>
    <t>งานใหม่</t>
  </si>
  <si>
    <t>สัมพันธ์ที่ดีกับลูกค้า  ทั้งธุรกิจหลัก และธุรกิจ</t>
  </si>
  <si>
    <t>เสริม</t>
  </si>
  <si>
    <t>22. งานติดตาม ตรวจสอบ และวิเคราะห์</t>
  </si>
  <si>
    <t>ประสิทธิภาพของช่องทางการสื่อสารข้อมูล</t>
  </si>
  <si>
    <t>ข่าวสารทางการตลาดที่เหมาะสมให้กับลูกค้า</t>
  </si>
  <si>
    <t>ในแต่ละตลาดเป้าหมาย</t>
  </si>
  <si>
    <t>23. งานทรัพย์สิน</t>
  </si>
  <si>
    <t>26.1  ตรวจสอบควบคุมและจัดทำทะเบียนทรัพย์สินของ กจท.(ภ2)</t>
  </si>
  <si>
    <t>4/4</t>
  </si>
  <si>
    <t>24. กิจกรรม 5 ส</t>
  </si>
  <si>
    <t>27.1  จัดทำรายงานการดำเนินงานกิจกรรม 5 ส ของ กจท.(ภ2)</t>
  </si>
  <si>
    <t>25. งานสารบรรณ</t>
  </si>
  <si>
    <t>28.1  รับ - ส่งเอกสารระบบอิเล็กทรอนิกส์ระหว่าง กจท.(ภ2) กับหน่วยงาน</t>
  </si>
  <si>
    <t>ที่เกี่ยวข้อง</t>
  </si>
  <si>
    <t>26. งานเบิกค่าสวัสดิการ</t>
  </si>
  <si>
    <t>29.1  ตรวจสอบและบันทึกรายการเบิกค่าสวัสดิการ ค่าเบี้ยเลี้ยง/ที่พัก/พาหนะ</t>
  </si>
  <si>
    <t>27. งานจัดทำเงินหมุนเวียนกอง</t>
  </si>
  <si>
    <t>28. งานจัดทำข้อมูลวันลา</t>
  </si>
  <si>
    <t>- ไม่น้อยกว่าร้อยละ  4.51</t>
  </si>
  <si>
    <t>-ไม่มากกว่า 30,101 ล้านบาท</t>
  </si>
  <si>
    <t>- ไม่น้อยกว่าร้อยละ 4.51</t>
  </si>
  <si>
    <t>- ไม่น้อยกว่า 2.05 รอบ/ปี</t>
  </si>
  <si>
    <t xml:space="preserve">    - การขยายเขตการบริการไฟฟ้า</t>
  </si>
  <si>
    <t>-  ไม่น้อยกว่า 4.03  คะแนน</t>
  </si>
  <si>
    <t>-  ไม่น้อยกว่าร้อยละ  80</t>
  </si>
  <si>
    <t>29.งานจัดความเป็นระเบียบเรียบร้อยของระบบไฟฟ้าในเมือง</t>
  </si>
  <si>
    <t>29.1 จัดระเบียบสายไฟฟ้าและสายสัญญาณต่างๆ ของ กฟฟ.ชั้น 1-3</t>
  </si>
  <si>
    <t>ด้านสังคมและสิ่งแวดล้อม ของ กฟภ. ปี 2558  มาทบทวนเพื่อจัดทำ</t>
  </si>
  <si>
    <t>Service Level Agreement ที่ระบุในห่วงโซ่อุปทาน</t>
  </si>
  <si>
    <t>อย่างน้อย  2 ครั้ง/กฟฟ./ปี</t>
  </si>
  <si>
    <t>รายงานผลภายใน 45 วันหลังสิ้นไตรมาส</t>
  </si>
  <si>
    <t>ปี 2559</t>
  </si>
  <si>
    <t>ปรับปรุงกระบวนการให้บริการ ปีละ 1 ครั้ง ภายใน ธ.ค.59 ต่อ</t>
  </si>
  <si>
    <t>อนุมัติขยายผลในระดับเขต ภายในไตรมาส 2/2559</t>
  </si>
  <si>
    <t xml:space="preserve"> โดยคณะกรรมการ ภาค 2 ภายในไตรมาส 3/2559</t>
  </si>
  <si>
    <t>ไตรมาส 3/2559</t>
  </si>
  <si>
    <t>1.3 จัดทำแผนการจัดการความรู้ของ กฟข. ประจำปี 2559</t>
  </si>
  <si>
    <t>กฟภ. ประจำปี 2559</t>
  </si>
  <si>
    <t>กฟฉ.2             ภายในวันที่  30  มกราคม 2559</t>
  </si>
  <si>
    <t>ภาค 2             ภายในวันที่  15  กุมภาพันธ์ 2559</t>
  </si>
  <si>
    <t>ด้านเป้าหมายองค์กร</t>
  </si>
  <si>
    <t>8.2 มีการตรวจติดตามระบบประกันคุณภาพงานตามข้อตกลง</t>
  </si>
  <si>
    <t xml:space="preserve">8.3 การติดตามและจัดทำรายงานข้อตกลงระดับการให้บริการ </t>
  </si>
  <si>
    <t xml:space="preserve">5.1.3  แก้ไข Unbalance Load หม้อแปลง 3 เฟส ที่เกิน 20%   ทุกเครื่อง  </t>
  </si>
  <si>
    <t>ในการทำงาน ปี 2558 อย่างน้อย 1  ชิ้นงาน/กระบวนงาน  มาพิจารณาขอ</t>
  </si>
  <si>
    <t>26.3  จัดตั้งการไฟฟ้าโปร่งใส</t>
  </si>
  <si>
    <t>1. แผนควบคุมค่าใช้จ่ายในการดำเนินงาน</t>
  </si>
  <si>
    <t xml:space="preserve">ภาค 2                      </t>
  </si>
  <si>
    <t xml:space="preserve">2. แผนบริหารจัดเก็บหนี้ </t>
  </si>
  <si>
    <t>3. แผนติดตามและสรุปรายงานผลการเบิกจ่ายงบลงทุน</t>
  </si>
  <si>
    <t>3.2 พิจารณาขยายผลนวัตกรรมที่เกี่ยวกับความมั่นคงในการจ่ายไฟฟ้า</t>
  </si>
  <si>
    <t>แผน</t>
  </si>
  <si>
    <t xml:space="preserve">5.2 งานก่อสร้างปรับปรุงระบบจำหน่าย </t>
  </si>
  <si>
    <t>5.2.1 ก่อสร้างปรับปรุงเสริมหม้อแปลง (kVA.)</t>
  </si>
  <si>
    <t>กฟฉ.1</t>
  </si>
  <si>
    <t>ที่เกิดขึ้นก่อนปี 2559 ให้ได้  100%</t>
  </si>
  <si>
    <t xml:space="preserve"> ในส่วน กฟฉ.1-3 ดำเนินการงานที่เกิดขึ้นใน ปี 2559  ที่มีการ</t>
  </si>
  <si>
    <t>ให้ได้  90%</t>
  </si>
  <si>
    <t>งบโครงการ(คฟม, คฟก. และ คขก.) ในส่วน กฟฉ.1-3 ดำเนินการ</t>
  </si>
  <si>
    <t xml:space="preserve">ปี 2558 ให้ได้ 100% </t>
  </si>
  <si>
    <t xml:space="preserve">2.3 เร่งรัดการปิดงานก่อสร้างและขึ้นทรัพย์สิน งบลงทุน ( I ) </t>
  </si>
  <si>
    <t xml:space="preserve">2.4 เร่งรัดการปิดงานก่อสร้างและขึ้นทรัพย์สิน งบลงทุน ( I ) </t>
  </si>
  <si>
    <t xml:space="preserve">ปี 2558 ให้ได้ 90% </t>
  </si>
  <si>
    <t xml:space="preserve">ปี 2559 ให้ได้ 50% </t>
  </si>
  <si>
    <t xml:space="preserve">2.5 เร่งรัดการปิดงานก่อสร้างและขึ้นทรัพย์สิน งบลงทุน ( I ) </t>
  </si>
  <si>
    <t xml:space="preserve">  ณ  31 ธ.ค.2558</t>
  </si>
  <si>
    <t>รายงานผลภายใน 15 วันหลังสิ้นไตรมาส</t>
  </si>
  <si>
    <t xml:space="preserve">1.1.1 ขออนุมัติและจัดประชุมเสนอผลการดำเนินงาน ไตรมาสที่ 4 ปี 2558 </t>
  </si>
  <si>
    <t>ศฐก.4</t>
  </si>
  <si>
    <t>ปี 2561</t>
  </si>
  <si>
    <t>2.2 นำเสนอขอความเห็นชอบแผนปฏิบัติการ ปี 2561  จากผู้บริหาร</t>
  </si>
  <si>
    <t>พ.ค. - มิ.ย.59</t>
  </si>
  <si>
    <t>ส.ค. - ก.ย.59</t>
  </si>
  <si>
    <t>พ.ย. - ธ.ค.59</t>
  </si>
  <si>
    <t>ส.ค.- ต.ค.59</t>
  </si>
  <si>
    <t>30 พ.ย.59</t>
  </si>
  <si>
    <t>การไฟฟ้า  ภาค 2 ประจำปี 2560</t>
  </si>
  <si>
    <t>3.1  จัดประชุมทบทวนแผนปฏิบัติการ ปี 2560</t>
  </si>
  <si>
    <t>3.2  นำเสนอขอความเห็นชอบแผนปฏิบัติการ ปี 2560 ที่ทบทวนแล้ว</t>
  </si>
  <si>
    <t>ก.ย.-ต.ค.59</t>
  </si>
  <si>
    <t>การไฟฟ้า ภาค 2  ประจำปี 2559</t>
  </si>
  <si>
    <t>4.1 เตรียมข้อมูลแผนปฏิบัติการ ปี 2559 เพื่อนำเสนอให้ รผก.(ภ2) เห็นชอบ</t>
  </si>
  <si>
    <t>ประจำปี 2559</t>
  </si>
  <si>
    <t xml:space="preserve">5.1 เตรียมข้อมูลแผนปฏิบัติการ ปี 2559 เพื่อนำเสนอให้ อฝ.วธ.(ภ2) พิจารณา </t>
  </si>
  <si>
    <t xml:space="preserve">แผนปฏิบัติการ ฝวธ.(ภ2)  ประจำปี 2559  </t>
  </si>
  <si>
    <t xml:space="preserve">           ประจำปี 2559</t>
  </si>
  <si>
    <t>ลูกหนี้ค่ากระแสไฟฟ้าที่โอนหักเงินประกันแล้ว</t>
  </si>
  <si>
    <t>8.แผนงานสนับสนุนการใช้พลังงานอย่างมีประสิทธิภาพ</t>
  </si>
  <si>
    <t>8.1 ดำเนินการตรวจวัดและเสนอแนะการจัดการพลังงานโรงงาน</t>
  </si>
  <si>
    <t>ในภาคโรงงานอุตสาหกรรม และอาคารภาคธุรกิจ</t>
  </si>
  <si>
    <t>อุตสาหกรรม กฟข.ละ 3 ราย และอาคารธุรกิจขนาดใหญ่ กฟข.ละ 1 ราย</t>
  </si>
  <si>
    <t>S2    Standardizing สร้างมาตรฐานที่เป็นเลิศ</t>
  </si>
  <si>
    <t>S1    Strengthening เสริมสร้างความมั่นคง</t>
  </si>
  <si>
    <t>S3    Smart มุ่งสู่ความทันสมัย</t>
  </si>
  <si>
    <t>S4    Sustainable เติบโตอย่างยั่งยืน</t>
  </si>
  <si>
    <t>2. Safety Excellence มุ่งสู่ Safety Performance ที่เป็นเลิศ</t>
  </si>
  <si>
    <t>1. Service Excellence มีการบริการลูกค้าที่เป็นเลิศและครบวงจร</t>
  </si>
  <si>
    <t xml:space="preserve"> (High Performance Organization) ที่ขับเคลื่อนโดยบุคลากร</t>
  </si>
  <si>
    <t>ที่มีคุณภาพ ทำงานอย่างมีความสุข และมุ่งมั่นในการทำงาน</t>
  </si>
  <si>
    <t>มีประสิทธิภาพ</t>
  </si>
  <si>
    <t>1.Capability Building สร้าง กฟภ. ให้เป็นองค์กรที่มีขีดสมรรถนะสูง</t>
  </si>
  <si>
    <t xml:space="preserve">2. Strong Grid มุ่งเน้นการเสริมสร้างระบบไฟฟ้าให้มีความมั่นคง </t>
  </si>
  <si>
    <t>3. Renewable Energy and Energy Efficiency</t>
  </si>
  <si>
    <t xml:space="preserve"> Partnership (REEP) ส่งเสริม สนับสนุน และลงทุนด้าน</t>
  </si>
  <si>
    <t>พลังงานทดแทนและการอนุรักษ์พลังงาน</t>
  </si>
  <si>
    <t>1. PEA Standard มีมาตรฐานด้านระบบจำหน่ายไฟฟ้าที่ได้รับ</t>
  </si>
  <si>
    <t>การยอมรับในระดับภูมิภาค</t>
  </si>
  <si>
    <t>3. Operational Excellence มุ่งเน้นการเพิ่มประสิทธิภาพและ</t>
  </si>
  <si>
    <t>พัฒนากระบวนการทำงานอย่างต่อเนื่อง</t>
  </si>
  <si>
    <t xml:space="preserve">2. Grid Modernization พัฒนาระบบไฟฟ้าให้ทันสมัยเป็น </t>
  </si>
  <si>
    <t>Smart Grid</t>
  </si>
  <si>
    <t>3. Smart Organization พัฒนาระบบสารสนเทศเพิ่มประสิทธิภาพ</t>
  </si>
  <si>
    <t>การดำเนินการขององค์กร</t>
  </si>
  <si>
    <t>1. Excellence in Governance มีการกำกับดูแลกิจการที่ดี</t>
  </si>
  <si>
    <t>ตามหลักธรรมาภิบาล</t>
  </si>
  <si>
    <t xml:space="preserve">2. Towards Sustainable CSR เติบโตอย่างยั่งยืนร่วมกับชุมชน </t>
  </si>
  <si>
    <t>สังคม สิ่งแวดล้อม และเศรษฐกิจของประเทศตามหลักปรัชญา</t>
  </si>
  <si>
    <t>เศรษฐกิจพอเพียง</t>
  </si>
  <si>
    <t>3. Enhancing Human Capital ส่งเสริมการพัฒนาทุนมนุษย์</t>
  </si>
  <si>
    <t>เพื่อการพัฒนาองค์กรอย่างยั่งยืน</t>
  </si>
  <si>
    <t>C1  (CR1 และ CR2)</t>
  </si>
  <si>
    <t>I4  (OM3 (SLA))</t>
  </si>
  <si>
    <t xml:space="preserve">และสวัสดิการ ของพนักงาน </t>
  </si>
  <si>
    <t>L1(HR1)</t>
  </si>
  <si>
    <t>L3 (OC1)(ความปลอดภัย)</t>
  </si>
  <si>
    <t>L4(OC2) (CRS)</t>
  </si>
  <si>
    <t xml:space="preserve">17. โครงการ PEA  ห่วงใยใส่ทุกชีวิต </t>
  </si>
  <si>
    <t>18. โครงการ PEA  LED  เพื่อแหล่งท่องเที่ยวเชิงวัฒนธรรมไทย</t>
  </si>
  <si>
    <t>อุปกรณ์ภายในครัวเรือน โรงเรียน อาคารต่างๆ ภายในชุมชน พื้นที่ ภาค 2</t>
  </si>
  <si>
    <t xml:space="preserve">26. งานมาตรฐานความรับผิดชอบต่อสังคม  ISO 26000 </t>
  </si>
  <si>
    <t>L4(OC2) (ISO 26000)</t>
  </si>
  <si>
    <t>L4(OC2) (ความเสี่ยงควบคุมภายใน)</t>
  </si>
  <si>
    <t>31.2 ดำเนินการ ติดตามผล และจัดทำรายงานตามแผนการปรับปรุง</t>
  </si>
  <si>
    <t>การควบคุมภายใน(ตามแผน ปย.2 และรายงานผล)(ไตรมาสละ 1 ครั้ง)</t>
  </si>
  <si>
    <t xml:space="preserve">15. โครงการชุมชนปลอดภัยใช้ไฟ PEA </t>
  </si>
  <si>
    <t>จำนวนแผนงาน</t>
  </si>
  <si>
    <t>จำนวนกิจกรรม</t>
  </si>
  <si>
    <t>1. แผน  Employee Engagement</t>
  </si>
  <si>
    <t>2. แผนความปลอดภัย ด้านบุคลากร</t>
  </si>
  <si>
    <t>3. แผนการควบคุมอุบัติเหตุที่เกิดกับบุคคลภายนอก</t>
  </si>
  <si>
    <t xml:space="preserve">4. โครงการชุมชนปลอดภัยใช้ไฟ PEA </t>
  </si>
  <si>
    <t>5. โครงการปรับปรุงระบบไฟฟ้าอาคารเรียน โรงเรียนที่ห่างไกล</t>
  </si>
  <si>
    <t>กฟฟ. 1-3  อย่างน้อย กฟฟ. ละ 2  โรงเรียน ภายในไตรมาส 3</t>
  </si>
  <si>
    <t>1. โครงการส่งเสริมสุขภาพกายสำหรับพนักงานที่มีปัญหาสุขภาพ</t>
  </si>
  <si>
    <t>2. จัดอบรมโครงการส่งเสริมสุขภาพจิต</t>
  </si>
  <si>
    <t>3. จัดอบรมเทคนิคในการสื่อสาร และการสร้างบรรยากาศในการทำงาน</t>
  </si>
  <si>
    <t>4. ประกวดผู้บริหารหน่วยงานดีเด่น ด้านความปลอดภัยทุก กฟฟ. (กฟข.,กฟภ.,กฟส.,กฟย.)</t>
  </si>
  <si>
    <t>5. ประกวดด้านความปลอดภัยระดับกลุ่มงาน Hotline, ก่อสร้าง, แก้ไฟ,ยานพาหนะ</t>
  </si>
  <si>
    <t>8. ตรวจสอบมาตรฐานและปรับปรุงระบบไฟฟ้าให้กับโรงเรียนที่</t>
  </si>
  <si>
    <t xml:space="preserve">6. ตรวจสอบ, ซ่อมแซม และปรับปรุงระบบไฟฟ้าภายในโรงเรียน(อนุบาล, ประถม ฯลฯ)  </t>
  </si>
  <si>
    <t xml:space="preserve">7. นำนักศึกษาที่ได้รับการอบรมให้บริการตรวจสอบและแก้ไขอุปกรณ์ภายในครัวเรือน </t>
  </si>
  <si>
    <t>โรงเรียน อาคารต่างๆ ภายในชุมชน พื้นที่ ภาค 2</t>
  </si>
  <si>
    <t xml:space="preserve">8. แผนความปลอดภัย ด้านกระบวนการปฏิบัติงาน </t>
  </si>
  <si>
    <t xml:space="preserve">1. แผนความปลอดภัย ด้านกระบวนการปฏิบัติงาน </t>
  </si>
  <si>
    <t>2. แผนความปลอดภัย ผู้ใช้ไฟ PEA ปลอดภัย</t>
  </si>
  <si>
    <t>3. แผนงานดำเนินงานตามระบบประกันคุณภาพงานตามข้อตกลงระดับ</t>
  </si>
  <si>
    <t xml:space="preserve">   การให้บริการ (SLA)</t>
  </si>
  <si>
    <t xml:space="preserve">    ทุก กฟฟ.ที่นำระบบ SLA มาใช้ อย่างน้อย  2 ครั้ง/กฟฟ./ปี</t>
  </si>
  <si>
    <t xml:space="preserve">1. จัดทำ Safety talk ในแต่ละลักษณะงาน ได้แก่งานแก้ไฟ งานก่อสร้าง  งานบำรุงรักษา เป็นต้น </t>
  </si>
  <si>
    <t xml:space="preserve">    ทุกวันแรกของการทำงานแต่ละสัปดาห์ โดยผู้บริหาร /หัวหน้างาน / จป  ทุก กฟฟ.</t>
  </si>
  <si>
    <t>2. จัดกิจกรรมส่งเสริมความรู้เกี่ยวกับการใช้ไฟฟ้าอย่างปลอดภัยให้แก้ผู้ใช้ไฟ</t>
  </si>
  <si>
    <t xml:space="preserve">3. มีการตรวจติดตามระบบประกันคุณภาพงานตามข้อตกลงระดับการให้บริการ (QA for SLA) </t>
  </si>
  <si>
    <t>4. การติดตามและจัดทำรายงานข้อตกลงระดับการให้บริการ (QA for SLA)</t>
  </si>
  <si>
    <t>1. แผนงานการสร้างความสัมพันธ์กับลูกค้า</t>
  </si>
  <si>
    <t>2. งานความก้าวหน้าของแผนเพิ่มสมรรถนะทางด้าน  ธุรกิจการตลาดและ</t>
  </si>
  <si>
    <t xml:space="preserve">    การบริการขององค์กร</t>
  </si>
  <si>
    <t>3. แผนงานเปิดศูนย์บริการลูกค้า (PEA Shop)</t>
  </si>
  <si>
    <t>4. แผนงานสนับสนุนการใช้พลังงานอย่างมีประสิทธิภาพในภาคโรงงาน</t>
  </si>
  <si>
    <t xml:space="preserve">    อุตสาหกรรม และอาคารภาคธุรกิจ</t>
  </si>
  <si>
    <t xml:space="preserve"> 1.1 ควบคุมค่าใช้จ่ายดำเนินงานตามค่าเกณฑ์วัดของ กปง. </t>
  </si>
  <si>
    <t>วัน</t>
  </si>
  <si>
    <t>3.1 ติดตามผลการเบิกจ่ายงบลงทุน (งบลงทุน / งบโครงการ)</t>
  </si>
  <si>
    <t>ร้อยละ 50 ของจำนวนผู้ใช้ไฟที่ชำระเงินหัก</t>
  </si>
  <si>
    <t>บัญชีธนาคาร เดือน ธ.ค.58</t>
  </si>
  <si>
    <t xml:space="preserve">      2.5.1  ข้อมูลจากการสำรวจค่าเช่าพาดสาย ณ วันที่ 31 ธ.ค.2558</t>
  </si>
  <si>
    <t>2. แผนบริหารจัดเก็บหนี้ (ต่อ)</t>
  </si>
  <si>
    <t xml:space="preserve"> SAP-PS และ WMS(ZW01และ ZW02) </t>
  </si>
  <si>
    <t xml:space="preserve"> 1.2 เร่งรัดการบันทึกระยะเวลาปฏิบัติงานจริง(TIME CONFIRM) ในระบบ</t>
  </si>
  <si>
    <t xml:space="preserve"> ดำเนินการลดให้ได้ 20% ของลูกหนี้ฯ  </t>
  </si>
  <si>
    <t xml:space="preserve"> ดำเนินการให้ได้ 100 % ของค่าละเมิดฯ </t>
  </si>
  <si>
    <t>2.5 จัดเก็บลูกหนี้ค่าเช่าพาดสายสื่อสารให้ครบถ้วน 100%</t>
  </si>
  <si>
    <t xml:space="preserve">*  เป้าหมายการเบิกจ่ายร้อยละ 100 ของงบที่ได้รับจัดสรร </t>
  </si>
  <si>
    <t xml:space="preserve">งบที่ได้รับหลัง 30 มิ.ย. ไม่นำมาคิดเป็นค่าเป้าหมาย   </t>
  </si>
  <si>
    <t>ยอดเบิกจ่ายต้องเบิกจ่ายแล้วเสร็จ ไม่รวมงานที่อยู่ระหว่างดำเนินการ (PR,PO)</t>
  </si>
  <si>
    <t xml:space="preserve">4.2  เพิ่มรายได้จากธุรกิจเสริม </t>
  </si>
  <si>
    <t>2.4 จัดเก็บค่าละเมิดพาดสายสื่อสารให้ครบถ้วน</t>
  </si>
  <si>
    <t>2.3 จัดเก็บลูกหนี้ค่าสมทบพาดสายสื่อสาร ณ 31 ธ.ค. 2558 ให้ได้ 100%</t>
  </si>
  <si>
    <t>2.1 จัดเก็บลูกหนี้ค่ากระแสไฟฟ้ารวมทุกประเภท ตามที่ กกง. กำหนด</t>
  </si>
  <si>
    <t>3. แผนติดตามและสรุปรายงานผลการเบิกจ่ายงบลงทุน (ต่อ)</t>
  </si>
  <si>
    <t>3.2   ติดตามผลการเบิกจ่ายงบสำรองกรณีเร่งด่วน (งบ 20 ล้านบาท)</t>
  </si>
  <si>
    <t>ดำเนินการให้ได้ 100% ภายในไตรมาส 3</t>
  </si>
  <si>
    <t>1. แผนแม่บทบริการลูกค้าและการตลาด</t>
  </si>
  <si>
    <t>สู่ระดับปฏิบัติการ โดยกำหนดแผนงานและเป้าหมายให้สอดคล้องกับ</t>
  </si>
  <si>
    <t>แผนแม่บทบริการลูกค้าตามกลุ่มลูกค้าและตลาดเป้าหมายให้</t>
  </si>
  <si>
    <t xml:space="preserve">                                                                </t>
  </si>
  <si>
    <t xml:space="preserve"> ภายในไตรมาส 3</t>
  </si>
  <si>
    <t>ฝวธ.(ภ2)      สรุปรายงานผลภายใน 15 พ.ย. 2559</t>
  </si>
  <si>
    <t>2. แผนปรับปรุงความพึงพอใจของลูกค้า</t>
  </si>
  <si>
    <t xml:space="preserve">คณะทำงานด้านการบริการลูกค้า ทุกไตรมาส </t>
  </si>
  <si>
    <t>รายงานภายใน 15 วัน หลังสิ้นไตรมาส</t>
  </si>
  <si>
    <t>ประเมินความพึงพอใจ โดยสรุปผลสัดส่วนการกดประเมินเทียบกับ</t>
  </si>
  <si>
    <t xml:space="preserve">จำนวนคิวทั้งหมด (Smile Box) ไม่น้อยกว่าร้อยละ 50      </t>
  </si>
  <si>
    <t xml:space="preserve"> - งานขยายเขตใหม่ 500 kVA ขึ้นไป</t>
  </si>
  <si>
    <t xml:space="preserve"> - งานโครงการ (คฟม, คขก. คฟก)</t>
  </si>
  <si>
    <t>สนับสนุนลูกค้า การทำธุรกรรมที่สำคัญ พร้อมกำหนดแผนการ</t>
  </si>
  <si>
    <t xml:space="preserve">ปรับปรุงพัฒนาช่องทางการขอใช้ไฟและช่องทางผ่านสำนักงาน </t>
  </si>
  <si>
    <t xml:space="preserve">PEA,  PEA Shop  ฯลฯ     </t>
  </si>
  <si>
    <t>รายงานภายใน 15 วัน หลังสิ้นไตรมาส 4</t>
  </si>
  <si>
    <t xml:space="preserve">ปี 2559  </t>
  </si>
  <si>
    <t xml:space="preserve"> 1 ครั้ง  </t>
  </si>
  <si>
    <t>การบริการขององค์กร</t>
  </si>
  <si>
    <t>ประสิทธิภาพ (Envionment)</t>
  </si>
  <si>
    <t>โรงงานอุตสาหกรรม</t>
  </si>
  <si>
    <t>2.1 เร่งรัดการปิดงานก่อสร้างและขึ้นทรัพย์สิน งบผู้ใช้ไฟ(งบ C) ในส่วน</t>
  </si>
  <si>
    <t>กฟฉ.1-3 ดำเนินการงานที่เกิดขึ้นก่อนปี 2559 (งบผู้ใช้ไฟทุกประเภท)</t>
  </si>
  <si>
    <t xml:space="preserve">2.2(1) เร่งรัดการปิดงานก่อสร้างและขึ้นทรัพย์สิน งบผู้ใช้ไฟ (งบ C ) </t>
  </si>
  <si>
    <t>ในส่วน กฟฉ.1-3 ดำเนินการงานที่เกิดขึ้นใน ปี 2559  ที่มีการ</t>
  </si>
  <si>
    <t>เปิดงานแล้วภายในไตรมาส 1-2 (งบผู้ใช้ไฟทุกประเภท)</t>
  </si>
  <si>
    <t>ปี 2559 ที่มีการเปิดงานแล้วภายในไตรมาส 1-2</t>
  </si>
  <si>
    <t>(ใช้ฐานไตรมาส 1-2)</t>
  </si>
  <si>
    <t xml:space="preserve">2.2(2) เร่งรัดการปิดงานก่อสร้างและขึ้นทรัพย์สิน งบผู้ใช้ไฟ (งบ C ) </t>
  </si>
  <si>
    <t>เปิดงานแล้วภายในไตรมาส 3-4 (งบผู้ใช้ไฟทุกประเภท)</t>
  </si>
  <si>
    <t xml:space="preserve">จำนวนงานการปิดงานได้สำหรับงานที่เกิดขึ้นใน </t>
  </si>
  <si>
    <t>ปี 2559 ที่มีการเปิดงานแล้วภายในไตรมาส 3-4</t>
  </si>
  <si>
    <t>ให้ได้  30%</t>
  </si>
  <si>
    <t>(ใช้ฐานไตรมาส 3-4)</t>
  </si>
  <si>
    <t>งานที่เกิดขึ้นก่อน ปี 2558</t>
  </si>
  <si>
    <t>งานที่เกิดขึ้นใน ปี 2558</t>
  </si>
  <si>
    <t>งานที่เกิดขึ้นใน ปี 2559</t>
  </si>
  <si>
    <t>4.2  ตรวจสอบเครื่องวัด(มิเตอร์)ให้แสดงค่าเที่ยงตรงทุก 3 ปี</t>
  </si>
  <si>
    <t>ของมิเตอร์ประเภทบ้านอยู่อาศัย</t>
  </si>
  <si>
    <t>4.3 ตรวจสอบมิเตอร์ 0 หน่วย และหน่วยเท่ากัน 3 เดือน (รหัส 88,89)</t>
  </si>
  <si>
    <t xml:space="preserve"> - มิเตอร์ไฟทางหลวง</t>
  </si>
  <si>
    <t xml:space="preserve"> - มิเตอร์ไฟสาธารณะหน่วยงานท้องถิ่น</t>
  </si>
  <si>
    <t xml:space="preserve"> - ไฟสาธารณะต่อตรง (ตรวจนับจำนวนดวงโคมต่อตรงปีละ 1 ครั้ง)</t>
  </si>
  <si>
    <t xml:space="preserve"> AMR ) ปีละ 1 ครั้ง (สถานะสิ้นปี 58 ตามจำนวนที่ติดตั้ง)</t>
  </si>
  <si>
    <t>(ไม่รวมมิเตอร์ AMR) (สถานะสิ้นปี 58  ตามจำนวนที่ติดตั้ง)</t>
  </si>
  <si>
    <t xml:space="preserve">  ที่ตรวจพบ (ให้รายงานผลจำนวนหม้อแปลงที่ดำเนินการทุกไตรมาส)</t>
  </si>
  <si>
    <t>5.2.2    ก่อสร้างปรับปรุง/เสริมระบบจำหน่ายแรงสูงทุกโครงการ</t>
  </si>
  <si>
    <t>5.2.3    ก่อสร้างปรับปรุง/เสริมระบบจำหน่ายแรงต่ำ</t>
  </si>
  <si>
    <t xml:space="preserve">   OM3 พัฒนาการบริหารจัดการสายโซ่อุปทาน</t>
  </si>
  <si>
    <t>กฟภ.  กฟฉ.1 - 3 อย่างน้อย กฟข. ละ  1  กระบวนการ</t>
  </si>
  <si>
    <t>ร้อยละ 85 ของจำนวนลูกค้าที่มาใช้บริการ</t>
  </si>
  <si>
    <t xml:space="preserve">ไตรมาส 3 (จัดทำคู่มือกระบวนการหลักอย่างน้อย </t>
  </si>
  <si>
    <t xml:space="preserve"> 2 ระบบ (GIS เฟส 2 , TFM) ให้มี PEA No.  ถูกต้องตรงกัน </t>
  </si>
  <si>
    <t xml:space="preserve"> ข้อมูลของ GIS เฟส 2 เมื่อเปรียบเทียบกับ  </t>
  </si>
  <si>
    <t xml:space="preserve"> ระบบ SCADA  </t>
  </si>
  <si>
    <t>TAMS ให้ได้  25% ของจำนวนเสาไฟฟ้าทั้งหมดที่มีสายสื่อสาร</t>
  </si>
  <si>
    <t>ให้เสร็จสิ้นภายใน 31 ธ.ค. 2559 ให้ครบถ้วนทุกต้น</t>
  </si>
  <si>
    <t xml:space="preserve"> : RCD</t>
  </si>
  <si>
    <t>ประชาชนรับรู้เกี่ยวกับการติดตั้ง RCD</t>
  </si>
  <si>
    <t>ฝวธ (ภ2)</t>
  </si>
  <si>
    <t>ดำเนินการได้ 100% ของแผนงาน</t>
  </si>
  <si>
    <t>ครั้ง และ 1 แผนงาน</t>
  </si>
  <si>
    <t xml:space="preserve"> -  ไม่น้อยกว่าระดับ 5</t>
  </si>
  <si>
    <r>
      <t xml:space="preserve">การกำกับดูแลกิจการที่ดี (CG) ตามมาตรฐาน OECD </t>
    </r>
    <r>
      <rPr>
        <b/>
        <sz val="16"/>
        <color rgb="FFFF0000"/>
        <rFont val="Wingdings"/>
        <charset val="2"/>
      </rPr>
      <t>µ</t>
    </r>
  </si>
  <si>
    <t>ความเสี่ยงภาค 2 ปี 2559 (ไตรมาสละ 1 ครั้ง)</t>
  </si>
  <si>
    <t>กฟย. 4 แห่ง) และสรุปรายงาน รผก.(ภ2) ภายใน 20 วัน</t>
  </si>
  <si>
    <t>ตามเกณฑ์วัด SEPA  ปี 2559 หมวด 1-6</t>
  </si>
  <si>
    <t>- ไม่มากกว่า  -5,559   ล้านบาท</t>
  </si>
  <si>
    <t xml:space="preserve">สายงานการไฟฟ้า ภาค 2  </t>
  </si>
  <si>
    <t xml:space="preserve"> - ค่ากำไรทางเศรษฐศาสตร์ (Economic Profit: EP)</t>
  </si>
  <si>
    <r>
      <t xml:space="preserve"> - อัตราผลตอบแทนต่อสินทรัพย์รวม (ROA)</t>
    </r>
    <r>
      <rPr>
        <b/>
        <sz val="16"/>
        <color rgb="FFFF0000"/>
        <rFont val="Wingdings"/>
        <charset val="2"/>
      </rPr>
      <t>µ</t>
    </r>
  </si>
  <si>
    <r>
      <t xml:space="preserve">        กลุ่มบ้านอยู่อาศัย</t>
    </r>
    <r>
      <rPr>
        <b/>
        <sz val="16"/>
        <color indexed="10"/>
        <rFont val="Wingdings"/>
        <charset val="2"/>
      </rPr>
      <t>µ</t>
    </r>
  </si>
  <si>
    <r>
      <t xml:space="preserve">        กลุ่มพาณิชย์</t>
    </r>
    <r>
      <rPr>
        <b/>
        <sz val="16"/>
        <color indexed="10"/>
        <rFont val="Wingdings"/>
        <charset val="2"/>
      </rPr>
      <t>µ</t>
    </r>
  </si>
  <si>
    <r>
      <t xml:space="preserve">        กลุ่มอุตสาหกรรม</t>
    </r>
    <r>
      <rPr>
        <b/>
        <sz val="16"/>
        <color indexed="10"/>
        <rFont val="Wingdings"/>
        <charset val="2"/>
      </rPr>
      <t>µ</t>
    </r>
  </si>
  <si>
    <r>
      <t xml:space="preserve">        กลุ่มอื่นๆ</t>
    </r>
    <r>
      <rPr>
        <b/>
        <sz val="16"/>
        <color indexed="10"/>
        <rFont val="Wingdings"/>
        <charset val="2"/>
      </rPr>
      <t>µ</t>
    </r>
  </si>
  <si>
    <t>- การพัฒนาองค์ความรู้และสร้างนวัตกรรม</t>
  </si>
  <si>
    <r>
      <t>- ความผูกพันของพนักงานที่มีต่อองค์กร</t>
    </r>
    <r>
      <rPr>
        <b/>
        <sz val="16"/>
        <color indexed="10"/>
        <rFont val="Wingdings"/>
        <charset val="2"/>
      </rPr>
      <t>µ</t>
    </r>
  </si>
  <si>
    <t>1. แผนส่งเสริมวัฒนธรรมองค์กร (ต่อ)</t>
  </si>
  <si>
    <t>2. แผน  Employee Engagement (ต่อ)</t>
  </si>
  <si>
    <t>3.1  จัดทำแผนการฝึกอบรมของ กฟข. ประจำปี 2559 ให้แล้วเสร็จใน</t>
  </si>
  <si>
    <t>ไตรมาสที่ 1 และดำเนินการฝึกอบรมให้แล้วเสร็จในไตรมาส 3</t>
  </si>
  <si>
    <t xml:space="preserve">4.1 ประเมินขีดความสามารถ (Core competency) ของพนักงานทุกคน </t>
  </si>
  <si>
    <t>และจัดทำแผนฝึกอบรมประจำปี 2560 ให้แล้วเสร็จในไตรมาส 4/2559</t>
  </si>
  <si>
    <t>กิจการที่ดี คุณธรรม จริยธรรม ในการปฏิบัติงานและสรุปรายงานผลให้</t>
  </si>
  <si>
    <t xml:space="preserve"> ฝวธ.(ภ2) ภายใน 10 วันหลังสิ้นไตรมาส</t>
  </si>
  <si>
    <t>ชุมชน</t>
  </si>
  <si>
    <t>กฟฉ.1     จำนวน</t>
  </si>
  <si>
    <t>กฟฉ.2     จำนวน</t>
  </si>
  <si>
    <t>กฟฉ.3     จำนวน</t>
  </si>
  <si>
    <t>ภาค 2     จำนวน</t>
  </si>
  <si>
    <t>ดำเนินการจำนวน 3 แห่งได้แก่</t>
  </si>
  <si>
    <r>
      <t xml:space="preserve">หมวด 1 - 6 </t>
    </r>
    <r>
      <rPr>
        <b/>
        <sz val="16"/>
        <color rgb="FFFF0000"/>
        <rFont val="Wingdings"/>
        <charset val="2"/>
      </rPr>
      <t>µ</t>
    </r>
  </si>
  <si>
    <r>
      <t>- ความสำเร็จในการดำเนินงานตามแผนแม่บท CSR</t>
    </r>
    <r>
      <rPr>
        <b/>
        <sz val="16"/>
        <color rgb="FFFF0000"/>
        <rFont val="Wingdings"/>
        <charset val="2"/>
      </rPr>
      <t>µ</t>
    </r>
  </si>
  <si>
    <r>
      <t xml:space="preserve">ความรับผิดชอบต่อสังคม ISO 26000 </t>
    </r>
    <r>
      <rPr>
        <b/>
        <sz val="16"/>
        <color rgb="FFFF0000"/>
        <rFont val="Wingdings"/>
        <charset val="2"/>
      </rPr>
      <t>µ</t>
    </r>
  </si>
  <si>
    <r>
      <t>คอร์รัปชั่น</t>
    </r>
    <r>
      <rPr>
        <b/>
        <sz val="16"/>
        <color rgb="FFFF0000"/>
        <rFont val="Wingdings"/>
        <charset val="2"/>
      </rPr>
      <t>µ</t>
    </r>
  </si>
  <si>
    <r>
      <t>(Core Competency) และเหมาะสมกับตำแหน่ง</t>
    </r>
    <r>
      <rPr>
        <b/>
        <sz val="16"/>
        <color indexed="10"/>
        <rFont val="Wingdings"/>
        <charset val="2"/>
      </rPr>
      <t>µ</t>
    </r>
  </si>
  <si>
    <r>
      <t>การบริหารบุคลากร ทั้งด้านการเงินและกายภาพ</t>
    </r>
    <r>
      <rPr>
        <b/>
        <sz val="16"/>
        <color indexed="10"/>
        <rFont val="Wingdings"/>
        <charset val="2"/>
      </rPr>
      <t>µ</t>
    </r>
  </si>
  <si>
    <t xml:space="preserve">4.4 ตรวจสอบมิเตอร์กลุ่มเสี่ยงละเมิดการใช้ไฟทุกเครื่อง </t>
  </si>
  <si>
    <t>4.5 ตรวจสอบไฟสาธารณะทุกเครื่อง (จำนวนมิเตอร์ติดตั้งของปีก่อน)</t>
  </si>
  <si>
    <t>4.6 ปรับปรุงมิเตอร์คว่ำเอียง (ทุกเครื่องที่ตรวจพบ)</t>
  </si>
  <si>
    <t>4.7 ตรวจสอบมิเตอร์แบ่งแดนระหว่างเขต และระหว่าง กฟฟ. ปีละ 1 ครั้ง</t>
  </si>
  <si>
    <t>4.8 ตรวจสอบมิเตอร์จุดรับซื้อ VSPP ทุกเครื่อง  ปีละ 1 ครั้ง</t>
  </si>
  <si>
    <t>4.9 ตรวจสอบความเที่ยงตรง มิเตอร์ AMR ที่หน้างาน ทุกเครื่อง</t>
  </si>
  <si>
    <t>4.10 ตรวจสอบ และแก้ไข  ความผิดปกติของมิเตอร์ AMR  ทุกเครื่อง</t>
  </si>
  <si>
    <t>4.11 ตรวจสอบมิเตอร์แรงสูงประกอบ CT , VT ทุกเครื่อง (ไม่รวมมิเตอร์</t>
  </si>
  <si>
    <t xml:space="preserve">4.12 ตรวจสอบมิเตอร์แรงต่ำประกอบ CT ทุกเครื่อง  ปีละ 1 ครั้ง </t>
  </si>
  <si>
    <t>4.13 สับเปลี่ยนมิเตอร์ชำรุดทุกเครื่อง และบันทึกข้อมูล เข้า</t>
  </si>
  <si>
    <t>4.14 ปรับปรุงหน่วยการใช้ไฟกรณีที่ตรวจพบหน่วยการใช้ไฟผิดปกติ/</t>
  </si>
  <si>
    <t>13.1 สำรวจสายสื่อสารที่พาดอยู่บนเสาไฟฟ้าและนำเข้าระบบ</t>
  </si>
  <si>
    <t>13.2 สำรวจการพาดสายสื่อสารโทรคมนาคม ประจำปี 2560</t>
  </si>
  <si>
    <t>14. รณรงค์ติดตั้งเครื่องตัดไฟรั่ว Residual Current Device</t>
  </si>
  <si>
    <t>14.1 จัดทำแผนงานเกี่ยวกับการสื่อประชาสัมพันธ์ในการรณรงค์ให้</t>
  </si>
  <si>
    <t>(SEPA หมวด 5)</t>
  </si>
  <si>
    <t xml:space="preserve">     ( SEPA  หมวด 1-6)</t>
  </si>
  <si>
    <t xml:space="preserve">(SEPA หมวด 6)   </t>
  </si>
  <si>
    <t>13. นำสายสื่อสารลงในระบบ TAMS</t>
  </si>
  <si>
    <t xml:space="preserve">ตกลงระดับการให้บริการ (SLA) </t>
  </si>
  <si>
    <t>ครบถ้วนทุกหน่วยงาน (ครั้ง)</t>
  </si>
  <si>
    <t>โคม</t>
  </si>
  <si>
    <t>Feeder</t>
  </si>
  <si>
    <t>2.2  เร่งรัดลดลูกหนี้ค่ากระแสไฟฟ้าที่โอนหักเงินประกันแล้ว</t>
  </si>
  <si>
    <t>ให้ได้ 20% ของลูกหนี้ฯ (บัญชี 121) ณ 31 ธ.ค.2558</t>
  </si>
  <si>
    <t>ฝวธ.(ภ2)      สรุปรายงานผลภายใน 30 วัน หลังสิ้นไตรมาส 1</t>
  </si>
  <si>
    <t>ฝวธ.(ภ2) สรุปรายงานผลภายใน 30 วันหลังสิ้นไตรมาส 1</t>
  </si>
  <si>
    <t>กระบวนงานแก้กระแสไฟฟ้าขัดข้อง (P2) ของ กฟฟ. นำร่อง</t>
  </si>
  <si>
    <t xml:space="preserve">      2.5.2  จัดเก็บลูกหนี้ค่าเช่าพาดสายที่เพิ่มขึ้นในระหว่างปี 2559  </t>
  </si>
  <si>
    <t>ฝวธ.(ภ2)    สรุปรายงานผลภายใน 30 วันหลังสิ้น ธ.ค. 2559</t>
  </si>
  <si>
    <t>ฝวธ.(ภ2)   รายงานภายใน  10  วัน หลังสิ้นไตรมาส</t>
  </si>
  <si>
    <t>20 วัน หลังสิ้นไตรมาส</t>
  </si>
  <si>
    <t>ตกลงระดับการให้บริการ (SLA) (ต่อ)</t>
  </si>
  <si>
    <t>นวัตกรรม</t>
  </si>
  <si>
    <t xml:space="preserve">โคม    </t>
  </si>
  <si>
    <t xml:space="preserve">13. งบประมาณ </t>
  </si>
  <si>
    <t>สถานที่</t>
  </si>
  <si>
    <t>ช่วงเวลา</t>
  </si>
  <si>
    <t>หน่วยงาน</t>
  </si>
  <si>
    <t>(หน่วย : ล้านบาท)</t>
  </si>
  <si>
    <t>หลัก</t>
  </si>
  <si>
    <t>(1) งบทำการ</t>
  </si>
  <si>
    <t>(2) งบลงทุน</t>
  </si>
  <si>
    <t>ไตรมาส 1-4</t>
  </si>
  <si>
    <t>กฟฉ.1-2-3</t>
  </si>
  <si>
    <t>ในสังกัด</t>
  </si>
  <si>
    <t>ไตรมาส 3-4</t>
  </si>
  <si>
    <t>ไตรมาส 1</t>
  </si>
  <si>
    <t>ไตรมาส 4</t>
  </si>
  <si>
    <t>(1)งบทำการ</t>
  </si>
  <si>
    <t>(2)งบลงทุน</t>
  </si>
  <si>
    <t>ไตรมาส 1-3</t>
  </si>
  <si>
    <t>ไตรมาส 3</t>
  </si>
  <si>
    <t>ฝวธ.(ภ2) ตามที่ กฟภ. กำหนด</t>
  </si>
  <si>
    <t>ไตรมาส 1-2</t>
  </si>
  <si>
    <t>(ไม่น้อยกว่า  8.5 %   ของเงินเดือนรวมในหน่วยงาน)</t>
  </si>
  <si>
    <t>จำนวนงานการปิดงานได้สำหรับงาน</t>
  </si>
  <si>
    <t>จำนวนงานการปิดงานได้สำหรับงานที่เกิดขึ้นก่อน</t>
  </si>
  <si>
    <t>จำนวนงานการปิดงานได้สำหรับงานที่เกิดขึ้นใน</t>
  </si>
  <si>
    <t xml:space="preserve">3.1  ดำเนินการลดจำนวนครั้งการทำงาน T/L ของเซอร์กิตเบรกเกอร์ </t>
  </si>
  <si>
    <t>(การมีส่วนร่วมและพัฒนาชุมชน) อย่างน้อย  1 ครั้ง พร้อมทั้งถ่ายทอด</t>
  </si>
  <si>
    <t>ที่เกี่ยวข้องให้กับผู้ส่งมอบ/คู่ค้า/ลูกค้า/ชุมชนที่สำคัญของสายงาน อย่างน้อย 1 ครั้ง</t>
  </si>
  <si>
    <t>ให้กับผู้ส่งมอบ/คู่ค้า/ลูกค้า/ชุมชนที่สำคัญของสายงาน อย่างน้อย 1 ครั้ง</t>
  </si>
  <si>
    <t>ระหว่างสายงานและผู้ส่งมอบ/คู่ค้า/ลูกค้า/ชุมชนที่สำคัญของสายงาน</t>
  </si>
  <si>
    <t>และสอดคล้องกับความต้องการ/ความคาดหวังของผู้ส่งมอบ/คู่ค้า/ลูกค้า/</t>
  </si>
  <si>
    <t>ชุมชนที่สำคัญ ลงใน BSC/แผนปฏิบัติการ/งาน/กิจกรรม ของสายงาน</t>
  </si>
  <si>
    <t>(SEPA  หมวด 2)</t>
  </si>
  <si>
    <t xml:space="preserve">/ชุมชนที่สำคัญของสายงาน อย่างน้อย 1 ครั้ง (สำเนาแจ้งกำหนดการวันประชุมฯให้ </t>
  </si>
  <si>
    <t>กฟฉ.1      รายงานภายใน  10  วัน หลังสิ้นไตรมาส</t>
  </si>
  <si>
    <t>กฟฉ.2      รายงานภายใน  10  วัน หลังสิ้นไตรมาส</t>
  </si>
  <si>
    <t>กฟฉ.3      รายงานภายใน  10  วัน หลังสิ้นไตรมาส</t>
  </si>
  <si>
    <t>ภาค 2       รายงานภายใน  20  วัน หลังสิ้นไตรมาส</t>
  </si>
  <si>
    <t>ไม่น้อยกว่า ร้อยละ 85</t>
  </si>
  <si>
    <t>ไม่น้อยกว่า ร้อยละ 85.60</t>
  </si>
  <si>
    <t>ไม่น้อยกว่า ร้อยละ 82.60</t>
  </si>
  <si>
    <t>ไม่น้อยกว่า ร้อยละ 86.00</t>
  </si>
  <si>
    <t>ไม่น้อยกว่า ร้อยละ 85.40</t>
  </si>
  <si>
    <t>- ไม่มากกว่า  5.34  ครั้ง/ราย/ปี</t>
  </si>
  <si>
    <t>- ไม่มากกว่า 161.96  นาที/ราย/ปี</t>
  </si>
  <si>
    <t>- ไม่มากกว่า  1.827  ครั้ง/ราย/ปี</t>
  </si>
  <si>
    <t>- ไม่มากกว่า 25.590  นาที/ราย/ปี</t>
  </si>
  <si>
    <t>- ไม่น้อยกว่า 10,181  ครัวเรือน</t>
  </si>
  <si>
    <t xml:space="preserve"> - คะแนนประเมินตามเกณฑ์ SEPA หมวด 2</t>
  </si>
  <si>
    <t xml:space="preserve">   ของสายงานฯ</t>
  </si>
  <si>
    <t>แม่นยำ ถูกต้องและเชื่อถือได้ ทันกาล ปลอดภัยและเป็นความลับ และ</t>
  </si>
  <si>
    <t xml:space="preserve">มีความพร้อมใช้งาน และรายงานผลตามแบบฟอร์มที่คณะทำงาน </t>
  </si>
  <si>
    <t xml:space="preserve">SEPA องค์กรกำหนด ส่งให้ ฝวธ.(ภ.2) ภายในไตรมาส 3  </t>
  </si>
  <si>
    <t>จำนวน 5 กิจกรรม ดังนี้</t>
  </si>
  <si>
    <t>กิจกรรมที่ 1 : กำหนดข้อมูลที่สำคัญ และความต้องการของผู้มีส่วนได้ส่วนเสียของเขต</t>
  </si>
  <si>
    <t xml:space="preserve">กิจกรรมที่ 2 : กำหนดกระบวนการ พร้อมทั้งตัวชี้วัด  และแนวทางการประเมินประสิทธิภาพ/ประสิทธิผล ของกระบวนการ </t>
  </si>
  <si>
    <t>กิจกรรมที่ 3 : อนุมัติกระบวนการ และนำกระบวนการออกใช้</t>
  </si>
  <si>
    <t xml:space="preserve">กิจกรรมที่ 4 : ติดตามผลการดำเนินงานตามตัวชี้วัดได้ตามรอบเวลาที่กำหนด </t>
  </si>
  <si>
    <t>กิจกรรมที่ 5 : ประเมินประสิทธิภาพ/ประสิทธิผลของกระบวนการ และนำผลการประเมินมาใช้ปรับปรุงกระบวนการ</t>
  </si>
  <si>
    <t>รายงานผลภายในไตรมาส 3</t>
  </si>
  <si>
    <t>ไตรมาส 3, 4</t>
  </si>
  <si>
    <t>แบบฟอร์มที่คณะทำงาน SEPA องค์กรกำหนด ส่งให้ ฝวธ.(ภ.2) ภายใน</t>
  </si>
  <si>
    <t>ไตรมาส 3,4 รวม 2 ครั้ง จำนวน 5 กิจกรรม ดังนี้</t>
  </si>
  <si>
    <t>กิจกรรมที่ 1 : มีการแต่งตั้งคณะกรรมการหรือคณะทำงานจัดการความรู้ของ สายงาน/เขต พร้อมระบุองค์ความรู้ที่สำคัญของ</t>
  </si>
  <si>
    <t>ทุกหน่วยงานในสายงาน /เขตระดับฝ่าย (3 ฝ่าย) และหน่วยงานที่เทียบเท่าฝ่าย (กฟฟ ชั้น 1)</t>
  </si>
  <si>
    <t xml:space="preserve">กิจกรรมที่ 2 : มีการรวบรวมองค์ความรู้ตามที่ระบุในข้อ 1 ของทุกหน่วยงานในสายงาน /เขตระดับฝ่าย (3 ฝ่าย) </t>
  </si>
  <si>
    <t>และหน่วยงานที่เทียบเท่าฝ่าย (กฟฟ ชั้น 1) และดำเนินการตรวจสอบความถูกต้อง พร้อมเผยแพร่ในระบบ KMS แล้วเสร็จภายใน พ.ย.2559</t>
  </si>
  <si>
    <t>กิจกรรมที่ 3 : มีการประเมินการจัดการความรู้ เพื่อทบทวนแนวทางการจัดการความรู้ของสายงาน ภายใน ธ.ค. 2559  (กพค.เป็นผู้จัด)</t>
  </si>
  <si>
    <t>กิจกรรมที่ 4 : มีการใช้ประโยชน์จากองค์ความรู้ที่ได้ดำเนินการจัดการความรู้ ภายใน พ.ย. 2559</t>
  </si>
  <si>
    <t>กิจกรรมที่ 5 : พนักงานมีส่วนร่วมในกิจกรรมจัดการความรู้ขององค์กร ไม่น้อยกว่าร้อยละ 70</t>
  </si>
  <si>
    <t>รายงานผลภายในไตรมาส 3, 4</t>
  </si>
  <si>
    <t xml:space="preserve"> - คะแนนประเมินตามเกณฑ์ SEPA หมวด 4</t>
  </si>
  <si>
    <t>1  ครั้ง</t>
  </si>
  <si>
    <t xml:space="preserve">2.1 สรุปและวิเคราะห์ข้อมูลเสียงของลูกค้า (ความต้องการ ความ </t>
  </si>
  <si>
    <t>คาดหวัง ความพึงพอใจ ความไม่พึงพอใจ) ปี 2558 แต่ละช่องทาง</t>
  </si>
  <si>
    <t>เพื่อไปปรับปรุงกระบวนการทำงาน</t>
  </si>
  <si>
    <t xml:space="preserve"> - รายงานผลการสานเสวนาที่เกี่ยวกับลูกค้า (VOC-04-003)</t>
  </si>
  <si>
    <t xml:space="preserve"> - ข้อเสนอแนะจาก 1129 Call Center (VOC-06-001)</t>
  </si>
  <si>
    <t xml:space="preserve">2.2 สรุปและวิเคราะห์ข้อมูลเสียงของลูกค้าและกลุ่ม (ความต้องการ </t>
  </si>
  <si>
    <t>ความคาดหวัง ความพึงพอใจ ความไม่พึงพอใจ) ปี 2559 แต่ละช่องทาง</t>
  </si>
  <si>
    <t>2.2.1 ข้อมูลป้อนกลับจากลูกค้า (VOC-03-005)</t>
  </si>
  <si>
    <t>2.2.2 รายงานผลการสานเสวนาที่เกี่ยวกับลูกค้า (VOC-04-003)</t>
  </si>
  <si>
    <t>2.2.3 ข้อเสนอแนะจาก 1129 Call Center (VOC-06-001)</t>
  </si>
  <si>
    <t xml:space="preserve">ฝวธ.(ภ2)      สรุปรายงานผลภายใน 30 วัน หลังสิ้นไตรมาส </t>
  </si>
  <si>
    <t xml:space="preserve">2.2.4 ข้อมูลลูกค้าจากกิจกรรมสร้างความสัมพันธ์กับลูกค้า </t>
  </si>
  <si>
    <t>(VOC-CRM-001)</t>
  </si>
  <si>
    <t xml:space="preserve"> - การบริหารลูกค้ารายสำคัญ</t>
  </si>
  <si>
    <t xml:space="preserve"> - การเยี่ยมเยือนลูกค้า</t>
  </si>
  <si>
    <t xml:space="preserve"> - การสัมมนาลูกค้ารายใหญ่</t>
  </si>
  <si>
    <t xml:space="preserve">3. แผนงานการบริหาร CRM  โดยการรับฟังเสียงของลูกค้า </t>
  </si>
  <si>
    <t>3.1  สุ่มสอบถามลูกค้าโดยวิธีโทรศัพท์ ดังนี้</t>
  </si>
  <si>
    <t>หลังรับบริการ</t>
  </si>
  <si>
    <t>3.2 สรุปรายงานสถิติ วิเคราะห์ความพึงพอใจ/ข้อคิดเห็น/ความ</t>
  </si>
  <si>
    <t>ต้องการ/ข้อเสนอแนะ จากการสำรวจข้อมูลป้อนกลับจากลูกค้าให้</t>
  </si>
  <si>
    <t>3.3 สรุปรายงานสถิติ วิเคราะห์ความพึงพอใจ/ข้อคิดเห็น/ความ</t>
  </si>
  <si>
    <t>ต้องการ/ข้อเสนอแนะ จากการสำรวจความพึงพอใจผ่านระบบกล่อง</t>
  </si>
  <si>
    <t>ประเมินความพึงพอใจ (Smile Box) ทุกไตรมาส</t>
  </si>
  <si>
    <t>3.4 เพิ่มจำนวนลูกค้าประเมินความพึงพอใจผ่านระบบกล่อง</t>
  </si>
  <si>
    <t>4. แผนงานการประเมินประสิทธิภาพการส่งจ่ายระบบไฟฟ้า</t>
  </si>
  <si>
    <t>4.1 รวบรวมและสรุปข้อมูลการประเมินประสิทธิภาพการส่งจ่าย</t>
  </si>
  <si>
    <t>4.2 รวบรวมและสรุปข้อมูลการประเมินประสิทธิภาพการส่งจ่าย</t>
  </si>
  <si>
    <t xml:space="preserve"> - รายงานโหลดสูงสุด (แยกตามสถานี)</t>
  </si>
  <si>
    <t>5. แผนงานพัฒนาช่องทางการให้บริการลูกค้า</t>
  </si>
  <si>
    <t>5.1 วิเคราะห์ความต้องการสนับสนุนของลูกค้า และดำเนินการ</t>
  </si>
  <si>
    <t>5.2  ดำเนินการเปิดศูนย์บริการลูกค้า (PEA Shop) ตามแผนงาน</t>
  </si>
  <si>
    <t>6. แผนงานสร้างความสัมพันธ์กับลูกค้า</t>
  </si>
  <si>
    <t xml:space="preserve">6.1  เยี่ยมเยียนลูกค้า high value และ/หรือลูกค้ารายสำคัญอื่น </t>
  </si>
  <si>
    <t>6. แผนงานสร้างความสัมพันธ์กับลูกค้า   (ต่อ)</t>
  </si>
  <si>
    <t>6.2 เยี่ยมเยือนลูกค้ารายสำคัญโดยผู้บริหารระดับสูง/หรือผู้แทนของ</t>
  </si>
  <si>
    <t>หน่วยงาน (รผก.(ภ2), อข.ฉ.1-3, ผจก.) พร้อมสรุปรายงานความ</t>
  </si>
  <si>
    <t>ต้องการและแนวทางแก้ไข</t>
  </si>
  <si>
    <t xml:space="preserve">รผก.(ภ2)       </t>
  </si>
  <si>
    <t>1   ราย/ไตรมาส</t>
  </si>
  <si>
    <t xml:space="preserve">กฟฉ.1 (อข., ผจก., กฟฟ.1-3)       </t>
  </si>
  <si>
    <t>93   ราย/ไตรมาส</t>
  </si>
  <si>
    <t xml:space="preserve">กฟฉ.2 (อข., ผจก., กฟฟ.1-3)       </t>
  </si>
  <si>
    <t>87   ราย/ไตรมาส</t>
  </si>
  <si>
    <t xml:space="preserve">กฟฉ.3 (อข., ผจก., กฟฟ.1-3)       </t>
  </si>
  <si>
    <t xml:space="preserve">ภาค 2 (อข., ผจก., กฟฟ.1-3)       </t>
  </si>
  <si>
    <t>268 ราย/ไตรมาส</t>
  </si>
  <si>
    <t>6.3 พนักงาน KAM สรุปวิเคราะห์ปัญหา/ความต้องการ ลูกค้า</t>
  </si>
  <si>
    <t xml:space="preserve"> BIC-SAP (บันทึกข้อมูลทุกรายที่เข้าเยี่ยมตามข้อ 6.1 ) ไตรมาสละ</t>
  </si>
  <si>
    <t xml:space="preserve">6.4 จัดสัมมนาลูกค้ากลุ่มอุตสาหกรรม และกลุ่มพาณิชย์ </t>
  </si>
  <si>
    <t xml:space="preserve">7. แผนงานเพิ่มสมรรถนะทางด้านธุรกิจการตลาดและ  </t>
  </si>
  <si>
    <t>7.1  การบริการเสริมโดยไม่คิดค่าใช้จ่ายให้กับลูกค้า</t>
  </si>
  <si>
    <t xml:space="preserve">7.2 ดำเนินการขยายผลการลงทะเบียนขอใช้บริการ SMS </t>
  </si>
  <si>
    <t>7.3 สรุปรายงานการสนับสนุนลูกค้ารายใหม่ตามข้อมูล BOI/หน่วยงาน</t>
  </si>
  <si>
    <t>ท้องถิ่น/แหล่งข้อมูลอื่นๆ</t>
  </si>
  <si>
    <t>8.แผนงานส่งเสริมและสนับสนุนการใช้พลังงานอย่างมี</t>
  </si>
  <si>
    <t>1.1 ประชุมชี้แจง ถ่ายทอด "ลูกค้า กลุ่มลูกค้า และส่วนตลาดเป้าหมาย"</t>
  </si>
  <si>
    <t>1 ครั้ง</t>
  </si>
  <si>
    <t xml:space="preserve"> 8.1  ดำเนินการตรวจวัดและเสนอแนะการจัดการพลังงานสำหรับ</t>
  </si>
  <si>
    <t>ภายใน</t>
  </si>
  <si>
    <t xml:space="preserve">Green Office  กฟข.ละ 1 แผนงาน ภายในเดือน ก.ค.2559 </t>
  </si>
  <si>
    <t>ไตรมาส 2</t>
  </si>
  <si>
    <t>1   แผนงาน</t>
  </si>
  <si>
    <t>และรักษาสิ่งแวดล้อมปี 2559 ภายในเดือน ส.ค.2559</t>
  </si>
  <si>
    <t>1   รายงาน</t>
  </si>
  <si>
    <t>รักษาสิ่งแวดล้อม (ต่อ)</t>
  </si>
  <si>
    <t>สิ่งแวดล้อม ปี 2560 นำเสนอผู้บริหารหน่วยงาน และจัดส่งให้ ฝสส.</t>
  </si>
  <si>
    <t xml:space="preserve">ภายในไตรมาส 4/2559 </t>
  </si>
  <si>
    <t>และสิ่งแวดล้อมของสายงานการไฟฟ้าภาค 2 ประจำปี 2559</t>
  </si>
  <si>
    <t>ส่งให้ ฝวธ.(ภ2) ภายใน 5 วัน หลังสิ้นไตรมาส</t>
  </si>
  <si>
    <t>สรุปรายงานผลให้ ฝสส. ภายใน 10 วัน หลังสิ้นไตรมาส</t>
  </si>
  <si>
    <t>ต่อสังคมและสิ่งแวดล้อมของสายงานการไฟฟ้าภาค 2 ประจำปี 2559</t>
  </si>
  <si>
    <t>ส่งให้ ฝวธ.(ภ2)  ภายในวันที่ 10 ม.ค.2560</t>
  </si>
  <si>
    <t xml:space="preserve">สรุปรายงานผลให้ รผก.(ภ2) ทราบ และ จัดส่งให้ ฝสส. </t>
  </si>
  <si>
    <t>ภายในวันที่ 15 ม.ค.2560</t>
  </si>
  <si>
    <t>รายงานภายในเดือน พ.ย. 2559</t>
  </si>
  <si>
    <t>ภายในวันที่ 20 ธ.ค. 2559</t>
  </si>
  <si>
    <t>ภายในวันที่ 15 ธ.ค. 2559</t>
  </si>
  <si>
    <t>1 ฉบับ</t>
  </si>
  <si>
    <t>1. รผก.(ภ2)/อข. มีการจัดประชุมเพื่อทบทวนการกำหนดผู้ส่งมอบ/คู่ค้า/ลูกค้า</t>
  </si>
  <si>
    <t>กยส. ฝนย.,ฝวธ.(ภ2) ล่วงหน้าก่อนวันประชุมฯอย่างน้อย 3 สัปดาห์)</t>
  </si>
  <si>
    <t>2. รผก.(ภ2)/อข. มีการจัดประชุมชี้แจงเพื่อถ่ายทอดแผนปฏิบัติการประจำปี 2560</t>
  </si>
  <si>
    <t>3. กฟข. มีบันทึก/หนังสือ ชี้แจงเพื่อถ่ายทอดแผนปฏิบัติการประจำปี 2560 ที่เกี่ยวข้อง</t>
  </si>
  <si>
    <t>4. อข. มีการกำหนดตัวชี้วัดแผนปฏิบัติ/งาน/กิจกรรม ที่เกี่ยวข้องร่วมกัน</t>
  </si>
  <si>
    <t>5. อข. มีการระบุตัวชี้วัดแผนปฏิบัติการ/งาน/กิจกรรมที่สามารถตอบสนอง</t>
  </si>
  <si>
    <t>แผนปฏิบัติการ ประจำปี 2559  (ปรับปรุง)</t>
  </si>
  <si>
    <t>4. แผนพัฒนาค่ากำไรทางเศรษฐศาสตร์ของศูนย์ EVM ภาค 2</t>
  </si>
  <si>
    <t>5. แผนเร่งรัดผู้ใช้ไฟฟ้าชำระเงินค่ากระแสไฟฟ้า</t>
  </si>
  <si>
    <t>ผ่านธนาคาร</t>
  </si>
  <si>
    <t>4.1 บริหารจัดการค่ากำไรทางเศรษฐศาสตร์ ของสายงานการไฟฟ้า</t>
  </si>
  <si>
    <t xml:space="preserve">  ภาค 2 ให้ได้เป้าหมายระดับ 5</t>
  </si>
  <si>
    <t>5.1 เพิ่มจำนวนผู้ใช้ไฟฟ้าชำระเงินค่ากระแสไฟฟ้าผ่านธนาคาร ให้ได้</t>
  </si>
  <si>
    <t xml:space="preserve"> 50%   ของจำนวนผู้ใช้ไฟที่ชำระเงินหักบัญชีธนาคาร เดือน ธ.ค.58</t>
  </si>
  <si>
    <r>
      <t xml:space="preserve">แยกเป็นพื้นที่ </t>
    </r>
    <r>
      <rPr>
        <b/>
        <u/>
        <sz val="18"/>
        <color rgb="FF0000FF"/>
        <rFont val="Browallia New"/>
        <family val="2"/>
      </rPr>
      <t>ด้านความเพียงพอ</t>
    </r>
    <r>
      <rPr>
        <b/>
        <sz val="18"/>
        <color rgb="FF0000FF"/>
        <rFont val="Browallia New"/>
        <family val="2"/>
      </rPr>
      <t xml:space="preserve"> ปี 2558  </t>
    </r>
  </si>
  <si>
    <r>
      <t xml:space="preserve">แจ้งค่าไฟฟ้า และข่าวสารต่างๆ </t>
    </r>
    <r>
      <rPr>
        <b/>
        <sz val="18"/>
        <color rgb="FFFF0000"/>
        <rFont val="Browallia New"/>
        <family val="2"/>
      </rPr>
      <t xml:space="preserve">เพิ่มขึ้นร้อยละ 10 เทียบกับปี 2558  </t>
    </r>
  </si>
  <si>
    <t>หลังรับบริการ (ต่อ)</t>
  </si>
  <si>
    <r>
      <t xml:space="preserve">ที่มีสถิติการทำงาน 5 ครั้ง/ปี ขึ้นไป </t>
    </r>
    <r>
      <rPr>
        <b/>
        <sz val="18"/>
        <color rgb="FFFF0000"/>
        <rFont val="Browallia New"/>
        <family val="2"/>
      </rPr>
      <t>ของปี 2558</t>
    </r>
    <r>
      <rPr>
        <b/>
        <sz val="18"/>
        <color indexed="12"/>
        <rFont val="Browallia New"/>
        <family val="2"/>
      </rPr>
      <t xml:space="preserve"> ลดลงไม่น้อยกว่า 20% </t>
    </r>
  </si>
  <si>
    <r>
      <rPr>
        <sz val="18"/>
        <color rgb="FF0000FF"/>
        <rFont val="Browallia New"/>
        <family val="2"/>
      </rPr>
      <t xml:space="preserve"> </t>
    </r>
    <r>
      <rPr>
        <b/>
        <sz val="18"/>
        <color rgb="FF0000FF"/>
        <rFont val="Browallia New"/>
        <family val="2"/>
      </rPr>
      <t>เกิน 10%  ขึ้นไป</t>
    </r>
    <r>
      <rPr>
        <sz val="18"/>
        <color rgb="FFFF0000"/>
        <rFont val="Browallia New"/>
        <family val="2"/>
      </rPr>
      <t xml:space="preserve"> </t>
    </r>
    <r>
      <rPr>
        <sz val="18"/>
        <color rgb="FF0000FF"/>
        <rFont val="Browallia New"/>
        <family val="2"/>
      </rPr>
      <t xml:space="preserve"> **( จำนวน 5 MW ขึ้นไป)</t>
    </r>
  </si>
  <si>
    <r>
      <t>ในระบบไฟฟ้าลงในฐานข้อมูลระบบ GIS</t>
    </r>
    <r>
      <rPr>
        <b/>
        <sz val="18"/>
        <rFont val="Browallia New"/>
        <family val="2"/>
      </rPr>
      <t xml:space="preserve"> </t>
    </r>
    <r>
      <rPr>
        <b/>
        <sz val="18"/>
        <color rgb="FF0000FF"/>
        <rFont val="Browallia New"/>
        <family val="2"/>
      </rPr>
      <t>(ไม่รวม Dropout fuse)</t>
    </r>
  </si>
  <si>
    <t>ในการทำงาน ปี 2558 อย่างน้อย 2  ชิ้นงาน/กระบวนงาน  มาพิจารณา</t>
  </si>
  <si>
    <t>ขออนุมัติขยายผลในระดับเขต ภายในไตรมาส 2/2559</t>
  </si>
  <si>
    <t>และรักษาสิ่งแวดล้อม</t>
  </si>
  <si>
    <t xml:space="preserve"> กฟฉ.1-2-3</t>
  </si>
  <si>
    <t>- คะแนนประเมินตามเกณฑ์ SEPA หมวด 1</t>
  </si>
  <si>
    <t>บุคลากรให้นำไปปฏิบัติทั่วทั้งสายงาน</t>
  </si>
  <si>
    <t>แผนปฏิบัติการที่เกี่ยวข้องไปยังผู้ส่งมอบ/คู่ค้า/ชุมชนที่สำคัญให้นำไป</t>
  </si>
  <si>
    <t>ปฎิบัติ โดยมีกิจกรรมดังนี้</t>
  </si>
  <si>
    <r>
      <t>ของสายงานการไฟฟ้าภาค 2</t>
    </r>
    <r>
      <rPr>
        <b/>
        <sz val="16"/>
        <color rgb="FFFF0000"/>
        <rFont val="Wingdings"/>
        <charset val="2"/>
      </rPr>
      <t xml:space="preserve"> </t>
    </r>
  </si>
  <si>
    <t xml:space="preserve">- ค่าดัชนีการประสบอุบัติภัยของ กฟฟ. ชั้น 1-3 </t>
  </si>
  <si>
    <t>-  ดัชนีไม่มากกว่า  0.1138</t>
  </si>
  <si>
    <t xml:space="preserve">  (Disabling Injury Index: √DI)</t>
  </si>
  <si>
    <t>- ค่าดัชนีการประสบอุบัติภัยของสายงาน</t>
  </si>
  <si>
    <t xml:space="preserve"> การไฟฟ้า ภาค 2  (Disabling Injury Index: √DI)</t>
  </si>
  <si>
    <t xml:space="preserve"> -  คะแนนความสำเร็จของการดำเนินงานตาม</t>
  </si>
  <si>
    <t>นโยบาย ผวก. (4 ยุทธศาสตร์)</t>
  </si>
  <si>
    <t>5. แผนความปลอดภัย สำหรับพนักงานและลูกจ้าง</t>
  </si>
  <si>
    <t xml:space="preserve">5.1 กฟข.,กฟฟ. ชั้น 1-3,กฟส.,กฟย. ทุกแห่ง ดำเนินการจัดหาเครื่องมือ   </t>
  </si>
  <si>
    <t>อุปกรณ์ด้านความปลอดภัยให้เพียงพอและเหมาะสมอยู่เสมอ</t>
  </si>
  <si>
    <t>มีการส่งเสริมความปลอดภัย เสริมสร้างวัฒนธรรมด้านความปลอดภัย</t>
  </si>
  <si>
    <t xml:space="preserve"> (ไม่ประมาท คำนึงถึง Safety first, พูดคุย Safety talk, ทำ KYT,</t>
  </si>
  <si>
    <t>ปฎิบัติตามหลักความปลอดภัยจนเป็นนิสัย) และดำเนินการต่าง ๆ ตามกฏหมาย</t>
  </si>
  <si>
    <t>และตามวิธีปฏิบัติที่ กฟภ. กำหนด เพื่อมุ่งสู่ Safety Excellent</t>
  </si>
  <si>
    <t>5. แผนความปลอดภัย สำหรับพนักงานและลูกจ้าง (ต่อ)</t>
  </si>
  <si>
    <t xml:space="preserve">5.2 กฟข. ตรวจประเมินการดำเนินงานด้านความปลอดภัย </t>
  </si>
  <si>
    <t>(ตามแผนข้อ 6.1) และประกวด หน่วยงาน/ผู้บริหารดีเด่นด้าน</t>
  </si>
  <si>
    <t>ความปลอดภัยประจำปี 2559 ภายในเดือนสิงหาคม 2559</t>
  </si>
  <si>
    <t>5.3 สายงาน การไฟฟ้าภาค 2 ประกวดหน่วยงานดีเด่นด้านความปลอดภัย</t>
  </si>
  <si>
    <t>ของ ภาค 2 ประจำปี 2559 ดำเนินการภายในเดือน กันยายน 2559</t>
  </si>
  <si>
    <t>6. แผนความปลอดภัย สำหรับประชาชน</t>
  </si>
  <si>
    <t>6.1 กฟข. และ กฟฟ. ในสังกัด ตรวจสอบและดำเนินการแก้ไขระบบไฟฟ้า
    6.1.1 รายงานผลการตรวจสอบ (พร้อมภาพถ่ายแนบ) ภายในเดือนพฤษภาคม 2559
    6.1.2 ดำเนินการแก้ไขจุดบกพร่องให้แล้วเสร็จ</t>
  </si>
  <si>
    <t>จุดที่อาจก่อให้เกิดอันตรายแก่ประชาชน</t>
  </si>
  <si>
    <t xml:space="preserve"> 6.1.1 รายงานผลการตรวจสอบ (พร้อมภาพถ่ายแนบ) ภายใน</t>
  </si>
  <si>
    <t>เดือนพฤษภาคม 2559</t>
  </si>
  <si>
    <t xml:space="preserve">6.2 จัดทำโครงการนำร่อง การรายงานจุดบกพร่องในระบบไฟฟ้าผ่านทาง </t>
  </si>
  <si>
    <t xml:space="preserve">Social Media โดย กฟฉ. 2 </t>
  </si>
  <si>
    <t xml:space="preserve">6.3 กฟข. ตรวจสอบและดำเนินการที่เกี่ยวข้องกับยานพาหนะ  </t>
  </si>
  <si>
    <t>เพื่อให้เป็นไปตามกฏหมาย เช่น พรบ. จราจร,พรบ. รถยนต์,</t>
  </si>
  <si>
    <t xml:space="preserve"> พรบ. ทางหลวง,พรบ. ขนส่งทางบก รายงานผลการตรวจสอบ</t>
  </si>
  <si>
    <t>ภายในไตรมาส 1</t>
  </si>
  <si>
    <t>6. แผนความปลอดภัย สำหรับประชาชน (ต่อ)</t>
  </si>
  <si>
    <t xml:space="preserve">6.4  ตรวจสอบ, ซ่อมแซม และปรับปรุงระบบไฟฟ้าและระบบสายดิน </t>
  </si>
  <si>
    <t xml:space="preserve">ภายในโรงเรียน (อนุบาล, ประถม ฯลฯ) กฟฟ. 1-3  อย่างน้อย กฟฟ. ละ 2   </t>
  </si>
  <si>
    <t>โรงเรียนภาย ในไตรมาส 3</t>
  </si>
  <si>
    <t>7. แผนงานตามนโยบายและข้อสั่งการของผู้ว่าการ</t>
  </si>
  <si>
    <t>(รอความชัดเจนจากคณะกรรมการ Smart Customer Service กฟภ.)</t>
  </si>
  <si>
    <t>7.2 ปรับปรุงพัฒนาสำนักงาน กฟฟ. ให้เป็น Smart Office</t>
  </si>
  <si>
    <t>7. แผนงานตามนโยบายและข้อสั่งการของผู้ว่าการ (ต่อ)</t>
  </si>
  <si>
    <t>7.3 จัดระเบียบสายไฟฟ้าและสายสัญญาณต่างๆ ของ กฟฟ.ชั้น 1-3</t>
  </si>
  <si>
    <t>กม.</t>
  </si>
  <si>
    <t>7.4 จัดทำโครงการเพื่อมอบเป็นของขวัญให้กับองค์กร จำนวน 3 โครงการ</t>
  </si>
  <si>
    <t>โครงการ</t>
  </si>
  <si>
    <t xml:space="preserve">  ภายในเดือน กันยายน 2559</t>
  </si>
  <si>
    <t>6.1.2 ดำเนินการแก้ไขจุดบกพร่องให้แล้วเสร็จภายในไตรมาส 4</t>
  </si>
  <si>
    <t xml:space="preserve">  กฟฟ.จุดรวมงานละ  1 กม.</t>
  </si>
  <si>
    <t xml:space="preserve">   - การลดจำนวนข้อร้องเรียน</t>
  </si>
  <si>
    <t>ไตรมาส 2-4</t>
  </si>
  <si>
    <t>10.016  ล้านบาท</t>
  </si>
  <si>
    <t>23.705  ล้านบาท</t>
  </si>
  <si>
    <t xml:space="preserve">8. แผนส่งเสริมการใช้กระดาษอย่างคุ้มค่า </t>
  </si>
  <si>
    <t xml:space="preserve">8.1 จัดทำแผนงานการใช้กระดาษอย่างคุ้มค่าของปี 2559  ตามระบบ </t>
  </si>
  <si>
    <t>8.2 วิเคราะห์ปัญหาและแนวทางแก้ไขปัญหาการใช้กระดาษอย่างคุ้มค่า</t>
  </si>
  <si>
    <t>8. แผนส่งเสริมการใช้กระดาษอย่างคุ้มค่า และ</t>
  </si>
  <si>
    <t>8.3 จัดทำแผนงานส่งเสริมการใช้ทรัพยากรอย่างคุ้มค่าและรักษา</t>
  </si>
  <si>
    <t>9. แผนงานด้านความรับผิดชอบต่อสังคม</t>
  </si>
  <si>
    <t xml:space="preserve"> 9.1 รายงานผลการดำเนินงานตามแผนงานด้านความรับผิดชอบต่อสังคม</t>
  </si>
  <si>
    <t>9.2 สรุปรายงานผลการดำเนินงานตามแผนงานด้านความรับผิดชอบ</t>
  </si>
  <si>
    <t>11. SEPA หมวด 4</t>
  </si>
  <si>
    <t xml:space="preserve">11.1 จัดทำกระบวนการที่ทำให้ข้อมูล สารสนเทศของเขต มีคุณลักษณะ </t>
  </si>
  <si>
    <t>11. SEPA หมวด 4  (ต่อ)</t>
  </si>
  <si>
    <t>11.2 ดำเนินการตามกระบวนการจัดการความรู้ และรายงานผลตาม</t>
  </si>
  <si>
    <r>
      <t xml:space="preserve">- Inventory Turnover  </t>
    </r>
    <r>
      <rPr>
        <b/>
        <sz val="16"/>
        <color rgb="FFFF0000"/>
        <rFont val="Wingdings"/>
        <charset val="2"/>
      </rPr>
      <t>µ</t>
    </r>
  </si>
  <si>
    <r>
      <t xml:space="preserve">- Inventory Turnover  </t>
    </r>
    <r>
      <rPr>
        <b/>
        <sz val="16"/>
        <color rgb="FFFF0000"/>
        <rFont val="Wingdings"/>
        <charset val="2"/>
      </rPr>
      <t xml:space="preserve"> µ</t>
    </r>
  </si>
  <si>
    <t>(Guaranteed Standard) ในกระบวนงาน P3 , P4 , P9 และ P10</t>
  </si>
  <si>
    <t xml:space="preserve">ให้ ฝวธ.(ภ2) </t>
  </si>
  <si>
    <t>ฉบับ</t>
  </si>
  <si>
    <t>หลังจากประชุมเสร็จภายใน 15  วัน</t>
  </si>
  <si>
    <t>10. ความสำเร็จของการถ่ายทอดแผนปฏิบัติการไปยัง</t>
  </si>
  <si>
    <t>10.1. จัดประชุมเพื่อถ่ายทอดแผนปฏิบัติการ ปี 2560 ให้กับผู้บริหารและ</t>
  </si>
  <si>
    <t>10.2. จัดทำรายงานการประชุมถ่ายทอดแผนปฏิบัติการปี 2560</t>
  </si>
  <si>
    <t xml:space="preserve">-ไม่มากกว่า 3,504.242 ล้านบาท </t>
  </si>
  <si>
    <t xml:space="preserve">   - ความพึงพอใจของลูกค้าของสายงานการไฟฟ้า ภาค 2</t>
  </si>
  <si>
    <t>-ไม่น้อยกว่าระดับ 5</t>
  </si>
  <si>
    <t>- ไม่มากกว่าร้อยละ…………</t>
  </si>
  <si>
    <t xml:space="preserve">          -</t>
  </si>
  <si>
    <t xml:space="preserve"> ไม่น้อยกว่า 92%  ของปริมาณความครบถ้วน  </t>
  </si>
  <si>
    <t xml:space="preserve"> - ร้อยละของความถูกต้องของข้อมูลหม้อแปลง</t>
  </si>
  <si>
    <t>ในฐานข้อมูลระบบ GIS</t>
  </si>
  <si>
    <t xml:space="preserve"> - ร้อยละของความถูกต้องของข้อมูลมิเตอร์</t>
  </si>
  <si>
    <t xml:space="preserve"> - ร้อยละของความถูกต้องของข้อมูลอุปกรณ์ตัดตอน</t>
  </si>
  <si>
    <t>และอุปกรณ์ป้องกันในระบบไฟฟ้าในฐานข้อมูลระบบ GIS</t>
  </si>
  <si>
    <t>ไม่น้อยกว่าร้อยละ 97</t>
  </si>
  <si>
    <t>ไม่น้อยกว่าร้อยละ 92</t>
  </si>
  <si>
    <t xml:space="preserve">    - ร้อยละของจำนวนผู้ใช้ไฟฟ้าที่ได้รับบริการเร็วกว่ามาตรฐาน ((Guaranteed Standard)</t>
  </si>
  <si>
    <t xml:space="preserve">        -  กระบวนงานขอใช้ไฟฟ้า (P3) เขตชุมชน</t>
  </si>
  <si>
    <t>- ไม่น้อยกว่าร้อยละ 100</t>
  </si>
  <si>
    <t xml:space="preserve">        -  กระบวนงานขอใช้ไฟฟ้า (P3)  นอกเขตชุมชน</t>
  </si>
  <si>
    <t xml:space="preserve">       -   กระบวนงานการโอนชื่อผู้ใช้ไฟฟ้าและเปลี่ยน</t>
  </si>
  <si>
    <t xml:space="preserve">           หลักทรัพย์ค้ำประกัน (P9)</t>
  </si>
  <si>
    <t xml:space="preserve">      -    กระบวนงานการจ่ายคืนหลักประกันการใช้</t>
  </si>
  <si>
    <t xml:space="preserve">           ไฟฟ้า (P10)</t>
  </si>
  <si>
    <t xml:space="preserve">6. แผนการใช้ข้อมูล GIS </t>
  </si>
  <si>
    <t>6.1 ปรับปรุงข้อมูลหม้อแปลง กฟภ.  และ หม้อแปลงผู้ใช้ไฟใน</t>
  </si>
  <si>
    <t>6.2 ปรับปรุงข้อมูลมิเตอร์ลงในฐานข้อมูลระบบ GIS ให้มี PEA No.</t>
  </si>
  <si>
    <t>6. แผนการใช้ข้อมูล GIS (ต่อ)</t>
  </si>
  <si>
    <t>6.3 การปรับปรุงข้อมูลอุปกรณ์ตัดตอนและอุปกรณ์ป้องกัน</t>
  </si>
  <si>
    <t>7. โครงการขยายเขตไฟฟ้าให้ราษฎร</t>
  </si>
  <si>
    <t xml:space="preserve">7.1  โครงการขยายเขตระบบไฟฟ้าให้บ้านเรือนราษฎรรายใหม่ (คฟม.) </t>
  </si>
  <si>
    <t xml:space="preserve">7.2   โครงการขยายเขตระบบไฟฟ้าให้ครัวเรือนที่ห่างไกล (คฟก.) </t>
  </si>
  <si>
    <t>8. โครงการขยายเขตไฟฟ้าให้พื้นที่ทำกินทางการเกษตร</t>
  </si>
  <si>
    <t>8.1  โครงการขยายเขตไฟฟ้าให้พื้นที่ทำกินทางการเกษตร (คขก.2)</t>
  </si>
  <si>
    <t>9. แผนงานดำเนินงานตามระบบประกันคุณภาพงานตามข้อ</t>
  </si>
  <si>
    <t>9.1 จัดทำรายงานผลการดำเนินงานระบบประกันคุณภาพบริการ (SQA)</t>
  </si>
  <si>
    <t xml:space="preserve">9.2  จัดทำรายงานผลการดำเนินงาน  QIR </t>
  </si>
  <si>
    <t>9.3  นำเสนอการปรับปรุงกระบวนงาน SLA   P1 - P11 และแนวทาง</t>
  </si>
  <si>
    <t>10.1  งานบริการผู้ใช้ไฟฟ้าให้เร็วกว่ามาตรฐาน</t>
  </si>
  <si>
    <t>11. ปรับปรุงคู่มือในการปฏิบัติงาน จัดส่ง รผก.(ย) ภายใน</t>
  </si>
  <si>
    <t xml:space="preserve"> 11.1 ปรับปรุงคู่มือในการปฏิบัติงาน จัดส่ง ฝวธ.(ภ2) ภายใน</t>
  </si>
  <si>
    <t>12. แผนส่งเสริมงานด้านวิชาการนวัตกรรมกระบวนการ</t>
  </si>
  <si>
    <r>
      <t>12.1 นำผลงาน นวัตกรรม</t>
    </r>
    <r>
      <rPr>
        <b/>
        <sz val="18"/>
        <color rgb="FFFF0000"/>
        <rFont val="Browallia New"/>
        <family val="2"/>
      </rPr>
      <t xml:space="preserve"> </t>
    </r>
    <r>
      <rPr>
        <b/>
        <sz val="18"/>
        <color indexed="12"/>
        <rFont val="Browallia New"/>
        <family val="2"/>
      </rPr>
      <t>กระบวนการ ที่ก่อให้เกิดประสิทธิภาพ</t>
    </r>
  </si>
  <si>
    <r>
      <t>12. แผนส่งเสริมงานด้านวิชาการนวัตกรรม</t>
    </r>
    <r>
      <rPr>
        <b/>
        <sz val="18"/>
        <color rgb="FFFF0000"/>
        <rFont val="Browallia New"/>
        <family val="2"/>
      </rPr>
      <t xml:space="preserve">กระบวนการ </t>
    </r>
    <r>
      <rPr>
        <b/>
        <sz val="18"/>
        <color indexed="12"/>
        <rFont val="Browallia New"/>
        <family val="2"/>
      </rPr>
      <t>(ต่อ)</t>
    </r>
  </si>
  <si>
    <t>พนักงาน โดยแจ้งกำหนดวันประชุมให้ ฝนย.,ฝวธ.(ภ2) ทราบล่วงหน้า</t>
  </si>
  <si>
    <t xml:space="preserve">อย่างน้อย 3 สัปดาห์ </t>
  </si>
  <si>
    <t xml:space="preserve">12.  แผนงานตามเกณฑ์ประเมินผล SEPA </t>
  </si>
  <si>
    <t>12.1 ดำเนินการตามแผนและจัดส่งรายงานผลการดำเนินงาน</t>
  </si>
  <si>
    <t>13. การกำกับดูแลกิจการที่ดี (CG) ตามมาตรฐาน OECD</t>
  </si>
  <si>
    <t>13.1 ขยายผลการไฟฟ้าโปร่งใส</t>
  </si>
  <si>
    <t xml:space="preserve">13.2  จัดตั้งศูนย์ พ.ร.บ. ข้อมูลข่าวสาร PEA </t>
  </si>
  <si>
    <t>13. การกำกับดูแลกิจการที่ดี (CG) ตามมาตรฐาน OECD (ต่อ)</t>
  </si>
  <si>
    <t xml:space="preserve">13.3  จัดกิจกรรมการเสริมสร้างความตระหนักรู้ด้านการกำกับดูแล </t>
  </si>
  <si>
    <t>14. โครงการชุมชนปลอดภัยใช้ไฟ PEA</t>
  </si>
  <si>
    <t>14.1 จัดกิจกรรมให้ความรู้เกี่ยวกับการใช้ไฟฟ้าอย่างถูกต้องปลอดภัย</t>
  </si>
  <si>
    <t>14.2 นำนักศึกษาที่ได้รับการอบรมให้บริการตรวจสอบและแก้ไข</t>
  </si>
  <si>
    <t>15.1 ดำเนินโครงการชุมชนใช้ไฟฟ้าปลอดภัย 84 ชุมชน ภาค 2</t>
  </si>
  <si>
    <t>16. โครงการ PEA  LED  เพื่อแหล่งท่องเที่ยวเชิงวัฒนธรรม</t>
  </si>
  <si>
    <t xml:space="preserve">16.1 ติดตั้งหลอดประหยัดพลังงานให้กับโบราณสถานในพื้นที่ ภาค 2  </t>
  </si>
  <si>
    <t>17. โครงการ PEA ปลูก ดูแล รักษ์ป่า</t>
  </si>
  <si>
    <t xml:space="preserve">17.1 ปลูกและบำรุงรักษาต้นไม้ ร่วมกับชุมชน ในพื้นที่ภาค 2 </t>
  </si>
  <si>
    <t>18.  โครงการ PEA รักษ์น้ำ สร้างฝาย</t>
  </si>
  <si>
    <t>18.1 สร้างฝ่ายชะลอน้ำโดยใช้วัสดุคอนกรีตชำรุดเสื่อมสภาพ</t>
  </si>
  <si>
    <t>19.  โครงการ PEA จิตอาสา</t>
  </si>
  <si>
    <t>19.1 จัดกิจกรรมสาธารณะประโยชน์ให้กับชุมชน โดยให้พนักงาน</t>
  </si>
  <si>
    <t>20. โครงการ PEA หน่วยแพทย์เคลื่อนที่</t>
  </si>
  <si>
    <t>20.1 จัดกิจกรรมออกหน่วยแพทย์เคลื่อนที่ฯ ในพื้นที่ กฟฉ.1 - 3</t>
  </si>
  <si>
    <t>21. โครงการ PEA  ทำนุบำรุงศาสนา</t>
  </si>
  <si>
    <t xml:space="preserve">21.1 จัดกิจกรรมทำนุบำรุงศาสนา โดยการจัดให้มีการทอดกฐิน </t>
  </si>
  <si>
    <t>22. แผนสร้างความพึงพอใจของชุมชนและสังคม</t>
  </si>
  <si>
    <t>22.1 นำผลการสำรวจความพึงพอใจของชุมชนและสังคมต่อผลงาน</t>
  </si>
  <si>
    <t>23. แผนงานในการจัดทำ Green Office</t>
  </si>
  <si>
    <t>23.1 ขยายผลการจัดทำ Green Office</t>
  </si>
  <si>
    <t>24. งานมาตรฐานความรับผิดชอบต่อสังคม  ISO 26000</t>
  </si>
  <si>
    <t>24.1  จัดสานเสวนาเพื่อทราบความต้องการของผู้มีส่วนได้เสีย</t>
  </si>
  <si>
    <t>24. งานมาตรฐานความรับผิดชอบต่อสังคม  ISO 26000 (ต่อ)</t>
  </si>
  <si>
    <t>24.2  มีการจัดทำรายงานการประชุมยกร่างให้ ฝวธ.(ภ2) พิจารณา</t>
  </si>
  <si>
    <t>24.3  ดำเนินการตามกิจกรรม ซึ่งมาจากผลการสานเสวนาผู้มีส่วนได้</t>
  </si>
  <si>
    <t xml:space="preserve">25. แผนบริหารความเสี่ยงของสายงาน </t>
  </si>
  <si>
    <t>25.1 ดำเนินการ ติดตามผล และจัดทำรายงานตามแผนบริหาร</t>
  </si>
  <si>
    <t>25.2 จัดทำแผนบริหารความเสี่ยงระดับสายงาน ปี 2560</t>
  </si>
  <si>
    <t xml:space="preserve">26. แผนการปรับปรุงการควบคุมภายใน </t>
  </si>
  <si>
    <t>26.1 ปรับปรุง/จัดวางระบบการควบคุมภายในของหน่วยงานประจำ</t>
  </si>
  <si>
    <t>26.2 ดำเนินการ ติดตามผล และจัดทำรายงานตามแผนการ</t>
  </si>
  <si>
    <t xml:space="preserve">26.3 สุ่มตรวจติดตามการดำเนินงานตามระบบควบคุมภายใน </t>
  </si>
  <si>
    <t>10. ปรับปรุงกระบวนงานบริการผู้ใช้ไฟฟ้าให้เร็วกว่า</t>
  </si>
  <si>
    <t>มาตรฐาน (Guaranteed Standard)</t>
  </si>
  <si>
    <t>- ไม่มากกว่า  5.26  ครั้ง/ราย/ปี</t>
  </si>
  <si>
    <t>- ไม่มากกว่า  150.54  นาที/ราย/ปี</t>
  </si>
  <si>
    <t>- ไม่มากกว่า  1.661  ครั้ง/ราย/ปี</t>
  </si>
  <si>
    <t>- ไม่มากกว่า  24.258  นาที/ราย/ปี</t>
  </si>
  <si>
    <t>(เขตละ 6 ราย/ไตรมาส,กฟฟ.จุดรวมงานละ 6 ราย/ไตรมาส)</t>
  </si>
  <si>
    <t>ข้อร้องเรียนไม่มากกว่า 487 เรื่อง</t>
  </si>
  <si>
    <t>ข้อร้องเรียนไม่มากกว่า 1,195 เรื่อง</t>
  </si>
  <si>
    <t>รายงานภายใน 15 วันหลังสิ้นเดือนไตรมาส 1</t>
  </si>
  <si>
    <t>รายงานภายใน 20 วันหลังสิ้นเดือนไตรมาส</t>
  </si>
  <si>
    <t>รายงานภายใน 15 วัน หลังสิ้นไตรมาส 1</t>
  </si>
  <si>
    <t>3   แผนงาน</t>
  </si>
  <si>
    <t>3   รายงาน</t>
  </si>
  <si>
    <t>กิจกรรม (รออนุมัติดำเนินการจาก ฝสส.)</t>
  </si>
  <si>
    <t>ภายใน 15 วันหลังสิ้นไตรมาส 3</t>
  </si>
  <si>
    <r>
      <t xml:space="preserve">แยกเป็นพื้นที่ </t>
    </r>
    <r>
      <rPr>
        <b/>
        <u/>
        <sz val="18"/>
        <color rgb="FF0000FF"/>
        <rFont val="Browallia New"/>
        <family val="2"/>
      </rPr>
      <t>ด้านแรงดันไฟฟ้า</t>
    </r>
    <r>
      <rPr>
        <b/>
        <sz val="18"/>
        <color rgb="FF0000FF"/>
        <rFont val="Browallia New"/>
        <family val="2"/>
      </rPr>
      <t xml:space="preserve"> ที่จุดซื้อขาย แยกแต่ละระบบแรงดัน </t>
    </r>
  </si>
  <si>
    <t xml:space="preserve">ปี 2558 </t>
  </si>
  <si>
    <t>- ความสำเร็จในการทบทวน Competency Model</t>
  </si>
  <si>
    <t>- ความสำเร็จในการดำเนินงานตามแผน KM</t>
  </si>
  <si>
    <t xml:space="preserve">2. แผน  Employee Engagement </t>
  </si>
  <si>
    <t>IP 2 ส่งเสริม วิจัย พัฒนา  นวัตกรรมเพื่อให้เข้าสู่มาตรฐานสากล</t>
  </si>
  <si>
    <t>IP 1  ส่งเสริมและผลักดันงานวิจัยไปใช้ประโยชน์</t>
  </si>
  <si>
    <t>- จำนวนนวัตกรรมในระดับ TRL7-9</t>
  </si>
  <si>
    <t>- จำนวนกระบวนการหรือนวัตกรรมที่ก่อให้เกิด</t>
  </si>
  <si>
    <t>ประสิทธิภาพการดำเนินงาน</t>
  </si>
  <si>
    <t>ในการทำงาน ปี 2560 อย่างน้อย 2  ชิ้นงาน/กระบวนงาน  มาพิจารณา</t>
  </si>
  <si>
    <t>2.1 จัดโครงการส่งเสริมสุขภาพจิต, สุขภาพกาย</t>
  </si>
  <si>
    <t>ตามแผน ISO26000</t>
  </si>
  <si>
    <t xml:space="preserve">SO4 มุ่งเน้นนวัตกรรมและเทคโนโลยี และการขยายธุรกิจ 
</t>
  </si>
  <si>
    <t>SO2 เพิ่มประสิทธิภาพการดำเนินงาน และยกระดับศักยภาพ</t>
  </si>
  <si>
    <t xml:space="preserve">องค์กร ให้เป็นเลิศ เพื่อเป็นผู้นำในธุรกิจจำหน่ายไฟฟ้า </t>
  </si>
  <si>
    <t xml:space="preserve">SO1 เพื่อสร้างความเติบโตอย่างยั่งยืนขององค์กร และมีธรรมาภิบาล
</t>
  </si>
  <si>
    <t xml:space="preserve">- ความสำเร็จในการพัฒนาระบบ Performane </t>
  </si>
  <si>
    <t>- ความสำเร็จในการพัฒนา Individual Development</t>
  </si>
  <si>
    <t>(ระบุกิจกรรมหลักพร้อมปริมกาณหรือเป้าหมาย)</t>
  </si>
  <si>
    <t xml:space="preserve">1. แผน Competency </t>
  </si>
  <si>
    <t>ตามที่ กฟภ.กำหนด</t>
  </si>
  <si>
    <t>3. แผนงานการบริหาร CRM โดยการรับฟังเสียงของ</t>
  </si>
  <si>
    <t>ลูกค้าหลังรับบริการ</t>
  </si>
  <si>
    <t>ทุกไตรมาส</t>
  </si>
  <si>
    <t>ทาง LINE และ facebook</t>
  </si>
  <si>
    <t>7. แผนงานเพิ่มสมรรถนะทางด้านธุรกิจการตลาด</t>
  </si>
  <si>
    <t xml:space="preserve">งานตามข้อตกลงระดับการให้บริการ (SLA) </t>
  </si>
  <si>
    <t>แนวทางปรับปรุงกระบวนการให้บริการ ปีละ 1 ครั้ง ภาย</t>
  </si>
  <si>
    <t xml:space="preserve">ประกันคุณภาพบริการ กฟภ.  กฟฉ.1 - 3 อย่างน้อย กฟข. </t>
  </si>
  <si>
    <t>ละ 1 กระบวนการ</t>
  </si>
  <si>
    <t xml:space="preserve">ตรวจสอบปีละ 34% ของมิเตอร์ที่ติดตั้งในปัจจุบัน ประกอบด้วย </t>
  </si>
  <si>
    <t>2) รายงานการตรวจสอบมิเตอร์ผิดปกติทุกกรณี( 0 หน่วย,หน่วยผิดปกติ,ย้ำหน่วย)</t>
  </si>
  <si>
    <t>3) การสับเปลี่ยนมิเตอร์ทุกกรณี</t>
  </si>
  <si>
    <t>4) กลุ่มผู้ใช้ไฟร้องขอ</t>
  </si>
  <si>
    <t>ที่ได้รับการแจ้งเตือนให้แล้วเสร็จภายใน 7 วัน ให้ได้ 100%</t>
  </si>
  <si>
    <t xml:space="preserve"> - มิเตอร์หน่วยการใช้ไฟผิดปกติ (เช่น จดหน่วยไม่ถูกต้อง)</t>
  </si>
  <si>
    <t xml:space="preserve"> (ให้รายงานผลจำนวนหม้อแปลงที่ดำเนินการทุกไตรมาส)</t>
  </si>
  <si>
    <t>kVA</t>
  </si>
  <si>
    <t>สำหรับผู้ผลิตและจำหน่ายพลังงาน</t>
  </si>
  <si>
    <t>โดยประเมินจากจำนวนครั้งการทำงานของเซอร์กิตเบรคเกอร์</t>
  </si>
  <si>
    <t>ตัวชี้วัด</t>
  </si>
  <si>
    <t>ของจำนวนเหตุการณ์ที่ได้รับแจ้งทั้งหมด</t>
  </si>
  <si>
    <t>ประชุมครั้ง ละ</t>
  </si>
  <si>
    <t>ยกมาจากกลุ่ม 2</t>
  </si>
  <si>
    <t xml:space="preserve">เป้าหมายการเบิกจ่ายค่าจ้างเหมา 50% ของงบประมาณ ภายในไตรมาส 2 </t>
  </si>
  <si>
    <t>และ 100% ภายในไตรมาส 4</t>
  </si>
  <si>
    <t>ในระบบจำหน่ายแรงต่ำ (พิจารณาขออนุมัติขยายผลและกำหนดวิธีปฏิบัติ</t>
  </si>
  <si>
    <t>โดยคณะทำงานเพิ่มประสิทธิภาพการป้องกันปัญหาไฟตกของ ภาค2)</t>
  </si>
  <si>
    <t>Note: ชื่องานปรับปรุงต้องระบุร้อยละของแรงดันไฟฟ้าตกไว้ในชื่องานด้วย</t>
  </si>
  <si>
    <t>ร้อยละ 100 ของจำนวนงานที่มีปัญหาไฟตกทั้งหมด</t>
  </si>
  <si>
    <t xml:space="preserve"> (เพิ่มสายยึดโยง,ปรับแต่งเสาเอน,เทโคนเสา,ปักเสาแซมไลน์ ฯลฯ) เพื่อป้องกัน</t>
  </si>
  <si>
    <t>พึงพอใจของลูกค้ากรณีเมื่อเกิดไฟฟ้าดับ ไม่สามารถติดต่อได้หรือติดต่อได้ยาก</t>
  </si>
  <si>
    <t>(จากผลการสำรวจเพื่อการเรียนรู้เกี่ยวกับลูกค้าและตลาดของ กฟภ.)</t>
  </si>
  <si>
    <t xml:space="preserve"> ขออนุมัติ รผก.(ภ2) ภายในไตรมาส 2</t>
  </si>
  <si>
    <t>การเรียนรู้เกี่ยวกับลูกค้าและตลาดของ กฟภ.) ขออนุมัติ รผก.(ภ2) ภายในไตรมาส 2</t>
  </si>
  <si>
    <t xml:space="preserve">ครัวเรือนในพื้นที่หวงห้าม, ครัวเรือนที่จัดเข้าโครงการแล้ว, </t>
  </si>
  <si>
    <t xml:space="preserve">  - รายงานผลการตรวจสอบ และดำเนินการแก้ไขจุดบกพร่องให้แล้วเสร็จ </t>
  </si>
  <si>
    <t>(พร้อมภาพถ่ายแนบ) เป็นประจำทุกไตรมาส</t>
  </si>
  <si>
    <t>รายงานทุกไตรมาส</t>
  </si>
  <si>
    <t>อุปกรณ์ตัดไฟดูด (Residual Current Device : RCD) จุดที่อาจก่อให้เกิดอันตราย</t>
  </si>
  <si>
    <t>ภายในโรงเรียน กฟฟ.ละ 2 โรงเรียน</t>
  </si>
  <si>
    <t>8. งานยกระดับมาตรฐานคุณภาพการให้บริการ</t>
  </si>
  <si>
    <t xml:space="preserve"> (ให้ทุกเขตมีแนวทางปฏิบัติเดียวกัน กฟฉ.3   เป็นเจ้าภาพ)</t>
  </si>
  <si>
    <t>แก้กระแสไฟฟ้าขัดข้องให้แก่ ผู้ใช้ไฟกลุ่มอุตสาหกรรม (จากผลการสำรวจเพื่อ</t>
  </si>
  <si>
    <t>4. แผนการจัดการความรู้</t>
  </si>
  <si>
    <t>11.1 ดำเนินการตามแผนและจัดส่งรายงานผลการดำเนินงาน</t>
  </si>
  <si>
    <r>
      <rPr>
        <sz val="18"/>
        <color rgb="FF0000FF"/>
        <rFont val="Browallia New"/>
        <family val="2"/>
      </rPr>
      <t xml:space="preserve"> </t>
    </r>
    <r>
      <rPr>
        <b/>
        <sz val="18"/>
        <color rgb="FF0000FF"/>
        <rFont val="Browallia New"/>
        <family val="2"/>
      </rPr>
      <t>เกิน 10%  ขึ้นไป</t>
    </r>
    <r>
      <rPr>
        <sz val="18"/>
        <color rgb="FFFF0000"/>
        <rFont val="Browallia New"/>
        <family val="2"/>
      </rPr>
      <t xml:space="preserve"> </t>
    </r>
    <r>
      <rPr>
        <sz val="18"/>
        <color rgb="FF0000FF"/>
        <rFont val="Browallia New"/>
        <family val="2"/>
      </rPr>
      <t xml:space="preserve"> **( ฟีดเดอร์ที่จ่ายโหลด 5 MW ขึ้นไป)</t>
    </r>
  </si>
  <si>
    <t xml:space="preserve">2.2  เร่งรัดลดลูกหนี้ค่ากระแสไฟฟ้าที่โอนหักเงินประกันแล้วให้ได้ 20% </t>
  </si>
  <si>
    <t>4.1 บริหารจัดการค่ากำไรทางเศรษฐศาสตร์ ของสายงานการไฟฟ้าภาค 2</t>
  </si>
  <si>
    <t xml:space="preserve"> ให้ได้เป้าหมายระดับ 5</t>
  </si>
  <si>
    <t>6. แผนเร่งรัดผู้ใช้ไฟฟ้าชำระเงินค่ากระแสไฟฟ้า</t>
  </si>
  <si>
    <t>ของเป้าหมายปี 2560</t>
  </si>
  <si>
    <t>(มิเตอร์ผิดปกติต้องปรับปรุงหน่วย จำนวน 126 เครื่อง และจำนวนหน่วยที่ปรับปรุง.....หน่วย)</t>
  </si>
  <si>
    <t>(มิเตอร์ชำรุดต้องปรับปรุงหน่วย จำนวน 21,584 เครื่อง และจำนวนหน่วยที่ปรับปรุง.....หน่วย)</t>
  </si>
  <si>
    <t>(จำนวน 32 เครื่อง และจำนวนหน่วยที่ปรับปรุง.....หน่วย)</t>
  </si>
  <si>
    <t>(มิเตอร์ผิดปกติต้องปรับปรุงหน่วย จำนวน 54,573 เครื่อง และจำนวนหน่วยที่ปรับปรุง 334,000 หน่วย)</t>
  </si>
  <si>
    <t>(มิเตอร์ชำรุดต้องปรับปรุงหน่วย จำนวน 12,545 เครื่อง และจำนวนหน่วยที่ปรับปรุง 1,927,738 หน่วย)</t>
  </si>
  <si>
    <t>(จำนวน 82 เครื่อง และจำนวนหน่วยที่ปรับปรุง 134,527 หน่วย)</t>
  </si>
  <si>
    <t>- ไม่น้อยกว่าระดับ  5</t>
  </si>
  <si>
    <t>- ไม่น้อยกว่าจำนวน  5   ชิ้นงาน</t>
  </si>
  <si>
    <t xml:space="preserve">  'Management System : PMS ตามแผนฯ</t>
  </si>
  <si>
    <t xml:space="preserve">องค์กรให้เป็นเลิศ เพื่อเป็นผู้นำในธุรกิจจำหน่ายไฟฟ้า </t>
  </si>
  <si>
    <r>
      <t>- Engagement Score</t>
    </r>
    <r>
      <rPr>
        <b/>
        <sz val="16"/>
        <color indexed="10"/>
        <rFont val="Wingdings"/>
        <charset val="2"/>
      </rPr>
      <t>µ</t>
    </r>
  </si>
  <si>
    <t xml:space="preserve"> HR2 เพิ่มขีดความสามารถของบุคลากร </t>
  </si>
  <si>
    <t xml:space="preserve"> - ไม่น้อยกว่าร้อยละ 80</t>
  </si>
  <si>
    <t>(Human Resource Developmant : HRD)</t>
  </si>
  <si>
    <t xml:space="preserve"> Plan : IDP รายตำแหน่ง (ตามแผนงาน)</t>
  </si>
  <si>
    <t xml:space="preserve"> HR2 เพิ่มขีดความสามารถของบุคลากร</t>
  </si>
  <si>
    <t xml:space="preserve"> - ไม่น้อยกว่าร้อยละ...............</t>
  </si>
  <si>
    <t>- ไม่น้อยกว่า  4.40   คะแนน</t>
  </si>
  <si>
    <t xml:space="preserve"> 1.2 เร่งรัดการบันทึกระยะเวลาปฏิบัติงานจริง(TIME CONFIRM) ในระบบ </t>
  </si>
  <si>
    <t>SAP-PS และ WMS(ZW01และ ZW2)</t>
  </si>
  <si>
    <t>ความเสี่ยงภาค 2 ปี 2560 (ไตรมาสละ 1 ครั้ง)</t>
  </si>
  <si>
    <t>ปี 2560</t>
  </si>
  <si>
    <t xml:space="preserve">4. แผนพัฒนาค่ากำไรทางเศรษฐศาสตร์ของศูนย์ EVM </t>
  </si>
  <si>
    <t>5 ความสามารถในการหารายได้และบันทึกต้นทุนการ</t>
  </si>
  <si>
    <t>งานตามข้อตกลงระดับการให้บริการ (SLA) (ต่อ)</t>
  </si>
  <si>
    <t xml:space="preserve"> - สำรวจไฟสาธารณะที่ไม่ผ่านมิเตอร์ (ต่อตรงเหมาจ่าย โดยตรวจนับจำนวน</t>
  </si>
  <si>
    <t>ดวงโคมที่เพิ่มขึ้นเข้าระบบบิลปีละ 1 ครั้ง)</t>
  </si>
  <si>
    <t xml:space="preserve"> (ไม่รวมมิเตอร์ AMR) (สถานะสิ้นปี 59  ตามจำนวนที่ติดตั้ง)</t>
  </si>
  <si>
    <t>ปีละ 1 ครั้ง(สถานะสิ้นปี 59 ตามจำนวนที่ติดตั้ง)</t>
  </si>
  <si>
    <t>ไฟผิดปกติ/มิเตอร์ชำรุด/มิเตอร์ละเมิด ภายใน 30 วัน ให้ได้ 100%</t>
  </si>
  <si>
    <t>ทางการเกษตร</t>
  </si>
  <si>
    <t xml:space="preserve">เพื่อให้ทุกสถานประกอบการ (สนง.เขต, สนง.กฟฟ. ชั้น1-3/กฟส./กฟย.) </t>
  </si>
  <si>
    <t>หน่วยงาน/ผู้บริหารดีเด่นด้านความปลอดภัยประจำปี 2560 ภายใน</t>
  </si>
  <si>
    <t>เดือนสิงหาคม 2560</t>
  </si>
  <si>
    <t>แก้ไฟฟ้าขัดข้อง พนักงานช่าง E/O Dispatchers พนักงานช่างแก้ไฟฟ้าขัดข้อง</t>
  </si>
  <si>
    <t>และลูกจ้างช่างแก้ไฟฟ้าขัดข้อง</t>
  </si>
  <si>
    <t>จัดระเบียบสายสื่อสารบนเสาไฟฟ้าของ กฟภ. ในพื้นที่รับผิดชอบ</t>
  </si>
  <si>
    <t>(Guaranteed Standard) ในกระบวนงาน P3 (เขตชุมชน) ,</t>
  </si>
  <si>
    <t>ที่มาใช้บริการ</t>
  </si>
  <si>
    <t>บริการเร็วกว่ามาตรฐานไม่น้อยกว่าร้อยละ100 ของจำนวนลูกค้า</t>
  </si>
  <si>
    <t>kVAR</t>
  </si>
  <si>
    <t>ใน ธ.ค.2560 ต่อคณะกรรมการกำกับการดำเนินงานระบบ</t>
  </si>
  <si>
    <t xml:space="preserve">ร้อยละ 50 ของจำนวนพนักงานทั้งหมด
</t>
  </si>
  <si>
    <t xml:space="preserve"> โดยจัดให้มีให้ทีมงานตัดต้นไม้พร้อมเครื่องมือ ประจำทุก  กฟฟ.ชั้น 1-3 </t>
  </si>
  <si>
    <t xml:space="preserve">ที่สวยงาม ในเขตชุมชน และ บริเวณที่มีความสำคัญ เช่น สถานที่ท่องเที่ยว
</t>
  </si>
  <si>
    <t xml:space="preserve">(รายงานจำนวนที่ตรวจสอบได้และจำนวนที่พบปัญหาไฟตก)
</t>
  </si>
  <si>
    <t>เพื่อใช้ในการประกอบการพิจารณาความเร่งด่วนในการจัดสรรงบและดำเนินการก่อสร้าง</t>
  </si>
  <si>
    <t>ความเสียหายจากวาตภัย ดำเนินการทุกจุดในไลน์ที่มีความเสี่ยง ภายในไตรมาส 1</t>
  </si>
  <si>
    <r>
      <t>หรือ</t>
    </r>
    <r>
      <rPr>
        <b/>
        <u/>
        <sz val="18"/>
        <color rgb="FF0000FF"/>
        <rFont val="Browallia New"/>
        <family val="2"/>
      </rPr>
      <t>อย่างช้า</t>
    </r>
    <r>
      <rPr>
        <b/>
        <sz val="18"/>
        <color rgb="FF0000FF"/>
        <rFont val="Browallia New"/>
        <family val="2"/>
      </rPr>
      <t>ไม่เกินไตรมาส 2</t>
    </r>
  </si>
  <si>
    <t>ครัวเรือนคงเหลือ, ครัวเรือนอยู่ระหว่างก่อสร้าง ฯ, ครัวเรือนที่สำรวจ</t>
  </si>
  <si>
    <t>ประมาณการแล้ว ,รอสำรวจ)</t>
  </si>
  <si>
    <t xml:space="preserve"> ประกวดหน่วยงานดีเด่นด้านความปลอดภัย ของ ภาค 2 ประจำปี 2560</t>
  </si>
  <si>
    <t xml:space="preserve"> ดำเนินการภายในเดือน ตุลาคม 2560</t>
  </si>
  <si>
    <t>ในการปฏิบัติงานของ จป.</t>
  </si>
  <si>
    <t>บทบาทและแนวทางในการปฏิบัติงาน</t>
  </si>
  <si>
    <t>จุดบกพร่องในระบบไฟฟ้าที่อาจก่อให้เกิดอันตราย โดยมีผู้ลงทะเบียนเข้าใช้งาน</t>
  </si>
  <si>
    <t xml:space="preserve"> ราย</t>
  </si>
  <si>
    <t>ตัดต้นไม้  กฟฟ.ชั้น 1-3  ตัดต้นไม้เพื่อทัศนียภาพที่สวยงาม ภายใต้การกำกับดูแล</t>
  </si>
  <si>
    <t>ของ "รุกขกร" ตามนโยบาย ผวก.</t>
  </si>
  <si>
    <t xml:space="preserve">ตามหลักรุกขกรรม(ควบคุม/ตรวจสอบโดยรุกขกร)  </t>
  </si>
  <si>
    <t>ภายใน 30 วัน ทุกงานนับจากวันที่ตรวจผ่านมาตรฐาน</t>
  </si>
  <si>
    <t xml:space="preserve"> - Fixed Capacitor</t>
  </si>
  <si>
    <t>สายงานการไฟฟ้า ภาค 2 ไม่ต่ำกว่า 15,000 ราย</t>
  </si>
  <si>
    <t>(100% ของจำนวนติดตั้งทั้งหมด)</t>
  </si>
  <si>
    <t>ชุด</t>
  </si>
  <si>
    <t xml:space="preserve">กฟฉ.1                   </t>
  </si>
  <si>
    <t>10.1 งานตรวจสอบและบำรุงรักษาระบบจำหน่ายเชิงป้องกัน</t>
  </si>
  <si>
    <t>กฟฉ.1         8,690     เครื่อง.</t>
  </si>
  <si>
    <t>กฟฉ.2         7,500     เครื่อง</t>
  </si>
  <si>
    <t>กฟฉ.3         6,450     เครื่อง</t>
  </si>
  <si>
    <t>ฝวธ.(จ.2)           -</t>
  </si>
  <si>
    <t xml:space="preserve">ภาค 2        22,640     เครื่อง                  </t>
  </si>
  <si>
    <t xml:space="preserve">กฟฉ.1            7,873       เครื่อง  </t>
  </si>
  <si>
    <t>กฟฉ.2          11,000       เครื่อง</t>
  </si>
  <si>
    <t>กฟฉ.3            6,700       เครื่อง</t>
  </si>
  <si>
    <t>ภาค 2          25,573       เครื่อง</t>
  </si>
  <si>
    <t xml:space="preserve">     - หม้อแปลงไฟฟ้า 3 เฟส  (ทุกเครื่อง) สถานะ 31 ธ.ค.2559</t>
  </si>
  <si>
    <t xml:space="preserve">     - หม้อแปลงไฟฟ้า 1 เฟส  (30%) สถานะ 31 ธ.ค.2559</t>
  </si>
  <si>
    <t>10. แผนงานบำรุงรักษาหม้อแปลงในระบบจำหน่าย</t>
  </si>
  <si>
    <t>ทุกแห่ง มีการแต่งตั้งและขึ้นทะเบียน จป. ครบถ้วนตามที่กฎหมายกำหนด</t>
  </si>
  <si>
    <t xml:space="preserve">(ฝวธ.(ภ2) ดำเนินการ) </t>
  </si>
  <si>
    <t>ให้ครบถ้วน 100%</t>
  </si>
  <si>
    <t>รุ่น</t>
  </si>
  <si>
    <t>(ต่อ)</t>
  </si>
  <si>
    <t xml:space="preserve">ให้บริการธุรกิจเสริม </t>
  </si>
  <si>
    <t xml:space="preserve">กฟฉ.1 เพิ่มขึ้น </t>
  </si>
  <si>
    <t xml:space="preserve"> ราย  </t>
  </si>
  <si>
    <t>ของกรอบวงเงินที่ได้รับจัดสรร ปี 2560  (ระดับ 5)</t>
  </si>
  <si>
    <t>(ตามข้อตกลง ผวก.)</t>
  </si>
  <si>
    <t>ทบทวนและปรึกษาค่าเป้าหมาย เรื่องค่าใช้จ่ายดำเนินงาน</t>
  </si>
  <si>
    <t>หมายเหตุ  เป้าหมายมากจากคณะทำงานฯ กฟภ. โดยรายงานผลงานภาพรวม</t>
  </si>
  <si>
    <t>2.1 จัดเก็บหนี้ค่ากระแสไฟฟ้ารวมทุกประเภทให้มีอายุหนี้ไม่เกินที่ กองรายได้</t>
  </si>
  <si>
    <t xml:space="preserve"> กำหนด </t>
  </si>
  <si>
    <t xml:space="preserve">ของลูกหนี้บัญชี 121 คงเหลือ ณ 31 ธ.ค.2559  (ถึงขั้นตอนการตัดจำหน่าย </t>
  </si>
  <si>
    <t xml:space="preserve">รายละเอียดลูกหนี้บัญชี 121 </t>
  </si>
  <si>
    <t>ออกจากบัญชี ยกเว้นลูกหนี้ที่อยู่ระหว่างการพิทักษ์ทรัพย์)</t>
  </si>
  <si>
    <t>ลูกหนี้ทั้งหมด 10.799 ลบ. พิทักษ์ทรัพย์ 1.950  ลบ.= 8.849 ลบ.</t>
  </si>
  <si>
    <t>กฟฉ.1  ลดลง</t>
  </si>
  <si>
    <t>2.3 จัดเก็บหนี้การให้ใช้เสาไฟฟ้าพาดสายสื่อสารแรกเข้า ที่เกิดขึ้นในปี 2560</t>
  </si>
  <si>
    <t>รหัสบริการ S-4C-001   ค่าบริการพาดสายสื่อสารโทรคมนาคม</t>
  </si>
  <si>
    <t>รหัสบริการ S-4C-002   ค่าดำเนินการกอ่นให้บริการพาดสายสื่อสาร</t>
  </si>
  <si>
    <t>รหัสบริการ  S-4C-003    ค่าสมทบฯพาดสายสื่อสารโทรคมนาคม</t>
  </si>
  <si>
    <t>รหัสบริการ S-4C-004    ค่าบริการพาดสายเคเบิ้ลทีวี</t>
  </si>
  <si>
    <t>รหัสบริการ S-4C-005    ค่าธรรมเนียมการขออนุญาตพาดสายเคเบิลทีวี</t>
  </si>
  <si>
    <t>รหัสบริการ  S-4C-006    ค่าสมทบฯพาดสายเคเบิ้ลทีวี</t>
  </si>
  <si>
    <t>หมายเหตุ :ติดตามหนี้ภายใน 45 วันหลังจากแจ้งหนี้ในระบบ SAP หากชำระเงินล่าช้า</t>
  </si>
  <si>
    <t>ระบบจะมีการคำนวณดอกเบี้ยร้อยละ 15 ต่อปี</t>
  </si>
  <si>
    <t>รายละเอียด ลูกหนี้พาดสายก่อนได้รับอนุญาต ณ.31 ธ.ค.59</t>
  </si>
  <si>
    <r>
      <t xml:space="preserve">2.5 จัดเก็บหนี้พาดสายก่อนได้รับอนุญาต บัญชี 41039130 </t>
    </r>
    <r>
      <rPr>
        <b/>
        <sz val="16"/>
        <color rgb="FF0000FF"/>
        <rFont val="Browallia New"/>
        <family val="2"/>
      </rPr>
      <t>(รหัสบริการ S-WC-001,</t>
    </r>
  </si>
  <si>
    <r>
      <t xml:space="preserve">S-WC-002) </t>
    </r>
    <r>
      <rPr>
        <b/>
        <u/>
        <sz val="18"/>
        <color rgb="FF0000FF"/>
        <rFont val="Browallia New"/>
        <family val="2"/>
      </rPr>
      <t>ปี 2560</t>
    </r>
    <r>
      <rPr>
        <b/>
        <sz val="18"/>
        <color rgb="FF0000FF"/>
        <rFont val="Browallia New"/>
        <family val="2"/>
      </rPr>
      <t xml:space="preserve"> ให้ครบถ้วน 100 % ยกเว้นรายที่อยู่ระหว่างดำเนินคดี</t>
    </r>
  </si>
  <si>
    <t>2.6 จัดเก็บหนี้ค่าให้ใช้เสาไฟฟ้ารายปี รหัสบริการ S-4G-001 (ค่าบริการพาด</t>
  </si>
  <si>
    <t>สายสื่อสารโทรคมนาคมประจำปี)  การสำรวจการใช้ประจำปี 2560 ให้ได้ 100 %</t>
  </si>
  <si>
    <t xml:space="preserve">3.1 ติดตามผลการเบิกจ่ายงบลงทุน (งบลงทุน I / งบโครงการ P) ให้ได้ 100% </t>
  </si>
  <si>
    <t>* เป้าหมายการเบิกจ่าย 100% ของงบที่ได้รับจัดสรร และ ผูกพัน จากปีก่อนหน้า</t>
  </si>
  <si>
    <t>(ยอดเบิกจ่ายจริงเท่านั้น)</t>
  </si>
  <si>
    <t xml:space="preserve"> - งบลงทุนเพื่อการดำเนินงานปกติ (I) ทุกงบ</t>
  </si>
  <si>
    <t xml:space="preserve"> - งบโครงการ (P) วัดเฉพาะ คฟม.,คฟก.,คขก. 2 .,คพพ.1 , คพจ.1 </t>
  </si>
  <si>
    <t xml:space="preserve">3.2   ติดตามผลการเบิกจ่ายงบสำรองกรณีเร่งด่วน  (งบ 20 ล้านบาท)ให้ได้ 100% </t>
  </si>
  <si>
    <t xml:space="preserve">3.3   ติดตามผลการเบิกจ่ายงบสำรองกรณีเร่งด่วน ที่นอกเหนือจากงบ 20 ล้านบาท </t>
  </si>
  <si>
    <t>(ที่แต่ละเขตของบประมาณโดยตรงกับ กปง.) โดยเบิกจ่ายให้ได้ตามแผนงานที่เขต</t>
  </si>
  <si>
    <t xml:space="preserve">3.4 ติดตามผลการเบิกจ่ายงบสำรองกรณีเร่งด่วนของ ภาค 2   วงเงิน 5 ล้านบาท </t>
  </si>
  <si>
    <t xml:space="preserve"> (ที่แต่ละเขตของบประมาณโดยตรงกับ ภ.2) โดยเบิกจ่ายให้ได้ตามแผนงานที่</t>
  </si>
  <si>
    <t xml:space="preserve">3.5 ติดตามผลการเบิกจ่ายแผนสนับสนุนการดำเนินงานระยะที่ 4 (สิ่งก่อสร้าง </t>
  </si>
  <si>
    <t xml:space="preserve">สำนักงาน บ้านพักพนักงาน  ที่ดิน ) โดยเบิกจ่ายให้ได้ 100 % ภายในไตรมาส 4  </t>
  </si>
  <si>
    <t>ของวงเงินที่ได้รับอนุมัติดำเนินการปี 2560</t>
  </si>
  <si>
    <t>5.1  เพิ่มรายได้จากการให้บริการธุรกิจเสริมให้ได้ 5% จากผลการดำเนินงาน</t>
  </si>
  <si>
    <t>วิธีการคำนวณ</t>
  </si>
  <si>
    <t xml:space="preserve">5.2  การควบคุมต้นทุน และบันทึกต้นทุนให้ได้ระดับกำไรที่เหมาะสม </t>
  </si>
  <si>
    <t>(รายได้งานก่อสร้าง C02.0 - ต้นทุนงานก่อสร้าง) หาร รายได้</t>
  </si>
  <si>
    <t>สำหรับงาน บริการธุรกิจเสริม และงานก่อสร้างระบบไฟฟ้าให้ผู้ใช้ไฟ 02.2</t>
  </si>
  <si>
    <t>งานก่อสร้าง C0.02 คูณ 100</t>
  </si>
  <si>
    <t xml:space="preserve"> (เป้าหมายระดับ 5  กำไร 32%)</t>
  </si>
  <si>
    <t>ตรวจสอบ ซ่อมแซม และบำรุงรักษา (เป้าหมายระดับ 5 ปิดงานใบสั่งงานให้ได้</t>
  </si>
  <si>
    <t xml:space="preserve"> 90%)</t>
  </si>
  <si>
    <t>6.1 เพิ่มจำนวนผู้ใช้ไฟฟ้าชำระเงินค่ากระแสไฟฟ้าผ่านธนาคารและบัตรเครดิต</t>
  </si>
  <si>
    <t xml:space="preserve"> (0.2% ของจำนวนผู้ใช้ไฟฟ้าทั้งหมดของปี 2559) </t>
  </si>
  <si>
    <t xml:space="preserve">วิธีการรายงานเสนอทั้ง 3 เขต ให้นำเอาจากประวัติผู้ใช้ไฟฟ้าที่แจ้งหักผ่านธนาคาร </t>
  </si>
  <si>
    <t xml:space="preserve">ไม่ให้เอาจำนวนผู้ใช้ไฟฟ้าหักผ่านได้จริงๆ </t>
  </si>
  <si>
    <r>
      <t xml:space="preserve"> 1.1 ควบคุมค่าใช้จ่ายดำเนินงานตามค่าเกณฑ์วัดของ กปง. </t>
    </r>
    <r>
      <rPr>
        <b/>
        <u/>
        <sz val="18"/>
        <color rgb="FF0000FF"/>
        <rFont val="Browallia New"/>
        <family val="2"/>
      </rPr>
      <t>ไม่เกิน 80 %</t>
    </r>
    <r>
      <rPr>
        <b/>
        <sz val="18"/>
        <color rgb="FF0000FF"/>
        <rFont val="Browallia New"/>
        <family val="2"/>
      </rPr>
      <t xml:space="preserve">
 </t>
    </r>
  </si>
  <si>
    <t xml:space="preserve">และหรือจำหน่ายออกจากบัญชี </t>
  </si>
  <si>
    <t xml:space="preserve">วัตถุประสงค์ขององค์กร  </t>
  </si>
  <si>
    <t>ทุกโครงการ ในส่วนที่เกิดขึ้นก่อนปี 2559 ให้ได้ 100% (ยกเว้นงานที่ดิน -</t>
  </si>
  <si>
    <t xml:space="preserve"> หมู่บ้านจัดสรร และงานก่อสร้างที่ส่วนกลางดำเนินการ)</t>
  </si>
  <si>
    <t xml:space="preserve"> ทุกโครงการในส่วนที่เกิดขึ้นในปี 2559 ให้ได้ไม่น้อยกว่า 80%</t>
  </si>
  <si>
    <t xml:space="preserve"> (ยกเว้นงานที่ดิน - หมู่บ้านจัดสรร และงานก่อสร้างที่ส่วนกลางดำเนินการ)</t>
  </si>
  <si>
    <t xml:space="preserve"> ทุกโครงการในส่วนที่เกิดขึ้นในปี 2560 ให้ได้ไม่น้อยกว่า 60%</t>
  </si>
  <si>
    <t xml:space="preserve">     - รายงานผลการสานเสวนาที่เกี่ยวกับลูกค้า</t>
  </si>
  <si>
    <t xml:space="preserve">     - ข้อเสนอแนะจาก 1129 PEA Call Center</t>
  </si>
  <si>
    <t>ฝวธ.(ภ2)     จัดประชุมการจัดทำแผนการปรับปรุงกระบวนการทำงาน/แผนปฏิบัติการจากข้อมูลเสียงของลูกค้า</t>
  </si>
  <si>
    <t>ภายในไตรมาส 2/2560</t>
  </si>
  <si>
    <r>
      <t>2.4 ความพึงพอใจและความภักดีโดยรวมของลูกค้า</t>
    </r>
    <r>
      <rPr>
        <b/>
        <u/>
        <sz val="18"/>
        <color indexed="12"/>
        <rFont val="Browallia New"/>
        <family val="2"/>
      </rPr>
      <t>ปี 2560</t>
    </r>
  </si>
  <si>
    <r>
      <t>2.5 รายงานสถิติและสรุปวิเคราะห์เรื่องร้องเรียน</t>
    </r>
    <r>
      <rPr>
        <b/>
        <u/>
        <sz val="18"/>
        <color indexed="12"/>
        <rFont val="Browallia New"/>
        <family val="2"/>
      </rPr>
      <t>ปี 2560</t>
    </r>
    <r>
      <rPr>
        <b/>
        <sz val="18"/>
        <color indexed="12"/>
        <rFont val="Browallia New"/>
        <family val="2"/>
      </rPr>
      <t xml:space="preserve"> </t>
    </r>
  </si>
  <si>
    <t>2.6 ประสิทธิภาพการตอบสนองข้อร้องเรียนของลูกค้า</t>
  </si>
  <si>
    <t xml:space="preserve">     2.7.1 จัดทำแผน/แนวทางการปฏิบัติงานเชิงป้องกันข้อร้องเรียนของลูกค้า</t>
  </si>
  <si>
    <t>กฟฉ.1     อย่างน้อย 1 เรื่อง</t>
  </si>
  <si>
    <t xml:space="preserve">3.1 จัดประชุมชี้แจง ถ่ายทอดการจำแนกกลุ่มลูกค้าและรับฟังเสียงของลูกค้า ให้ </t>
  </si>
  <si>
    <t>กฟฟ. ชั้น 1-3, กฟส. (กลุ่มเป้าหมายคือ หผ.วต.,หผ.บค.,หผ.บต.พนักงาน KAM)</t>
  </si>
  <si>
    <t>กฟฉ.1                      1 ครั้ง</t>
  </si>
  <si>
    <t xml:space="preserve">            3.2.1.1  สุ่มสอบถามลูกค้าโดยวิธีโทรศัพท์ ดังนี้</t>
  </si>
  <si>
    <t xml:space="preserve">                       - งานขอใช้ไฟติดตั้งมิเตอร์ กฟฟ.จุดรวมงาน 3 ราย/ไตรมาส</t>
  </si>
  <si>
    <t xml:space="preserve">                       - งานขอขยายเขตแรงต่ำและติดตั้งมิเตอร์ กฟฟ.จุดรวมงาน 3 ราย/ไตรมาส</t>
  </si>
  <si>
    <t xml:space="preserve">                       - งานขยายเขตติดตั้งหม้อแปลงเฉพาะราย กฟข. 3 ราย/ไตรมาส</t>
  </si>
  <si>
    <t xml:space="preserve">                          (เขตละ 3 ราย/ไตรมาส,กฟฟ.จุดรวมงานละ 3 ราย/ไตรมาส)</t>
  </si>
  <si>
    <t xml:space="preserve">             3.2.1.2 สรุปรายงานสถิติ วิเคราะห์ความพึงพอใจ/ข้อคิดเห็น/ </t>
  </si>
  <si>
    <t xml:space="preserve">                       ความต้องการ/ข้อเสนอแนะ จากการสำรวจข้อมูลป้อนกลับ</t>
  </si>
  <si>
    <t xml:space="preserve">                       จากลูกค้าให้คณะทำงานด้านการบริการลูกค้า ทุกไตรมาส </t>
  </si>
  <si>
    <r>
      <t xml:space="preserve">     3.2.2 สรุปผลการสำรวจข้อมูลป้อนกลับจากลูกค้า โดยวิธีการประเมินความพึงพอใจผ่านระบบกล่องประเมินความพึงพอใจ (Smile Box)  </t>
    </r>
    <r>
      <rPr>
        <b/>
        <u/>
        <sz val="18"/>
        <color indexed="30"/>
        <rFont val="Browallia New"/>
        <family val="2"/>
      </rPr>
      <t>ทุกไตรมาส</t>
    </r>
  </si>
  <si>
    <t xml:space="preserve">3.3 จัดกิจกรรมเพิ่มจำนวนลูกค้าประเมินความพึงพอใจ ผ่านระบบกล่องประเมินความพึงพอใจ </t>
  </si>
  <si>
    <t xml:space="preserve">โดยสรุปผลสัดส่วนการกดประเมินเทียบกับจำนวนคิวทั้งหมด (Smile Box) </t>
  </si>
  <si>
    <t>3.4 กิจกรรมเชื่อมความสัมพันธ์กับลูกค้ารายสำคัญในกรณีเกิดความเสียหายจากระบบไฟฟ้า</t>
  </si>
  <si>
    <t xml:space="preserve"> เช่น เข้าพบเยี่ยมเยือนให้บริการตรวจสอบระบบไฟฟ้าภายในโดยไม่คิดค่าใช้จ่าย</t>
  </si>
  <si>
    <t>3.5 จัดตั้งคณะทำงาน ศึกษาเพื่อเผยแพร่ข้อมูลจำเป็นสำหรับลูกค้าผ่านเวปไซด์ PEA</t>
  </si>
  <si>
    <t xml:space="preserve"> โดยที่ลูกค้าไม่ต้องร้องขอ  </t>
  </si>
  <si>
    <t>3.6 ทบทวนกระบวนการจัดการข้อร้องเรียนและข้อเสนอแนะ ผ่านช่องทางต่างๆ เช่น Social media ผ่าน</t>
  </si>
  <si>
    <t>3.7 งานยกระดับมาตรฐานคุณภาพการให้บริการ ให้ตามความคาดหวังของลูกค้า</t>
  </si>
  <si>
    <t>ให้ลูกค้า ณ จุดบริการ</t>
  </si>
  <si>
    <t>3.8 ตั้งคณะทำงานนำเสนอการแก้ปัญหาการลดเวลารอคอยการชำระค่าไฟ ณ จุดให้บริการ</t>
  </si>
  <si>
    <t xml:space="preserve">3.9 จัดทำแผนประชาสัมพันธ์ส่งเสริมให้เพิ่มกิจกรรมการให้บริการ และรับทำธุรกรรมต่างๆ </t>
  </si>
  <si>
    <t xml:space="preserve">ของลูกค้าที่ใช้บริการPEA Shop และ PEA Mobile App </t>
  </si>
  <si>
    <t xml:space="preserve">4. แผนงานการประเมินประสิทธิภาพการส่งจ่ายระบบไฟฟ้า </t>
  </si>
  <si>
    <t>5.1 พัฒนาการให้บริการเพื่อสนับสนุนและอำนวยความสะดวก รวมถึงการเพิ่มขอบเขตประเภทการ</t>
  </si>
  <si>
    <t>ให้บริการที่ PEA Shop</t>
  </si>
  <si>
    <t>ร้อยละ 40</t>
  </si>
  <si>
    <t xml:space="preserve">       6.1.2 การเยี่ยมเยือนลูกค้า high value และ/หรือลูกค้ารายสำคัญอื่น </t>
  </si>
  <si>
    <t xml:space="preserve">        6.1.3 เยี่ยมเยือนลูกค้ารายสำคัญโดยผู้บริหารระดับสูง/หรือผู้แทนของหน่วยงาน (รผก.(ภ2)</t>
  </si>
  <si>
    <t>อข.ฉ.1-3, ผจก.) พร้อม สรุปรายงานความต้องการและแนวทางแก้ไข (กลุ่มลูกค้าพาณิชย์ 10%)</t>
  </si>
  <si>
    <t xml:space="preserve">         6.1.4 พนักงาน KAM สรุปวิเคราะห์ปัญหา/ความต้องการลูกค้า high value </t>
  </si>
  <si>
    <t>และ/หรือลูกค้ารายสำคัญอื่น จากข้อมูลในโปรแกรม BIC-SAP (บันทึกข้อมูลทุกรายที่เข้าเยี่ยมตาม</t>
  </si>
  <si>
    <t xml:space="preserve">ข้อ 6.1.2 ) ไตรมาสละ1 ครั้ง  </t>
  </si>
  <si>
    <t xml:space="preserve">          6.1.5 จัดสัมมนาลูกค้ากลุ่มอุตสาหกรรม และกลุ่มพาณิชย์ </t>
  </si>
  <si>
    <t>ครอบคลุมลูกค้า แต่ละประเภท</t>
  </si>
  <si>
    <t>กฟฉ.1                                 1              ครั้ง</t>
  </si>
  <si>
    <t xml:space="preserve">      7.1 การบริการเสริมโดยไม่คิดค่าใช้จ่ายให้กับลูกค้าที่มีค่าไฟฟ้าตั้งแต่ 10/20 ล้านบาท/เดือน</t>
  </si>
  <si>
    <t>และการบริการขององค์กร</t>
  </si>
  <si>
    <t xml:space="preserve"> ขึ้นไปไม่เกินปีละ 2 ครั้ง ( ส่องจุดร้อน,ฉีดน้ำล้างลูกถ้วย)</t>
  </si>
  <si>
    <t xml:space="preserve">              7.2.1 เชิญชวนให้ผู้ใช้ไฟฟ้าลงทะเบียนรับบริการผ่าน SMS</t>
  </si>
  <si>
    <t xml:space="preserve">     7.3 พัฒนาการให้บริการผ่านระบบโทรศัพท์เคลื่อนที่ ระบบเว็บไซต์ทางอินเทอร์เน็ต และระบบ</t>
  </si>
  <si>
    <t>PEA Call Center ให้สามารถบริการรับคำร้องขอใช้ไฟฟ้า รับเรื่องร้องเรียน รับชำระเงิน</t>
  </si>
  <si>
    <t>ค่าไฟฟ้า รับแจ้งเหตุไฟฟ้าขัดข้อง แจ้งข้อมูลสำคัญต่างๆ ให้ลูกค้าสามารถเข้าถึงได้ด้วย</t>
  </si>
  <si>
    <t>ความสะดวก รวดเร็ว และทันสมัย โดยการจัดทำโครงการ “PEA Smart Plus” เพื่อการ</t>
  </si>
  <si>
    <t xml:space="preserve">บริการลูกค้าผ่านอินเทอร์เน็ตแบบครบวงจร </t>
  </si>
  <si>
    <t>เป้าหมาย</t>
  </si>
  <si>
    <t>8.1 ปรับปรุงเพิ่มประสิทธิภาพระบบสารสนเทศภูมิศาสตร์ (Geographic Information</t>
  </si>
  <si>
    <t>System : GIS) และขยายผลการให้บริการลูกค้าแบบ One Touch Service ให้ครอบคลุม</t>
  </si>
  <si>
    <t>การไฟฟ้าสาขา และการไฟฟ้าสาขาย่อย</t>
  </si>
  <si>
    <t>กฟฉ.1      - (ขยายผลครบถ้วนแล้ว)</t>
  </si>
  <si>
    <t>8.2 ปรับปรุงพัฒนาอาคารสำนักงานและสภาพแวดล้อมในการทำงานที่ดี เพื่อเพิ่มศักยภาพ</t>
  </si>
  <si>
    <t>ในการให้บริการประชาชนผู้ใช้ไฟฟ้าด้วยความทันสมัย (Front Office)</t>
  </si>
  <si>
    <t>กฟฉ.1     กฟส.  8  แห่ง</t>
  </si>
  <si>
    <t>9.มาตรการส่งเสริมการเพิ่มประสิทธิภาพการใช้พลังงาน</t>
  </si>
  <si>
    <t>9.1 ดำเนินการตรวจวัดและเสนอแนะการจัดการพลังงาน สำหรับผู้ผลิตและจำหน่ายพลังงาน</t>
  </si>
  <si>
    <t>กฟฉ.1               6        แห่ง</t>
  </si>
  <si>
    <t xml:space="preserve">เพื่ออำนวยความสะดวกแบบครบวงจร </t>
  </si>
  <si>
    <t>of Doing Business) ให้กับลูกค้าประเภทธุรกิจ อุตสาหกรรม สามารถดำเนินการได้ด้วยความ</t>
  </si>
  <si>
    <t>(Ease of Doing Business)</t>
  </si>
  <si>
    <t>สะดวก รวดเร็ว และคล่องตัวยิ่งขึ้น</t>
  </si>
  <si>
    <t>กฟฉ.1     -</t>
  </si>
  <si>
    <t>กฟฉ.3     1 แห่ง (กฟจ.นครราชสีมา)</t>
  </si>
  <si>
    <t>Application บนมือถือให้กับ หผ.ปบ.  และ หผ.กป. (กฟฟ.ชั้น 1-3 และ กฟส.)</t>
  </si>
  <si>
    <t>(ภายในไตรมาสที่ตรวจพบ)</t>
  </si>
  <si>
    <t xml:space="preserve"> และผู้รับจ้างตัดต้นไม้</t>
  </si>
  <si>
    <t>โดยดำเนินการ กฟฟ.ชั้น 1-3 ละ 5 กม.</t>
  </si>
  <si>
    <t>โดยการขยายผลนวัตกรรมที่ใช้ในการตรวจหาจุดที่คาดว่าจะมีปัญหาแรงดันไฟฟ้าตก</t>
  </si>
  <si>
    <t xml:space="preserve">จำหน่ายแรงต่ำของหม้อแปลงทุกเครื่อง
</t>
  </si>
  <si>
    <t>(โครงการเศรษฐกิจพิเศษ ระยะที่ 1)</t>
  </si>
  <si>
    <t>วงจร.กม.</t>
  </si>
  <si>
    <t>จังหวัดนครราชสีมา (โครงการพัฒนาระบบไฟฟ้าเมืองใหญ่ ระยะที่ 1 )</t>
  </si>
  <si>
    <t>สำรวจออกแบบ และขออนุมัติฯ งานระบบจำหน่ายเพื่อรองรับโครงการ</t>
  </si>
  <si>
    <t xml:space="preserve">กระแสไฟฟ้าขัดข้องในสายส่ง </t>
  </si>
  <si>
    <t>คณะทำงานฯ</t>
  </si>
  <si>
    <t>แก้กระแสไฟฟ้าขัดข้องในสายส่งกรณีต่างๆ</t>
  </si>
  <si>
    <t>เป็นรายไตรมาส</t>
  </si>
  <si>
    <t xml:space="preserve">ดำเนินการโดยคณะทำงานด้านความมั่นคงในการจ่ายไฟของระบบไฟฟ้า ภาค 2 </t>
  </si>
  <si>
    <t>ลดลง 10% ของจำนวนที่ชำรุดในปี 2559</t>
  </si>
  <si>
    <t xml:space="preserve"> 2 ระบบ (GIS เฟส 2 กับ TFM) ให้มี PEA No.  ถูกต้องตรงกัน </t>
  </si>
  <si>
    <t xml:space="preserve"> ตรงกัน ใน 2 ระบบ (GIS เฟส 2 กับ ISU)</t>
  </si>
  <si>
    <t>การแจกจ่ายให้ทุกเขตดำเนินการทดลองใช้งาน</t>
  </si>
  <si>
    <r>
      <t xml:space="preserve">ขออนุมัติขยายผลในระดับเขต </t>
    </r>
    <r>
      <rPr>
        <b/>
        <sz val="18"/>
        <color rgb="FFFF0000"/>
        <rFont val="Browallia New"/>
        <family val="2"/>
      </rPr>
      <t/>
    </r>
  </si>
  <si>
    <t xml:space="preserve">ขยายผลใช้งานในภาค 2  </t>
  </si>
  <si>
    <t>1.1 ร่วมกับสายงาน รผก.(ท) ในการทบทวน Competency Model</t>
  </si>
  <si>
    <t>สรก.(ท)</t>
  </si>
  <si>
    <t>งาน</t>
  </si>
  <si>
    <t>(แผนงานที่ 3. แผนพัฒนาบุคลากร)</t>
  </si>
  <si>
    <t xml:space="preserve">2.2 ฝวธ.(ภ2), กฟข. และ กฟฟ.ในสังกัด จัดทำโครงการ/เข้าร่วมโครงการ </t>
  </si>
  <si>
    <t xml:space="preserve"> Happy Workplace ของหน่วยงาน ประจำปี 2560 </t>
  </si>
  <si>
    <t xml:space="preserve"> โดยมีกิจกรรมในโครงการ ไม่น้อยกว่า 4 กิจกรรม (จากทั้งหมด 8 ด้าน) ดังนี้</t>
  </si>
  <si>
    <t xml:space="preserve"> 1) Happy Body (สุขภาพดี) เช่น กิจกรรมออกกำลังกายทุกวันพุธ</t>
  </si>
  <si>
    <t xml:space="preserve"> 2) Happy Society (สังคมดี)  เช่น จัดแข่งขันกีฬาภายในหน่วยงาน</t>
  </si>
  <si>
    <t xml:space="preserve"> 3) Happy Relax (ผ่อนคลาย) เช่น โครงการผ่อนคลายสายตาจากการทำงานกับจอคอมพิวเตอร์</t>
  </si>
  <si>
    <t xml:space="preserve"> 4) Happy Soul (ทางสงบ) เช่น  จัดฝึกอบรมหลักสูตร "พัฒนาสมาธิเพื่อเพิ่มคุณภาพในการทำงาน" </t>
  </si>
  <si>
    <t>พร้อมรายงานความคืบหน้าในการดำเนินการทุกไตรมาส</t>
  </si>
  <si>
    <t>(Human Resource Development : HRD)</t>
  </si>
  <si>
    <t xml:space="preserve">ฝวธ.(ภ2)  </t>
  </si>
  <si>
    <t>ของแผนอบรม</t>
  </si>
  <si>
    <t xml:space="preserve">4.1  จัดทำแผน และดำเนินการตามแผนการจัดการความรู้ กฟข. ประจำปี 2560 </t>
  </si>
  <si>
    <r>
      <t>ให้แล้วเสร็จใน ไตรมาส 4/2560</t>
    </r>
    <r>
      <rPr>
        <b/>
        <strike/>
        <sz val="18"/>
        <color rgb="FF0000FF"/>
        <rFont val="Browallia New"/>
        <family val="2"/>
      </rPr>
      <t xml:space="preserve"> </t>
    </r>
  </si>
  <si>
    <t>ภายในโรงเรียน โดยส่งหนังสือขอความร่วมมือให้แต่ละโรงเรียนจัดหา</t>
  </si>
  <si>
    <t>งบประมาณและดำเนินการติดตั้งอุปกรณ์ตัดไฟดูด (RCD)</t>
  </si>
  <si>
    <t>โรงเรียนทุกแห่ง</t>
  </si>
  <si>
    <t>มาตรฐานกรมส่งเสริมคุณภาพสิ่งแวดล้อม ครบทุกการไฟฟ้าจังหวัด</t>
  </si>
  <si>
    <t>กฟจ. (อุดรธานี, หนองบัวลำภู)</t>
  </si>
  <si>
    <t>ของศูนย์ราชการสะดวก(Government Easy Contact Center :</t>
  </si>
  <si>
    <t>GECC) ครบทุกการไฟฟ้าจังหวัด</t>
  </si>
  <si>
    <t>วัฒนธรรมองค์กร การเสริมสร้างคุณธรรม และจริยธรรมในการทำงาน</t>
  </si>
  <si>
    <t>ที่อยู่บนเสาไฟฟ้าของ กฟภ. เพื่อจัดทำฐานข้อมูลในระบบ TAMS</t>
  </si>
  <si>
    <t>เป้าหมายตามอนุมัติ คณะกรรมการบริหารครั้งที่ 5/2559 วันที่ 11 เม.ย.2559</t>
  </si>
  <si>
    <t>(บันทึกที่ กบท.(จส) - 386/2559 ลว. 10 มี.ค. 2560) เป้าหมายอนุมัติ ปี 2559-2561)</t>
  </si>
  <si>
    <t>ตามเกณฑ์วัด SEPA  ปี 2560 หมวด 1</t>
  </si>
  <si>
    <t>(รายละเอียดตามแผนงาน SEPA สายงาน ภ2)</t>
  </si>
  <si>
    <t>ตามแผนกำกับดูแลกิจการที่ดี</t>
  </si>
  <si>
    <t>(รายละเอียดตามแผนงาน CG สายงาน ภ2)</t>
  </si>
  <si>
    <t xml:space="preserve">        (ดำเนินการทุก กฟฟ. กฟฟ. ละ 1 ครั้ง)</t>
  </si>
  <si>
    <t>15     แห่ง</t>
  </si>
  <si>
    <t xml:space="preserve">ตามแผน SEPA 1 </t>
  </si>
  <si>
    <t>(รายละเอียดตามแผนแม่บท CSR ของสายงาน ภ2)</t>
  </si>
  <si>
    <t>1. มีการระบุองค์ความรู้ที่สำคัญที่สนับสนุนยุทธศาสตร์ นโยบาย หรือ</t>
  </si>
  <si>
    <t>แผนงานที่สำคัญ หรือมีการทำ Knowledge Map ของทุกหน่วยงานในสายงาน</t>
  </si>
  <si>
    <t>(ระดับฝ่าย และ กฟฟ.ชั้น 1)</t>
  </si>
  <si>
    <t>2. มีการคัดเลือกหัวข้อความรู้และดำเนินการรวบรวมองค์ความรู้ตามที่ระบุใน</t>
  </si>
  <si>
    <t>ข้อ 1 ของทุกหน่วยงานในสายงาน (ระดับฝ่าย และ กฟฟ.ชั้น 1) และ</t>
  </si>
  <si>
    <t xml:space="preserve">ดำเนินการตรวจสอบความถูกต้องพร้อมเผยแพร่ในระบบ KMS </t>
  </si>
  <si>
    <t>3. มีการประเมินการจัดการความรู้ เพื่อทบทวนแนวทางการจัดการความรู้ของ</t>
  </si>
  <si>
    <t xml:space="preserve">สายงาน และมีการจัดทำแผนการจัดการความรู้ ปี 2561 </t>
  </si>
  <si>
    <t>4. มีการใช้ประโยชน์จากองค์ความรู้ที่มีอยู่ในระบบ KMS ดังนี้</t>
  </si>
  <si>
    <t xml:space="preserve">   4.1 นำไปใช้ในการฝึกอบรม หรือบรรยายให้ผู้เกี่ยวข้อง</t>
  </si>
  <si>
    <t xml:space="preserve">   4.2 นำไปปรับปรุงกระบวนการในการปฏิบัติงานหรือมีการปรับปรุงคู่มือการ</t>
  </si>
  <si>
    <t xml:space="preserve">          ปฏิบัติงานที่อ้างอิงถึงองค์ความรู้ในระบบ KMS</t>
  </si>
  <si>
    <t xml:space="preserve">   4.3 นำไปใช้ในกระบวนการคิดค้นนวัตกรรมหรือ QC</t>
  </si>
  <si>
    <t xml:space="preserve">   4.4 กิจกรรมอื่น ๆ ที่ทำให้เกิดนวัตกรรมกระบวนการ นวัตกรรมผลิตภัณฑ์</t>
  </si>
  <si>
    <t xml:space="preserve">         หรือสิ่งประดิษฐ์</t>
  </si>
  <si>
    <t>5. พนักงานมีส่วนร่วมในกิจกรรมจัดการความรู้ขององค์กร ไม่น้อยกว่าร้อยละ 70</t>
  </si>
  <si>
    <t>ดำเนินการตามที่ กฟภ. กำหนด</t>
  </si>
  <si>
    <t>ตัวชี้วัดในกระบวนการ และมาตรฐานการปฏิบัติงาน</t>
  </si>
  <si>
    <t>ตามกระบวนการที่ระบุในเอกสารแนบ</t>
  </si>
  <si>
    <t>สำหรับกองในส่วนภูมิภาค จำนวน 1 กระบวนการ</t>
  </si>
  <si>
    <t>งานใหญ่(รวมกองในสังกัด ฝวธ.(ภ1-4) ทุกกระบวนการที่รับผิดชอบ</t>
  </si>
  <si>
    <t>สำนักงานงานใหญ่(รวมกองในสังกัด ฝวธ.(ภ1-4) ให้ครบทุกกระบวนการ</t>
  </si>
  <si>
    <t>ที่เหลือตามกระบวนการที่ระบุในเอกสารแนบ</t>
  </si>
  <si>
    <t>รายงานผลภายใน ก.ค.2560</t>
  </si>
  <si>
    <t>ฝึกซ้อมแผน IMP/BCP</t>
  </si>
  <si>
    <t>ดำเนินการตามเกณฑ์วัด SEPA องค์กร</t>
  </si>
  <si>
    <t>ห่วงโซ่อุปทาน ระดับฝ่าย (ตามเอกสารแนบ)</t>
  </si>
  <si>
    <t>รายงานผลภายใน ก.ย.2560</t>
  </si>
  <si>
    <t>รายงานผลภายใน ส.ค.2560</t>
  </si>
  <si>
    <t>ประจำปี 2560</t>
  </si>
  <si>
    <t xml:space="preserve">เป้าหมาย : ลดหน่วยสูญเสียให้ได้ไม่น้อยกว่าร้อยละ 2 จากปี 2559 </t>
  </si>
  <si>
    <t>ปี 2559 (100%)</t>
  </si>
  <si>
    <t>ปี 2560 (98%)</t>
  </si>
  <si>
    <t>หมายเหตุ : ผลการสับเปลี่ยนขึ้นอยู่กับจำนวนมิเตอร์ที่ได้รับจัดสรรจาก กมต.</t>
  </si>
  <si>
    <t xml:space="preserve">ประเภทบ้านอยู่อาศัย </t>
  </si>
  <si>
    <t xml:space="preserve">1) การตรวจสอบมิเตอร์ตามวาระ </t>
  </si>
  <si>
    <t>5) มิเตอร์ติดตั้งให้ผู้ใช้ไฟรายใหม่</t>
  </si>
  <si>
    <t>ให้ได้ 100% ก่อนรอบการจดหน่วยถัดไป</t>
  </si>
  <si>
    <t>ที่หน้างาน ทุกเครื่องอย่างน้อยปีละ 1 ครั้ง</t>
  </si>
  <si>
    <t>ตรวจพบ จำนวน..........เครื่อง,  ดำเนินการได้ภายในกำหนด จำนวน.......เครื่อง</t>
  </si>
  <si>
    <t>ตั้งมิเตอร์ไฟสาธารณะ (กรณีดวงโคมไม่ผ่านมิเตอร์) อปท.ทุกแห่ง</t>
  </si>
  <si>
    <t xml:space="preserve"> ความรู้เกี่ยวกับการตรวจสอบมิเตอร์และการอ่านหน่วยตามระเบียบคู่มือวิธีปฏิบัติ</t>
  </si>
  <si>
    <t>ความมั่นคงของระบบจำหน่ายเป็นหลัก</t>
  </si>
  <si>
    <t>ฟีดเดอร์</t>
  </si>
  <si>
    <t xml:space="preserve"> ภายในไม่เกิน 30 วัน นับจากวันที่ตรวจพบ</t>
  </si>
  <si>
    <t>ตรวจพบ จำนวน ........ชุด, แก้ไขภายในกำหนด.......ชุด</t>
  </si>
  <si>
    <t>แรงสูงที่หลุด/ชำรุด  นำเข้าระบบ ทุก กฟฟ.ชั้น 1-3 และ กฟส.ในสังกัด อย่างน้อยปีละ 1 ครั้ง</t>
  </si>
  <si>
    <t>(ภายในไตรมาส 2/2560)</t>
  </si>
  <si>
    <t xml:space="preserve"> - Switching Capacitor</t>
  </si>
  <si>
    <t>เป้าหมาย : ขยายเขตให้หมู่บ้านมีไฟฟ้าใช้ให้ได้ 100%</t>
  </si>
  <si>
    <t>จำนวนทั้งหมด......หมู่บ้าน, มีไฟฟ้าใช้แล้ว......หมู่บ้าน</t>
  </si>
  <si>
    <t>5.3 ควบคุมประสิทธิภาพของการปิดใบสั่งงาน WMS งานธุรกิจเสริม กลุ่มงาน</t>
  </si>
  <si>
    <t>แต่ละช่องทาง ส่งให้คณะทำงานด้านการบริการลูกค้า</t>
  </si>
  <si>
    <t>6. แผนเพิ่มคุณภาพระบบจำหน่ายไฟฟ้า</t>
  </si>
  <si>
    <t>6. แผนเพิ่มคุณภาพระบบจำหน่ายไฟฟ้า(ต่อ)</t>
  </si>
  <si>
    <t xml:space="preserve">6.2.1 จัดประชุมชี้แจงการใช้นวัตกรรมแจ้งจุดเสี่ยงในระบบไฟฟ้าผ่าน </t>
  </si>
  <si>
    <t>6.3  บริหารจัดการการตัดต้นไม้ใกล้แนวสายไฟฟ้า ตามหลักรุกขกรรม ให้ทีมงาน</t>
  </si>
  <si>
    <t>6.3.1 ขยายผลการบริหารจัดการการตัดต้นไม้ใกล้แนวสายไฟฟ้าตามหลักรุกขกรรม</t>
  </si>
  <si>
    <t>6.3.2 ทุก กฟฟ.ชั้น 1-3 กำหนดเส้นทางที่ดำเนินการตัดต้นไม้เพื่อทัศนียภาพ</t>
  </si>
  <si>
    <t xml:space="preserve">6.3.3 ทุก กฟฟ.ชั้น 1-3 ดำเนินการตัดต้นไม้เพื่อทัศนียภาพที่สวยงาม </t>
  </si>
  <si>
    <t>6.4 เร่งรัดตัดต้นไม้ใกล้แนวสายส่งและระบบจำหน่ายแรงสูง โดยมี</t>
  </si>
  <si>
    <t>6.5 เร่งรัดปรับปรุงระบบจำหน่ายแรงต่ำเพื่อเพิ่มความมั่นคงและลดหน่วยสูญเสีย</t>
  </si>
  <si>
    <t>6.5.1 จัดประชุมชี้แจงการใช้นวัตกรรมวิเคราะห์แรงดันไฟฟ้าตกในระบบจำหน่ายแรงต่ำ</t>
  </si>
  <si>
    <t>6.5.3 ตรวจวัดแรงดันไฟฟ้าในระบบจำหน่ายแรงต่ำของหม้อแปลง ที่คาดว่า</t>
  </si>
  <si>
    <t>6.5.4  สำรวจออกแบบประมาณการขออนุมัติปรับปรุงระบบจำหน่ายแรงต่ำที่มี</t>
  </si>
  <si>
    <t>6.5.5 ดำเนินการก่อสร้างปรับปรุงระบบจำหน่ายแรงต่ำที่มีปัญหาไฟ</t>
  </si>
  <si>
    <t>6.6 สำรวจออกแบบ และดำเนินการปรับปรุงเสริมความมั่นคงระบบจำหน่าย</t>
  </si>
  <si>
    <t>6.7 เร่งรัดการดำเนินงานตามแผนพัฒนาระบบไฟฟ้ารองรับพื้นที่เขตเศรษฐกิจพิเศษ</t>
  </si>
  <si>
    <t xml:space="preserve">6.8 เร่งรัดดำเนินงานตามแผนพัฒนาระบบไฟฟ้าในเมืองใหญ่ (เคเบิ้ลใต้ดิน) </t>
  </si>
  <si>
    <t xml:space="preserve">6.9 โครงการพัฒนาขีดความสามารถของ กฟฟ.ชั้น 1-3 ในการแก้ไข
</t>
  </si>
  <si>
    <t>6.9.1 พิจารณากำหนดขีดความสามารถของทีมก่อสร้างจาก กฟฟ.ชั้น 1-3  ในการ</t>
  </si>
  <si>
    <t xml:space="preserve">6.9.3 จัดฝึกอบรม และดำเนินการตามโครงการแก้ไขกระแสไฟฟ้าขัดข้องในสายส่ง (แก้ไขเบื้องต้น) </t>
  </si>
  <si>
    <t>7. แผนงานการตอบสนองต่อปัญหาคุณภาพไฟฟ้า</t>
  </si>
  <si>
    <t>7.1 ตรวจสอบและซ่อมแซมระบบไฟฟ้า (Big Patrolling) รายงานผลการดำเนินงาน</t>
  </si>
  <si>
    <t xml:space="preserve">7.1.1 ระบบสายส่ง </t>
  </si>
  <si>
    <t xml:space="preserve">7.1.2 ระบบจำหน่ายแรงสูง 22 kV </t>
  </si>
  <si>
    <t xml:space="preserve">7.1.3 หม้อแปลงรวมถึงระบบจำหน่ายแรงต่ำ และมิเตอร์ ในเขตเทศบาล </t>
  </si>
  <si>
    <t>8. แผนเพิ่มคุณภาพอุปกรณ์ในระบบไฟฟ้า</t>
  </si>
  <si>
    <t>8.1 ตรวจสอบ บำรุงรักษาอุปกรณ์ป้องกันระบบไฟฟ้า (Recloser )</t>
  </si>
  <si>
    <t>8.2 ลดจำนวนการชำรุดของอุปกรณ์ป้องกันระบบไฟฟ้า (Recloser )</t>
  </si>
  <si>
    <t>ไตรมาส 3/2560</t>
  </si>
  <si>
    <t xml:space="preserve">1.2 ประเมินขีดความสามารถ (Competency) ของพนักงานทุกคน </t>
  </si>
  <si>
    <t xml:space="preserve">1.3 สนับสนุนให้พนักงานมี  Competency GAP ลดลง </t>
  </si>
  <si>
    <t xml:space="preserve"> ตามแผนงานที่ กฟภ.กำหนด และตามแผนพัฒนาบุคคลากร</t>
  </si>
  <si>
    <t>เพิ่มคุณภาพ/ ลดความแปรปรวนในการทำงาน มาประยุกต์ใช้ในสายงาน</t>
  </si>
  <si>
    <r>
      <t xml:space="preserve">- จำนวนนวัตกรรมในระดับ TRL 5 </t>
    </r>
    <r>
      <rPr>
        <b/>
        <sz val="16"/>
        <color indexed="10"/>
        <rFont val="Wingdings"/>
        <charset val="2"/>
      </rPr>
      <t>µ</t>
    </r>
  </si>
  <si>
    <r>
      <t xml:space="preserve">ประสิทธิภาพการดำเนินงาน </t>
    </r>
    <r>
      <rPr>
        <b/>
        <sz val="16"/>
        <color indexed="10"/>
        <rFont val="Wingdings"/>
        <charset val="2"/>
      </rPr>
      <t>µ</t>
    </r>
  </si>
  <si>
    <t>-ร้อยละการดำเนินงานตามแผนเสริมสร้าง</t>
  </si>
  <si>
    <t>ความพึงพอใจและความผูกพันของบุคลากร</t>
  </si>
  <si>
    <t>1. แผนงานดำเนินงานตามระบบประกันคุณภาพ</t>
  </si>
  <si>
    <t>1.1 จัดทำรายงานผลการดำเนินงานระบบประกันคุณภาพบริการ (SQA)</t>
  </si>
  <si>
    <t>1.2  รายงานการจัดทำระบบประกันคุณภาพงานตามข้อตกลงระดับ</t>
  </si>
  <si>
    <t>1.3  นำเสนอการปรับปรุงกระบวนงาน SLA  P1 - P11 และ</t>
  </si>
  <si>
    <t>2. ปรับปรุงกระบวนงานบริการผู้ใช้ไฟฟ้าให้เร็วกว่า</t>
  </si>
  <si>
    <t>2.1  งานบริการผู้ใช้ไฟฟ้าให้เร็วกว่ามาตรฐาน</t>
  </si>
  <si>
    <t xml:space="preserve">3. ปรับปรุงกระบวนงานบริการให้บริการทางธุรกิจ </t>
  </si>
  <si>
    <t xml:space="preserve">3.1 ปรับปรุงกระบวนการให้บริการทางธุรกิจ เพื่ออำนวยความสะดวกแบบครบวงจร (Ease </t>
  </si>
  <si>
    <t>4. แผนปรับปรุงการบริหารพัสดุ</t>
  </si>
  <si>
    <t>4.1  เร่งรัดนำพัสดุคงคลังไม่เคลื่อนไหวล้าสมัยไปใช้งานดัดแปลงใช้งาน</t>
  </si>
  <si>
    <t>5. แผนงานบริหารกำไรให้มีประสิทธิภาพตาม</t>
  </si>
  <si>
    <t xml:space="preserve">5.1 เร่งรัดการปิดงานก่อสร้าง (สถานะ Closed F4 และ Closed E2(ยกเลิกงาน)) ทุกงบ </t>
  </si>
  <si>
    <t xml:space="preserve">5.2 เร่งรัดการปิดงานก่อสร้าง (สถานะ Closed F4 และ Closed E2(ยกเลิกงาน)) ทุกงบ </t>
  </si>
  <si>
    <t xml:space="preserve">5.3 เร่งรัดการปิดงานก่อสร้าง (สถานะ Closed F4 และ Closed E2(ยกเลิกงาน)) ทุกงบ </t>
  </si>
  <si>
    <t xml:space="preserve">5.1 จัดหลักสูตรฝึกอบรมเจ้าหน้าที่ความปลอดภัยในการทำงาน (จป.) </t>
  </si>
  <si>
    <t>5.2 ดำเนินการจัดทำสนามฝึกปฏิบัติงานด้านช่างให้ครบทุก กฟฟ.ชั้น 1-3</t>
  </si>
  <si>
    <t xml:space="preserve">5.3 กฟข.,กฟฟ. ชั้น 1-3,กฟส.,กฟย. ทุกแห่ง ดำเนินการจัดหาเครื่องมือ   </t>
  </si>
  <si>
    <t>5.4 กฟข. ตรวจประเมินการดำเนินงานด้านความปลอดภัยและประกวด</t>
  </si>
  <si>
    <t>5.5 ประกวดคัดเลือก กฟฟ. ตัวแทนเขต และตัวแทน สายงาน การไฟฟ้าภาค 2</t>
  </si>
  <si>
    <t>5.6 ฝึกอบรมการปฏิบัติงานด้านความปลอดภัยให้กับ หัวหน้าเวร</t>
  </si>
  <si>
    <t>5.7 กำหนดอำนาจหน้าที่ของ จป. ระดับต่างๆ เพื่อเพิ่มประสิทธิภาพ</t>
  </si>
  <si>
    <t xml:space="preserve"> 5.7.1 ขออนุมัติกำหนดอำนาจหน้าที่ของ จป. ระดับต่างๆ
</t>
  </si>
  <si>
    <t xml:space="preserve"> 5.7.2 จัดประชุมสัมมนา จป.วิชาชีพ/ เทคนิคขั้นสูง/เทคนิค  เพื่อทบทวน
</t>
  </si>
  <si>
    <t xml:space="preserve">6.1  กฟฟ.  ทุกแห่ง ตรวจสอบและดำเนินการแก้ไขระบบไฟฟ้า
  </t>
  </si>
  <si>
    <t xml:space="preserve">6.2 กฟฟ.1-3 ตรวจสอบและดำเนินการแก้ไขระบบไฟฟ้าพร้อมติดตั้ง
</t>
  </si>
  <si>
    <t xml:space="preserve">6.3 ส่งเสริมการติดตั้งอุปกรณ์ตัดไฟดูด (Residual Current Device : RCD)
</t>
  </si>
  <si>
    <t xml:space="preserve">6.4 ส่งเสริมจัดทำสื่อประชาสัมพันธ์ให้ประชาชนได้เข้าใช้ PEA Mobile App </t>
  </si>
  <si>
    <t xml:space="preserve">7.1 กฟฟ.ชั้น 1-3 ร่วมกับผู้ประกอบการด้านสื่อสารโทรคมนาคม </t>
  </si>
  <si>
    <t xml:space="preserve">7.2 จัดทำโครงการเพื่อมอบเป็นของขวัญให้กับองค์กรประจำปี 2560 </t>
  </si>
  <si>
    <t>7.3 ขยายผลโครงการสำนักงานสีเขียว (Green  Office) ตาม</t>
  </si>
  <si>
    <t>7.4  ขยายผลการดำเนินงานได้รับการรับรองมาตรฐานการให้บริการ</t>
  </si>
  <si>
    <t>7.5 กฟข., กฟฟ.ชั้น 1-3 จัดให้มีการบรรยายพิเศษเพื่อส่งเสริมและปลูกฝัง</t>
  </si>
  <si>
    <t>7.6 ขยายผลโครงการการไฟฟ้าปลอดภัยครบทุกการไฟฟ้าจังหวัด</t>
  </si>
  <si>
    <t>7.7 เร่งรัดดำเนินการตามแผนสนับสนุนการดำเนินงานระยะที่ 3-4</t>
  </si>
  <si>
    <t xml:space="preserve">  7.7.1 จัดซื้อที่ดินก่อสร้างสำนักงาน</t>
  </si>
  <si>
    <t>7.8 สำรวจและนำเข้าข้อมูลสายสื่อสารโทรคมนาคมของหน่วยงานต่าง ๆ</t>
  </si>
  <si>
    <t xml:space="preserve">8.  แผนงานตามเกณฑ์ประเมินผล SEPA </t>
  </si>
  <si>
    <t>8.1 ดำเนินการตามแผนและจัดส่งรายงานผลการดำเนินงาน</t>
  </si>
  <si>
    <t>9.1 ดำเนินการตามแผนและจัดส่งรายงานผลการดำเนินงาน</t>
  </si>
  <si>
    <t>9.  แผนงานตามแผนกำกับดูแลกิจการที่ดี</t>
  </si>
  <si>
    <t>10.1 จัดโครงการมอบแสงสว่างจากใจ PEA</t>
  </si>
  <si>
    <t>10.  SEPA หมวด 1</t>
  </si>
  <si>
    <t>10.2 ดำเนินการตามแผนและจัดส่งรายงานผลการดำเนินงาน</t>
  </si>
  <si>
    <t>11.  แผนงานตามแผน ISO26000</t>
  </si>
  <si>
    <t>12. SEPA หมวด 4</t>
  </si>
  <si>
    <t>12.1 การดำเนินการตามกระบวนการจัดการความรู้</t>
  </si>
  <si>
    <t>13. SEPA หมวด 5</t>
  </si>
  <si>
    <t>13.1 ความรู้ความเข้าใจเกี่ยวกับสิทธิประโยชน์สวัดิการ</t>
  </si>
  <si>
    <t>13.1.2 พนักงานมีความรู้ความเข้าใจได้ถูกต้องตั้งแต่ 60 คะแนนขึ้นไป</t>
  </si>
  <si>
    <t>13.2 ประเมินผลการปฏิบัติงานของบุคลากร และจัดส่งไฟล์สำเนาบันทึก</t>
  </si>
  <si>
    <t>14. SEPA หมวด 6</t>
  </si>
  <si>
    <t>14.1  ทบทวนและปรับปรุงคู่มือการปฏิบัติงาน และทบทวนตัววัด/</t>
  </si>
  <si>
    <t>14.2 ความสําเร็จของการทบทวนปรับปรุงแผนตามมาตรฐาน BCM</t>
  </si>
  <si>
    <t>14.3  จัดทํา SLA &amp; QA for SLA ในการส่งมอบระหว่างสายงานที่</t>
  </si>
  <si>
    <t>14.4  รายงานการประเมินสภาพแวดล้อมการทํางาน และสรุปข้อเสนอแนะ</t>
  </si>
  <si>
    <t>14.5 การนำเสนอการลดต้นทุน/ลดข้อผิดพลาด/ลดระยะเวลา/</t>
  </si>
  <si>
    <t xml:space="preserve">15. แผนบริหารความเสี่ยงของสายงาน </t>
  </si>
  <si>
    <t>15.1 ดำเนินการ ติดตามผล และจัดทำรายงานตามแผนบริหาร</t>
  </si>
  <si>
    <t>15.2 จัดทำแผนบริหารความเสี่ยงระดับสายงาน ปี 2560</t>
  </si>
  <si>
    <t>16.1 ปรับปรุง/จัดวางระบบการควบคุมภายในของหน่วยงานประจำ</t>
  </si>
  <si>
    <t xml:space="preserve">16. แผนการปรับปรุงการควบคุมภายใน </t>
  </si>
  <si>
    <t>16.2 ดำเนินการ ติดตามผล และจัดทำรายงานตามแผนการ</t>
  </si>
  <si>
    <t xml:space="preserve">16.3 สุ่มตรวจติดตามการดำเนินงานตามระบบควบคุมภายใน </t>
  </si>
  <si>
    <t>1. แผนควบคุมค่าใช้จ่ายในการดำเนินงาน (ต่อ)</t>
  </si>
  <si>
    <t xml:space="preserve">3. แผนติดตามและสรุปรายงานผลการเบิกจ่ายงบลงทุน </t>
  </si>
  <si>
    <t>ให้บริการธุรกิจเสริม (ต่อ)</t>
  </si>
  <si>
    <t xml:space="preserve">   1.1.1 จัดทำแผนการดำเนินการ โดยระบุกิจกรรมย่อย และเป้าหมายของแต่ละกิจกรรมที่จะ</t>
  </si>
  <si>
    <t>ดำเนินการให้สอดคล้องกับแผนแม่บทการบริการลูกค้า ส่งให้คณะทำงานด้านการบริการลูกค้า</t>
  </si>
  <si>
    <t xml:space="preserve">ภายในเดือนมีนาคม 2560 </t>
  </si>
  <si>
    <t>(SEPA  หมวด  3)</t>
  </si>
  <si>
    <t>-1129 PEA Call Center</t>
  </si>
  <si>
    <t xml:space="preserve">     2.2.1 การรับฟังเสียงลูกค้าทางโทรศัพท์ (Voice-based) (VOC-03-005)</t>
  </si>
  <si>
    <t>- โทรศัพท์สำนักงาน</t>
  </si>
  <si>
    <t>ข้อร้องขอ ความพึงพอใจ/ข้อชื่นชม และข้อเสนอแนะ) ปี 2560</t>
  </si>
  <si>
    <r>
      <t xml:space="preserve">2.2 สรุปข้อมูลเสียงของลูกค้าแต่ละกลุ่ม (ความต้องการ ความคาดหวัง ความไม่พึงพอใจ/ร้องเรียน </t>
    </r>
    <r>
      <rPr>
        <b/>
        <sz val="18"/>
        <color indexed="12"/>
        <rFont val="Browallia New"/>
        <family val="2"/>
      </rPr>
      <t xml:space="preserve"> </t>
    </r>
  </si>
  <si>
    <t xml:space="preserve">ในแต่ละช่องทาง ส่งให้คณะทำงานด้านการบริการลูกค้า ทุกไตรมาส </t>
  </si>
  <si>
    <t xml:space="preserve"> -การสานเสวนา</t>
  </si>
  <si>
    <t xml:space="preserve"> -กิจกรรมลูกค้าสัมพันธ์</t>
  </si>
  <si>
    <t>บริการ 15 วัน ตามแบบฟอร์ม (ธุรกิจเสริม 6 บัญชี)</t>
  </si>
  <si>
    <t xml:space="preserve">     2.2.3 การสำรวจข้อมูลลูกค้าธุรกิจเสริมโดยการใช้โทรศัพท์สอบถามความพึงพอใจภายหลังจากใช้</t>
  </si>
  <si>
    <r>
      <t xml:space="preserve">2.3 จัดทำแผนการปรับปรุงกระบวนการทำงาน/แผนปฏิบัติการจากข้อมูลเสียงของลูกค้า
</t>
    </r>
    <r>
      <rPr>
        <b/>
        <sz val="18"/>
        <color indexed="12"/>
        <rFont val="Browallia New"/>
        <family val="2"/>
      </rPr>
      <t xml:space="preserve">
   เป้าหมาย</t>
    </r>
  </si>
  <si>
    <t>2. แผนปรับปรุงความพึงพอใจของลูกค้า (ต่อ)</t>
  </si>
  <si>
    <t xml:space="preserve">     2.4.1 สรุปผลการสำรวจความพึงพอใจของลูกค้าที่ใช้บริการธุรกิจเสริม ทุกไตรมาส 
</t>
  </si>
  <si>
    <r>
      <t xml:space="preserve">     2.5.1 รายงานสถิติเรื่องร้องเรียน</t>
    </r>
    <r>
      <rPr>
        <b/>
        <u/>
        <sz val="18"/>
        <color indexed="12"/>
        <rFont val="Browallia New"/>
        <family val="2"/>
      </rPr>
      <t>ปี 2560</t>
    </r>
    <r>
      <rPr>
        <b/>
        <sz val="18"/>
        <color indexed="12"/>
        <rFont val="Browallia New"/>
        <family val="2"/>
      </rPr>
      <t xml:space="preserve"> พร้อมทั้งประเมินผลการดำเนินงาน สรุปวิเคราะห์เรื่องร้องเรียน </t>
    </r>
  </si>
  <si>
    <t>ปัญหาอุปสรรค สาเหตุ และแนวทางแก้ไขเพื่อปรับปรุงการทำงาน แจ้ง สวก. ทุกไตรมาส</t>
  </si>
  <si>
    <t>ทันท่วงที ภายใน 30 วัน หลังจากรับเรื่องร้องเรียนเข้าระบบ e-One</t>
  </si>
  <si>
    <t xml:space="preserve">      2.6.1 จัดการข้อร้องเรียนของลูกค้า เพื่อให้ข้อร้องเรียนของลูกค้า ได้รับการตรวจสอบและแก้ไขอย่าง
</t>
  </si>
  <si>
    <t>ทั่วทั้งองค์กร</t>
  </si>
  <si>
    <t>2.8 การจัดการความรู้จากการจัดการข้อร้องเรียน และกำหนดแนวทางการปฏิบัติงานเพื่อใช้ในการปรับปรุง</t>
  </si>
  <si>
    <t>และเผยแพร่ในระบบ KMS ภายในไตรมาส 3</t>
  </si>
  <si>
    <t xml:space="preserve">     2.8.1 จัดทำองค์ความรู้ จากการจัดการข้อร้องเรียนที่มีนัยสำคัญ พร้อมทั้งมีการตรวจสอบความถูกต้อง </t>
  </si>
  <si>
    <t xml:space="preserve">2.9 ดำเนินการตอบชี้แจงข้อประเด็นข่าวของส่วนราชการ กลุ่มไลน์ (IA/IR Chart) ตามบันทึก สรก.(ภ2) </t>
  </si>
  <si>
    <t>ลูกค้าหลังรับบริการ (ต่อ)</t>
  </si>
  <si>
    <t>กระบวนการกำหนดและนวัตกรรมผลิตภัณฑ์และบริการ ส่งให้สายงาน ว และ วศ</t>
  </si>
  <si>
    <t>ของแต่ละระบบแรงดัน</t>
  </si>
  <si>
    <t xml:space="preserve">     4.1.1 สรุปข้อมูลการประเมินประสิทธิภาพการส่งจ่ายแยกเป็นพื้นที่ ด้านแรงดันไฟฟ้า 
  </t>
  </si>
  <si>
    <t xml:space="preserve">            -รายงานข้อมูลแรงดันที่จุดที่ลูกค้าร้องเรียนเกี่ยวกับแรงดันไฟฟ้า (เฉพาะส่วนที่มีการร้องเรียน)</t>
  </si>
  <si>
    <t xml:space="preserve">            - รายงานสรุปข้อมูลสายส่งและจำหน่ายมีโหลดเกินพิกัด</t>
  </si>
  <si>
    <t xml:space="preserve">            - รายงานสรุปข้อมูลหม้อแปลงไฟฟ้ากำลังที่มีโหลดเกินพิกัด</t>
  </si>
  <si>
    <t>โดยให้เรียงตามระดับปัญหามากไปหาน้อย</t>
  </si>
  <si>
    <t xml:space="preserve">     4.1.2 สรุปข้อมูลการประเมินประสิทธิภาพการส่งจ่ายแยกเป็นพื้นที่ ด้านความเพียงพอ
            </t>
  </si>
  <si>
    <t>6. แผนงานสร้างความสัมพันธ์กับลูกค้า (ต่อ)</t>
  </si>
  <si>
    <t>6.1 ระดับความสำเร็จการสรุปผลดำเนินการและการควบคุมติดตามแผนและคู่มือกระบวนการสร้างและการ</t>
  </si>
  <si>
    <t>จัดการความสัมพันธ์กับลูกค้า ส่งให้คณะทำงานด้านการบริการลูกค้า ทุกไตรมาส</t>
  </si>
  <si>
    <t xml:space="preserve">      6.1.6 ทบทวนและปรับปรุงระบบงาน CRM  ให้ตรงตามความต้องการและความคาดหวัง</t>
  </si>
  <si>
    <t xml:space="preserve">     7.2 การสื่อสารผ่าน SMS (การแจ้งค่าไฟฟ้า, การแจ้งแผนดับไฟเพื่อปฏิบัติงาน, การแจ้งสถานะการแก้</t>
  </si>
  <si>
    <t>กระแสไฟฟ้าขัดข้อง และบริการอื่นๆ)</t>
  </si>
  <si>
    <t xml:space="preserve">     7.4 ขยายผลบริการแจ้งค่าไฟฟ้าผ่านนวัตกรรม Smart Invoice สาหรับลูกค้ารายใหญ่ โดยการแจ้งค่า</t>
  </si>
  <si>
    <t>และการบริการขององค์กร (ต่อ)</t>
  </si>
  <si>
    <t>1.4  รายงานผลการดำเนินงานการจัดทำข้อตกลงระดับการให้บริการ (SLA)</t>
  </si>
  <si>
    <t xml:space="preserve"> กระบวนการ P1-P11</t>
  </si>
  <si>
    <t>วัตถุประสงค์ขององค์กร  (ต่อ)</t>
  </si>
  <si>
    <t xml:space="preserve">6.1 เพิ่มตัวชี้วัดด้านความมั่นคงระบบไฟฟ้า (กฟข. ประเมิน กฟฟ.ในสังกัด) </t>
  </si>
  <si>
    <t>ปัญหาไฟตกเกินกว่าร้อยละ 10 ของแรงดันพิกัด (ตามลำดับความเร่งด่วน)</t>
  </si>
  <si>
    <t xml:space="preserve">6.9.2  จัดตั้งทีมงานแก้ไขสายส่ง 115 kV  
</t>
  </si>
  <si>
    <t>โดยกำหนด กฟฟ.ชั้น 1-3 ที่มีความพร้อม(คน, ยานพาหนะ, เครื่องมือ) กฟข.ละ 2 ทีม</t>
  </si>
  <si>
    <t>7.2 ทบทวนและปรับปรุงการรับแจ้งกระแสไฟฟ้าขัดข้อง เพื่อลดปัญหาความไม่</t>
  </si>
  <si>
    <t>7.3 ทบทวนและปรับปรุงการแจ้งข้อมูลปัญหา สาเหตุ ระยะเวลาดำเนินการ</t>
  </si>
  <si>
    <t xml:space="preserve">(จำนวนกลุ่มเสี่ยง เช่น โรงน้ำแข็ง โรงโม่หิน โรงสีข้าว อพาร์ทเมนท์ ร้านเกมส์ </t>
  </si>
  <si>
    <t>สถานบันเทิง +ผู้ใช้ไฟที่มีประวัติการละเมิด + หน่วยลดลงผิดปกติมากกว่า 50%)</t>
  </si>
  <si>
    <r>
      <rPr>
        <u/>
        <sz val="18"/>
        <rFont val="Browallia New"/>
        <family val="2"/>
      </rPr>
      <t>หมายเหตุ</t>
    </r>
    <r>
      <rPr>
        <sz val="18"/>
        <rFont val="Browallia New"/>
        <family val="2"/>
      </rPr>
      <t xml:space="preserve"> : ปรับปรุง/แก้ไขตามที่ได้รับรายงานจากโปรแกรม U-Cube</t>
    </r>
  </si>
  <si>
    <t>กฟฟ.ชั้น 1-3 และ กฟส.  อย่างน้อยปีละ 1 ครั้ง เพื่อสนับสนุนโปรแกรม U-Cube</t>
  </si>
  <si>
    <t>ตรงกันใน 2 ระบบ (GIS เฟส 2 กับ SCADA) (ไม่รวม Dropout fuse)</t>
  </si>
  <si>
    <t>ประโยชน์</t>
  </si>
  <si>
    <t>1. แผน Competency (ต่อ)</t>
  </si>
  <si>
    <t>12. SEPA หมวด 4 (ต่อ)</t>
  </si>
  <si>
    <t>14. SEPA หมวด 6 (ต่อ)</t>
  </si>
  <si>
    <t>กำหนดไว้ให้ได้ 100 % ของแผนงานเบิกจ่าย  (ยอดเบิกจ่ายจริงเท่านั้น)</t>
  </si>
  <si>
    <t>เขตกำหนดไว้ให้ได้ 100 % ของแผนงานเบิกจ่าย   (ยอดเบิกจ่ายจริงเท่านั้น)</t>
  </si>
  <si>
    <t>ฝวธ.(ภ2)   สรุปรายงานผลการจัดทำแผนการดำเนินการ ภายในเดือนมีนาคม 2560</t>
  </si>
  <si>
    <t xml:space="preserve">     3.2.1 สรุปผลการสำรวจข้อมูลป้อนกลับจากลูกค้า โดยวิธีโทรศัพท์สอบถามความพึงพอใจภายหลังจากใช้</t>
  </si>
  <si>
    <t xml:space="preserve">บริการ ทุกไตรมาส </t>
  </si>
  <si>
    <t>89/2560 ลว. 28 ก.พ. 2560</t>
  </si>
  <si>
    <t>รอคณะทำงานบริการลูกค้า ขยายผล</t>
  </si>
  <si>
    <t>รผก.(ภ2)                                  1    ราย/ไตรมาส</t>
  </si>
  <si>
    <t>การให้บริการ (QA for SLA) กระบวนงาน P1-P11 ภายใน ก.ย. 2560</t>
  </si>
  <si>
    <t>ภาค 2     1 แห่ง</t>
  </si>
  <si>
    <t xml:space="preserve">3.1  จัดทำแผน และดำเนินการฝึกอบรมของ กฟข., ฝวธ.(ภ2) ประจำปี 2560 </t>
  </si>
  <si>
    <t>ให้แล้วเสร็จในไตรมาส 4/2560</t>
  </si>
  <si>
    <t>ข้อตกลงฯ (รอบการประเมินแรก ต.ค.59-มี.ค.60) ตั้งแต่ระดับ หผ.และ</t>
  </si>
  <si>
    <t xml:space="preserve">เทียบเท่าถึงระดับ รฝ.และเทียบเท่า ผ่านระบบ Share point </t>
  </si>
  <si>
    <t>ภายในวันที่ 30 มิ.ย.2560</t>
  </si>
  <si>
    <t>กฟฉ.1     เพิ่มจำนวนผู้ใช้บริการ 10% จากปี 2559</t>
  </si>
  <si>
    <t xml:space="preserve"> P3 (นอกเขตชุมชน) , P9 และ P10 จำนวนผู้ใช้ไฟฟ้าที่ได้รับ</t>
  </si>
  <si>
    <t xml:space="preserve"> 30%  ของมูลค่าพัสดุไม่เคลื่อนไหว</t>
  </si>
  <si>
    <t>6.2 ขยายผลนวัตกรรมแจ้งจุดบกพร่องในระบบไฟฟ้าผ่าน Application บนมือถือ</t>
  </si>
  <si>
    <t>ไม่น้อยกว่า 90%</t>
  </si>
  <si>
    <t xml:space="preserve">50% ภายในไตรมาส 2 และ 100% ภายในไตรมาส 4 </t>
  </si>
  <si>
    <t xml:space="preserve">ให้กับ หผ.ปบ.  และ หผ.กป. (กฟฟ.ชั้น 1-3 และ กฟส.) โดยวิทยากรจาก กฟฉ.3 </t>
  </si>
  <si>
    <t>500 เครื่อง</t>
  </si>
  <si>
    <t xml:space="preserve">73  ราย   </t>
  </si>
  <si>
    <t>42 แห่ง</t>
  </si>
  <si>
    <t>ความสำเร็จของโครงการ 100%</t>
  </si>
  <si>
    <t>รายงานภายใน 10 วันหลังสิ้นไตรมาส</t>
  </si>
  <si>
    <t xml:space="preserve"> โดยคณะกรรมการ ภาค 2 ภายในไตรมาส 4/2560 อย่างน้อย 1 ชิ้นงาน</t>
  </si>
  <si>
    <r>
      <t xml:space="preserve">แผนปฏิบัติการ ประจำปี 2560 </t>
    </r>
    <r>
      <rPr>
        <b/>
        <sz val="16"/>
        <rFont val="Browallia New"/>
        <family val="2"/>
      </rPr>
      <t>(ปรับปรุงครั้งที่ 1)</t>
    </r>
  </si>
  <si>
    <t>KPIs</t>
  </si>
  <si>
    <t>ช่วงเวลาดำเนินการ</t>
  </si>
  <si>
    <t>กซข.</t>
  </si>
  <si>
    <t>กบญ.</t>
  </si>
  <si>
    <t>แก้ไขเป้า</t>
  </si>
  <si>
    <t>กฟจ.อด.(ไม่รวมในสังกัด)</t>
  </si>
  <si>
    <t>กฟอ.บ้านผือ</t>
  </si>
  <si>
    <t>กฟอ.หนองวัวซอ</t>
  </si>
  <si>
    <t>กฟอ.กุดจับ</t>
  </si>
  <si>
    <t xml:space="preserve">กฟจ.อุดรธานี    </t>
  </si>
  <si>
    <t>กฟจ.นค. (ไม่รวมในสังกัด)</t>
  </si>
  <si>
    <t>กฟอ.ท่าบ่อ</t>
  </si>
  <si>
    <t>กฟอ.โพนพิสัย</t>
  </si>
  <si>
    <t>กฟจ.หนองคาย</t>
  </si>
  <si>
    <t>กฟจ.ขก. (ไม่รวมในสังกัด)</t>
  </si>
  <si>
    <t>กฟอ.น้ำพอง</t>
  </si>
  <si>
    <t>กฟอ.กระนวน</t>
  </si>
  <si>
    <t>กฟจ.ขอนแก่น</t>
  </si>
  <si>
    <t>กฟจ.ลย. (ไม่รวมในสังกัด)</t>
  </si>
  <si>
    <t>กฟอ.วังสะพุง</t>
  </si>
  <si>
    <t>กฟอ.เชียงคาน</t>
  </si>
  <si>
    <t>กฟอ.ด่านซ้าย</t>
  </si>
  <si>
    <t>กฟจ.เลย</t>
  </si>
  <si>
    <t>กฟจ.สน. (ไม่รวมในสังกัด)</t>
  </si>
  <si>
    <t>กฟอ.อากาศอำนวย</t>
  </si>
  <si>
    <t>กฟจ.สกลนคร</t>
  </si>
  <si>
    <t>กฟจ.นพ. (ไม่รวมในสังกัด)</t>
  </si>
  <si>
    <t>กฟอ.ธาตุพนม</t>
  </si>
  <si>
    <t>กฟอ.นาแก</t>
  </si>
  <si>
    <t>กฟอ.บ้านแพง</t>
  </si>
  <si>
    <t>กฟจ.นครพนม</t>
  </si>
  <si>
    <t>กฟอ.ชมพ. (ไม่รวมในสังกัด)</t>
  </si>
  <si>
    <t>กฟอ.ภูเวียง</t>
  </si>
  <si>
    <t>กฟอ.หนองเรือ</t>
  </si>
  <si>
    <t>กฟอ.ชุมแพ</t>
  </si>
  <si>
    <t>กฟอ.กุมภวาปี</t>
  </si>
  <si>
    <t>กฟอ.นห. (ไม่รวมในสังกัด)</t>
  </si>
  <si>
    <t>กฟอ.บ้านดุง</t>
  </si>
  <si>
    <t>กฟอ.หนองหาน</t>
  </si>
  <si>
    <t>กฟอ.พคน. (ไม่รวมในสังกัด)</t>
  </si>
  <si>
    <t>กฟอ.สว่างแดนดิน</t>
  </si>
  <si>
    <t>กฟอ.วานรนิวาส</t>
  </si>
  <si>
    <t>กฟอ.พังโคน</t>
  </si>
  <si>
    <t>กฟจ.นภ. (ไม่รวมในสังกัด)</t>
  </si>
  <si>
    <t>กฟอ.ศรีบุญเรือง</t>
  </si>
  <si>
    <t>กฟอ.นากลาง</t>
  </si>
  <si>
    <t>กฟจ.หนองบัวลำภู</t>
  </si>
  <si>
    <t>กฟอ.บผ. (ไม่รวมในสังกัด)</t>
  </si>
  <si>
    <t>กฟอ.พล.</t>
  </si>
  <si>
    <t>กฟอ.มัญจาคีรี</t>
  </si>
  <si>
    <t>กฟอ.หนองสองห้อง</t>
  </si>
  <si>
    <t>กฟอ.บ้านไผ่</t>
  </si>
  <si>
    <t>กฟจ.บึงกาฬ (ไม่รวมในสังกัด)</t>
  </si>
  <si>
    <t>กฟอ.เซกา</t>
  </si>
  <si>
    <t>กฟจ.บึงกาฬ</t>
  </si>
  <si>
    <t>กฟจ.ขอนแก่น 2 (มะลิวัลย์)</t>
  </si>
  <si>
    <t>กฟส.บ้านฝาง</t>
  </si>
  <si>
    <t>กฟจ.ขอนแก่น 2</t>
  </si>
  <si>
    <t>กฟจ.อุดรธานี 2  (ไม่รวมในสังกัด)</t>
  </si>
  <si>
    <t>กฟอ.เพ็ญ</t>
  </si>
  <si>
    <t>กฟจ.อุดรธานี 2</t>
  </si>
  <si>
    <t>เป้าเดิม 35%</t>
  </si>
  <si>
    <t xml:space="preserve">กฟฉ.1         
</t>
  </si>
  <si>
    <t>รวม กฟฉ.1</t>
  </si>
  <si>
    <t>"</t>
  </si>
  <si>
    <t>ผ่านธนาคาร (ต่อ)</t>
  </si>
  <si>
    <t>แก้ไขข้อความ</t>
  </si>
  <si>
    <t>กบล.</t>
  </si>
  <si>
    <t>กฟฉ.1            รายงานภายใน 20 วันหลังสิ้นไตรมาส</t>
  </si>
  <si>
    <t xml:space="preserve">กฟฉ.1         100%    </t>
  </si>
  <si>
    <t>รายงานภายใน 20 วันหลังสิ้นไตรมาส</t>
  </si>
  <si>
    <t>กฟฉ.1         รายงานภายใน 20 วันหลังสิ้นไตรมาส</t>
  </si>
  <si>
    <t>กิจกรรมใหม่</t>
  </si>
  <si>
    <t>ประสิทธิภาพการตอบสนองข้อร้องเรียน ร้อยละ 100</t>
  </si>
  <si>
    <t>2.7 ระดับความสำเร็จของแผน/แนวทางการปฏิบัติงานเชิงป้องกัน และแผนการสนับสนุนกระบวนการ</t>
  </si>
  <si>
    <t>จัดการข้อร้องเรียนของลูกค้า</t>
  </si>
  <si>
    <t>เผยแพร่ในระบบ KMS ภายในไตรมาส 3</t>
  </si>
  <si>
    <t xml:space="preserve">ตอบชี้แจงภายในระยะเวลาที่กำหนด               </t>
  </si>
  <si>
    <t>93 ราย</t>
  </si>
  <si>
    <t xml:space="preserve">           กฟฟ.ชั้น 1-3 รายงานให้ กฟฉ.1 ภายใน 5 วันหลังสิ้นไตรมาส </t>
  </si>
  <si>
    <t>กฟฉ.1            รายงานภายใน 15 วันหลังสิ้นไตรมาส</t>
  </si>
  <si>
    <t xml:space="preserve">                      กฟฉ.1            รายงานภายใน 15 วันหลังสิ้นไตรมาส</t>
  </si>
  <si>
    <t xml:space="preserve">                       กฟฟ.ชั้น 1-3 รายงานให้ กฟฉ.1 ภายใน 5 วันหลังสิ้นไตรมาส </t>
  </si>
  <si>
    <t>กฟฉ.1                      รายงานภายใน 15 วันหลังสิ้นไตรมาส</t>
  </si>
  <si>
    <t xml:space="preserve">กฟฟ.ชั้น 1-3 รายงานให้ กฟฉ.1 ภายในวันที่ 5 หลังสิ้นไตรมาส </t>
  </si>
  <si>
    <t>กฟฉ.1                      100%     (ภายใน 3 วันหลังเกิดเหตุ)</t>
  </si>
  <si>
    <t>กฟฉ.1            รายงานภายใน 15 วันหลังสิ้นเดือนไตรมาส 1</t>
  </si>
  <si>
    <t>กฟฉ.1                    1 ครั้ง     ภายในไตรมาส 2</t>
  </si>
  <si>
    <t xml:space="preserve">       3.7.2 ประชุมชี้แจงแนวทางการทำงาน Front Manager</t>
  </si>
  <si>
    <t xml:space="preserve">            กฟฉ.1                    1 ครั้ง     ภายในไตรมาส 2</t>
  </si>
  <si>
    <t>กฟฉ.1            1 ครั้ง/ไตรมาส</t>
  </si>
  <si>
    <t xml:space="preserve"> - กฟฟ. ที่มี PEA Mobile 5 กฟฟ. รายงานภายใน 5 วันหลังสิ้นไตรมาส</t>
  </si>
  <si>
    <t xml:space="preserve"> - กฟฟ. ที่มี PEA SHOP 7 กฟฟ. รายงานภายใน 5 วันหลังสิ้นไตรมาส</t>
  </si>
  <si>
    <t>กฟฉ.1      รายงานภายใน 15 วัน หลังสิ้นไตรมาส</t>
  </si>
  <si>
    <t>กฟฉ.1      สรุปข้อมูลถูกต้อง/รายงานภายใน 20 เมษายน 2560</t>
  </si>
  <si>
    <t xml:space="preserve">กฟฉ.1       รายงานภายใน 15 วัน หลังสิ้นไตรมาส </t>
  </si>
  <si>
    <t>กฟฉ.1                รายงานภายใน 15 วันหลังสิ้นไตรมาส</t>
  </si>
  <si>
    <t>กฟฟ.ชั้น 1-3 รายงาน กฟฉ.1 ไตรมาสละ 1 ครั้ง ภายใน 10 วัน หลังสิ้นไตรมาส</t>
  </si>
  <si>
    <t>ย้ายแผน</t>
  </si>
  <si>
    <t>กฟฉ.1       421        ราย/ปี        รายงานภายใน 15 วันหลังสิ้นไตรมาส</t>
  </si>
  <si>
    <t>กฟฉ.1 (อข., ผจก., กฟฟ.1-3)           93   ราย/ไตรมาส      รายงานภายใน 15 วันหลังสิ้นไตรมาส</t>
  </si>
  <si>
    <t>KPIs (ผจก.ชั้น 1-3)</t>
  </si>
  <si>
    <t>กฟฉ.1            421        ราย/ปี      รายงานภายใน 15 วันหลังสิ้นไตรมาส</t>
  </si>
  <si>
    <t>เป้าเดิม 409 ราย/ปี</t>
  </si>
  <si>
    <t>กฟฉ.1          10          ราย       รายงานภายใน 15 วันหลังสิ้นไตรมาส</t>
  </si>
  <si>
    <t>มหาวิทยาลัยขอนแก่น</t>
  </si>
  <si>
    <t>บมจ.ฟินิคซ พลัพ แอนด์เพเพอร์</t>
  </si>
  <si>
    <t>บริษัท ขอนแก่นกล๊าส อินดัสทรี จำกัด</t>
  </si>
  <si>
    <t>บริษัท ขอนแก่นบริวเวอรี่ จำกัด</t>
  </si>
  <si>
    <t>รัฐวิสาหกิจไฟฟ้าลาว(เมืองแก่นท้าว)</t>
  </si>
  <si>
    <t>บริษัท เซ็นทรัลพัฒนา ขอนแก่น จำกัด</t>
  </si>
  <si>
    <t>บริษัทไทยนำมันสำปะหลัง จำกัด</t>
  </si>
  <si>
    <t>บจก.พานาโซนิค แมนูแฟคเจอริ่ง(ประเทศไทย)</t>
  </si>
  <si>
    <t>บริษัท เซ็นทรัลเวิลด์ จำกัด</t>
  </si>
  <si>
    <t>บริษัท วงศ์บัณฑิต จำกัด</t>
  </si>
  <si>
    <t>กวว.</t>
  </si>
  <si>
    <t>ย้าย(เดิมอยู่แผนข้อ 16)</t>
  </si>
  <si>
    <t>กฟจ.(นภ.,ขก.,ลย.,นพ.), กฟอ.(กภว.,นห.) จัดส่งรายงานตามแบบฟอร์ม P2-AU-01</t>
  </si>
  <si>
    <t xml:space="preserve">ให้ กฟฉ.1 ภายใน 5 วัน หลังสิ้นไตรมาส </t>
  </si>
  <si>
    <t>แผนเดิม มี P4</t>
  </si>
  <si>
    <t>กฟจ.ขก.</t>
  </si>
  <si>
    <t>กิจกรรมใหม่ของ กฟฉ.3</t>
  </si>
  <si>
    <t>ร้อยละ</t>
  </si>
  <si>
    <t>เปลี่ยนเกณฑ์ประเมินกิจกรรม</t>
  </si>
  <si>
    <t>กปบ.</t>
  </si>
  <si>
    <t>กบษ.</t>
  </si>
  <si>
    <t>เปลี่ยนเกณฑ์วัด</t>
  </si>
  <si>
    <t>6.2.3 จำนวนพนักงานที่ลงทะเบียนในระบบฯ(Application บนมือถือ) ไม่น้อยกว่า</t>
  </si>
  <si>
    <t>พนักงานทั้งหมด</t>
  </si>
  <si>
    <t>คน</t>
  </si>
  <si>
    <t>กฟฉ.1 (ไม่รวมในสังกัด)</t>
  </si>
  <si>
    <t>6.2.2 ความสำเร็จในการแก้ไขจุดบกพร่องที่ได้รับแจ้ง(ผ่านทาง Application บนมือถือ)</t>
  </si>
  <si>
    <t xml:space="preserve"> ตามปริมาณงานในข้อ 6.3.2 อย่างน้อยปีละ 1 ครั้ง</t>
  </si>
  <si>
    <t>(งบประมาณปี 2560 จำนวน 46.46 ลบ.)</t>
  </si>
  <si>
    <t>รวม กฟฉ.1 (จัดสรรงบ ครั้งที่ 1)</t>
  </si>
  <si>
    <t>ลบ.</t>
  </si>
  <si>
    <t xml:space="preserve">กฟฉ.1    รายงานภายใน 20 วันหลังสิ้นเดือนไตรมาส (ตัดตกแต่ง กฟฟ.ละ 5 กม.)        </t>
  </si>
  <si>
    <t xml:space="preserve">กฟฉ.1  ใช้นวัตกรรม LV Loss Analysis ตรวจสอบหม้อแปลงทุกเครื่อง </t>
  </si>
  <si>
    <t>โดยให้ทำรายงานแจ้ง กฟฟ.หน้างานทราบ 100% ภายในไตรมาส 1</t>
  </si>
  <si>
    <t xml:space="preserve">ประชุมร่วมกับ กบล. (กิจกรรมเรื่องแก้ไข Unbalance Load หม้อแปลง 3 เฟส ที่เกิน 20%) </t>
  </si>
  <si>
    <t xml:space="preserve">จะมีปัญหาไฟตก (จากรายงานการตรวจสอบในข้อ 6.5.2)
</t>
  </si>
  <si>
    <t>กฟฉ.1            ทุกเครื่อง(จากข้อ 6.5.2)</t>
  </si>
  <si>
    <t>กฟฉ.1            รายงานภายใน 20 วันหลังสิ้นเดือนไตรมาส</t>
  </si>
  <si>
    <t>กฟฉ.1             รายงานภายใน 20 วันหลังสิ้นเดือนไตรมาส   (ดำเนินการ กฟฟ.ละ 1 งาน)</t>
  </si>
  <si>
    <t xml:space="preserve">ให้กับทีมงานตามข้อ 6.9.2
</t>
  </si>
  <si>
    <t xml:space="preserve">เพื่อเพิ่มประสิทธิภาพ(Renovation) คชฟ.3 </t>
  </si>
  <si>
    <t>สฟฟ.(หนองคาย, อุดรธานี 1, น้ำพอง, พล)</t>
  </si>
  <si>
    <t>กิจกรรมเพิ่มเติมเฉพาะ กฟฉ.1</t>
  </si>
  <si>
    <t>6.10 งานก่อสร้างและปรับปรุงเพื่อจ่ายไฟชั่วคราวและรองรับงานปรับปรุงสถานีไฟฟ้า</t>
  </si>
  <si>
    <t>(ไตรมาส1 ตรวจด้วยวิธี manual และ จากมิเตอร์ตามวาระ,หน่วยผิดปกติ,</t>
  </si>
  <si>
    <t xml:space="preserve"> และด้วย GDL และจัดทำฐานข้อมูลด้วย Mobile app)</t>
  </si>
  <si>
    <t>8. Non-Technical Loss (ต่อ)</t>
  </si>
  <si>
    <t xml:space="preserve">(กลุ่มเสี่ยงมิเตอร์แรงสูง ของ กฟจ.อด.,อด.2.,ขก.,ขก.2 กบล.ฉ.1 ช่วยตรวจ 50% </t>
  </si>
  <si>
    <t>ตาม PEA ที่ระบุ…...)</t>
  </si>
  <si>
    <t xml:space="preserve">กฟฉ.1      สำรวจและนำเข้าระบบให้เป็นปัจจุบัน </t>
  </si>
  <si>
    <t>ไตรมาส 1-2 สำรวจ</t>
  </si>
  <si>
    <t>เปลี่ยนจากโปรแกรม LAI เป็น U-Cube</t>
  </si>
  <si>
    <t>เปลี่ยนโปรแกรมจาก LAI เป็น U-Cube</t>
  </si>
  <si>
    <t>(ผมม.กบล.ฉ.1 เป็นผู้ดำเนินการตรวจสอบ)</t>
  </si>
  <si>
    <t>1. กบล.ฉ.1 จัดส่งรายงานมิเตอร์ AMR ที่มีความผิดปกติทุกสัปดาห์</t>
  </si>
  <si>
    <t>2. กฟฟ.ทำการตรวจสอบทุกเครื่องที่รับเรื่องให้แล้วเสร็จภายใน 7 วัน</t>
  </si>
  <si>
    <t>กฟส. ตรวจสอบด้วย</t>
  </si>
  <si>
    <t>2. กบล.ฉ.1 จัดทำรายงานตรวจสอบการดำเนินงานและแจ้ง กฟฟ. ทุกเดือน</t>
  </si>
  <si>
    <t>เปลี่ยนข้อความกิจกรรม</t>
  </si>
  <si>
    <t>กรท.</t>
  </si>
  <si>
    <t>BDH01</t>
  </si>
  <si>
    <t>BDH03</t>
  </si>
  <si>
    <t>BCA04</t>
  </si>
  <si>
    <t>BPU01</t>
  </si>
  <si>
    <t>BPU03</t>
  </si>
  <si>
    <t>SEK04</t>
  </si>
  <si>
    <t>KKA04</t>
  </si>
  <si>
    <t>POA01</t>
  </si>
  <si>
    <t>LEA04</t>
  </si>
  <si>
    <t>LEA05</t>
  </si>
  <si>
    <t>NBL03</t>
  </si>
  <si>
    <t>NBL04</t>
  </si>
  <si>
    <t>NOA06</t>
  </si>
  <si>
    <t>NSG03</t>
  </si>
  <si>
    <t>PON05</t>
  </si>
  <si>
    <t>PON09</t>
  </si>
  <si>
    <t>CKA01</t>
  </si>
  <si>
    <t>PFA02</t>
  </si>
  <si>
    <t>UDC03</t>
  </si>
  <si>
    <t>KKB04</t>
  </si>
  <si>
    <t>KKB08</t>
  </si>
  <si>
    <t>NKA07</t>
  </si>
  <si>
    <t>UDB04</t>
  </si>
  <si>
    <t>UDB07</t>
  </si>
  <si>
    <t xml:space="preserve">                  2. ให้ใช้โปรแกรม LV Cad ในการตรวจสอบประเมินเบื้องต้น </t>
  </si>
  <si>
    <t xml:space="preserve">                      ในการ Balance Load หม้อแปลง</t>
  </si>
  <si>
    <r>
      <rPr>
        <b/>
        <sz val="18"/>
        <color indexed="58"/>
        <rFont val="Browallia New"/>
        <family val="2"/>
      </rPr>
      <t>หมายเหตุ</t>
    </r>
    <r>
      <rPr>
        <sz val="18"/>
        <color indexed="58"/>
        <rFont val="Browallia New"/>
        <family val="2"/>
      </rPr>
      <t xml:space="preserve">  1. เป้าหมายหม้อแปลงที่ต้องแก้ไข จำนวน กฟข. ละ 500 เครื่อง</t>
    </r>
  </si>
  <si>
    <t>กกค.</t>
  </si>
  <si>
    <t>เป้าเดิม 120</t>
  </si>
  <si>
    <t>กฟฉ.1    ก่อสร้างแล้วเสร็จ(ผ่านมาตรฐาน)….. งาน, นำเข้าใช้งานตามกำหนด จำนวน......งาน</t>
  </si>
  <si>
    <t>ภายในเดือน พย. ต้องทำรายละ 1 ครั้ง</t>
  </si>
  <si>
    <t>เป้าเดิม 69</t>
  </si>
  <si>
    <t>ของจุดที่ตรวจสอบพบ</t>
  </si>
  <si>
    <t>เป้าเดิม แก้ไขภายใน 15 วัน</t>
  </si>
  <si>
    <t>สำรวจประมาณการและอนุมัติ</t>
  </si>
  <si>
    <t>เปลี่ยนเป้า</t>
  </si>
  <si>
    <t>100% ของข้อมูลหม้อแปลงฯ ที่มีค่า PEA No. ตรงกัน</t>
  </si>
  <si>
    <t>เปลี่ยนเป้า (เป้าเดิม 97%)</t>
  </si>
  <si>
    <t>100% ของข้อมูลมิเตอร์ที่มีค่า PEA No. ตรงกัน</t>
  </si>
  <si>
    <t xml:space="preserve">100% ของปริมาณความครบถ้วนข้อมูลของ GIS เฟส 2 </t>
  </si>
  <si>
    <t xml:space="preserve">เมื่อเปรียบเทียบกับ ระบบ SCADA  </t>
  </si>
  <si>
    <t>เป้าหมายใหม่</t>
  </si>
  <si>
    <t>กบล.,กกค.</t>
  </si>
  <si>
    <t>100%</t>
  </si>
  <si>
    <r>
      <t>แผนปฏิบัติการ ประจำปี 2560 (</t>
    </r>
    <r>
      <rPr>
        <b/>
        <sz val="16"/>
        <rFont val="Browallia New"/>
        <family val="2"/>
      </rPr>
      <t>ปรับปรุงครั้งที่ 1)</t>
    </r>
  </si>
  <si>
    <t>เพื่อสนับสนุนการดำเนินงานในธุรกิจ ที่เกี่ยวเนื่องทั้งในและ</t>
  </si>
  <si>
    <t>ต่างประเทศ</t>
  </si>
  <si>
    <t>กอก.</t>
  </si>
  <si>
    <t>เปลี่ยนวิธีปะเมิน</t>
  </si>
  <si>
    <t>จัดโครงการเพื่อส่งเสริมสุขภาพจิต,สุขภาพกาย จำนวน 1 โครงการ</t>
  </si>
  <si>
    <t>เปลี่ยนวิธีประเมิน</t>
  </si>
  <si>
    <t>จัดทำสนามฝึกครบทั้ง 15 แห่งแล้ว</t>
  </si>
  <si>
    <t xml:space="preserve">กฟฟ.ชั้น 1-3 ดำเนินการฝึกฯและให้รายงานไตรมาสละ 1 ครั้ง  </t>
  </si>
  <si>
    <t>ครั้ง/ไตรมาส</t>
  </si>
  <si>
    <t>แบ่งเป็นกิจกรรมย่อย 3 กิจกรรม คือ</t>
  </si>
  <si>
    <t>เพิ่มเป้า(เดิม 113)</t>
  </si>
  <si>
    <t>ใช้ตามแบบฟอร์มตามแผนความปลอดภัย กฟฉ.1</t>
  </si>
  <si>
    <t>เพิ่มเป้า(เดิม 42)</t>
  </si>
  <si>
    <t>กฟฉ.1               ภายในเดือน ตุลาคม 2560</t>
  </si>
  <si>
    <t xml:space="preserve">กฟฟ. ชั้น 1-3 </t>
  </si>
  <si>
    <t>กฟส.</t>
  </si>
  <si>
    <t>กฟย.</t>
  </si>
  <si>
    <t>แผนงาน คปภ. ผวก.</t>
  </si>
  <si>
    <t>แก้ไข 100% ครบทุกจุดที่ตรวจพบ</t>
  </si>
  <si>
    <t>กฟฟ.ชั้น 1-3 จำนวน 5 กม., กฟส. จำนวน 3 กม.</t>
  </si>
  <si>
    <t>ทุกไตรมาส ตามระยะเวลาที่ คณะทำงาน SEPA องค์กรกำหนด</t>
  </si>
  <si>
    <t>ทุกไตรมาส ตามระยะเวลาที่ กกท.กำหนด</t>
  </si>
  <si>
    <t>ทุกไตรมาส ตามระยะเวลาที่ ฝสส.กำหนด</t>
  </si>
  <si>
    <t>รายงานตามระยะเวลาที่ ฝสส.กำหนด</t>
  </si>
  <si>
    <t>รอ ฝสส.</t>
  </si>
  <si>
    <t>ภายในไตรมาส 1/2560</t>
  </si>
  <si>
    <t xml:space="preserve"> ภายในวันที่  30  มกราคม 2560</t>
  </si>
  <si>
    <t>หมวดที่ 1</t>
  </si>
  <si>
    <t>Loss</t>
  </si>
  <si>
    <t>3.2 สรุปรายงานสถิติ วิเคราะห์ความพึงพอใจ/ความต้องการ/ข้อเสนอแนะ จากการสำรวจข้อมูล</t>
  </si>
  <si>
    <t>ป้อนกลับจากลูกค้า ส่งให้คณะทำงานด้านการบริการลูกค้า</t>
  </si>
  <si>
    <r>
      <t xml:space="preserve">       3.7.1 ให้ กฟฟ.ชั้น 1-3 ตั้ง  </t>
    </r>
    <r>
      <rPr>
        <b/>
        <sz val="18"/>
        <color rgb="FF0000FF"/>
        <rFont val="Browallia New"/>
        <family val="2"/>
      </rPr>
      <t>Front</t>
    </r>
    <r>
      <rPr>
        <b/>
        <sz val="18"/>
        <color rgb="FF1607DF"/>
        <rFont val="Browallia New"/>
        <family val="2"/>
      </rPr>
      <t xml:space="preserve"> Manager เพื่อทำหน้าที่ดูแลและประสานงานแก้ไขปัญหา</t>
    </r>
  </si>
  <si>
    <t>เดิมประเมิน จำนวนครั้ง</t>
  </si>
  <si>
    <t>ข้อตกลง อข.</t>
  </si>
  <si>
    <t>จำนวน 3 โครงการ (กฟข.ละ 1 โครงการ)</t>
  </si>
  <si>
    <t xml:space="preserve">SO1 เพื่อสร้างความเติบโตอย่างยั่งยืนขององค์กร 
</t>
  </si>
  <si>
    <t>และมีธรรมาภิบาล</t>
  </si>
  <si>
    <t>ระบบจำหน่ายที่เปลี่ยนแปลงการจ่ายไฟ จำนวน 11 ฟีดเดอร์</t>
  </si>
  <si>
    <t>สามารถลดหน่วยสูญเสียได้ 2.38 ล้านหน่วย</t>
  </si>
  <si>
    <t>18 กิจกรรม</t>
  </si>
  <si>
    <r>
      <t xml:space="preserve">กฟฉ.1        </t>
    </r>
    <r>
      <rPr>
        <sz val="16"/>
        <rFont val="Angsana New"/>
        <family val="1"/>
      </rPr>
      <t xml:space="preserve">
</t>
    </r>
  </si>
  <si>
    <t>นโยบาย อข. 100%</t>
  </si>
  <si>
    <r>
      <t xml:space="preserve">กฟฉ.1            รายงานภายใน วันที่ 15 กุมภาพันธ์ 2560 </t>
    </r>
    <r>
      <rPr>
        <b/>
        <sz val="18"/>
        <color rgb="FFFF0000"/>
        <rFont val="Browallia New"/>
        <family val="2"/>
      </rPr>
      <t>(กฟฉ.1 ดำเนินการแล้ว)</t>
    </r>
  </si>
  <si>
    <t>ดำเนินการแล้ว</t>
  </si>
  <si>
    <t>กฟฟ.ชั้น 1-3 รายงานภายใน 10 วันหลังสิ้นไตรมาส</t>
  </si>
  <si>
    <t xml:space="preserve"> -ติดต่อโดยตรงที่สำนักงาน</t>
  </si>
  <si>
    <t>กฟฟ.ชั้น 1-3 รายงานภายใน 5 วันหลังสิ้นไตรมาส</t>
  </si>
  <si>
    <t xml:space="preserve">กฟฉ.1 รายงานภายใน 10 วันหลังสิ้นไตรมาส       </t>
  </si>
  <si>
    <t xml:space="preserve">ตรวจสอบข้อมูลในระบบ e-One </t>
  </si>
  <si>
    <t>กฟฟ.ชั้น 1-3, กฟส.</t>
  </si>
  <si>
    <t xml:space="preserve">กฟฉ.1    จัดส่งภายใน 15 มิถุนายน 2560    </t>
  </si>
  <si>
    <t xml:space="preserve">กฟฟ.ชั้น 1-3    จัดส่งภายใน 5 มิถุนายน 2560    </t>
  </si>
  <si>
    <t xml:space="preserve">กฟฟ.ชั้น 1-3 </t>
  </si>
  <si>
    <t>กฟฟ. 1. ตรวจวัดแรงดันจุดที่มีการร้องเรียน(ตรวจสอบข้อมูลจากระบบ e-One) และบันทึกข้อมูลตามแบบฟอร์ม</t>
  </si>
  <si>
    <t xml:space="preserve"> ภายใน 5 วันที่มีการร้องเรียน</t>
  </si>
  <si>
    <t xml:space="preserve">        2. รวบรวมข้อมูลที่ทำการตรวจวัด โดยรายงาน กฟฉ.1 ภายใน 5 วัน หลังสิ้นไตรมาส</t>
  </si>
  <si>
    <r>
      <rPr>
        <b/>
        <u/>
        <sz val="18"/>
        <color indexed="12"/>
        <rFont val="Browallia New"/>
        <family val="2"/>
      </rPr>
      <t>เป้าหมาย</t>
    </r>
    <r>
      <rPr>
        <b/>
        <sz val="18"/>
        <color indexed="12"/>
        <rFont val="Browallia New"/>
        <family val="2"/>
      </rPr>
      <t xml:space="preserve"> สัดส่วนจำนวนลูกค้าที่ใช้บริการ PEA Shop เปรียบเทียบกับที่ใช้บริการ ณ สำนักงาน ไม่ต่ำกว่า</t>
    </r>
  </si>
  <si>
    <t>กฟฟ. ที่มี PEA SHOP 7 กฟฟ. รายงานภายใน 10 วันหลังสิ้นไตรมาส</t>
  </si>
  <si>
    <t>โดยไตรมาสแรก ควรเข้าพบเยี่ยมเยียน และไตรมาสที่เหลือให้ใช้วิธีการสื่อสาร</t>
  </si>
  <si>
    <t xml:space="preserve">กฟฉ.1              1          ครั้ง </t>
  </si>
  <si>
    <t>(กฟจ.อด.,อด.2)</t>
  </si>
  <si>
    <t>7.1.3.1 กฟจ.(อด.,อด.2), กฟอ.กภว. ดำเนินการแล้วเสร็จภายในไตรมาส 3</t>
  </si>
  <si>
    <t>7.1.3.2 กฟฟ.ชั้น 1-3 ที่คงเหลือ ดำเนินการแล้วเสร็จภายในไตรมาส 4</t>
  </si>
  <si>
    <t xml:space="preserve">รวม กฟจ.อุดรธานี    </t>
  </si>
  <si>
    <t>รวม กฟจ.หนองคาย</t>
  </si>
  <si>
    <t>รวม กฟจ.ขอนแก่น</t>
  </si>
  <si>
    <t>รวม กฟจ.เลย</t>
  </si>
  <si>
    <t>รวม กฟจ.สกลนคร</t>
  </si>
  <si>
    <t>รวม กฟจ.นครพนม</t>
  </si>
  <si>
    <t>รวม กฟอ.ชุมแพ</t>
  </si>
  <si>
    <t>รวม กฟอ.หนองหาน</t>
  </si>
  <si>
    <t>รวม กฟอ.พังโคน</t>
  </si>
  <si>
    <t>รวม กฟจ.หนองบัวลำภู</t>
  </si>
  <si>
    <t>รวม กฟอ.บ้านไผ่</t>
  </si>
  <si>
    <t>รวม กฟจ.บึงกาฬ</t>
  </si>
  <si>
    <t>รวม กฟจ.ขอนแก่น 2</t>
  </si>
  <si>
    <t>รวม กฟจ.อุดรธานี 2</t>
  </si>
  <si>
    <t>1. กฟฟ.ดำเนินการแล้วเสร็จภายในรอบบิลที่มีการชำระเงิน</t>
  </si>
  <si>
    <t xml:space="preserve">ภายใน 30 วันนับจากวันตรวจพบ ให้ได้ 100% </t>
  </si>
  <si>
    <r>
      <t xml:space="preserve">และสรุปรายงานเป็นประจำทุกไตรมาส </t>
    </r>
    <r>
      <rPr>
        <sz val="18"/>
        <color indexed="12"/>
        <rFont val="Browallia New"/>
        <family val="2"/>
      </rPr>
      <t xml:space="preserve">(ครัวเรือนที่ไม่มีไฟฟ้าใช้ทั้งหมด, </t>
    </r>
  </si>
  <si>
    <t>กฟจ.อด.,อด.2 นค., นภ.,ลย., ขก.,ขก.2, บฬ.</t>
  </si>
  <si>
    <t>13.1.1 จำนวนพนักงานที่เข้าไปตอบแบบสอบถาม</t>
  </si>
  <si>
    <t xml:space="preserve">ไม่น้อยกว่าร้อยละ 60 (ให้ กฟข.พิจารณากิจกรรมดำเนินการ) </t>
  </si>
  <si>
    <t>เปลี่ยนผู้รับผิดชอบ</t>
  </si>
  <si>
    <t>1.1 ดำเนินกิจกรรมตามแผนพัฒนาการให้บริการสนับสนุนแก่ลูกค้าตามแผนแม่บทบริการลูกค้าทบทวนปี 2560</t>
  </si>
  <si>
    <t xml:space="preserve">     2.2.2 การรับฟังด้วยการปฏิสัมพันธ์ (Interaction-based) (VOC-04-003)</t>
  </si>
  <si>
    <t xml:space="preserve">                ปี 60= 69,045 ดวงโคม (ปี 59 = 69,045 ดวงโคม)        </t>
  </si>
  <si>
    <t>กฟจ.เลย และ กฟอ.พังโคน</t>
  </si>
  <si>
    <t>กฟฉ.1         อปท.ทั้งหมด จำนวน... แห่ง, แจ้งแล้ว จำนวน...แห่ง</t>
  </si>
  <si>
    <t>ได้ดำเนินการจัดอบรมฯ ครบถ้วนแล้ว</t>
  </si>
  <si>
    <t>ตามอนุมัติ อข.ฉ.1 ลว. 6 มี.ค.2560</t>
  </si>
  <si>
    <t>บันทึกเลขที่ ฉ.1 กรท.(สจ.)181/2560</t>
  </si>
  <si>
    <t>รุ่นที่ 1 วันที่ 13-14 มี.ค.2560 55 คน</t>
  </si>
  <si>
    <t>รุ่นที่ 2 วันที่ 27-28 มี.ค.2560 85 คน</t>
  </si>
  <si>
    <t xml:space="preserve">เป้าไม่ตรงกับภาค 2 </t>
  </si>
  <si>
    <t>กฟข.</t>
  </si>
  <si>
    <t xml:space="preserve">กฟจ.อุดรธานี 2  (นิตโย)   </t>
  </si>
  <si>
    <t>บาท</t>
  </si>
  <si>
    <t xml:space="preserve">กฟฉ.1 วิเคราะห์          </t>
  </si>
  <si>
    <t>ตัดจ่าย,ปรับปรุง,แก้ไข .... ราย</t>
  </si>
  <si>
    <t>กฟจ.ขอนแก่น 2 (มะลิวัลย์)(ไม่รวมในสังกัด)</t>
  </si>
  <si>
    <t>กฟจ.อุดรธานี 2 (นิตโย)(ไม่รวมในสังกัด)</t>
  </si>
  <si>
    <t>กฟจ.อุดรธานี 2 (นิตโย)</t>
  </si>
  <si>
    <t>ได้แก่ กฟส.(เชียงคาน,เพ็ญ,กุดจับ,กระนวน,มัญจาคีรี,หนองสองห้อง,อากาศอำนวย,นาแก)</t>
  </si>
  <si>
    <t>กฟจ.อุดรธานี 2   (ไม่รวมในสังกัด)</t>
  </si>
  <si>
    <t>จำนวนรวม 1</t>
  </si>
  <si>
    <t>กฟจ.อุดรธานี2 (นิตโย)</t>
  </si>
  <si>
    <t>6.5.2 ใช้นวัตกรรมตรวจสอบหาจุดที่คาดว่าจะมีปัญหาแรงดันไฟฟ้าตก(เกิน10%)ในระบบ</t>
  </si>
  <si>
    <t>กรท.,กวว.</t>
  </si>
  <si>
    <t>กฟจ.อุดรธานี</t>
  </si>
  <si>
    <t>กฟจ.ขอนแก่น2(มะลิวัลย์)</t>
  </si>
  <si>
    <t>กฟจ.อุดรธานี2(นิตโย)</t>
  </si>
  <si>
    <t>ไฟฟ้าผ่าน E-mail หรือโทรสารแบบอัตโนมัติ</t>
  </si>
  <si>
    <t xml:space="preserve">กฟฉ.3 </t>
  </si>
  <si>
    <t xml:space="preserve">  ความยาวระบบสายส่งของ กฟฉ.1  รวม 933 วงจร-กม. (ทุกไตรมาส)</t>
  </si>
  <si>
    <t>รวม กฟฉ.1 (ความยาวระบบจำหน่าย 22 kV)</t>
  </si>
  <si>
    <t>Recloser ชำรุดปี 2559 รวมทั้งสิ้น 80 ตัว</t>
  </si>
  <si>
    <t>เป้าหมายปี 2560 รวมทั้งสิ้น 70 ตัว (ลดลงไม่น้อยกว่า 10% ของปี 2559)</t>
  </si>
  <si>
    <t>กฟจ.(อด.,อด.2)</t>
  </si>
  <si>
    <t>กฟจ.นค.</t>
  </si>
  <si>
    <t>กฟจ.(ขก.,ขก.2)</t>
  </si>
  <si>
    <t>กฟจ.ลย.</t>
  </si>
  <si>
    <t>กฟจ.สน.</t>
  </si>
  <si>
    <t>กฟจ.นพ.</t>
  </si>
  <si>
    <t>กฟอ.ชมพ.</t>
  </si>
  <si>
    <t>กฟอ.กภว.</t>
  </si>
  <si>
    <t>กฟอ.นห.</t>
  </si>
  <si>
    <t>กฟอ.พคน.</t>
  </si>
  <si>
    <t>กฟจ.นภ.</t>
  </si>
  <si>
    <t>กฟอ.บผ.</t>
  </si>
  <si>
    <t>กฟจ.บฬ.</t>
  </si>
  <si>
    <t>สับเปลี่ยนไปแล้ว ( ม.ค. - ก.พ. 60) = 800 เครื่อง</t>
  </si>
  <si>
    <t>ดำเนินการฝึกซ้อม(เสมือนจริง)</t>
  </si>
  <si>
    <t>421 ราย</t>
  </si>
  <si>
    <t>มีการเลื่อนประชุมจากไตรมาส 1 ไปจัดในไตรมาส 2</t>
  </si>
  <si>
    <t>เปลี่ยนผู้รับผิดชอบ(เดิม กวว.)</t>
  </si>
  <si>
    <t>เปลี่ยนข้อความ</t>
  </si>
  <si>
    <t>เปลี่ยนเป้าตาม ภาค2(16044) ได้</t>
  </si>
  <si>
    <t>กระจายเป้ามาใหม่</t>
  </si>
  <si>
    <t>เป้า ภาค 2 = 160 คน</t>
  </si>
  <si>
    <t>7.3.1 รายงานผลกิจกรรม Safety talk ทุกเดือน ขยายผลถึง กฟย. (114 แห่ง)</t>
  </si>
  <si>
    <t>7.3.2 สำรวจความต้องการเครื่องมือ ให้รายงานผลการจัดหาอุปกรณ์ (16 แห่ง )</t>
  </si>
  <si>
    <t>7.3.3 รายงานผลการ OJT ผู้ปฏิบัติงาน ทุกไตรมาส( 114 แห่ง)</t>
  </si>
  <si>
    <r>
      <t xml:space="preserve">2.1 สรุปข้อมูลเสียงของลูกค้า (ความต้องการ ความคาดหวัง ความพึงพอใจ ความไม่พึงพอใจ) </t>
    </r>
    <r>
      <rPr>
        <b/>
        <u/>
        <sz val="16"/>
        <color indexed="12"/>
        <rFont val="Browallia New"/>
        <family val="2"/>
      </rPr>
      <t xml:space="preserve">ปี 2559 </t>
    </r>
  </si>
  <si>
    <t xml:space="preserve">กฟฉ.2     -                                         </t>
  </si>
  <si>
    <t xml:space="preserve">กฟฉ.1                                                            
</t>
  </si>
  <si>
    <t>กฟจ.ขอนแก่น 2   (ไม่รวมในสังกัด)</t>
  </si>
  <si>
    <t xml:space="preserve">กฟจ.อุดรธานี 2 </t>
  </si>
  <si>
    <r>
      <t>จังหวัดหนองคาย</t>
    </r>
    <r>
      <rPr>
        <b/>
        <strike/>
        <sz val="18"/>
        <color rgb="FF0000FF"/>
        <rFont val="Browallia New"/>
        <family val="2"/>
      </rPr>
      <t>และจังหวัดมุกดาหาร</t>
    </r>
    <r>
      <rPr>
        <b/>
        <sz val="18"/>
        <color rgb="FF0000FF"/>
        <rFont val="Browallia New"/>
        <family val="2"/>
      </rPr>
      <t xml:space="preserve"> โดยก่อสร้างเสริมและปรับปรุงระบบจำหน่ายไฟฟ้า</t>
    </r>
  </si>
  <si>
    <t>เช่น ไตรมาส 1 เกิดขึ้น 100 งาน ต้องปิดได้อย่างน้อย 60 งาน</t>
  </si>
  <si>
    <t>ไตรมาส 2 เกิดขึ้นอีก 100 งาน รวมเป็น 200 งาน ต้องปิดได้อย่างน้อย 120 งาน</t>
  </si>
  <si>
    <t xml:space="preserve"> - ลูกค้ารายใหญ่รายใหม่ (ปี 2560) ร้อยละ 100*(เฉพาะที่มีการร้องขอ)</t>
  </si>
  <si>
    <t xml:space="preserve"> - ลูกค้ารายใหญ่รายเดิม ร้อยละ 100*(เฉพาะที่มีการร้องขอ)</t>
  </si>
  <si>
    <t>KM</t>
  </si>
  <si>
    <t>ผพอ.กอก.</t>
  </si>
  <si>
    <t xml:space="preserve">ตกเกินกว่าร้อยละ 10 ของแรงดันพิกัด (จากข้อมูลตามข้อ 6.5.4) ตามลำดับความเร่งด่วน
</t>
  </si>
  <si>
    <t>กฟฟ.ชั้น 1-3</t>
  </si>
  <si>
    <r>
      <t>ลูกหนี้ ณ 31 ธ.ค.59 คงเหลือ 45.91 ลบ.</t>
    </r>
    <r>
      <rPr>
        <b/>
        <u/>
        <sz val="18"/>
        <color rgb="FFFF0000"/>
        <rFont val="Browallia New"/>
        <family val="2"/>
      </rPr>
      <t xml:space="preserve"> หัก</t>
    </r>
    <r>
      <rPr>
        <b/>
        <sz val="18"/>
        <color rgb="FFFF0000"/>
        <rFont val="Browallia New"/>
        <family val="2"/>
      </rPr>
      <t xml:space="preserve"> พิทักษ์ทรัพย์ 6.830 ลบ</t>
    </r>
  </si>
  <si>
    <r>
      <t xml:space="preserve">2.4 จัดเก็บหนี้พาดสายก่อนได้รับอนุญาต บัญชี 41039130 </t>
    </r>
    <r>
      <rPr>
        <b/>
        <sz val="17"/>
        <color rgb="FF0000FF"/>
        <rFont val="Browallia New"/>
        <family val="2"/>
      </rPr>
      <t>(รหัสบริการ S-WC-001,S-WC-002)</t>
    </r>
  </si>
  <si>
    <r>
      <rPr>
        <b/>
        <u/>
        <sz val="18"/>
        <color rgb="FF0000FF"/>
        <rFont val="Browallia New"/>
        <family val="2"/>
      </rPr>
      <t>ก่อนปี 2560</t>
    </r>
    <r>
      <rPr>
        <b/>
        <sz val="18"/>
        <color rgb="FF0000FF"/>
        <rFont val="Browallia New"/>
        <family val="2"/>
      </rPr>
      <t xml:space="preserve"> ให้ครบถ้วน 100 % ยกเว้นรายที่อยู่ระหว่างดำเนินคดีและรายที่ขอผ่อนผัน</t>
    </r>
  </si>
  <si>
    <t>ตัวนี้ วัดผลที่ไตรมาส 4  เนื่องจากส่วนใหญ่ เป็นเคเบิ้ลที่ที่ไม่ได้รับอนุญาตและขอผ่อนชำระให้แล้วเสร็จภายในปี</t>
  </si>
  <si>
    <t>ทุกงบ C I P(งบ P เฉพาะ คฟม., คฟก., คขก.2)</t>
  </si>
  <si>
    <t>เป้าภาค 2 = 183751</t>
  </si>
  <si>
    <t>x</t>
  </si>
  <si>
    <t xml:space="preserve"> และหาวิธีการแก้ไขอย่างน้อย กฟข.ละ 1 สถานี ภายในไตรมาส 2/2560</t>
  </si>
  <si>
    <t>รายงานผลการวิเคราะห์ จำนวน 1 สถานี</t>
  </si>
  <si>
    <t>ล้านบาท (PS=50.904 ลบ. WMS=83.153 ลบ.)</t>
  </si>
  <si>
    <t>(เฉพาะ กฟฉ.3)</t>
  </si>
  <si>
    <t>กฟฟ.ชั้น 1-3 ทั้ง 15 แห่ง</t>
  </si>
  <si>
    <t>9. บันทึกข้อตกลงประเมินผลการดำเนินงาน</t>
  </si>
  <si>
    <t>9.1 การบริหารจัดการหน่วยสูญเสียในระบบจำหน่าย</t>
  </si>
  <si>
    <t xml:space="preserve">10.1 ศึกษา/วิเคราะห์หน่วยสูญเสียในระบบจำหน่าย  22 kV โดยใช้โปรแกรม U-Cube </t>
  </si>
  <si>
    <t>10. ข้อสั่งการ รผก.(ภ2)</t>
  </si>
  <si>
    <t>11. Non-Technical Loss</t>
  </si>
  <si>
    <t>11.1 สับเปลี่ยนมิเตอร์ตามวาระ เป้าหมายตามตารางดังนี้ (เครื่อง)</t>
  </si>
  <si>
    <t>11.2  ตรวจสอบเครื่องวัด(มิเตอร์)ให้แสดงค่าเที่ยงตรงทุก 3 ปี ของมิเตอร์</t>
  </si>
  <si>
    <t xml:space="preserve">11.3 ตรวจสอบและสับเปลี่ยนมิเตอร์ชำรุด (รหัส 06 ตามรายงานข้อมูลจากโปรแกรม U-Cube) </t>
  </si>
  <si>
    <t xml:space="preserve">11.4 ตรวจสอบมิเตอร์กลุ่มเสี่ยงละเมิดการใช้ไฟทุกเครื่อง </t>
  </si>
  <si>
    <t>11. Non-Technical Loss (ต่อ)</t>
  </si>
  <si>
    <t>11.5 ตรวจสอบมิเตอร์ไฟสาธารณะทุกเครื่อง (จำนวนมิเตอร์ติดตั้งของปี 2559)</t>
  </si>
  <si>
    <t xml:space="preserve">11.6 ปรับปรุงมิเตอร์คว่ำเอียง (ทุกเครื่องที่ตรวจพบ ให้ได้ 100%) </t>
  </si>
  <si>
    <t>11.7 ตรวจสอบมิเตอร์แบ่งแดนระหว่างเขต ปีละ 1 ครั้ง</t>
  </si>
  <si>
    <t>11.8 ตรวจสอบความเที่ยงตรงมิเตอร์จุดรับซื้อ VSPP ทุกแห่ง  ปีละ 1 ครั้ง</t>
  </si>
  <si>
    <t xml:space="preserve">11.9 ตรวจสอบความเที่ยงตรง มิเตอร์ AMR ประกอบ CT แรงต่ำ / CT,VT แรงสูง </t>
  </si>
  <si>
    <t>11.10 ตรวจสอบ และแก้ไข  ความผิดปกติของมิเตอร์ AMR  ทุกเครื่อง</t>
  </si>
  <si>
    <t xml:space="preserve">11.11 ตรวจสอบมิเตอร์แรงสูงประกอบ CT , VT ทุกเครื่อง (ไม่รวมมิเตอร์ AMR ) </t>
  </si>
  <si>
    <t>11.12 ตรวจสอบมิเตอร์แรงต่ำประกอบ CT ทุกเครื่อง  ปีละ 1 ครั้ง</t>
  </si>
  <si>
    <t xml:space="preserve">11.13 เร่งรัดนำข้อมูลมิเตอร์ติดตั้งใหม่,สับเปลี่ยนที่ยังไม่บันทึกข้อมูล เข้าระบบ SAP  </t>
  </si>
  <si>
    <t>11.14 เฉลี่ยหน่วย/ปรับปรุงหน่วย การใช้ไฟกรณีที่ตรวจพบหน่วยการใช้</t>
  </si>
  <si>
    <t>11.15 ประชาสัมพันธ์ให้หน่วยงานองค์กรปกครองส่วนท้องถิ่น ขอขยายเขตและติดตั้ง</t>
  </si>
  <si>
    <t>11.16 จัดอบรมให้กับพนักงานที่เกี่ยวข้องและตัวแทนจดหน่วย,จดแจ้ง ทุกคน เพื่อให้</t>
  </si>
  <si>
    <t>12. Technical Loss</t>
  </si>
  <si>
    <t xml:space="preserve">12.1 งาน Balance Load  </t>
  </si>
  <si>
    <t>12.1.1 ตรวจสอบและแก้ไขระบบจำหน่ายแรงสูงที่ Unbalance  Phase</t>
  </si>
  <si>
    <t>12.1.2 แก้ไข Balance Feeder แรงสูงทุก Feeder ที่จ่ายโหลดเกิน 8 MW</t>
  </si>
  <si>
    <t>12.1.3  แก้ไข Unbalance Load หม้อแปลง 3 เฟส ที่เกิน 20% ทุกเครื่อง</t>
  </si>
  <si>
    <t xml:space="preserve">12.2 งานก่อสร้างปรับปรุงระบบจำหน่าย </t>
  </si>
  <si>
    <t>12. Technical Loss (ต่อ)</t>
  </si>
  <si>
    <t>12.2.1 ก่อสร้างปรับปรุง/เพิ่มขนาด/เสริมหม้อแปลง (kVA.)</t>
  </si>
  <si>
    <t xml:space="preserve">12.2.2    ปรับปรุง/ก่อสร้างเสริมระบบจำหน่ายแรงสูงทุกโครงการ </t>
  </si>
  <si>
    <t>12.2.3  พิจารณาทวบทวนเปลี่ยนแปลงการจ่ายไฟ โดยคำนึงถึงหน่วยสูญเสียและ</t>
  </si>
  <si>
    <t>12.2.4    ปรับปรุง/เสริมระบบจำหน่ายแรงต่ำ</t>
  </si>
  <si>
    <t>12.2.5  เร่งรัดตัดจ่ายงานก่อสร้างเสริมระบบจำหน่ายที่ก่อสร้างแล้วเสร็จ เข้าใช้งาน</t>
  </si>
  <si>
    <t xml:space="preserve">12.3 คำนวณหน่วยสูญเสียผลกระทบจากผู้ผลิตไฟฟ้า( VSPP,SPP) ทุกราย </t>
  </si>
  <si>
    <t>12.4 ตรวจสอบ/ซ่อมแซม Fixed Capacitor แรงสูงที่หลุด/ชำรุด  นำเข้าระบบ</t>
  </si>
  <si>
    <t xml:space="preserve">12.5 จัดอบรมเชิงปฏิบัติการ OJT กระบวนการ งานตรวจสอบ/ซ่อมแซม Fixed Capacitor </t>
  </si>
  <si>
    <t xml:space="preserve">12.6 งานติดตั้ง Capacitor แรงสูง </t>
  </si>
  <si>
    <t>13. แผนงานบำรุงรักษาหม้อแปลงในระบบจำหน่าย</t>
  </si>
  <si>
    <t>13.1 งานตรวจสอบและบำรุงรักษาระบบจำหน่ายเชิงป้องกัน</t>
  </si>
  <si>
    <t xml:space="preserve">14. แผนการปรับปรุงข้อมูลในระบบ GIS </t>
  </si>
  <si>
    <t>14.1 ปรับปรุงข้อมูลหม้อแปลง กฟภ.  และ หม้อแปลงผู้ใช้ไฟใน</t>
  </si>
  <si>
    <t>14.2 ปรับปรุงข้อมูลมิเตอร์ลงในฐานข้อมูลระบบ GIS ให้มี PEA No.</t>
  </si>
  <si>
    <t>14.3 การปรับปรุงข้อมูลอุปกรณ์ตัดตอนและอุปกรณ์ป้องกัน</t>
  </si>
  <si>
    <t>14. แผนการปรับปรุงข้อมูลในระบบ GIS (ต่อ)</t>
  </si>
  <si>
    <t xml:space="preserve">15. บันทึกข้อตกลงประเมินผลการดำเนินงานประจำปี </t>
  </si>
  <si>
    <t>15.1 การขยายเขตไฟฟ้าให้กับหมู่บ้านที่ไม่มีไฟฟ้าใช้</t>
  </si>
  <si>
    <t>16. โครงการขยายเขตไฟฟ้าให้ราษฎร</t>
  </si>
  <si>
    <t xml:space="preserve">16.1 โครงการขยายเขตระบบไฟฟ้าให้บ้านเรือนราษฎรรายใหม่ (คฟม.) </t>
  </si>
  <si>
    <t xml:space="preserve">16.2  โครงการขยายเขตระบบไฟฟ้าให้ครัวเรือนที่ห่างไกล (คฟก.) </t>
  </si>
  <si>
    <t>16. โครงการขยายเขตไฟฟ้าให้ราษฎร (ต่อ)</t>
  </si>
  <si>
    <t xml:space="preserve">16.3 ปรับปรุงฐานข้อมูลครัวเรือนที่ไม่มีไฟฟ้าใช้ให้เป็นปัจจุบัน </t>
  </si>
  <si>
    <t>17. โครงการขยายเขตไฟฟ้าให้พื้นที่ทำกิน</t>
  </si>
  <si>
    <t>17.1  โครงการขยายเขตไฟฟ้าให้พื้นที่ทำกินทางการเกษตร (คขก.2)</t>
  </si>
  <si>
    <t>18. แผนส่งเสริมและผลักดันงานวิจัยไปใช้</t>
  </si>
  <si>
    <t>18.1 จัดทำนวัตกรรมที่ได้รับความเห็นชอบให้ทดลองใช้งานทุกเขต และดำเนิน</t>
  </si>
  <si>
    <t>18.2 นำผลงาน นวัตกรรม กระบวนการ ที่ก่อให้เกิดประสิทธิภาพ</t>
  </si>
  <si>
    <t>18.3 นำผลงานนวัตกรรมจากภายใน และภายนอกสายงาน ภ2 มาพิจารณาขออนุมัติ</t>
  </si>
  <si>
    <t>18.4 ส่งเสริมให้พนักงานคิดสร้างสรรค์นวัตกรรม / ปรับปรุง</t>
  </si>
  <si>
    <t xml:space="preserve">               2. กฟฉ.1-3 รายงานผลทุกเดือน</t>
  </si>
  <si>
    <r>
      <rPr>
        <b/>
        <u/>
        <sz val="18"/>
        <rFont val="Browallia New"/>
        <family val="2"/>
      </rPr>
      <t>หมายเหตุ</t>
    </r>
    <r>
      <rPr>
        <b/>
        <sz val="18"/>
        <rFont val="Browallia New"/>
        <family val="2"/>
      </rPr>
      <t xml:space="preserve"> </t>
    </r>
    <r>
      <rPr>
        <sz val="18"/>
        <rFont val="Browallia New"/>
        <family val="2"/>
      </rPr>
      <t>: 1. นำผลปี 2559 เป็นค่าตั้งต้น</t>
    </r>
  </si>
  <si>
    <t xml:space="preserve">   14.1.1  ทบทวนและปรับปรุงคู่มือการปฏิบัติงาน  กฟฟ. ละ 1 กระบวนการ</t>
  </si>
  <si>
    <t xml:space="preserve">   14.1.2 ทบทวนและปรับปรุงคู่มือการปฏิบัติงานเดิมที่ได้จัดทำในปี 2559</t>
  </si>
  <si>
    <t xml:space="preserve">   14.1.3 ทบทวนและปรับปรุงคู่มือการปฏิบัติงานเดิม สำหรับกองในสำนักงาน</t>
  </si>
  <si>
    <t xml:space="preserve">   14.1.4 จัดทำคู่มือการปฏิบัติงานตามภาระหน้าที่ที่สำคัญ สำหรับกองใน</t>
  </si>
  <si>
    <t xml:space="preserve">กฟฉ.1            1     ครั้ง             </t>
  </si>
  <si>
    <t>4.1 สรุปข้อมูลและสารสนเทศที่เกี่ยวข้องกับลูกค้าและตลาด มาเป็นปัจจัยนำเข้า (Inputs) ใน</t>
  </si>
  <si>
    <t>เป้าหมายไตรมาส 1</t>
  </si>
  <si>
    <t xml:space="preserve">ผลงานไตรมาส 1 </t>
  </si>
  <si>
    <t>ความสำเร็จ</t>
  </si>
  <si>
    <t>กฟฉ.1             ไม่น้อยกว่าร้อยละ 50 (พนักงานทั้งหมด 2,833 คน)</t>
  </si>
  <si>
    <t>พี่เมย์ ผงป.</t>
  </si>
  <si>
    <t>ผบน.</t>
  </si>
  <si>
    <t xml:space="preserve">       6.1.1 สรุปรายงานการสนับสนุนลูกค้ารายใหม่ตามข้อมูล BOI/หน่วยงานท้องถิ่น/แหล่งข้อมูลอื่นๆ</t>
  </si>
  <si>
    <t>Customer</t>
  </si>
  <si>
    <t>Sheet Name</t>
  </si>
  <si>
    <t xml:space="preserve">2.2 สรุปข้อมูลเสียงของลูกค้าแต่ละกลุ่ม (ความต้องการ ความคาดหวัง ความไม่พึงพอใจ/ร้องเรียน  </t>
  </si>
  <si>
    <t>กิจกรรมหลัก</t>
  </si>
  <si>
    <t xml:space="preserve">2.5 รายงานสถิติและสรุปวิเคราะห์เรื่องร้องเรียนปี 2560 </t>
  </si>
  <si>
    <t xml:space="preserve">     2.5.1 รายงานสถิติเรื่องร้องเรียนปี 2560 พร้อมทั้งประเมินผลการดำเนินงาน สรุปวิเคราะห์เรื่องร้องเรียน </t>
  </si>
  <si>
    <t xml:space="preserve">     3.2.2 สรุปผลการสำรวจข้อมูลป้อนกลับจากลูกค้า โดยวิธีการประเมินความพึงพอใจผ่านระบบกล่อง</t>
  </si>
  <si>
    <t>ประเมินความพึงพอใจ (Smile Box)  ทุกไตรมาส</t>
  </si>
  <si>
    <t>I1 OM1 SLA</t>
  </si>
  <si>
    <t>16.1 ปรับปรุง/จัดวางระบบการควบคุมภายในของหน่วยงานประจำปี 2560</t>
  </si>
  <si>
    <t xml:space="preserve">L6(OC1) ควบคุมภายใน,ความเสี่ยง </t>
  </si>
  <si>
    <t>สรุปหัวข้อกิจกรรมในแผนปฏิบัติที่เกี่ยวข้องกับไฟฟ้าโปร่งใส</t>
  </si>
  <si>
    <t>หมายเหตุ</t>
  </si>
  <si>
    <t>กิจกรรมที่เกี่ยวข้องจะไฮไล้ด้วยสี</t>
  </si>
</sst>
</file>

<file path=xl/styles.xml><?xml version="1.0" encoding="utf-8"?>
<styleSheet xmlns="http://schemas.openxmlformats.org/spreadsheetml/2006/main">
  <numFmts count="10">
    <numFmt numFmtId="41" formatCode="_-* #,##0_-;\-* #,##0_-;_-* &quot;-&quot;_-;_-@_-"/>
    <numFmt numFmtId="43" formatCode="_-* #,##0.00_-;\-* #,##0.00_-;_-* &quot;-&quot;??_-;_-@_-"/>
    <numFmt numFmtId="187" formatCode="#,##0.000"/>
    <numFmt numFmtId="188" formatCode="_-* #,##0.000_-;\-* #,##0.000_-;_-* &quot;-&quot;??_-;_-@_-"/>
    <numFmt numFmtId="189" formatCode="0.000"/>
    <numFmt numFmtId="190" formatCode="_-* #,##0_-;\-* #,##0_-;_-* &quot;-&quot;??_-;_-@_-"/>
    <numFmt numFmtId="191" formatCode="#,##0_ ;\-#,##0\ "/>
    <numFmt numFmtId="192" formatCode="#,##0.00_ ;\-#,##0.00\ "/>
    <numFmt numFmtId="193" formatCode="_(* #,##0.00_);_(* \(#,##0.00\);_(* &quot;-&quot;??_);_(@_)"/>
    <numFmt numFmtId="194" formatCode="#,##0;[Red]#,##0"/>
  </numFmts>
  <fonts count="18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0"/>
      <name val="Arial"/>
      <family val="2"/>
    </font>
    <font>
      <sz val="11"/>
      <color theme="1"/>
      <name val="Calibri"/>
      <family val="2"/>
      <charset val="222"/>
    </font>
    <font>
      <b/>
      <sz val="18"/>
      <name val="Browallia New"/>
      <family val="2"/>
    </font>
    <font>
      <sz val="18"/>
      <name val="Browallia New"/>
      <family val="2"/>
    </font>
    <font>
      <sz val="14"/>
      <name val="Cordia New"/>
      <family val="2"/>
    </font>
    <font>
      <b/>
      <sz val="20"/>
      <name val="Browallia New"/>
      <family val="2"/>
    </font>
    <font>
      <sz val="18"/>
      <color theme="1"/>
      <name val="Browallia New"/>
      <family val="2"/>
    </font>
    <font>
      <b/>
      <sz val="16"/>
      <name val="Browallia New"/>
      <family val="2"/>
    </font>
    <font>
      <sz val="16"/>
      <name val="Browallia New"/>
      <family val="2"/>
    </font>
    <font>
      <b/>
      <sz val="16"/>
      <color indexed="12"/>
      <name val="Browallia New"/>
      <family val="2"/>
    </font>
    <font>
      <sz val="16"/>
      <color theme="1"/>
      <name val="Browallia New"/>
      <family val="2"/>
    </font>
    <font>
      <sz val="16"/>
      <color indexed="12"/>
      <name val="Browallia New"/>
      <family val="2"/>
    </font>
    <font>
      <sz val="16"/>
      <color indexed="23"/>
      <name val="Browallia New"/>
      <family val="2"/>
    </font>
    <font>
      <sz val="16"/>
      <color indexed="8"/>
      <name val="Browallia New"/>
      <family val="2"/>
    </font>
    <font>
      <sz val="16"/>
      <color indexed="10"/>
      <name val="Browallia New"/>
      <family val="2"/>
    </font>
    <font>
      <sz val="16"/>
      <color indexed="60"/>
      <name val="Browallia New"/>
      <family val="2"/>
    </font>
    <font>
      <sz val="16"/>
      <color rgb="FFFF0000"/>
      <name val="Browallia New"/>
      <family val="2"/>
    </font>
    <font>
      <b/>
      <sz val="16"/>
      <color rgb="FFFF0000"/>
      <name val="Browallia New"/>
      <family val="2"/>
    </font>
    <font>
      <b/>
      <sz val="16"/>
      <color indexed="10"/>
      <name val="Browallia New"/>
      <family val="2"/>
    </font>
    <font>
      <b/>
      <sz val="16"/>
      <color theme="1"/>
      <name val="Browallia New"/>
      <family val="2"/>
    </font>
    <font>
      <sz val="16"/>
      <color indexed="17"/>
      <name val="Browallia New"/>
      <family val="2"/>
    </font>
    <font>
      <b/>
      <sz val="18"/>
      <color indexed="10"/>
      <name val="Browallia New"/>
      <family val="2"/>
    </font>
    <font>
      <sz val="16"/>
      <color indexed="14"/>
      <name val="Browallia New"/>
      <family val="2"/>
    </font>
    <font>
      <sz val="16"/>
      <color indexed="55"/>
      <name val="Browallia New"/>
      <family val="2"/>
    </font>
    <font>
      <sz val="16"/>
      <color indexed="13"/>
      <name val="Browallia New"/>
      <family val="2"/>
    </font>
    <font>
      <b/>
      <sz val="16"/>
      <color rgb="FF0000FF"/>
      <name val="Browallia New"/>
      <family val="2"/>
    </font>
    <font>
      <b/>
      <sz val="18"/>
      <color rgb="FFFF0000"/>
      <name val="Browallia New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8"/>
      <color indexed="12"/>
      <name val="Browallia New"/>
      <family val="2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b/>
      <i/>
      <sz val="16"/>
      <color indexed="12"/>
      <name val="Browallia New"/>
      <family val="2"/>
    </font>
    <font>
      <b/>
      <sz val="11"/>
      <color rgb="FF9C0006"/>
      <name val="Tahoma"/>
      <family val="2"/>
      <scheme val="minor"/>
    </font>
    <font>
      <b/>
      <sz val="11"/>
      <color rgb="FF9C6500"/>
      <name val="Tahoma"/>
      <family val="2"/>
      <scheme val="minor"/>
    </font>
    <font>
      <b/>
      <sz val="18"/>
      <color theme="1"/>
      <name val="Browallia New"/>
      <family val="2"/>
    </font>
    <font>
      <strike/>
      <sz val="16"/>
      <name val="Browallia New"/>
      <family val="2"/>
    </font>
    <font>
      <strike/>
      <sz val="16"/>
      <color indexed="12"/>
      <name val="Browallia New"/>
      <family val="2"/>
    </font>
    <font>
      <u/>
      <sz val="18"/>
      <color rgb="FFFF0000"/>
      <name val="Browallia New"/>
      <family val="2"/>
    </font>
    <font>
      <b/>
      <sz val="16"/>
      <color rgb="FFFF0000"/>
      <name val="Wingdings"/>
      <charset val="2"/>
    </font>
    <font>
      <b/>
      <sz val="16"/>
      <color indexed="10"/>
      <name val="Wingdings"/>
      <charset val="2"/>
    </font>
    <font>
      <u/>
      <sz val="16"/>
      <color rgb="FFFF0000"/>
      <name val="Browallia New"/>
      <family val="2"/>
    </font>
    <font>
      <sz val="18"/>
      <color indexed="12"/>
      <name val="Browallia New"/>
      <family val="2"/>
    </font>
    <font>
      <sz val="18"/>
      <color indexed="10"/>
      <name val="Browallia New"/>
      <family val="2"/>
    </font>
    <font>
      <sz val="18"/>
      <color rgb="FFFF0000"/>
      <name val="Browallia New"/>
      <family val="2"/>
    </font>
    <font>
      <sz val="18"/>
      <color indexed="8"/>
      <name val="Browallia New"/>
      <family val="2"/>
    </font>
    <font>
      <sz val="18"/>
      <color indexed="58"/>
      <name val="Browallia New"/>
      <family val="2"/>
    </font>
    <font>
      <sz val="18"/>
      <color rgb="FF0000FF"/>
      <name val="Browallia New"/>
      <family val="2"/>
    </font>
    <font>
      <sz val="11"/>
      <color rgb="FFFF0000"/>
      <name val="Tahoma"/>
      <family val="2"/>
      <charset val="222"/>
      <scheme val="minor"/>
    </font>
    <font>
      <b/>
      <sz val="18"/>
      <color rgb="FF0000FF"/>
      <name val="Browallia New"/>
      <family val="2"/>
    </font>
    <font>
      <b/>
      <sz val="18"/>
      <color indexed="60"/>
      <name val="Browallia New"/>
      <family val="2"/>
    </font>
    <font>
      <sz val="18"/>
      <color indexed="60"/>
      <name val="Browallia New"/>
      <family val="2"/>
    </font>
    <font>
      <sz val="18"/>
      <color indexed="17"/>
      <name val="Browallia New"/>
      <family val="2"/>
    </font>
    <font>
      <sz val="18"/>
      <color indexed="9"/>
      <name val="Browallia New"/>
      <family val="2"/>
    </font>
    <font>
      <sz val="18"/>
      <color indexed="14"/>
      <name val="Browallia New"/>
      <family val="2"/>
    </font>
    <font>
      <b/>
      <u/>
      <sz val="18"/>
      <color rgb="FF0000FF"/>
      <name val="Browallia New"/>
      <family val="2"/>
    </font>
    <font>
      <sz val="18"/>
      <color theme="1"/>
      <name val="Tahoma"/>
      <family val="2"/>
      <charset val="222"/>
      <scheme val="minor"/>
    </font>
    <font>
      <strike/>
      <sz val="18"/>
      <color indexed="10"/>
      <name val="Browallia New"/>
      <family val="2"/>
    </font>
    <font>
      <strike/>
      <sz val="18"/>
      <color indexed="12"/>
      <name val="Browallia New"/>
      <family val="2"/>
    </font>
    <font>
      <b/>
      <sz val="18"/>
      <color indexed="8"/>
      <name val="Browallia New"/>
      <family val="2"/>
    </font>
    <font>
      <sz val="18"/>
      <color indexed="13"/>
      <name val="Browallia New"/>
      <family val="2"/>
    </font>
    <font>
      <sz val="18"/>
      <color indexed="48"/>
      <name val="Browallia New"/>
      <family val="2"/>
    </font>
    <font>
      <i/>
      <sz val="18"/>
      <color theme="1"/>
      <name val="Tahoma"/>
      <family val="2"/>
      <charset val="222"/>
      <scheme val="minor"/>
    </font>
    <font>
      <i/>
      <sz val="18"/>
      <name val="Browallia New"/>
      <family val="2"/>
    </font>
    <font>
      <strike/>
      <sz val="16"/>
      <color theme="1"/>
      <name val="Browallia New"/>
      <family val="2"/>
    </font>
    <font>
      <b/>
      <i/>
      <sz val="18"/>
      <color indexed="12"/>
      <name val="Browallia New"/>
      <family val="2"/>
    </font>
    <font>
      <b/>
      <strike/>
      <sz val="18"/>
      <color indexed="12"/>
      <name val="Browallia New"/>
      <family val="2"/>
    </font>
    <font>
      <b/>
      <sz val="15"/>
      <color indexed="10"/>
      <name val="Browallia New"/>
      <family val="2"/>
    </font>
    <font>
      <sz val="17"/>
      <color rgb="FFFF0000"/>
      <name val="Browallia New"/>
      <family val="2"/>
    </font>
    <font>
      <sz val="20"/>
      <color rgb="FFFF0000"/>
      <name val="TH Chakra Petch"/>
    </font>
    <font>
      <strike/>
      <sz val="18"/>
      <name val="Browallia New"/>
      <family val="2"/>
    </font>
    <font>
      <sz val="14"/>
      <name val="Browallia New"/>
      <family val="2"/>
    </font>
    <font>
      <sz val="14"/>
      <color rgb="FFFF0000"/>
      <name val="Browallia New"/>
      <family val="2"/>
    </font>
    <font>
      <sz val="16"/>
      <color theme="0"/>
      <name val="Browallia New"/>
      <family val="2"/>
    </font>
    <font>
      <sz val="18"/>
      <color theme="0"/>
      <name val="Browallia New"/>
      <family val="2"/>
    </font>
    <font>
      <b/>
      <sz val="15"/>
      <color rgb="FFFF0000"/>
      <name val="Browallia New"/>
      <family val="2"/>
    </font>
    <font>
      <b/>
      <sz val="15"/>
      <name val="Browallia New"/>
      <family val="2"/>
    </font>
    <font>
      <sz val="15"/>
      <name val="Browallia New"/>
      <family val="2"/>
    </font>
    <font>
      <sz val="15"/>
      <color theme="1"/>
      <name val="Browallia New"/>
      <family val="2"/>
    </font>
    <font>
      <sz val="15"/>
      <color indexed="23"/>
      <name val="Browallia New"/>
      <family val="2"/>
    </font>
    <font>
      <sz val="16"/>
      <color theme="1"/>
      <name val="TH SarabunPSK"/>
      <family val="2"/>
    </font>
    <font>
      <sz val="16"/>
      <color indexed="23"/>
      <name val="TH SarabunPSK"/>
      <family val="2"/>
    </font>
    <font>
      <sz val="16"/>
      <color indexed="12"/>
      <name val="TH SarabunPSK"/>
      <family val="2"/>
    </font>
    <font>
      <sz val="16"/>
      <color indexed="60"/>
      <name val="TH SarabunPSK"/>
      <family val="2"/>
    </font>
    <font>
      <b/>
      <sz val="22"/>
      <name val="Browallia New"/>
      <family val="2"/>
    </font>
    <font>
      <sz val="18"/>
      <color rgb="FFFF0000"/>
      <name val="Calibri"/>
      <family val="2"/>
    </font>
    <font>
      <b/>
      <sz val="16"/>
      <color indexed="8"/>
      <name val="Browallia New"/>
      <family val="2"/>
    </font>
    <font>
      <i/>
      <sz val="18"/>
      <color theme="0"/>
      <name val="Browallia New"/>
      <family val="2"/>
    </font>
    <font>
      <sz val="14"/>
      <color rgb="FF0000FF"/>
      <name val="Browallia New"/>
      <family val="2"/>
    </font>
    <font>
      <b/>
      <u/>
      <sz val="16"/>
      <color rgb="FFFF0000"/>
      <name val="Browallia New"/>
      <family val="2"/>
    </font>
    <font>
      <sz val="18"/>
      <color indexed="12"/>
      <name val="TH SarabunPSK"/>
      <family val="2"/>
    </font>
    <font>
      <b/>
      <sz val="16"/>
      <color indexed="60"/>
      <name val="Browallia New"/>
      <family val="2"/>
    </font>
    <font>
      <b/>
      <sz val="14"/>
      <color indexed="12"/>
      <name val="Bookman Old Style"/>
      <family val="1"/>
    </font>
    <font>
      <b/>
      <sz val="14"/>
      <color indexed="10"/>
      <name val="Bookman Old Style"/>
      <family val="1"/>
    </font>
    <font>
      <b/>
      <i/>
      <sz val="14"/>
      <name val="Bookman Old Style"/>
      <family val="1"/>
    </font>
    <font>
      <b/>
      <sz val="14"/>
      <name val="Bookman Old Style"/>
      <family val="1"/>
    </font>
    <font>
      <b/>
      <sz val="14"/>
      <color indexed="17"/>
      <name val="Bookman Old Style"/>
      <family val="1"/>
    </font>
    <font>
      <b/>
      <i/>
      <sz val="14"/>
      <color indexed="9"/>
      <name val="Bookman Old Style"/>
      <family val="1"/>
    </font>
    <font>
      <b/>
      <i/>
      <sz val="14"/>
      <color indexed="12"/>
      <name val="Bookman Old Style"/>
      <family val="1"/>
    </font>
    <font>
      <b/>
      <i/>
      <sz val="14"/>
      <color indexed="17"/>
      <name val="Bookman Old Style"/>
      <family val="1"/>
    </font>
    <font>
      <sz val="14"/>
      <name val="Bookman Old Style"/>
      <family val="1"/>
    </font>
    <font>
      <b/>
      <sz val="18"/>
      <color indexed="17"/>
      <name val="Browallia New"/>
      <family val="2"/>
    </font>
    <font>
      <b/>
      <sz val="17"/>
      <color indexed="12"/>
      <name val="Browallia New"/>
      <family val="2"/>
    </font>
    <font>
      <sz val="17"/>
      <name val="Browallia New"/>
      <family val="2"/>
    </font>
    <font>
      <sz val="17.5"/>
      <color rgb="FFFF0000"/>
      <name val="Browallia New"/>
      <family val="2"/>
    </font>
    <font>
      <b/>
      <sz val="17"/>
      <color rgb="FF0000FF"/>
      <name val="Browallia New"/>
      <family val="2"/>
    </font>
    <font>
      <sz val="18"/>
      <color theme="1" tint="4.9989318521683403E-2"/>
      <name val="Browallia New"/>
      <family val="2"/>
    </font>
    <font>
      <sz val="17.5"/>
      <color indexed="12"/>
      <name val="Browallia New"/>
      <family val="2"/>
    </font>
    <font>
      <b/>
      <sz val="17"/>
      <color rgb="FFFF0000"/>
      <name val="Browallia New"/>
      <family val="2"/>
    </font>
    <font>
      <b/>
      <sz val="17"/>
      <color theme="1"/>
      <name val="Browallia New"/>
      <family val="2"/>
    </font>
    <font>
      <b/>
      <sz val="17"/>
      <color indexed="8"/>
      <name val="Browallia New"/>
      <family val="2"/>
    </font>
    <font>
      <b/>
      <sz val="14"/>
      <color rgb="FFFF0000"/>
      <name val="Browallia New"/>
      <family val="2"/>
    </font>
    <font>
      <b/>
      <sz val="20"/>
      <color rgb="FFFF0000"/>
      <name val="Browallia New"/>
      <family val="2"/>
    </font>
    <font>
      <sz val="18"/>
      <color rgb="FFFF0000"/>
      <name val="TH SarabunPSK"/>
      <family val="2"/>
    </font>
    <font>
      <b/>
      <sz val="17.5"/>
      <color rgb="FF0000FF"/>
      <name val="Browallia New"/>
      <family val="2"/>
    </font>
    <font>
      <b/>
      <sz val="16"/>
      <color rgb="FFFF0000"/>
      <name val="TH SarabunPSK"/>
      <family val="2"/>
    </font>
    <font>
      <b/>
      <sz val="17.5"/>
      <color theme="1"/>
      <name val="Browallia New"/>
      <family val="2"/>
    </font>
    <font>
      <b/>
      <sz val="18"/>
      <color rgb="FF1607DF"/>
      <name val="Browallia New"/>
      <family val="2"/>
    </font>
    <font>
      <u/>
      <sz val="18"/>
      <name val="Browallia New"/>
      <family val="2"/>
    </font>
    <font>
      <b/>
      <u/>
      <sz val="18"/>
      <color indexed="12"/>
      <name val="Browallia New"/>
      <family val="2"/>
    </font>
    <font>
      <b/>
      <u/>
      <sz val="18"/>
      <color indexed="30"/>
      <name val="Browallia New"/>
      <family val="2"/>
    </font>
    <font>
      <b/>
      <sz val="18"/>
      <color rgb="FF2F11E5"/>
      <name val="Browallia New"/>
      <family val="2"/>
    </font>
    <font>
      <sz val="18"/>
      <color rgb="FF2F11E5"/>
      <name val="Browallia New"/>
      <family val="2"/>
    </font>
    <font>
      <b/>
      <strike/>
      <sz val="18"/>
      <color rgb="FF0000FF"/>
      <name val="Browallia New"/>
      <family val="2"/>
    </font>
    <font>
      <b/>
      <u/>
      <sz val="18"/>
      <name val="Browallia New"/>
      <family val="2"/>
    </font>
    <font>
      <u/>
      <sz val="11"/>
      <name val="Browallia New"/>
      <family val="2"/>
    </font>
    <font>
      <b/>
      <sz val="17.5"/>
      <name val="Browallia New"/>
      <family val="2"/>
    </font>
    <font>
      <sz val="16"/>
      <color indexed="12"/>
      <name val="Angsana New"/>
      <family val="1"/>
    </font>
    <font>
      <b/>
      <sz val="16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b/>
      <sz val="16"/>
      <color indexed="8"/>
      <name val="Angsana New"/>
      <family val="1"/>
    </font>
    <font>
      <b/>
      <sz val="16"/>
      <color rgb="FF0000FF"/>
      <name val="Angsana New"/>
      <family val="1"/>
    </font>
    <font>
      <b/>
      <sz val="16"/>
      <color indexed="12"/>
      <name val="Angsana New"/>
      <family val="1"/>
    </font>
    <font>
      <b/>
      <sz val="17.5"/>
      <color rgb="FFFF0000"/>
      <name val="Browallia New"/>
      <family val="2"/>
    </font>
    <font>
      <b/>
      <sz val="18"/>
      <name val="Angsana New"/>
      <family val="1"/>
    </font>
    <font>
      <b/>
      <sz val="18"/>
      <color theme="1"/>
      <name val="Angsana New"/>
      <family val="1"/>
    </font>
    <font>
      <b/>
      <sz val="18"/>
      <color rgb="FF0000FF"/>
      <name val="Angsana New"/>
      <family val="1"/>
    </font>
    <font>
      <sz val="18"/>
      <name val="Angsana New"/>
      <family val="1"/>
    </font>
    <font>
      <sz val="18"/>
      <color theme="1"/>
      <name val="Angsana New"/>
      <family val="1"/>
    </font>
    <font>
      <b/>
      <sz val="16"/>
      <color theme="1"/>
      <name val="Angsana New"/>
      <family val="1"/>
    </font>
    <font>
      <sz val="18"/>
      <color rgb="FF0000FF"/>
      <name val="Angsana New"/>
      <family val="1"/>
    </font>
    <font>
      <sz val="18"/>
      <color indexed="60"/>
      <name val="Aharoni"/>
      <charset val="177"/>
    </font>
    <font>
      <sz val="18"/>
      <color indexed="12"/>
      <name val="Angsana New"/>
      <family val="1"/>
    </font>
    <font>
      <sz val="18"/>
      <color rgb="FFFF0000"/>
      <name val="Angsana New"/>
      <family val="1"/>
    </font>
    <font>
      <sz val="18"/>
      <color indexed="9"/>
      <name val="Angsana New"/>
      <family val="1"/>
    </font>
    <font>
      <b/>
      <sz val="18"/>
      <color rgb="FFFF0000"/>
      <name val="Angsana New"/>
      <family val="1"/>
    </font>
    <font>
      <sz val="16"/>
      <color rgb="FF0000FF"/>
      <name val="Angsana New"/>
      <family val="1"/>
    </font>
    <font>
      <b/>
      <sz val="18"/>
      <color indexed="58"/>
      <name val="Browallia New"/>
      <family val="2"/>
    </font>
    <font>
      <b/>
      <i/>
      <sz val="18"/>
      <color theme="1"/>
      <name val="Angsana New"/>
      <family val="1"/>
    </font>
    <font>
      <i/>
      <sz val="18"/>
      <color theme="1"/>
      <name val="Browallia New"/>
      <family val="2"/>
    </font>
    <font>
      <b/>
      <sz val="18"/>
      <color indexed="12"/>
      <name val="Angsana New"/>
      <family val="1"/>
    </font>
    <font>
      <sz val="16"/>
      <color indexed="10"/>
      <name val="Angsana New"/>
      <family val="1"/>
    </font>
    <font>
      <sz val="16"/>
      <color indexed="9"/>
      <name val="Angsana New"/>
      <family val="1"/>
    </font>
    <font>
      <sz val="16"/>
      <color indexed="60"/>
      <name val="Aharoni"/>
      <charset val="177"/>
    </font>
    <font>
      <sz val="16"/>
      <name val="TH SarabunPSK"/>
      <family val="2"/>
    </font>
    <font>
      <sz val="16"/>
      <color indexed="8"/>
      <name val="Angsana New"/>
      <family val="1"/>
    </font>
    <font>
      <sz val="16"/>
      <color rgb="FF0000FF"/>
      <name val="Browallia New"/>
      <family val="2"/>
    </font>
    <font>
      <sz val="16"/>
      <color theme="0"/>
      <name val="Angsana New"/>
      <family val="1"/>
    </font>
    <font>
      <b/>
      <sz val="16"/>
      <color theme="0"/>
      <name val="Angsana New"/>
      <family val="1"/>
    </font>
    <font>
      <b/>
      <sz val="16"/>
      <color rgb="FF00B050"/>
      <name val="Browallia New"/>
      <family val="2"/>
    </font>
    <font>
      <sz val="18"/>
      <color rgb="FF0070C0"/>
      <name val="Browallia New"/>
      <family val="2"/>
    </font>
    <font>
      <b/>
      <sz val="18"/>
      <color rgb="FF0070C0"/>
      <name val="Browallia New"/>
      <family val="2"/>
    </font>
    <font>
      <sz val="18"/>
      <color rgb="FFFF0066"/>
      <name val="Browallia New"/>
      <family val="2"/>
    </font>
    <font>
      <b/>
      <sz val="16"/>
      <color rgb="FF1607DF"/>
      <name val="Browallia New"/>
      <family val="2"/>
    </font>
    <font>
      <b/>
      <u/>
      <sz val="16"/>
      <color indexed="12"/>
      <name val="Browallia New"/>
      <family val="2"/>
    </font>
    <font>
      <sz val="16"/>
      <color rgb="FFFF0000"/>
      <name val="Angsana New"/>
      <family val="1"/>
    </font>
    <font>
      <b/>
      <sz val="16"/>
      <color indexed="60"/>
      <name val="Aharoni"/>
      <charset val="177"/>
    </font>
    <font>
      <b/>
      <u/>
      <sz val="18"/>
      <color rgb="FFFF0000"/>
      <name val="Browallia New"/>
      <family val="2"/>
    </font>
    <font>
      <b/>
      <sz val="18"/>
      <color theme="0"/>
      <name val="Browallia New"/>
      <family val="2"/>
    </font>
    <font>
      <b/>
      <sz val="16"/>
      <name val="TH SarabunPSK"/>
      <family val="2"/>
    </font>
    <font>
      <b/>
      <sz val="16"/>
      <color rgb="FFFF0066"/>
      <name val="TH SarabunPSK"/>
      <family val="2"/>
    </font>
    <font>
      <sz val="16"/>
      <color rgb="FFFF0066"/>
      <name val="Browallia New"/>
      <family val="2"/>
    </font>
    <font>
      <b/>
      <sz val="16"/>
      <color theme="1"/>
      <name val="TH SarabunPSK"/>
      <family val="2"/>
    </font>
    <font>
      <sz val="17.600000000000001"/>
      <color rgb="FF000000"/>
      <name val="Angsana New"/>
      <family val="1"/>
    </font>
    <font>
      <b/>
      <sz val="17.600000000000001"/>
      <color rgb="FF000000"/>
      <name val="Angsana New"/>
      <family val="1"/>
    </font>
  </fonts>
  <fills count="22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FF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rgb="FF00B050"/>
      </left>
      <right/>
      <top style="thick">
        <color rgb="FF00B050"/>
      </top>
      <bottom/>
      <diagonal/>
    </border>
    <border>
      <left/>
      <right/>
      <top style="thick">
        <color rgb="FF00B050"/>
      </top>
      <bottom/>
      <diagonal/>
    </border>
    <border>
      <left/>
      <right style="thick">
        <color rgb="FF00B050"/>
      </right>
      <top style="thick">
        <color rgb="FF00B050"/>
      </top>
      <bottom/>
      <diagonal/>
    </border>
    <border>
      <left style="thick">
        <color rgb="FF00B050"/>
      </left>
      <right/>
      <top/>
      <bottom/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/>
      <top/>
      <bottom style="thick">
        <color rgb="FF00B050"/>
      </bottom>
      <diagonal/>
    </border>
    <border>
      <left/>
      <right/>
      <top/>
      <bottom style="thick">
        <color rgb="FF00B050"/>
      </bottom>
      <diagonal/>
    </border>
    <border>
      <left/>
      <right style="thick">
        <color rgb="FF00B050"/>
      </right>
      <top/>
      <bottom style="thick">
        <color rgb="FF00B050"/>
      </bottom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/>
      <right/>
      <top style="thick">
        <color rgb="FF00B050"/>
      </top>
      <bottom style="thick">
        <color rgb="FF00B050"/>
      </bottom>
      <diagonal/>
    </border>
    <border>
      <left/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6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43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10" borderId="0" applyNumberFormat="0" applyBorder="0" applyAlignment="0" applyProtection="0"/>
    <xf numFmtId="0" fontId="35" fillId="11" borderId="0" applyNumberFormat="0" applyBorder="0" applyAlignment="0" applyProtection="0"/>
    <xf numFmtId="0" fontId="36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9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797">
    <xf numFmtId="0" fontId="0" fillId="0" borderId="0" xfId="0"/>
    <xf numFmtId="0" fontId="8" fillId="0" borderId="0" xfId="44" applyFont="1" applyFill="1" applyAlignment="1">
      <alignment horizontal="left" vertical="center"/>
    </xf>
    <xf numFmtId="0" fontId="5" fillId="0" borderId="0" xfId="44" applyFont="1" applyFill="1" applyAlignment="1">
      <alignment horizontal="center" vertical="center"/>
    </xf>
    <xf numFmtId="0" fontId="6" fillId="0" borderId="0" xfId="44" applyFont="1" applyFill="1" applyAlignment="1">
      <alignment vertical="center"/>
    </xf>
    <xf numFmtId="0" fontId="8" fillId="0" borderId="0" xfId="44" applyFont="1" applyAlignment="1">
      <alignment vertical="center"/>
    </xf>
    <xf numFmtId="0" fontId="6" fillId="0" borderId="0" xfId="44" applyFont="1" applyAlignment="1">
      <alignment vertical="center"/>
    </xf>
    <xf numFmtId="0" fontId="10" fillId="0" borderId="0" xfId="44" applyFont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13" xfId="0" applyFont="1" applyBorder="1" applyAlignment="1">
      <alignment vertical="center"/>
    </xf>
    <xf numFmtId="0" fontId="11" fillId="0" borderId="12" xfId="45" applyFont="1" applyFill="1" applyBorder="1" applyAlignment="1">
      <alignment horizontal="center" vertical="center"/>
    </xf>
    <xf numFmtId="4" fontId="15" fillId="0" borderId="12" xfId="0" applyNumberFormat="1" applyFont="1" applyFill="1" applyBorder="1" applyAlignment="1">
      <alignment horizontal="right" vertical="center"/>
    </xf>
    <xf numFmtId="0" fontId="14" fillId="5" borderId="13" xfId="0" applyFont="1" applyFill="1" applyBorder="1" applyAlignment="1">
      <alignment vertical="center"/>
    </xf>
    <xf numFmtId="0" fontId="11" fillId="0" borderId="13" xfId="45" applyFont="1" applyFill="1" applyBorder="1" applyAlignment="1">
      <alignment horizontal="center" vertical="center"/>
    </xf>
    <xf numFmtId="4" fontId="15" fillId="0" borderId="13" xfId="0" applyNumberFormat="1" applyFont="1" applyFill="1" applyBorder="1" applyAlignment="1">
      <alignment horizontal="right" vertical="center"/>
    </xf>
    <xf numFmtId="4" fontId="16" fillId="0" borderId="13" xfId="16" applyNumberFormat="1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vertical="center"/>
    </xf>
    <xf numFmtId="4" fontId="14" fillId="0" borderId="13" xfId="16" applyNumberFormat="1" applyFont="1" applyFill="1" applyBorder="1" applyAlignment="1">
      <alignment horizontal="right" vertical="center"/>
    </xf>
    <xf numFmtId="4" fontId="14" fillId="0" borderId="13" xfId="16" quotePrefix="1" applyNumberFormat="1" applyFont="1" applyFill="1" applyBorder="1" applyAlignment="1">
      <alignment horizontal="center" vertical="center"/>
    </xf>
    <xf numFmtId="187" fontId="14" fillId="0" borderId="13" xfId="16" applyNumberFormat="1" applyFont="1" applyFill="1" applyBorder="1" applyAlignment="1">
      <alignment horizontal="center" vertical="center"/>
    </xf>
    <xf numFmtId="187" fontId="14" fillId="0" borderId="13" xfId="16" quotePrefix="1" applyNumberFormat="1" applyFont="1" applyFill="1" applyBorder="1" applyAlignment="1">
      <alignment horizontal="center" vertical="center"/>
    </xf>
    <xf numFmtId="4" fontId="16" fillId="0" borderId="13" xfId="16" applyNumberFormat="1" applyFont="1" applyFill="1" applyBorder="1" applyAlignment="1">
      <alignment horizontal="right" vertical="center"/>
    </xf>
    <xf numFmtId="0" fontId="11" fillId="0" borderId="13" xfId="0" applyFont="1" applyFill="1" applyBorder="1" applyAlignment="1">
      <alignment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3" xfId="46" applyFont="1" applyFill="1" applyBorder="1" applyAlignment="1">
      <alignment horizontal="center" vertical="center"/>
    </xf>
    <xf numFmtId="49" fontId="18" fillId="0" borderId="13" xfId="0" applyNumberFormat="1" applyFont="1" applyFill="1" applyBorder="1" applyAlignment="1">
      <alignment vertical="center"/>
    </xf>
    <xf numFmtId="4" fontId="18" fillId="0" borderId="13" xfId="0" applyNumberFormat="1" applyFont="1" applyFill="1" applyBorder="1" applyAlignment="1">
      <alignment vertical="center"/>
    </xf>
    <xf numFmtId="4" fontId="14" fillId="0" borderId="20" xfId="16" applyNumberFormat="1" applyFont="1" applyFill="1" applyBorder="1" applyAlignment="1">
      <alignment horizontal="right" vertical="center"/>
    </xf>
    <xf numFmtId="0" fontId="16" fillId="0" borderId="13" xfId="0" applyFont="1" applyFill="1" applyBorder="1" applyAlignment="1">
      <alignment vertical="center"/>
    </xf>
    <xf numFmtId="4" fontId="16" fillId="0" borderId="13" xfId="0" applyNumberFormat="1" applyFont="1" applyBorder="1" applyAlignment="1">
      <alignment horizontal="right" vertical="center"/>
    </xf>
    <xf numFmtId="187" fontId="11" fillId="0" borderId="13" xfId="16" applyNumberFormat="1" applyFont="1" applyFill="1" applyBorder="1" applyAlignment="1">
      <alignment horizontal="right" vertical="center"/>
    </xf>
    <xf numFmtId="4" fontId="11" fillId="0" borderId="13" xfId="16" applyNumberFormat="1" applyFont="1" applyFill="1" applyBorder="1" applyAlignment="1">
      <alignment horizontal="right" vertical="center"/>
    </xf>
    <xf numFmtId="4" fontId="11" fillId="0" borderId="13" xfId="0" applyNumberFormat="1" applyFont="1" applyBorder="1" applyAlignment="1">
      <alignment horizontal="right" vertical="center"/>
    </xf>
    <xf numFmtId="0" fontId="16" fillId="0" borderId="13" xfId="0" applyFont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187" fontId="11" fillId="0" borderId="13" xfId="16" applyNumberFormat="1" applyFont="1" applyFill="1" applyBorder="1" applyAlignment="1">
      <alignment horizontal="center" vertical="center"/>
    </xf>
    <xf numFmtId="4" fontId="11" fillId="0" borderId="13" xfId="16" applyNumberFormat="1" applyFont="1" applyFill="1" applyBorder="1" applyAlignment="1">
      <alignment horizontal="center" vertical="center"/>
    </xf>
    <xf numFmtId="0" fontId="11" fillId="0" borderId="17" xfId="46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20" xfId="45" applyFont="1" applyFill="1" applyBorder="1" applyAlignment="1">
      <alignment horizontal="center" vertical="center"/>
    </xf>
    <xf numFmtId="187" fontId="11" fillId="0" borderId="20" xfId="16" applyNumberFormat="1" applyFont="1" applyFill="1" applyBorder="1" applyAlignment="1">
      <alignment horizontal="right" vertical="center"/>
    </xf>
    <xf numFmtId="4" fontId="11" fillId="0" borderId="20" xfId="16" applyNumberFormat="1" applyFont="1" applyFill="1" applyBorder="1" applyAlignment="1">
      <alignment horizontal="right" vertical="center"/>
    </xf>
    <xf numFmtId="4" fontId="11" fillId="0" borderId="17" xfId="16" applyNumberFormat="1" applyFont="1" applyFill="1" applyBorder="1" applyAlignment="1">
      <alignment horizontal="center" vertical="center"/>
    </xf>
    <xf numFmtId="0" fontId="10" fillId="0" borderId="0" xfId="44" applyFont="1" applyFill="1" applyAlignment="1">
      <alignment horizontal="center" vertical="center"/>
    </xf>
    <xf numFmtId="0" fontId="11" fillId="0" borderId="0" xfId="44" applyFont="1" applyFill="1" applyAlignment="1">
      <alignment vertical="center"/>
    </xf>
    <xf numFmtId="0" fontId="11" fillId="0" borderId="0" xfId="44" applyFont="1" applyAlignment="1">
      <alignment vertical="center"/>
    </xf>
    <xf numFmtId="0" fontId="10" fillId="2" borderId="3" xfId="44" applyFont="1" applyFill="1" applyBorder="1" applyAlignment="1">
      <alignment horizontal="center" vertical="center"/>
    </xf>
    <xf numFmtId="0" fontId="10" fillId="2" borderId="2" xfId="44" applyFont="1" applyFill="1" applyBorder="1" applyAlignment="1">
      <alignment horizontal="center" vertical="center"/>
    </xf>
    <xf numFmtId="0" fontId="10" fillId="2" borderId="1" xfId="44" applyFont="1" applyFill="1" applyBorder="1" applyAlignment="1">
      <alignment vertical="center"/>
    </xf>
    <xf numFmtId="0" fontId="20" fillId="0" borderId="0" xfId="44" applyFont="1" applyAlignment="1">
      <alignment vertical="center"/>
    </xf>
    <xf numFmtId="0" fontId="13" fillId="0" borderId="0" xfId="0" applyFont="1"/>
    <xf numFmtId="0" fontId="21" fillId="0" borderId="0" xfId="0" applyFont="1" applyFill="1" applyAlignment="1">
      <alignment vertical="center"/>
    </xf>
    <xf numFmtId="49" fontId="21" fillId="0" borderId="0" xfId="0" applyNumberFormat="1" applyFont="1" applyFill="1" applyAlignment="1">
      <alignment horizontal="left" vertical="center"/>
    </xf>
    <xf numFmtId="0" fontId="10" fillId="0" borderId="0" xfId="44" quotePrefix="1" applyFont="1" applyAlignment="1">
      <alignment horizontal="left" vertical="center"/>
    </xf>
    <xf numFmtId="0" fontId="22" fillId="0" borderId="0" xfId="0" applyFont="1"/>
    <xf numFmtId="0" fontId="13" fillId="0" borderId="13" xfId="0" applyFont="1" applyBorder="1"/>
    <xf numFmtId="0" fontId="13" fillId="0" borderId="17" xfId="0" applyFont="1" applyBorder="1"/>
    <xf numFmtId="0" fontId="11" fillId="0" borderId="17" xfId="45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vertical="center"/>
    </xf>
    <xf numFmtId="0" fontId="13" fillId="0" borderId="17" xfId="0" applyFont="1" applyBorder="1" applyAlignment="1">
      <alignment vertical="center"/>
    </xf>
    <xf numFmtId="4" fontId="15" fillId="0" borderId="20" xfId="16" applyNumberFormat="1" applyFont="1" applyFill="1" applyBorder="1" applyAlignment="1">
      <alignment horizontal="right" vertical="center"/>
    </xf>
    <xf numFmtId="43" fontId="11" fillId="5" borderId="13" xfId="16" applyFont="1" applyFill="1" applyBorder="1" applyAlignment="1">
      <alignment horizontal="center" vertical="center"/>
    </xf>
    <xf numFmtId="0" fontId="11" fillId="0" borderId="13" xfId="27" applyFont="1" applyFill="1" applyBorder="1" applyAlignment="1">
      <alignment horizontal="center" vertical="center"/>
    </xf>
    <xf numFmtId="43" fontId="11" fillId="0" borderId="13" xfId="16" applyFont="1" applyFill="1" applyBorder="1" applyAlignment="1">
      <alignment horizontal="center" vertical="center"/>
    </xf>
    <xf numFmtId="0" fontId="11" fillId="0" borderId="13" xfId="49" applyFont="1" applyFill="1" applyBorder="1" applyAlignment="1">
      <alignment horizontal="center" vertical="center"/>
    </xf>
    <xf numFmtId="0" fontId="14" fillId="0" borderId="13" xfId="49" applyFont="1" applyFill="1" applyBorder="1" applyAlignment="1">
      <alignment horizontal="center" vertical="center"/>
    </xf>
    <xf numFmtId="4" fontId="11" fillId="0" borderId="20" xfId="16" applyNumberFormat="1" applyFont="1" applyFill="1" applyBorder="1" applyAlignment="1">
      <alignment horizontal="center" vertical="center"/>
    </xf>
    <xf numFmtId="0" fontId="14" fillId="0" borderId="13" xfId="48" applyFont="1" applyFill="1" applyBorder="1" applyAlignment="1">
      <alignment horizontal="left" vertical="center"/>
    </xf>
    <xf numFmtId="0" fontId="11" fillId="0" borderId="13" xfId="21" applyFont="1" applyFill="1" applyBorder="1" applyAlignment="1">
      <alignment horizontal="center" vertical="center"/>
    </xf>
    <xf numFmtId="4" fontId="11" fillId="0" borderId="17" xfId="16" applyNumberFormat="1" applyFont="1" applyFill="1" applyBorder="1" applyAlignment="1">
      <alignment horizontal="right" vertical="center"/>
    </xf>
    <xf numFmtId="4" fontId="26" fillId="0" borderId="13" xfId="16" applyNumberFormat="1" applyFont="1" applyFill="1" applyBorder="1" applyAlignment="1">
      <alignment horizontal="center" vertical="center"/>
    </xf>
    <xf numFmtId="4" fontId="11" fillId="0" borderId="17" xfId="0" applyNumberFormat="1" applyFont="1" applyBorder="1" applyAlignment="1">
      <alignment horizontal="right" vertical="center"/>
    </xf>
    <xf numFmtId="0" fontId="13" fillId="0" borderId="32" xfId="0" applyFont="1" applyBorder="1"/>
    <xf numFmtId="4" fontId="18" fillId="0" borderId="12" xfId="0" applyNumberFormat="1" applyFont="1" applyFill="1" applyBorder="1" applyAlignment="1">
      <alignment vertical="center"/>
    </xf>
    <xf numFmtId="4" fontId="18" fillId="0" borderId="17" xfId="0" applyNumberFormat="1" applyFont="1" applyFill="1" applyBorder="1" applyAlignment="1">
      <alignment vertical="center"/>
    </xf>
    <xf numFmtId="0" fontId="14" fillId="0" borderId="17" xfId="0" applyFont="1" applyFill="1" applyBorder="1" applyAlignment="1">
      <alignment vertical="center"/>
    </xf>
    <xf numFmtId="0" fontId="11" fillId="0" borderId="17" xfId="0" applyFont="1" applyFill="1" applyBorder="1" applyAlignment="1">
      <alignment vertical="center"/>
    </xf>
    <xf numFmtId="187" fontId="14" fillId="0" borderId="17" xfId="16" quotePrefix="1" applyNumberFormat="1" applyFont="1" applyFill="1" applyBorder="1" applyAlignment="1">
      <alignment horizontal="center" vertical="center"/>
    </xf>
    <xf numFmtId="4" fontId="11" fillId="0" borderId="12" xfId="16" applyNumberFormat="1" applyFont="1" applyFill="1" applyBorder="1" applyAlignment="1">
      <alignment horizontal="center" vertical="center"/>
    </xf>
    <xf numFmtId="0" fontId="20" fillId="0" borderId="0" xfId="44" quotePrefix="1" applyFont="1" applyAlignment="1">
      <alignment vertical="center"/>
    </xf>
    <xf numFmtId="0" fontId="10" fillId="4" borderId="12" xfId="44" applyFont="1" applyFill="1" applyBorder="1" applyAlignment="1">
      <alignment horizontal="center" vertical="center"/>
    </xf>
    <xf numFmtId="0" fontId="10" fillId="4" borderId="13" xfId="44" applyFont="1" applyFill="1" applyBorder="1" applyAlignment="1">
      <alignment horizontal="center" vertical="center"/>
    </xf>
    <xf numFmtId="0" fontId="11" fillId="0" borderId="12" xfId="49" applyFont="1" applyFill="1" applyBorder="1" applyAlignment="1">
      <alignment horizontal="center" vertical="center"/>
    </xf>
    <xf numFmtId="0" fontId="26" fillId="0" borderId="12" xfId="39" applyFont="1" applyFill="1" applyBorder="1" applyAlignment="1">
      <alignment vertical="center"/>
    </xf>
    <xf numFmtId="4" fontId="26" fillId="0" borderId="13" xfId="16" applyNumberFormat="1" applyFont="1" applyFill="1" applyBorder="1" applyAlignment="1">
      <alignment vertical="center"/>
    </xf>
    <xf numFmtId="0" fontId="11" fillId="4" borderId="13" xfId="44" applyFont="1" applyFill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1" fillId="4" borderId="14" xfId="44" applyFont="1" applyFill="1" applyBorder="1" applyAlignment="1">
      <alignment horizontal="center" vertical="center"/>
    </xf>
    <xf numFmtId="0" fontId="11" fillId="4" borderId="16" xfId="44" applyFont="1" applyFill="1" applyBorder="1" applyAlignment="1">
      <alignment horizontal="center" vertical="center"/>
    </xf>
    <xf numFmtId="0" fontId="11" fillId="4" borderId="12" xfId="45" applyFont="1" applyFill="1" applyBorder="1" applyAlignment="1">
      <alignment horizontal="center" vertical="center"/>
    </xf>
    <xf numFmtId="0" fontId="13" fillId="4" borderId="12" xfId="0" applyFont="1" applyFill="1" applyBorder="1"/>
    <xf numFmtId="0" fontId="11" fillId="4" borderId="13" xfId="45" applyFont="1" applyFill="1" applyBorder="1" applyAlignment="1">
      <alignment horizontal="center" vertical="center"/>
    </xf>
    <xf numFmtId="0" fontId="13" fillId="4" borderId="13" xfId="0" applyFont="1" applyFill="1" applyBorder="1"/>
    <xf numFmtId="0" fontId="11" fillId="4" borderId="15" xfId="0" applyFont="1" applyFill="1" applyBorder="1" applyAlignment="1">
      <alignment vertical="center"/>
    </xf>
    <xf numFmtId="0" fontId="11" fillId="4" borderId="13" xfId="26" applyFont="1" applyFill="1" applyBorder="1" applyAlignment="1">
      <alignment horizontal="center" vertical="center"/>
    </xf>
    <xf numFmtId="0" fontId="11" fillId="4" borderId="13" xfId="45" applyFont="1" applyFill="1" applyBorder="1" applyAlignment="1">
      <alignment vertical="center"/>
    </xf>
    <xf numFmtId="0" fontId="11" fillId="4" borderId="17" xfId="45" applyFont="1" applyFill="1" applyBorder="1" applyAlignment="1">
      <alignment vertical="center"/>
    </xf>
    <xf numFmtId="0" fontId="13" fillId="4" borderId="17" xfId="0" applyFont="1" applyFill="1" applyBorder="1"/>
    <xf numFmtId="0" fontId="11" fillId="4" borderId="20" xfId="45" applyFont="1" applyFill="1" applyBorder="1" applyAlignment="1">
      <alignment horizontal="center" vertical="center"/>
    </xf>
    <xf numFmtId="0" fontId="13" fillId="4" borderId="20" xfId="0" applyFont="1" applyFill="1" applyBorder="1"/>
    <xf numFmtId="0" fontId="11" fillId="4" borderId="13" xfId="49" applyFont="1" applyFill="1" applyBorder="1" applyAlignment="1">
      <alignment horizontal="center" vertical="center"/>
    </xf>
    <xf numFmtId="0" fontId="11" fillId="4" borderId="18" xfId="48" applyFont="1" applyFill="1" applyBorder="1" applyAlignment="1">
      <alignment vertical="center"/>
    </xf>
    <xf numFmtId="43" fontId="11" fillId="4" borderId="13" xfId="16" applyFont="1" applyFill="1" applyBorder="1" applyAlignment="1">
      <alignment horizontal="center" vertical="center"/>
    </xf>
    <xf numFmtId="187" fontId="14" fillId="4" borderId="13" xfId="16" quotePrefix="1" applyNumberFormat="1" applyFont="1" applyFill="1" applyBorder="1" applyAlignment="1">
      <alignment horizontal="center" vertical="center"/>
    </xf>
    <xf numFmtId="0" fontId="11" fillId="4" borderId="14" xfId="48" applyFont="1" applyFill="1" applyBorder="1" applyAlignment="1">
      <alignment vertical="center"/>
    </xf>
    <xf numFmtId="43" fontId="14" fillId="4" borderId="13" xfId="16" applyFont="1" applyFill="1" applyBorder="1" applyAlignment="1">
      <alignment horizontal="center" vertical="center"/>
    </xf>
    <xf numFmtId="0" fontId="13" fillId="4" borderId="32" xfId="0" applyFont="1" applyFill="1" applyBorder="1"/>
    <xf numFmtId="0" fontId="32" fillId="0" borderId="33" xfId="0" applyFont="1" applyBorder="1" applyAlignment="1">
      <alignment vertical="center"/>
    </xf>
    <xf numFmtId="0" fontId="32" fillId="0" borderId="35" xfId="0" applyFont="1" applyBorder="1" applyAlignment="1">
      <alignment vertical="center"/>
    </xf>
    <xf numFmtId="188" fontId="31" fillId="0" borderId="35" xfId="50" applyNumberFormat="1" applyFont="1" applyFill="1" applyBorder="1" applyAlignment="1">
      <alignment vertical="center"/>
    </xf>
    <xf numFmtId="188" fontId="31" fillId="0" borderId="28" xfId="50" applyNumberFormat="1" applyFont="1" applyFill="1" applyBorder="1" applyAlignment="1">
      <alignment vertical="center"/>
    </xf>
    <xf numFmtId="188" fontId="31" fillId="8" borderId="28" xfId="50" applyNumberFormat="1" applyFont="1" applyFill="1" applyBorder="1" applyAlignment="1">
      <alignment vertical="center"/>
    </xf>
    <xf numFmtId="0" fontId="21" fillId="0" borderId="0" xfId="37" applyFont="1" applyFill="1" applyAlignment="1">
      <alignment vertical="center"/>
    </xf>
    <xf numFmtId="0" fontId="10" fillId="0" borderId="0" xfId="44" applyFont="1" applyAlignment="1">
      <alignment horizontal="left" vertical="center"/>
    </xf>
    <xf numFmtId="0" fontId="11" fillId="5" borderId="12" xfId="49" applyFont="1" applyFill="1" applyBorder="1" applyAlignment="1">
      <alignment horizontal="center" vertical="center"/>
    </xf>
    <xf numFmtId="4" fontId="11" fillId="0" borderId="12" xfId="16" applyNumberFormat="1" applyFont="1" applyFill="1" applyBorder="1" applyAlignment="1">
      <alignment horizontal="right" vertical="center"/>
    </xf>
    <xf numFmtId="0" fontId="11" fillId="5" borderId="13" xfId="49" applyFont="1" applyFill="1" applyBorder="1" applyAlignment="1">
      <alignment horizontal="center" vertical="center"/>
    </xf>
    <xf numFmtId="0" fontId="11" fillId="0" borderId="17" xfId="49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vertical="center"/>
    </xf>
    <xf numFmtId="0" fontId="9" fillId="0" borderId="0" xfId="0" applyFont="1"/>
    <xf numFmtId="0" fontId="13" fillId="0" borderId="12" xfId="0" applyFont="1" applyBorder="1"/>
    <xf numFmtId="0" fontId="13" fillId="0" borderId="20" xfId="0" applyFont="1" applyBorder="1"/>
    <xf numFmtId="4" fontId="14" fillId="0" borderId="12" xfId="5" applyNumberFormat="1" applyFont="1" applyFill="1" applyBorder="1" applyAlignment="1">
      <alignment horizontal="right" vertical="center"/>
    </xf>
    <xf numFmtId="4" fontId="11" fillId="0" borderId="13" xfId="40" applyNumberFormat="1" applyFont="1" applyBorder="1" applyAlignment="1">
      <alignment horizontal="right" vertical="center"/>
    </xf>
    <xf numFmtId="0" fontId="11" fillId="0" borderId="13" xfId="51" applyFont="1" applyFill="1" applyBorder="1" applyAlignment="1">
      <alignment horizontal="center" vertical="center"/>
    </xf>
    <xf numFmtId="0" fontId="11" fillId="0" borderId="17" xfId="27" applyFont="1" applyFill="1" applyBorder="1" applyAlignment="1">
      <alignment horizontal="center" vertical="center"/>
    </xf>
    <xf numFmtId="0" fontId="11" fillId="0" borderId="13" xfId="49" applyFont="1" applyFill="1" applyBorder="1" applyAlignment="1">
      <alignment vertical="center"/>
    </xf>
    <xf numFmtId="0" fontId="11" fillId="0" borderId="13" xfId="40" applyFont="1" applyBorder="1" applyAlignment="1">
      <alignment vertical="center"/>
    </xf>
    <xf numFmtId="0" fontId="11" fillId="0" borderId="13" xfId="40" applyFont="1" applyFill="1" applyBorder="1" applyAlignment="1">
      <alignment vertical="center"/>
    </xf>
    <xf numFmtId="4" fontId="11" fillId="0" borderId="13" xfId="40" applyNumberFormat="1" applyFont="1" applyFill="1" applyBorder="1" applyAlignment="1">
      <alignment horizontal="right" vertical="center"/>
    </xf>
    <xf numFmtId="4" fontId="11" fillId="0" borderId="13" xfId="0" applyNumberFormat="1" applyFont="1" applyFill="1" applyBorder="1" applyAlignment="1">
      <alignment vertical="center"/>
    </xf>
    <xf numFmtId="0" fontId="11" fillId="0" borderId="17" xfId="0" applyFont="1" applyFill="1" applyBorder="1" applyAlignment="1">
      <alignment horizontal="center" vertical="center"/>
    </xf>
    <xf numFmtId="4" fontId="11" fillId="0" borderId="13" xfId="21" applyNumberFormat="1" applyFont="1" applyFill="1" applyBorder="1" applyAlignment="1">
      <alignment vertical="center"/>
    </xf>
    <xf numFmtId="0" fontId="13" fillId="0" borderId="15" xfId="0" applyFont="1" applyBorder="1"/>
    <xf numFmtId="0" fontId="16" fillId="0" borderId="17" xfId="0" applyFont="1" applyFill="1" applyBorder="1" applyAlignment="1">
      <alignment vertical="center"/>
    </xf>
    <xf numFmtId="0" fontId="18" fillId="5" borderId="13" xfId="48" applyFont="1" applyFill="1" applyBorder="1" applyAlignment="1">
      <alignment horizontal="center" vertical="center"/>
    </xf>
    <xf numFmtId="0" fontId="14" fillId="5" borderId="13" xfId="48" applyFont="1" applyFill="1" applyBorder="1" applyAlignment="1">
      <alignment horizontal="center" vertical="center"/>
    </xf>
    <xf numFmtId="43" fontId="17" fillId="5" borderId="13" xfId="4" applyFont="1" applyFill="1" applyBorder="1" applyAlignment="1">
      <alignment horizontal="center" vertical="center"/>
    </xf>
    <xf numFmtId="0" fontId="11" fillId="5" borderId="13" xfId="27" applyFont="1" applyFill="1" applyBorder="1" applyAlignment="1">
      <alignment vertical="center"/>
    </xf>
    <xf numFmtId="0" fontId="11" fillId="0" borderId="13" xfId="5" applyFont="1" applyFill="1" applyBorder="1" applyAlignment="1">
      <alignment vertical="center"/>
    </xf>
    <xf numFmtId="4" fontId="11" fillId="0" borderId="13" xfId="0" applyNumberFormat="1" applyFont="1" applyFill="1" applyBorder="1" applyAlignment="1">
      <alignment horizontal="center" vertical="center" readingOrder="1"/>
    </xf>
    <xf numFmtId="43" fontId="17" fillId="0" borderId="13" xfId="4" applyFont="1" applyFill="1" applyBorder="1" applyAlignment="1">
      <alignment horizontal="center" vertical="center"/>
    </xf>
    <xf numFmtId="0" fontId="11" fillId="0" borderId="13" xfId="27" applyFont="1" applyFill="1" applyBorder="1" applyAlignment="1">
      <alignment vertical="center"/>
    </xf>
    <xf numFmtId="0" fontId="11" fillId="0" borderId="13" xfId="26" applyFont="1" applyFill="1" applyBorder="1" applyAlignment="1">
      <alignment horizontal="center" vertical="center"/>
    </xf>
    <xf numFmtId="0" fontId="13" fillId="0" borderId="14" xfId="0" applyFont="1" applyBorder="1"/>
    <xf numFmtId="0" fontId="21" fillId="0" borderId="0" xfId="37" quotePrefix="1" applyFont="1" applyFill="1" applyAlignment="1">
      <alignment vertical="center"/>
    </xf>
    <xf numFmtId="4" fontId="11" fillId="0" borderId="12" xfId="49" applyNumberFormat="1" applyFont="1" applyFill="1" applyBorder="1" applyAlignment="1">
      <alignment horizontal="center" vertical="center"/>
    </xf>
    <xf numFmtId="0" fontId="18" fillId="0" borderId="13" xfId="48" applyFont="1" applyFill="1" applyBorder="1" applyAlignment="1">
      <alignment horizontal="center" vertical="center"/>
    </xf>
    <xf numFmtId="0" fontId="11" fillId="0" borderId="0" xfId="49" applyFont="1" applyFill="1" applyBorder="1" applyAlignment="1">
      <alignment horizontal="center" vertical="center"/>
    </xf>
    <xf numFmtId="0" fontId="11" fillId="0" borderId="13" xfId="45" applyFont="1" applyFill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vertical="center"/>
    </xf>
    <xf numFmtId="4" fontId="14" fillId="0" borderId="13" xfId="0" applyNumberFormat="1" applyFont="1" applyBorder="1" applyAlignment="1">
      <alignment horizontal="right" vertical="center"/>
    </xf>
    <xf numFmtId="4" fontId="11" fillId="0" borderId="13" xfId="16" applyNumberFormat="1" applyFont="1" applyFill="1" applyBorder="1" applyAlignment="1">
      <alignment vertical="center"/>
    </xf>
    <xf numFmtId="0" fontId="11" fillId="0" borderId="13" xfId="52" applyFont="1" applyFill="1" applyBorder="1" applyAlignment="1">
      <alignment horizontal="center" vertical="center"/>
    </xf>
    <xf numFmtId="4" fontId="11" fillId="0" borderId="13" xfId="0" applyNumberFormat="1" applyFont="1" applyBorder="1" applyAlignment="1">
      <alignment vertical="center"/>
    </xf>
    <xf numFmtId="0" fontId="14" fillId="0" borderId="13" xfId="52" applyFont="1" applyFill="1" applyBorder="1" applyAlignment="1">
      <alignment horizontal="center" vertical="center"/>
    </xf>
    <xf numFmtId="4" fontId="26" fillId="0" borderId="13" xfId="0" applyNumberFormat="1" applyFont="1" applyBorder="1" applyAlignment="1">
      <alignment vertical="center"/>
    </xf>
    <xf numFmtId="4" fontId="17" fillId="0" borderId="13" xfId="0" applyNumberFormat="1" applyFont="1" applyBorder="1" applyAlignment="1">
      <alignment vertical="center"/>
    </xf>
    <xf numFmtId="0" fontId="11" fillId="5" borderId="13" xfId="45" applyFont="1" applyFill="1" applyBorder="1" applyAlignment="1">
      <alignment horizontal="center" vertical="center"/>
    </xf>
    <xf numFmtId="4" fontId="11" fillId="5" borderId="13" xfId="16" applyNumberFormat="1" applyFont="1" applyFill="1" applyBorder="1" applyAlignment="1">
      <alignment horizontal="right" vertical="center"/>
    </xf>
    <xf numFmtId="4" fontId="11" fillId="5" borderId="13" xfId="16" applyNumberFormat="1" applyFont="1" applyFill="1" applyBorder="1" applyAlignment="1">
      <alignment horizontal="center" vertical="center"/>
    </xf>
    <xf numFmtId="0" fontId="11" fillId="5" borderId="13" xfId="45" applyFont="1" applyFill="1" applyBorder="1" applyAlignment="1">
      <alignment vertical="center"/>
    </xf>
    <xf numFmtId="0" fontId="17" fillId="5" borderId="13" xfId="45" applyFont="1" applyFill="1" applyBorder="1" applyAlignment="1">
      <alignment vertical="center"/>
    </xf>
    <xf numFmtId="4" fontId="17" fillId="5" borderId="13" xfId="16" applyNumberFormat="1" applyFont="1" applyFill="1" applyBorder="1" applyAlignment="1">
      <alignment horizontal="right" vertical="center"/>
    </xf>
    <xf numFmtId="4" fontId="11" fillId="5" borderId="13" xfId="16" applyNumberFormat="1" applyFont="1" applyFill="1" applyBorder="1" applyAlignment="1">
      <alignment vertical="center"/>
    </xf>
    <xf numFmtId="0" fontId="17" fillId="5" borderId="17" xfId="45" applyFont="1" applyFill="1" applyBorder="1" applyAlignment="1">
      <alignment vertical="center"/>
    </xf>
    <xf numFmtId="4" fontId="17" fillId="5" borderId="17" xfId="16" applyNumberFormat="1" applyFont="1" applyFill="1" applyBorder="1" applyAlignment="1">
      <alignment horizontal="right" vertical="center"/>
    </xf>
    <xf numFmtId="4" fontId="26" fillId="0" borderId="12" xfId="0" applyNumberFormat="1" applyFont="1" applyBorder="1" applyAlignment="1">
      <alignment vertical="center"/>
    </xf>
    <xf numFmtId="0" fontId="11" fillId="0" borderId="12" xfId="0" applyFont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4" fontId="11" fillId="0" borderId="12" xfId="16" applyNumberFormat="1" applyFont="1" applyFill="1" applyBorder="1" applyAlignment="1">
      <alignment vertical="center"/>
    </xf>
    <xf numFmtId="0" fontId="13" fillId="0" borderId="16" xfId="0" applyFont="1" applyBorder="1"/>
    <xf numFmtId="0" fontId="13" fillId="0" borderId="18" xfId="0" applyFont="1" applyBorder="1"/>
    <xf numFmtId="0" fontId="13" fillId="0" borderId="19" xfId="0" applyFont="1" applyBorder="1"/>
    <xf numFmtId="0" fontId="13" fillId="0" borderId="27" xfId="0" applyFont="1" applyBorder="1"/>
    <xf numFmtId="0" fontId="20" fillId="0" borderId="0" xfId="28" quotePrefix="1" applyFont="1" applyFill="1" applyBorder="1" applyAlignment="1">
      <alignment horizontal="left" vertical="center"/>
    </xf>
    <xf numFmtId="4" fontId="11" fillId="0" borderId="12" xfId="0" applyNumberFormat="1" applyFont="1" applyFill="1" applyBorder="1" applyAlignment="1">
      <alignment horizontal="center" vertical="center"/>
    </xf>
    <xf numFmtId="4" fontId="11" fillId="0" borderId="13" xfId="0" applyNumberFormat="1" applyFont="1" applyFill="1" applyBorder="1" applyAlignment="1">
      <alignment horizontal="center" vertical="center"/>
    </xf>
    <xf numFmtId="4" fontId="11" fillId="0" borderId="13" xfId="0" applyNumberFormat="1" applyFont="1" applyFill="1" applyBorder="1" applyAlignment="1">
      <alignment horizontal="right" vertical="center"/>
    </xf>
    <xf numFmtId="0" fontId="14" fillId="0" borderId="13" xfId="49" applyFont="1" applyFill="1" applyBorder="1" applyAlignment="1">
      <alignment horizontal="left" vertical="center"/>
    </xf>
    <xf numFmtId="0" fontId="14" fillId="0" borderId="13" xfId="0" applyFont="1" applyFill="1" applyBorder="1" applyAlignment="1">
      <alignment horizontal="left" vertical="center"/>
    </xf>
    <xf numFmtId="0" fontId="11" fillId="0" borderId="32" xfId="49" applyFont="1" applyFill="1" applyBorder="1" applyAlignment="1">
      <alignment horizontal="center" vertical="center"/>
    </xf>
    <xf numFmtId="0" fontId="11" fillId="0" borderId="14" xfId="53" applyFont="1" applyFill="1" applyBorder="1" applyAlignment="1">
      <alignment horizontal="left" vertical="center"/>
    </xf>
    <xf numFmtId="4" fontId="26" fillId="0" borderId="12" xfId="16" applyNumberFormat="1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4" fontId="14" fillId="0" borderId="13" xfId="16" applyNumberFormat="1" applyFont="1" applyFill="1" applyBorder="1" applyAlignment="1">
      <alignment horizontal="center" vertical="center"/>
    </xf>
    <xf numFmtId="0" fontId="14" fillId="0" borderId="13" xfId="45" applyFont="1" applyFill="1" applyBorder="1" applyAlignment="1">
      <alignment horizontal="center" vertical="center"/>
    </xf>
    <xf numFmtId="4" fontId="26" fillId="0" borderId="13" xfId="0" applyNumberFormat="1" applyFont="1" applyFill="1" applyBorder="1" applyAlignment="1">
      <alignment vertical="center"/>
    </xf>
    <xf numFmtId="4" fontId="26" fillId="0" borderId="13" xfId="16" applyNumberFormat="1" applyFont="1" applyFill="1" applyBorder="1" applyAlignment="1">
      <alignment horizontal="right" vertical="center"/>
    </xf>
    <xf numFmtId="0" fontId="11" fillId="4" borderId="15" xfId="45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left" vertical="center"/>
    </xf>
    <xf numFmtId="4" fontId="26" fillId="0" borderId="17" xfId="16" applyNumberFormat="1" applyFont="1" applyFill="1" applyBorder="1" applyAlignment="1">
      <alignment horizontal="right" vertical="center"/>
    </xf>
    <xf numFmtId="4" fontId="26" fillId="0" borderId="17" xfId="16" applyNumberFormat="1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1" fillId="4" borderId="19" xfId="45" applyFont="1" applyFill="1" applyBorder="1" applyAlignment="1">
      <alignment horizontal="center" vertical="center"/>
    </xf>
    <xf numFmtId="4" fontId="26" fillId="0" borderId="17" xfId="0" applyNumberFormat="1" applyFont="1" applyFill="1" applyBorder="1" applyAlignment="1">
      <alignment vertical="center"/>
    </xf>
    <xf numFmtId="187" fontId="11" fillId="0" borderId="12" xfId="16" applyNumberFormat="1" applyFont="1" applyFill="1" applyBorder="1" applyAlignment="1">
      <alignment horizontal="right" vertical="center"/>
    </xf>
    <xf numFmtId="4" fontId="26" fillId="0" borderId="12" xfId="0" applyNumberFormat="1" applyFont="1" applyFill="1" applyBorder="1" applyAlignment="1">
      <alignment vertical="center"/>
    </xf>
    <xf numFmtId="4" fontId="14" fillId="0" borderId="12" xfId="16" applyNumberFormat="1" applyFont="1" applyFill="1" applyBorder="1" applyAlignment="1">
      <alignment horizontal="center" vertical="center"/>
    </xf>
    <xf numFmtId="0" fontId="13" fillId="4" borderId="0" xfId="0" applyFont="1" applyFill="1"/>
    <xf numFmtId="0" fontId="12" fillId="0" borderId="12" xfId="26" applyFont="1" applyFill="1" applyBorder="1" applyAlignment="1">
      <alignment horizontal="left" vertical="center" readingOrder="1"/>
    </xf>
    <xf numFmtId="4" fontId="11" fillId="0" borderId="12" xfId="0" applyNumberFormat="1" applyFont="1" applyBorder="1" applyAlignment="1">
      <alignment vertical="center"/>
    </xf>
    <xf numFmtId="188" fontId="11" fillId="4" borderId="16" xfId="16" applyNumberFormat="1" applyFont="1" applyFill="1" applyBorder="1" applyAlignment="1">
      <alignment horizontal="left" vertical="center"/>
    </xf>
    <xf numFmtId="0" fontId="12" fillId="0" borderId="20" xfId="26" applyFont="1" applyFill="1" applyBorder="1" applyAlignment="1">
      <alignment horizontal="left" vertical="center" readingOrder="1"/>
    </xf>
    <xf numFmtId="187" fontId="14" fillId="0" borderId="20" xfId="16" quotePrefix="1" applyNumberFormat="1" applyFont="1" applyFill="1" applyBorder="1" applyAlignment="1">
      <alignment horizontal="center" vertical="center"/>
    </xf>
    <xf numFmtId="0" fontId="28" fillId="0" borderId="18" xfId="49" applyFont="1" applyFill="1" applyBorder="1" applyAlignment="1">
      <alignment horizontal="center" vertical="center"/>
    </xf>
    <xf numFmtId="0" fontId="28" fillId="0" borderId="19" xfId="49" applyFont="1" applyFill="1" applyBorder="1" applyAlignment="1">
      <alignment horizontal="center" vertical="center"/>
    </xf>
    <xf numFmtId="0" fontId="28" fillId="0" borderId="27" xfId="49" applyFont="1" applyFill="1" applyBorder="1" applyAlignment="1">
      <alignment horizontal="center" vertical="center"/>
    </xf>
    <xf numFmtId="0" fontId="11" fillId="4" borderId="25" xfId="45" applyFont="1" applyFill="1" applyBorder="1" applyAlignment="1">
      <alignment horizontal="center" vertical="center"/>
    </xf>
    <xf numFmtId="188" fontId="14" fillId="4" borderId="26" xfId="16" applyNumberFormat="1" applyFont="1" applyFill="1" applyBorder="1" applyAlignment="1">
      <alignment horizontal="right" vertical="center"/>
    </xf>
    <xf numFmtId="0" fontId="11" fillId="0" borderId="25" xfId="49" applyFont="1" applyFill="1" applyBorder="1" applyAlignment="1">
      <alignment horizontal="center" vertical="center"/>
    </xf>
    <xf numFmtId="0" fontId="11" fillId="0" borderId="12" xfId="52" applyFont="1" applyFill="1" applyBorder="1" applyAlignment="1">
      <alignment horizontal="center" vertical="center"/>
    </xf>
    <xf numFmtId="0" fontId="11" fillId="0" borderId="13" xfId="24" applyFont="1" applyFill="1" applyBorder="1" applyAlignment="1">
      <alignment horizontal="center" vertical="center"/>
    </xf>
    <xf numFmtId="4" fontId="11" fillId="0" borderId="13" xfId="49" applyNumberFormat="1" applyFont="1" applyFill="1" applyBorder="1" applyAlignment="1">
      <alignment horizontal="right" vertical="center"/>
    </xf>
    <xf numFmtId="0" fontId="17" fillId="5" borderId="14" xfId="20" applyFont="1" applyFill="1" applyBorder="1" applyAlignment="1">
      <alignment horizontal="center" vertical="center"/>
    </xf>
    <xf numFmtId="0" fontId="11" fillId="0" borderId="14" xfId="0" applyNumberFormat="1" applyFont="1" applyFill="1" applyBorder="1" applyAlignment="1">
      <alignment vertical="center"/>
    </xf>
    <xf numFmtId="0" fontId="11" fillId="0" borderId="14" xfId="20" applyFont="1" applyFill="1" applyBorder="1" applyAlignment="1">
      <alignment vertical="center"/>
    </xf>
    <xf numFmtId="0" fontId="22" fillId="0" borderId="0" xfId="0" applyFont="1" applyAlignment="1">
      <alignment horizontal="center" vertical="center"/>
    </xf>
    <xf numFmtId="0" fontId="5" fillId="6" borderId="0" xfId="5" applyFont="1" applyFill="1" applyBorder="1" applyAlignment="1">
      <alignment horizontal="left" vertical="center"/>
    </xf>
    <xf numFmtId="0" fontId="5" fillId="0" borderId="0" xfId="5" applyFont="1" applyFill="1" applyBorder="1" applyAlignment="1">
      <alignment horizontal="left" vertical="center"/>
    </xf>
    <xf numFmtId="49" fontId="5" fillId="0" borderId="0" xfId="54" applyNumberFormat="1" applyFont="1" applyFill="1" applyBorder="1" applyAlignment="1">
      <alignment horizontal="center" vertical="center"/>
    </xf>
    <xf numFmtId="0" fontId="5" fillId="0" borderId="0" xfId="54" quotePrefix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54" applyFont="1" applyFill="1" applyBorder="1" applyAlignment="1">
      <alignment horizontal="left" vertical="center"/>
    </xf>
    <xf numFmtId="0" fontId="5" fillId="9" borderId="8" xfId="54" applyFont="1" applyFill="1" applyBorder="1" applyAlignment="1">
      <alignment horizontal="left" vertical="center"/>
    </xf>
    <xf numFmtId="0" fontId="5" fillId="0" borderId="8" xfId="54" applyFont="1" applyFill="1" applyBorder="1" applyAlignment="1">
      <alignment horizontal="left" vertical="center"/>
    </xf>
    <xf numFmtId="49" fontId="5" fillId="0" borderId="8" xfId="54" applyNumberFormat="1" applyFont="1" applyFill="1" applyBorder="1" applyAlignment="1">
      <alignment horizontal="center" vertical="center"/>
    </xf>
    <xf numFmtId="0" fontId="5" fillId="0" borderId="8" xfId="54" applyFont="1" applyFill="1" applyBorder="1" applyAlignment="1">
      <alignment horizontal="center" vertical="center"/>
    </xf>
    <xf numFmtId="49" fontId="10" fillId="0" borderId="28" xfId="54" applyNumberFormat="1" applyFont="1" applyBorder="1" applyAlignment="1">
      <alignment horizontal="center" vertical="center"/>
    </xf>
    <xf numFmtId="49" fontId="10" fillId="0" borderId="3" xfId="54" applyNumberFormat="1" applyFont="1" applyBorder="1" applyAlignment="1">
      <alignment horizontal="center" vertical="center"/>
    </xf>
    <xf numFmtId="0" fontId="33" fillId="0" borderId="12" xfId="55" applyFont="1" applyBorder="1" applyAlignment="1">
      <alignment horizontal="left" vertical="center"/>
    </xf>
    <xf numFmtId="0" fontId="5" fillId="0" borderId="20" xfId="55" applyFont="1" applyBorder="1" applyAlignment="1">
      <alignment horizontal="left" vertical="center"/>
    </xf>
    <xf numFmtId="49" fontId="5" fillId="0" borderId="20" xfId="54" applyNumberFormat="1" applyFont="1" applyFill="1" applyBorder="1" applyAlignment="1">
      <alignment horizontal="center" vertical="center"/>
    </xf>
    <xf numFmtId="49" fontId="5" fillId="0" borderId="12" xfId="54" applyNumberFormat="1" applyFont="1" applyFill="1" applyBorder="1" applyAlignment="1">
      <alignment horizontal="center" vertical="center"/>
    </xf>
    <xf numFmtId="49" fontId="5" fillId="0" borderId="12" xfId="54" quotePrefix="1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3" fillId="0" borderId="13" xfId="55" applyFont="1" applyBorder="1" applyAlignment="1">
      <alignment horizontal="left" vertical="center"/>
    </xf>
    <xf numFmtId="0" fontId="5" fillId="0" borderId="13" xfId="55" applyFont="1" applyBorder="1" applyAlignment="1">
      <alignment horizontal="left" vertical="center"/>
    </xf>
    <xf numFmtId="49" fontId="5" fillId="0" borderId="13" xfId="54" quotePrefix="1" applyNumberFormat="1" applyFont="1" applyFill="1" applyBorder="1" applyAlignment="1">
      <alignment horizontal="center" vertical="center"/>
    </xf>
    <xf numFmtId="49" fontId="5" fillId="0" borderId="13" xfId="54" applyNumberFormat="1" applyFont="1" applyFill="1" applyBorder="1" applyAlignment="1">
      <alignment horizontal="center" vertical="center"/>
    </xf>
    <xf numFmtId="0" fontId="5" fillId="0" borderId="13" xfId="54" applyFont="1" applyFill="1" applyBorder="1" applyAlignment="1">
      <alignment horizontal="center" vertical="center"/>
    </xf>
    <xf numFmtId="0" fontId="5" fillId="0" borderId="13" xfId="55" quotePrefix="1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3" fillId="0" borderId="13" xfId="55" quotePrefix="1" applyFont="1" applyBorder="1" applyAlignment="1">
      <alignment horizontal="left" vertical="center"/>
    </xf>
    <xf numFmtId="0" fontId="33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49" fontId="5" fillId="0" borderId="13" xfId="0" applyNumberFormat="1" applyFont="1" applyBorder="1" applyAlignment="1">
      <alignment horizontal="center" vertical="center"/>
    </xf>
    <xf numFmtId="0" fontId="33" fillId="0" borderId="17" xfId="55" applyFont="1" applyBorder="1" applyAlignment="1">
      <alignment horizontal="left" vertical="center"/>
    </xf>
    <xf numFmtId="0" fontId="5" fillId="0" borderId="17" xfId="55" applyFont="1" applyBorder="1" applyAlignment="1">
      <alignment horizontal="left" vertical="center"/>
    </xf>
    <xf numFmtId="49" fontId="5" fillId="0" borderId="17" xfId="54" quotePrefix="1" applyNumberFormat="1" applyFont="1" applyFill="1" applyBorder="1" applyAlignment="1">
      <alignment horizontal="center" vertical="center"/>
    </xf>
    <xf numFmtId="49" fontId="5" fillId="0" borderId="17" xfId="54" applyNumberFormat="1" applyFont="1" applyFill="1" applyBorder="1" applyAlignment="1">
      <alignment horizontal="center" vertical="center"/>
    </xf>
    <xf numFmtId="0" fontId="5" fillId="0" borderId="17" xfId="54" applyFont="1" applyFill="1" applyBorder="1" applyAlignment="1">
      <alignment horizontal="center" vertical="center"/>
    </xf>
    <xf numFmtId="0" fontId="33" fillId="0" borderId="0" xfId="55" applyFont="1" applyBorder="1" applyAlignment="1">
      <alignment horizontal="left" vertical="center"/>
    </xf>
    <xf numFmtId="0" fontId="5" fillId="0" borderId="0" xfId="55" applyFont="1" applyBorder="1" applyAlignment="1">
      <alignment horizontal="left" vertical="center"/>
    </xf>
    <xf numFmtId="49" fontId="5" fillId="0" borderId="0" xfId="54" quotePrefix="1" applyNumberFormat="1" applyFont="1" applyFill="1" applyBorder="1" applyAlignment="1">
      <alignment horizontal="center" vertical="center"/>
    </xf>
    <xf numFmtId="0" fontId="5" fillId="0" borderId="0" xfId="54" applyFont="1" applyFill="1" applyBorder="1" applyAlignment="1">
      <alignment horizontal="center" vertical="center"/>
    </xf>
    <xf numFmtId="49" fontId="5" fillId="0" borderId="0" xfId="54" applyNumberFormat="1" applyFont="1" applyBorder="1" applyAlignment="1">
      <alignment horizontal="center" vertical="center"/>
    </xf>
    <xf numFmtId="0" fontId="5" fillId="0" borderId="0" xfId="54" quotePrefix="1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49" fontId="5" fillId="0" borderId="0" xfId="54" applyNumberFormat="1" applyFont="1" applyAlignment="1">
      <alignment horizontal="center" vertical="center"/>
    </xf>
    <xf numFmtId="0" fontId="5" fillId="0" borderId="0" xfId="54" applyFont="1" applyAlignment="1">
      <alignment horizontal="center" vertical="center"/>
    </xf>
    <xf numFmtId="0" fontId="33" fillId="0" borderId="20" xfId="55" applyFont="1" applyBorder="1" applyAlignment="1">
      <alignment horizontal="left" vertical="center"/>
    </xf>
    <xf numFmtId="0" fontId="5" fillId="0" borderId="20" xfId="55" applyFont="1" applyFill="1" applyBorder="1" applyAlignment="1">
      <alignment horizontal="left" vertical="center"/>
    </xf>
    <xf numFmtId="0" fontId="5" fillId="0" borderId="13" xfId="55" applyFont="1" applyFill="1" applyBorder="1" applyAlignment="1">
      <alignment horizontal="left" vertical="center"/>
    </xf>
    <xf numFmtId="0" fontId="33" fillId="0" borderId="13" xfId="55" quotePrefix="1" applyFont="1" applyFill="1" applyBorder="1" applyAlignment="1">
      <alignment horizontal="left" vertical="center"/>
    </xf>
    <xf numFmtId="0" fontId="5" fillId="0" borderId="13" xfId="55" quotePrefix="1" applyFont="1" applyFill="1" applyBorder="1" applyAlignment="1">
      <alignment horizontal="left" vertical="center"/>
    </xf>
    <xf numFmtId="49" fontId="5" fillId="0" borderId="14" xfId="54" applyNumberFormat="1" applyFont="1" applyFill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33" fillId="0" borderId="13" xfId="55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49" fontId="33" fillId="0" borderId="13" xfId="54" applyNumberFormat="1" applyFont="1" applyFill="1" applyBorder="1" applyAlignment="1">
      <alignment horizontal="center" vertical="center"/>
    </xf>
    <xf numFmtId="49" fontId="33" fillId="0" borderId="13" xfId="54" applyNumberFormat="1" applyFont="1" applyBorder="1" applyAlignment="1">
      <alignment horizontal="center" vertical="center"/>
    </xf>
    <xf numFmtId="0" fontId="33" fillId="0" borderId="13" xfId="54" applyFont="1" applyFill="1" applyBorder="1" applyAlignment="1">
      <alignment horizontal="center" vertical="center"/>
    </xf>
    <xf numFmtId="0" fontId="5" fillId="0" borderId="13" xfId="55" applyFont="1" applyFill="1" applyBorder="1" applyAlignment="1">
      <alignment vertical="center"/>
    </xf>
    <xf numFmtId="49" fontId="5" fillId="0" borderId="13" xfId="54" applyNumberFormat="1" applyFont="1" applyBorder="1" applyAlignment="1">
      <alignment horizontal="center" vertical="center"/>
    </xf>
    <xf numFmtId="0" fontId="33" fillId="0" borderId="13" xfId="54" applyFont="1" applyBorder="1" applyAlignment="1">
      <alignment horizontal="left" vertical="center"/>
    </xf>
    <xf numFmtId="0" fontId="5" fillId="0" borderId="13" xfId="54" applyFont="1" applyBorder="1" applyAlignment="1">
      <alignment horizontal="left" vertical="center"/>
    </xf>
    <xf numFmtId="0" fontId="33" fillId="0" borderId="13" xfId="54" applyFont="1" applyFill="1" applyBorder="1" applyAlignment="1">
      <alignment horizontal="left" vertical="center"/>
    </xf>
    <xf numFmtId="0" fontId="5" fillId="0" borderId="13" xfId="55" quotePrefix="1" applyFont="1" applyFill="1" applyBorder="1" applyAlignment="1">
      <alignment vertical="center"/>
    </xf>
    <xf numFmtId="0" fontId="5" fillId="0" borderId="17" xfId="55" applyFont="1" applyFill="1" applyBorder="1" applyAlignment="1">
      <alignment horizontal="left" vertical="center"/>
    </xf>
    <xf numFmtId="0" fontId="5" fillId="0" borderId="17" xfId="55" quotePrefix="1" applyFont="1" applyFill="1" applyBorder="1" applyAlignment="1">
      <alignment vertical="center"/>
    </xf>
    <xf numFmtId="0" fontId="5" fillId="0" borderId="0" xfId="55" applyFont="1" applyFill="1" applyBorder="1" applyAlignment="1">
      <alignment horizontal="left" vertical="center"/>
    </xf>
    <xf numFmtId="0" fontId="5" fillId="0" borderId="0" xfId="55" quotePrefix="1" applyFont="1" applyFill="1" applyBorder="1" applyAlignment="1">
      <alignment vertical="center"/>
    </xf>
    <xf numFmtId="0" fontId="33" fillId="0" borderId="0" xfId="5" applyFont="1" applyFill="1" applyBorder="1" applyAlignment="1">
      <alignment horizontal="left" vertical="center"/>
    </xf>
    <xf numFmtId="49" fontId="33" fillId="0" borderId="0" xfId="54" applyNumberFormat="1" applyFont="1" applyBorder="1" applyAlignment="1">
      <alignment horizontal="center" vertical="center"/>
    </xf>
    <xf numFmtId="0" fontId="33" fillId="0" borderId="0" xfId="54" quotePrefix="1" applyFont="1" applyBorder="1" applyAlignment="1">
      <alignment horizontal="center" vertical="center"/>
    </xf>
    <xf numFmtId="0" fontId="33" fillId="0" borderId="0" xfId="54" applyFont="1" applyFill="1" applyBorder="1" applyAlignment="1">
      <alignment horizontal="left" vertical="center"/>
    </xf>
    <xf numFmtId="0" fontId="5" fillId="9" borderId="0" xfId="54" applyFont="1" applyFill="1" applyBorder="1" applyAlignment="1">
      <alignment horizontal="left" vertical="center"/>
    </xf>
    <xf numFmtId="0" fontId="33" fillId="0" borderId="0" xfId="54" applyFont="1" applyBorder="1" applyAlignment="1">
      <alignment horizontal="center" vertical="center"/>
    </xf>
    <xf numFmtId="0" fontId="33" fillId="0" borderId="20" xfId="54" applyFont="1" applyBorder="1" applyAlignment="1">
      <alignment horizontal="left" vertical="center"/>
    </xf>
    <xf numFmtId="0" fontId="5" fillId="0" borderId="20" xfId="54" applyFont="1" applyBorder="1" applyAlignment="1">
      <alignment vertical="center"/>
    </xf>
    <xf numFmtId="0" fontId="5" fillId="0" borderId="20" xfId="54" applyFont="1" applyBorder="1" applyAlignment="1">
      <alignment horizontal="center" vertical="center"/>
    </xf>
    <xf numFmtId="0" fontId="33" fillId="0" borderId="13" xfId="54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3" xfId="54" applyFont="1" applyBorder="1" applyAlignment="1">
      <alignment horizontal="center" vertical="center"/>
    </xf>
    <xf numFmtId="0" fontId="5" fillId="0" borderId="13" xfId="54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33" fillId="0" borderId="32" xfId="55" applyFont="1" applyFill="1" applyBorder="1" applyAlignment="1">
      <alignment horizontal="left" vertical="center"/>
    </xf>
    <xf numFmtId="0" fontId="5" fillId="0" borderId="32" xfId="55" applyFont="1" applyFill="1" applyBorder="1" applyAlignment="1">
      <alignment horizontal="left" vertical="center"/>
    </xf>
    <xf numFmtId="0" fontId="33" fillId="0" borderId="13" xfId="55" quotePrefix="1" applyFont="1" applyFill="1" applyBorder="1" applyAlignment="1">
      <alignment vertical="center"/>
    </xf>
    <xf numFmtId="0" fontId="5" fillId="0" borderId="2" xfId="54" applyFont="1" applyBorder="1" applyAlignment="1">
      <alignment horizontal="center" vertical="center"/>
    </xf>
    <xf numFmtId="0" fontId="33" fillId="0" borderId="13" xfId="54" applyFont="1" applyBorder="1" applyAlignment="1">
      <alignment horizontal="center" vertical="center"/>
    </xf>
    <xf numFmtId="0" fontId="5" fillId="0" borderId="13" xfId="54" applyFont="1" applyFill="1" applyBorder="1" applyAlignment="1">
      <alignment vertical="center"/>
    </xf>
    <xf numFmtId="0" fontId="5" fillId="0" borderId="14" xfId="54" applyFont="1" applyBorder="1" applyAlignment="1">
      <alignment vertical="center"/>
    </xf>
    <xf numFmtId="49" fontId="5" fillId="0" borderId="14" xfId="54" applyNumberFormat="1" applyFont="1" applyBorder="1" applyAlignment="1">
      <alignment horizontal="center" vertical="center"/>
    </xf>
    <xf numFmtId="49" fontId="5" fillId="0" borderId="16" xfId="54" applyNumberFormat="1" applyFont="1" applyBorder="1" applyAlignment="1">
      <alignment horizontal="center" vertical="center"/>
    </xf>
    <xf numFmtId="0" fontId="33" fillId="0" borderId="17" xfId="54" applyFont="1" applyBorder="1" applyAlignment="1">
      <alignment horizontal="left" vertical="center"/>
    </xf>
    <xf numFmtId="0" fontId="5" fillId="0" borderId="17" xfId="54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7" xfId="54" applyFont="1" applyBorder="1" applyAlignment="1">
      <alignment horizontal="center" vertical="center"/>
    </xf>
    <xf numFmtId="0" fontId="33" fillId="0" borderId="0" xfId="54" applyFont="1" applyBorder="1" applyAlignment="1">
      <alignment horizontal="left" vertical="center"/>
    </xf>
    <xf numFmtId="0" fontId="5" fillId="0" borderId="0" xfId="54" applyFont="1" applyBorder="1" applyAlignment="1">
      <alignment vertical="center"/>
    </xf>
    <xf numFmtId="0" fontId="5" fillId="0" borderId="0" xfId="54" applyFont="1" applyBorder="1" applyAlignment="1">
      <alignment horizontal="center" vertical="center"/>
    </xf>
    <xf numFmtId="49" fontId="33" fillId="0" borderId="0" xfId="54" applyNumberFormat="1" applyFont="1" applyFill="1" applyBorder="1" applyAlignment="1">
      <alignment horizontal="center" vertical="center"/>
    </xf>
    <xf numFmtId="0" fontId="33" fillId="0" borderId="0" xfId="54" quotePrefix="1" applyFont="1" applyFill="1" applyBorder="1" applyAlignment="1">
      <alignment horizontal="center" vertical="center"/>
    </xf>
    <xf numFmtId="0" fontId="33" fillId="0" borderId="0" xfId="54" applyFont="1" applyFill="1" applyBorder="1" applyAlignment="1">
      <alignment horizontal="center" vertical="center"/>
    </xf>
    <xf numFmtId="0" fontId="33" fillId="0" borderId="20" xfId="54" applyFont="1" applyBorder="1" applyAlignment="1">
      <alignment vertical="center"/>
    </xf>
    <xf numFmtId="0" fontId="5" fillId="0" borderId="21" xfId="54" applyFont="1" applyBorder="1" applyAlignment="1">
      <alignment vertical="center"/>
    </xf>
    <xf numFmtId="49" fontId="5" fillId="0" borderId="20" xfId="54" applyNumberFormat="1" applyFont="1" applyBorder="1" applyAlignment="1">
      <alignment horizontal="center" vertical="center"/>
    </xf>
    <xf numFmtId="0" fontId="33" fillId="0" borderId="32" xfId="54" applyFont="1" applyBorder="1" applyAlignment="1">
      <alignment vertical="center"/>
    </xf>
    <xf numFmtId="0" fontId="5" fillId="0" borderId="32" xfId="54" applyFont="1" applyBorder="1" applyAlignment="1">
      <alignment vertical="center"/>
    </xf>
    <xf numFmtId="49" fontId="5" fillId="0" borderId="29" xfId="54" applyNumberFormat="1" applyFont="1" applyBorder="1" applyAlignment="1">
      <alignment horizontal="center" vertical="center"/>
    </xf>
    <xf numFmtId="49" fontId="5" fillId="0" borderId="32" xfId="54" applyNumberFormat="1" applyFont="1" applyBorder="1" applyAlignment="1">
      <alignment horizontal="center" vertical="center"/>
    </xf>
    <xf numFmtId="49" fontId="5" fillId="0" borderId="31" xfId="54" applyNumberFormat="1" applyFont="1" applyBorder="1" applyAlignment="1">
      <alignment horizontal="center" vertical="center"/>
    </xf>
    <xf numFmtId="0" fontId="5" fillId="0" borderId="32" xfId="54" applyFont="1" applyBorder="1" applyAlignment="1">
      <alignment horizontal="center" vertical="center"/>
    </xf>
    <xf numFmtId="0" fontId="33" fillId="0" borderId="32" xfId="54" applyFont="1" applyBorder="1" applyAlignment="1">
      <alignment horizontal="left" vertical="center"/>
    </xf>
    <xf numFmtId="0" fontId="5" fillId="0" borderId="32" xfId="54" applyFont="1" applyFill="1" applyBorder="1" applyAlignment="1">
      <alignment vertical="center"/>
    </xf>
    <xf numFmtId="49" fontId="33" fillId="0" borderId="29" xfId="54" applyNumberFormat="1" applyFont="1" applyBorder="1" applyAlignment="1">
      <alignment horizontal="center" vertical="center"/>
    </xf>
    <xf numFmtId="49" fontId="33" fillId="0" borderId="32" xfId="54" applyNumberFormat="1" applyFont="1" applyBorder="1" applyAlignment="1">
      <alignment horizontal="center" vertical="center"/>
    </xf>
    <xf numFmtId="49" fontId="33" fillId="0" borderId="31" xfId="54" applyNumberFormat="1" applyFont="1" applyBorder="1" applyAlignment="1">
      <alignment horizontal="center" vertical="center"/>
    </xf>
    <xf numFmtId="0" fontId="33" fillId="0" borderId="32" xfId="54" applyFont="1" applyBorder="1" applyAlignment="1">
      <alignment horizontal="center" vertical="center"/>
    </xf>
    <xf numFmtId="49" fontId="33" fillId="0" borderId="14" xfId="54" applyNumberFormat="1" applyFont="1" applyBorder="1" applyAlignment="1">
      <alignment horizontal="center" vertical="center"/>
    </xf>
    <xf numFmtId="49" fontId="33" fillId="0" borderId="16" xfId="54" applyNumberFormat="1" applyFont="1" applyBorder="1" applyAlignment="1">
      <alignment horizontal="center" vertical="center"/>
    </xf>
    <xf numFmtId="0" fontId="33" fillId="0" borderId="32" xfId="54" applyFont="1" applyFill="1" applyBorder="1" applyAlignment="1">
      <alignment horizontal="left" vertical="center"/>
    </xf>
    <xf numFmtId="0" fontId="33" fillId="0" borderId="13" xfId="54" applyFont="1" applyFill="1" applyBorder="1" applyAlignment="1">
      <alignment vertical="center"/>
    </xf>
    <xf numFmtId="0" fontId="5" fillId="0" borderId="17" xfId="54" applyFont="1" applyFill="1" applyBorder="1" applyAlignment="1">
      <alignment horizontal="left" vertical="center"/>
    </xf>
    <xf numFmtId="0" fontId="33" fillId="0" borderId="17" xfId="54" applyFont="1" applyFill="1" applyBorder="1" applyAlignment="1">
      <alignment horizontal="left" vertical="center"/>
    </xf>
    <xf numFmtId="49" fontId="33" fillId="0" borderId="17" xfId="54" applyNumberFormat="1" applyFont="1" applyFill="1" applyBorder="1" applyAlignment="1">
      <alignment horizontal="center" vertical="center"/>
    </xf>
    <xf numFmtId="188" fontId="33" fillId="0" borderId="17" xfId="16" applyNumberFormat="1" applyFont="1" applyFill="1" applyBorder="1" applyAlignment="1">
      <alignment horizontal="center" vertical="center"/>
    </xf>
    <xf numFmtId="188" fontId="33" fillId="0" borderId="0" xfId="16" applyNumberFormat="1" applyFont="1" applyFill="1" applyBorder="1" applyAlignment="1">
      <alignment horizontal="center" vertical="center"/>
    </xf>
    <xf numFmtId="49" fontId="5" fillId="0" borderId="21" xfId="54" applyNumberFormat="1" applyFont="1" applyBorder="1" applyAlignment="1">
      <alignment horizontal="center" vertical="center"/>
    </xf>
    <xf numFmtId="49" fontId="5" fillId="0" borderId="22" xfId="54" applyNumberFormat="1" applyFont="1" applyBorder="1" applyAlignment="1">
      <alignment horizontal="center" vertical="center"/>
    </xf>
    <xf numFmtId="49" fontId="5" fillId="0" borderId="12" xfId="54" applyNumberFormat="1" applyFont="1" applyBorder="1" applyAlignment="1">
      <alignment horizontal="center" vertical="center"/>
    </xf>
    <xf numFmtId="49" fontId="33" fillId="0" borderId="14" xfId="54" applyNumberFormat="1" applyFont="1" applyFill="1" applyBorder="1" applyAlignment="1">
      <alignment horizontal="center" vertical="center"/>
    </xf>
    <xf numFmtId="49" fontId="33" fillId="0" borderId="16" xfId="54" applyNumberFormat="1" applyFont="1" applyFill="1" applyBorder="1" applyAlignment="1">
      <alignment horizontal="center" vertical="center"/>
    </xf>
    <xf numFmtId="0" fontId="5" fillId="0" borderId="13" xfId="54" applyFont="1" applyFill="1" applyBorder="1" applyAlignment="1">
      <alignment horizontal="left" vertical="center"/>
    </xf>
    <xf numFmtId="0" fontId="33" fillId="0" borderId="13" xfId="0" applyFont="1" applyBorder="1" applyAlignment="1">
      <alignment horizontal="center" vertical="center"/>
    </xf>
    <xf numFmtId="0" fontId="5" fillId="0" borderId="17" xfId="55" applyFont="1" applyFill="1" applyBorder="1" applyAlignment="1">
      <alignment vertical="center"/>
    </xf>
    <xf numFmtId="0" fontId="5" fillId="0" borderId="0" xfId="55" applyFont="1" applyFill="1" applyBorder="1" applyAlignment="1">
      <alignment vertical="center"/>
    </xf>
    <xf numFmtId="0" fontId="33" fillId="0" borderId="8" xfId="54" applyFont="1" applyFill="1" applyBorder="1" applyAlignment="1">
      <alignment horizontal="left" vertical="center"/>
    </xf>
    <xf numFmtId="49" fontId="33" fillId="0" borderId="8" xfId="54" applyNumberFormat="1" applyFont="1" applyFill="1" applyBorder="1" applyAlignment="1">
      <alignment horizontal="center" vertical="center"/>
    </xf>
    <xf numFmtId="0" fontId="33" fillId="0" borderId="14" xfId="54" applyFont="1" applyBorder="1" applyAlignment="1">
      <alignment vertical="center"/>
    </xf>
    <xf numFmtId="0" fontId="0" fillId="0" borderId="13" xfId="0" applyBorder="1"/>
    <xf numFmtId="0" fontId="5" fillId="0" borderId="16" xfId="54" applyFont="1" applyBorder="1" applyAlignment="1">
      <alignment horizontal="center" vertical="center"/>
    </xf>
    <xf numFmtId="0" fontId="5" fillId="0" borderId="23" xfId="54" applyFont="1" applyBorder="1" applyAlignment="1">
      <alignment horizontal="center" vertical="center"/>
    </xf>
    <xf numFmtId="49" fontId="5" fillId="0" borderId="13" xfId="54" quotePrefix="1" applyNumberFormat="1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33" fillId="0" borderId="0" xfId="0" applyFont="1" applyBorder="1" applyAlignment="1">
      <alignment vertical="center"/>
    </xf>
    <xf numFmtId="0" fontId="33" fillId="0" borderId="11" xfId="0" applyFont="1" applyBorder="1" applyAlignment="1">
      <alignment horizontal="center" vertical="center"/>
    </xf>
    <xf numFmtId="0" fontId="33" fillId="0" borderId="1" xfId="54" applyFont="1" applyBorder="1" applyAlignment="1">
      <alignment horizontal="left" vertical="center"/>
    </xf>
    <xf numFmtId="0" fontId="5" fillId="0" borderId="1" xfId="54" applyFont="1" applyBorder="1" applyAlignment="1">
      <alignment horizontal="center" vertical="center"/>
    </xf>
    <xf numFmtId="49" fontId="5" fillId="0" borderId="7" xfId="54" applyNumberFormat="1" applyFont="1" applyBorder="1" applyAlignment="1">
      <alignment horizontal="center" vertical="center"/>
    </xf>
    <xf numFmtId="49" fontId="5" fillId="0" borderId="8" xfId="54" applyNumberFormat="1" applyFont="1" applyBorder="1" applyAlignment="1">
      <alignment horizontal="center" vertical="center"/>
    </xf>
    <xf numFmtId="49" fontId="5" fillId="0" borderId="9" xfId="54" applyNumberFormat="1" applyFont="1" applyBorder="1" applyAlignment="1">
      <alignment horizontal="center" vertical="center"/>
    </xf>
    <xf numFmtId="0" fontId="5" fillId="0" borderId="8" xfId="54" applyFont="1" applyBorder="1" applyAlignment="1">
      <alignment vertical="center"/>
    </xf>
    <xf numFmtId="0" fontId="33" fillId="0" borderId="8" xfId="54" applyFont="1" applyBorder="1" applyAlignment="1">
      <alignment vertical="center"/>
    </xf>
    <xf numFmtId="0" fontId="33" fillId="0" borderId="8" xfId="54" applyFont="1" applyBorder="1" applyAlignment="1">
      <alignment horizontal="center" vertical="center"/>
    </xf>
    <xf numFmtId="0" fontId="33" fillId="0" borderId="20" xfId="55" applyFont="1" applyFill="1" applyBorder="1" applyAlignment="1">
      <alignment horizontal="left" vertical="center"/>
    </xf>
    <xf numFmtId="0" fontId="5" fillId="0" borderId="12" xfId="54" applyFont="1" applyFill="1" applyBorder="1" applyAlignment="1">
      <alignment horizontal="center" vertical="center"/>
    </xf>
    <xf numFmtId="0" fontId="33" fillId="0" borderId="15" xfId="0" applyFont="1" applyBorder="1" applyAlignment="1">
      <alignment vertical="center"/>
    </xf>
    <xf numFmtId="0" fontId="33" fillId="0" borderId="16" xfId="0" applyFont="1" applyBorder="1" applyAlignment="1">
      <alignment horizontal="center" vertical="center"/>
    </xf>
    <xf numFmtId="0" fontId="33" fillId="0" borderId="13" xfId="54" quotePrefix="1" applyFont="1" applyFill="1" applyBorder="1" applyAlignment="1">
      <alignment vertical="center"/>
    </xf>
    <xf numFmtId="49" fontId="5" fillId="0" borderId="16" xfId="54" applyNumberFormat="1" applyFont="1" applyFill="1" applyBorder="1" applyAlignment="1">
      <alignment horizontal="center" vertical="center"/>
    </xf>
    <xf numFmtId="0" fontId="33" fillId="0" borderId="17" xfId="54" applyFont="1" applyFill="1" applyBorder="1" applyAlignment="1">
      <alignment vertical="center"/>
    </xf>
    <xf numFmtId="0" fontId="33" fillId="0" borderId="0" xfId="54" applyFont="1" applyFill="1" applyBorder="1" applyAlignment="1">
      <alignment vertical="center"/>
    </xf>
    <xf numFmtId="0" fontId="24" fillId="0" borderId="0" xfId="5" applyFont="1" applyFill="1" applyBorder="1" applyAlignment="1">
      <alignment horizontal="left" vertical="center"/>
    </xf>
    <xf numFmtId="49" fontId="24" fillId="0" borderId="0" xfId="54" applyNumberFormat="1" applyFont="1" applyBorder="1" applyAlignment="1">
      <alignment horizontal="center" vertical="center"/>
    </xf>
    <xf numFmtId="0" fontId="24" fillId="0" borderId="0" xfId="54" quotePrefix="1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4" fillId="0" borderId="0" xfId="54" applyFont="1" applyFill="1" applyBorder="1" applyAlignment="1">
      <alignment horizontal="left" vertical="center"/>
    </xf>
    <xf numFmtId="49" fontId="24" fillId="0" borderId="0" xfId="54" applyNumberFormat="1" applyFont="1" applyAlignment="1">
      <alignment horizontal="center" vertical="center"/>
    </xf>
    <xf numFmtId="0" fontId="24" fillId="0" borderId="0" xfId="54" applyFont="1" applyAlignment="1">
      <alignment horizontal="center" vertical="center"/>
    </xf>
    <xf numFmtId="0" fontId="33" fillId="5" borderId="13" xfId="54" applyFont="1" applyFill="1" applyBorder="1" applyAlignment="1">
      <alignment horizontal="left" vertical="center"/>
    </xf>
    <xf numFmtId="0" fontId="5" fillId="5" borderId="13" xfId="54" applyFont="1" applyFill="1" applyBorder="1" applyAlignment="1">
      <alignment horizontal="left" vertical="center"/>
    </xf>
    <xf numFmtId="0" fontId="5" fillId="5" borderId="20" xfId="54" applyFont="1" applyFill="1" applyBorder="1" applyAlignment="1">
      <alignment horizontal="center" vertical="center"/>
    </xf>
    <xf numFmtId="0" fontId="33" fillId="5" borderId="13" xfId="54" applyFont="1" applyFill="1" applyBorder="1" applyAlignment="1">
      <alignment horizontal="center" vertical="center"/>
    </xf>
    <xf numFmtId="0" fontId="5" fillId="5" borderId="13" xfId="54" applyFont="1" applyFill="1" applyBorder="1" applyAlignment="1">
      <alignment horizontal="center" vertical="center"/>
    </xf>
    <xf numFmtId="0" fontId="24" fillId="0" borderId="14" xfId="54" applyFont="1" applyBorder="1" applyAlignment="1">
      <alignment horizontal="center" vertical="center"/>
    </xf>
    <xf numFmtId="49" fontId="24" fillId="0" borderId="13" xfId="54" applyNumberFormat="1" applyFont="1" applyBorder="1" applyAlignment="1">
      <alignment horizontal="center" vertical="center"/>
    </xf>
    <xf numFmtId="0" fontId="24" fillId="0" borderId="13" xfId="54" applyFont="1" applyBorder="1" applyAlignment="1">
      <alignment horizontal="center" vertical="center"/>
    </xf>
    <xf numFmtId="0" fontId="5" fillId="0" borderId="14" xfId="54" applyFont="1" applyFill="1" applyBorder="1" applyAlignment="1">
      <alignment vertical="center"/>
    </xf>
    <xf numFmtId="0" fontId="24" fillId="0" borderId="14" xfId="54" quotePrefix="1" applyFont="1" applyFill="1" applyBorder="1" applyAlignment="1">
      <alignment vertical="center"/>
    </xf>
    <xf numFmtId="49" fontId="24" fillId="0" borderId="13" xfId="54" applyNumberFormat="1" applyFont="1" applyFill="1" applyBorder="1" applyAlignment="1">
      <alignment horizontal="center" vertical="center"/>
    </xf>
    <xf numFmtId="0" fontId="24" fillId="0" borderId="13" xfId="54" applyFont="1" applyFill="1" applyBorder="1" applyAlignment="1">
      <alignment horizontal="center" vertical="center"/>
    </xf>
    <xf numFmtId="49" fontId="24" fillId="0" borderId="14" xfId="0" applyNumberFormat="1" applyFont="1" applyBorder="1" applyAlignment="1">
      <alignment horizontal="center" vertical="center"/>
    </xf>
    <xf numFmtId="0" fontId="24" fillId="0" borderId="13" xfId="55" applyFont="1" applyFill="1" applyBorder="1" applyAlignment="1">
      <alignment vertical="center"/>
    </xf>
    <xf numFmtId="0" fontId="24" fillId="0" borderId="13" xfId="54" applyFont="1" applyFill="1" applyBorder="1" applyAlignment="1">
      <alignment horizontal="left" vertical="center"/>
    </xf>
    <xf numFmtId="0" fontId="24" fillId="0" borderId="14" xfId="54" applyFont="1" applyFill="1" applyBorder="1" applyAlignment="1">
      <alignment horizontal="left" vertical="center"/>
    </xf>
    <xf numFmtId="0" fontId="24" fillId="0" borderId="32" xfId="54" applyFont="1" applyFill="1" applyBorder="1" applyAlignment="1">
      <alignment horizontal="left" vertical="center"/>
    </xf>
    <xf numFmtId="49" fontId="24" fillId="0" borderId="32" xfId="54" applyNumberFormat="1" applyFont="1" applyFill="1" applyBorder="1" applyAlignment="1">
      <alignment horizontal="center" vertical="center"/>
    </xf>
    <xf numFmtId="0" fontId="24" fillId="0" borderId="32" xfId="54" applyFont="1" applyFill="1" applyBorder="1" applyAlignment="1">
      <alignment horizontal="center" vertical="center"/>
    </xf>
    <xf numFmtId="0" fontId="33" fillId="0" borderId="17" xfId="55" applyFont="1" applyFill="1" applyBorder="1" applyAlignment="1">
      <alignment horizontal="left" vertical="center"/>
    </xf>
    <xf numFmtId="0" fontId="24" fillId="0" borderId="17" xfId="55" applyFont="1" applyFill="1" applyBorder="1" applyAlignment="1">
      <alignment vertical="center"/>
    </xf>
    <xf numFmtId="0" fontId="33" fillId="0" borderId="0" xfId="55" applyFont="1" applyFill="1" applyBorder="1" applyAlignment="1">
      <alignment horizontal="left" vertical="center"/>
    </xf>
    <xf numFmtId="0" fontId="24" fillId="0" borderId="0" xfId="55" applyFont="1" applyFill="1" applyBorder="1" applyAlignment="1">
      <alignment vertical="center"/>
    </xf>
    <xf numFmtId="0" fontId="5" fillId="0" borderId="20" xfId="54" applyFont="1" applyFill="1" applyBorder="1" applyAlignment="1">
      <alignment vertical="center"/>
    </xf>
    <xf numFmtId="0" fontId="5" fillId="0" borderId="20" xfId="54" applyFont="1" applyFill="1" applyBorder="1" applyAlignment="1">
      <alignment horizontal="center" vertical="center"/>
    </xf>
    <xf numFmtId="0" fontId="5" fillId="0" borderId="14" xfId="54" applyFont="1" applyFill="1" applyBorder="1" applyAlignment="1">
      <alignment horizontal="left" vertical="center"/>
    </xf>
    <xf numFmtId="49" fontId="24" fillId="0" borderId="16" xfId="54" applyNumberFormat="1" applyFont="1" applyFill="1" applyBorder="1" applyAlignment="1">
      <alignment horizontal="center" vertical="center"/>
    </xf>
    <xf numFmtId="0" fontId="5" fillId="0" borderId="13" xfId="54" quotePrefix="1" applyFont="1" applyFill="1" applyBorder="1" applyAlignment="1">
      <alignment vertical="center"/>
    </xf>
    <xf numFmtId="49" fontId="5" fillId="0" borderId="13" xfId="55" applyNumberFormat="1" applyFont="1" applyBorder="1" applyAlignment="1">
      <alignment horizontal="center" vertical="center"/>
    </xf>
    <xf numFmtId="0" fontId="5" fillId="0" borderId="17" xfId="54" quotePrefix="1" applyFont="1" applyFill="1" applyBorder="1" applyAlignment="1">
      <alignment vertical="center"/>
    </xf>
    <xf numFmtId="49" fontId="5" fillId="0" borderId="17" xfId="55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49" fontId="33" fillId="0" borderId="0" xfId="0" applyNumberFormat="1" applyFont="1" applyAlignment="1">
      <alignment horizontal="center" vertical="center"/>
    </xf>
    <xf numFmtId="0" fontId="20" fillId="5" borderId="13" xfId="48" applyFont="1" applyFill="1" applyBorder="1" applyAlignment="1">
      <alignment horizontal="center" vertical="center"/>
    </xf>
    <xf numFmtId="0" fontId="31" fillId="7" borderId="1" xfId="0" applyFont="1" applyFill="1" applyBorder="1" applyAlignment="1">
      <alignment horizontal="center" vertical="center"/>
    </xf>
    <xf numFmtId="0" fontId="19" fillId="0" borderId="0" xfId="0" applyFont="1"/>
    <xf numFmtId="4" fontId="14" fillId="0" borderId="17" xfId="16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"/>
    </xf>
    <xf numFmtId="3" fontId="31" fillId="0" borderId="35" xfId="5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1" fillId="0" borderId="8" xfId="0" applyFont="1" applyFill="1" applyBorder="1" applyAlignment="1">
      <alignment horizontal="center" vertical="center"/>
    </xf>
    <xf numFmtId="0" fontId="31" fillId="7" borderId="28" xfId="0" applyFont="1" applyFill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12" xfId="0" applyFont="1" applyBorder="1" applyAlignment="1">
      <alignment vertical="center"/>
    </xf>
    <xf numFmtId="3" fontId="32" fillId="0" borderId="12" xfId="50" applyNumberFormat="1" applyFont="1" applyFill="1" applyBorder="1" applyAlignment="1">
      <alignment horizontal="center" vertical="center"/>
    </xf>
    <xf numFmtId="3" fontId="32" fillId="0" borderId="13" xfId="50" applyNumberFormat="1" applyFont="1" applyFill="1" applyBorder="1" applyAlignment="1">
      <alignment horizontal="center" vertical="center"/>
    </xf>
    <xf numFmtId="188" fontId="32" fillId="0" borderId="12" xfId="50" applyNumberFormat="1" applyFont="1" applyBorder="1" applyAlignment="1">
      <alignment vertical="center"/>
    </xf>
    <xf numFmtId="188" fontId="31" fillId="0" borderId="12" xfId="50" applyNumberFormat="1" applyFont="1" applyBorder="1" applyAlignment="1">
      <alignment vertical="center"/>
    </xf>
    <xf numFmtId="0" fontId="32" fillId="0" borderId="13" xfId="0" applyFont="1" applyBorder="1" applyAlignment="1">
      <alignment horizontal="center" vertical="center"/>
    </xf>
    <xf numFmtId="0" fontId="32" fillId="0" borderId="13" xfId="0" applyFont="1" applyBorder="1" applyAlignment="1">
      <alignment vertical="center"/>
    </xf>
    <xf numFmtId="188" fontId="32" fillId="0" borderId="13" xfId="50" applyNumberFormat="1" applyFont="1" applyBorder="1" applyAlignment="1">
      <alignment vertical="center"/>
    </xf>
    <xf numFmtId="188" fontId="31" fillId="0" borderId="13" xfId="50" applyNumberFormat="1" applyFont="1" applyBorder="1" applyAlignment="1">
      <alignment vertical="center"/>
    </xf>
    <xf numFmtId="3" fontId="32" fillId="0" borderId="13" xfId="50" applyNumberFormat="1" applyFont="1" applyBorder="1" applyAlignment="1">
      <alignment horizontal="center" vertical="center"/>
    </xf>
    <xf numFmtId="4" fontId="14" fillId="0" borderId="12" xfId="16" applyNumberFormat="1" applyFont="1" applyFill="1" applyBorder="1" applyAlignment="1">
      <alignment horizontal="right" vertical="center"/>
    </xf>
    <xf numFmtId="4" fontId="14" fillId="0" borderId="32" xfId="16" quotePrefix="1" applyNumberFormat="1" applyFont="1" applyFill="1" applyBorder="1" applyAlignment="1">
      <alignment horizontal="center" vertical="center"/>
    </xf>
    <xf numFmtId="0" fontId="29" fillId="4" borderId="10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5" fillId="11" borderId="0" xfId="57" applyAlignment="1">
      <alignment vertical="center"/>
    </xf>
    <xf numFmtId="0" fontId="35" fillId="11" borderId="0" xfId="57" applyAlignment="1">
      <alignment horizontal="center" vertical="center"/>
    </xf>
    <xf numFmtId="0" fontId="39" fillId="12" borderId="0" xfId="58" applyFont="1" applyAlignment="1">
      <alignment horizontal="left" vertical="center"/>
    </xf>
    <xf numFmtId="49" fontId="12" fillId="4" borderId="0" xfId="5" applyNumberFormat="1" applyFont="1" applyFill="1" applyBorder="1" applyAlignment="1">
      <alignment vertical="center"/>
    </xf>
    <xf numFmtId="0" fontId="12" fillId="4" borderId="0" xfId="27" applyFont="1" applyFill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4" fillId="4" borderId="0" xfId="46" applyFont="1" applyFill="1" applyBorder="1" applyAlignment="1">
      <alignment horizontal="center" vertical="center"/>
    </xf>
    <xf numFmtId="0" fontId="36" fillId="12" borderId="0" xfId="58" applyBorder="1" applyAlignment="1">
      <alignment vertical="center"/>
    </xf>
    <xf numFmtId="0" fontId="35" fillId="11" borderId="0" xfId="57" applyBorder="1" applyAlignment="1">
      <alignment vertical="center"/>
    </xf>
    <xf numFmtId="0" fontId="36" fillId="12" borderId="0" xfId="58" applyBorder="1"/>
    <xf numFmtId="49" fontId="36" fillId="12" borderId="0" xfId="58" applyNumberFormat="1" applyBorder="1" applyAlignment="1">
      <alignment vertical="center"/>
    </xf>
    <xf numFmtId="0" fontId="36" fillId="12" borderId="0" xfId="58" applyBorder="1" applyAlignment="1">
      <alignment horizontal="left" vertical="center"/>
    </xf>
    <xf numFmtId="0" fontId="35" fillId="11" borderId="0" xfId="57" applyBorder="1" applyAlignment="1">
      <alignment horizontal="left" vertical="center"/>
    </xf>
    <xf numFmtId="0" fontId="35" fillId="11" borderId="0" xfId="57" applyBorder="1" applyAlignment="1">
      <alignment horizontal="center" vertical="center"/>
    </xf>
    <xf numFmtId="43" fontId="35" fillId="11" borderId="0" xfId="57" applyNumberFormat="1" applyBorder="1" applyAlignment="1">
      <alignment horizontal="center" vertical="center"/>
    </xf>
    <xf numFmtId="49" fontId="35" fillId="11" borderId="0" xfId="57" applyNumberFormat="1" applyBorder="1" applyAlignment="1">
      <alignment vertical="center"/>
    </xf>
    <xf numFmtId="0" fontId="14" fillId="0" borderId="0" xfId="48" applyFont="1" applyFill="1" applyBorder="1" applyAlignment="1">
      <alignment horizontal="left" vertical="center"/>
    </xf>
    <xf numFmtId="0" fontId="12" fillId="0" borderId="0" xfId="49" applyFont="1" applyFill="1" applyBorder="1" applyAlignment="1">
      <alignment horizontal="left" vertical="center"/>
    </xf>
    <xf numFmtId="0" fontId="11" fillId="0" borderId="0" xfId="49" applyFont="1" applyFill="1" applyBorder="1" applyAlignment="1">
      <alignment horizontal="left" vertical="center"/>
    </xf>
    <xf numFmtId="49" fontId="27" fillId="5" borderId="0" xfId="20" applyNumberFormat="1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2" fillId="0" borderId="0" xfId="45" applyFont="1" applyFill="1" applyBorder="1" applyAlignment="1">
      <alignment vertical="center"/>
    </xf>
    <xf numFmtId="0" fontId="34" fillId="10" borderId="0" xfId="56" applyBorder="1" applyAlignment="1">
      <alignment horizontal="center" vertical="center"/>
    </xf>
    <xf numFmtId="0" fontId="35" fillId="11" borderId="0" xfId="57" applyBorder="1" applyAlignment="1">
      <alignment horizontal="left"/>
    </xf>
    <xf numFmtId="0" fontId="35" fillId="11" borderId="0" xfId="57" applyBorder="1"/>
    <xf numFmtId="0" fontId="36" fillId="4" borderId="0" xfId="58" applyFill="1" applyBorder="1" applyAlignment="1">
      <alignment vertical="center"/>
    </xf>
    <xf numFmtId="0" fontId="35" fillId="4" borderId="0" xfId="57" applyFill="1" applyBorder="1"/>
    <xf numFmtId="0" fontId="37" fillId="5" borderId="0" xfId="46" applyFont="1" applyFill="1" applyBorder="1" applyAlignment="1">
      <alignment horizontal="center" vertical="center"/>
    </xf>
    <xf numFmtId="0" fontId="12" fillId="0" borderId="0" xfId="20" applyFont="1" applyFill="1" applyBorder="1" applyAlignment="1">
      <alignment vertical="center"/>
    </xf>
    <xf numFmtId="0" fontId="16" fillId="5" borderId="0" xfId="48" applyFont="1" applyFill="1" applyBorder="1" applyAlignment="1">
      <alignment horizontal="left" vertical="center"/>
    </xf>
    <xf numFmtId="0" fontId="12" fillId="5" borderId="0" xfId="48" applyFont="1" applyFill="1" applyBorder="1" applyAlignment="1">
      <alignment horizontal="left" vertical="center"/>
    </xf>
    <xf numFmtId="0" fontId="12" fillId="5" borderId="0" xfId="0" applyFont="1" applyFill="1" applyBorder="1" applyAlignment="1">
      <alignment vertical="center"/>
    </xf>
    <xf numFmtId="0" fontId="11" fillId="5" borderId="0" xfId="48" applyFont="1" applyFill="1" applyBorder="1" applyAlignment="1">
      <alignment horizontal="center" vertical="center"/>
    </xf>
    <xf numFmtId="0" fontId="35" fillId="11" borderId="0" xfId="57" applyBorder="1" applyAlignment="1"/>
    <xf numFmtId="1" fontId="35" fillId="11" borderId="0" xfId="57" applyNumberFormat="1" applyBorder="1" applyAlignment="1">
      <alignment vertical="center"/>
    </xf>
    <xf numFmtId="0" fontId="36" fillId="12" borderId="0" xfId="58" applyBorder="1" applyAlignment="1">
      <alignment horizontal="left" vertical="center" readingOrder="1"/>
    </xf>
    <xf numFmtId="0" fontId="13" fillId="0" borderId="37" xfId="0" applyFont="1" applyBorder="1" applyAlignment="1">
      <alignment vertical="center"/>
    </xf>
    <xf numFmtId="0" fontId="13" fillId="0" borderId="38" xfId="0" applyFont="1" applyBorder="1" applyAlignment="1">
      <alignment vertical="center"/>
    </xf>
    <xf numFmtId="0" fontId="13" fillId="0" borderId="39" xfId="0" applyFont="1" applyBorder="1" applyAlignment="1">
      <alignment vertical="center"/>
    </xf>
    <xf numFmtId="0" fontId="39" fillId="12" borderId="40" xfId="58" applyFont="1" applyBorder="1" applyAlignment="1">
      <alignment horizontal="left" vertical="center"/>
    </xf>
    <xf numFmtId="0" fontId="13" fillId="0" borderId="41" xfId="0" applyFont="1" applyBorder="1" applyAlignment="1">
      <alignment vertical="center"/>
    </xf>
    <xf numFmtId="0" fontId="35" fillId="11" borderId="40" xfId="57" applyBorder="1" applyAlignment="1">
      <alignment vertical="center"/>
    </xf>
    <xf numFmtId="0" fontId="35" fillId="11" borderId="41" xfId="57" applyBorder="1" applyAlignment="1">
      <alignment horizontal="left" vertical="center"/>
    </xf>
    <xf numFmtId="0" fontId="13" fillId="0" borderId="40" xfId="0" applyFont="1" applyBorder="1" applyAlignment="1">
      <alignment vertical="center"/>
    </xf>
    <xf numFmtId="0" fontId="35" fillId="4" borderId="41" xfId="57" applyFill="1" applyBorder="1"/>
    <xf numFmtId="188" fontId="35" fillId="11" borderId="41" xfId="57" applyNumberFormat="1" applyBorder="1" applyAlignment="1">
      <alignment horizontal="right" vertical="center"/>
    </xf>
    <xf numFmtId="43" fontId="35" fillId="11" borderId="41" xfId="57" applyNumberFormat="1" applyBorder="1" applyAlignment="1">
      <alignment horizontal="center" vertical="center"/>
    </xf>
    <xf numFmtId="188" fontId="35" fillId="11" borderId="41" xfId="57" applyNumberFormat="1" applyBorder="1" applyAlignment="1">
      <alignment vertical="center"/>
    </xf>
    <xf numFmtId="188" fontId="11" fillId="0" borderId="41" xfId="16" applyNumberFormat="1" applyFont="1" applyFill="1" applyBorder="1" applyAlignment="1">
      <alignment vertical="center"/>
    </xf>
    <xf numFmtId="49" fontId="35" fillId="11" borderId="41" xfId="57" applyNumberFormat="1" applyBorder="1" applyAlignment="1">
      <alignment vertical="center"/>
    </xf>
    <xf numFmtId="0" fontId="35" fillId="11" borderId="41" xfId="57" applyBorder="1" applyAlignment="1">
      <alignment vertical="center"/>
    </xf>
    <xf numFmtId="17" fontId="35" fillId="11" borderId="41" xfId="57" quotePrefix="1" applyNumberFormat="1" applyBorder="1" applyAlignment="1">
      <alignment horizontal="center" vertical="center"/>
    </xf>
    <xf numFmtId="0" fontId="13" fillId="0" borderId="42" xfId="0" applyFont="1" applyBorder="1" applyAlignment="1">
      <alignment vertical="center"/>
    </xf>
    <xf numFmtId="0" fontId="13" fillId="0" borderId="43" xfId="0" applyFont="1" applyBorder="1" applyAlignment="1">
      <alignment vertical="center"/>
    </xf>
    <xf numFmtId="0" fontId="13" fillId="0" borderId="44" xfId="0" applyFont="1" applyBorder="1" applyAlignment="1">
      <alignment vertical="center"/>
    </xf>
    <xf numFmtId="0" fontId="38" fillId="11" borderId="37" xfId="57" applyFont="1" applyBorder="1" applyAlignment="1">
      <alignment horizontal="left" vertical="center"/>
    </xf>
    <xf numFmtId="0" fontId="34" fillId="10" borderId="38" xfId="56" applyBorder="1" applyAlignment="1">
      <alignment horizontal="center" vertical="center"/>
    </xf>
    <xf numFmtId="0" fontId="34" fillId="10" borderId="40" xfId="56" applyBorder="1" applyAlignment="1">
      <alignment vertical="center"/>
    </xf>
    <xf numFmtId="0" fontId="35" fillId="11" borderId="41" xfId="57" applyBorder="1"/>
    <xf numFmtId="0" fontId="12" fillId="4" borderId="41" xfId="27" applyFont="1" applyFill="1" applyBorder="1" applyAlignment="1">
      <alignment horizontal="left" vertical="center"/>
    </xf>
    <xf numFmtId="0" fontId="0" fillId="0" borderId="0" xfId="0" applyBorder="1"/>
    <xf numFmtId="0" fontId="38" fillId="11" borderId="40" xfId="57" applyFont="1" applyBorder="1" applyAlignment="1">
      <alignment horizontal="left" vertical="center"/>
    </xf>
    <xf numFmtId="0" fontId="34" fillId="10" borderId="42" xfId="56" applyBorder="1" applyAlignment="1">
      <alignment vertical="center"/>
    </xf>
    <xf numFmtId="0" fontId="39" fillId="12" borderId="37" xfId="58" applyFont="1" applyBorder="1" applyAlignment="1">
      <alignment horizontal="left" vertical="center"/>
    </xf>
    <xf numFmtId="0" fontId="0" fillId="0" borderId="40" xfId="0" applyBorder="1"/>
    <xf numFmtId="0" fontId="16" fillId="5" borderId="41" xfId="48" applyFont="1" applyFill="1" applyBorder="1" applyAlignment="1">
      <alignment horizontal="left" vertical="center"/>
    </xf>
    <xf numFmtId="0" fontId="35" fillId="11" borderId="41" xfId="57" applyBorder="1" applyAlignment="1">
      <alignment horizontal="left"/>
    </xf>
    <xf numFmtId="0" fontId="35" fillId="11" borderId="41" xfId="57" applyBorder="1" applyAlignment="1"/>
    <xf numFmtId="0" fontId="38" fillId="11" borderId="36" xfId="57" applyFont="1" applyBorder="1" applyAlignment="1">
      <alignment horizontal="left" vertical="center"/>
    </xf>
    <xf numFmtId="0" fontId="39" fillId="12" borderId="36" xfId="58" applyFont="1" applyBorder="1" applyAlignment="1">
      <alignment horizontal="left" vertical="center"/>
    </xf>
    <xf numFmtId="0" fontId="13" fillId="0" borderId="36" xfId="0" applyFont="1" applyBorder="1" applyAlignment="1">
      <alignment horizontal="center" vertical="center"/>
    </xf>
    <xf numFmtId="0" fontId="40" fillId="0" borderId="36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187" fontId="11" fillId="0" borderId="20" xfId="16" applyNumberFormat="1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/>
    </xf>
    <xf numFmtId="0" fontId="20" fillId="0" borderId="0" xfId="44" quotePrefix="1" applyFont="1" applyAlignment="1">
      <alignment horizontal="left" vertical="center"/>
    </xf>
    <xf numFmtId="0" fontId="12" fillId="0" borderId="24" xfId="0" applyFont="1" applyBorder="1"/>
    <xf numFmtId="0" fontId="20" fillId="0" borderId="0" xfId="0" applyFont="1"/>
    <xf numFmtId="0" fontId="20" fillId="0" borderId="0" xfId="0" quotePrefix="1" applyFont="1"/>
    <xf numFmtId="0" fontId="11" fillId="0" borderId="27" xfId="48" applyFont="1" applyFill="1" applyBorder="1" applyAlignment="1">
      <alignment horizontal="left" vertical="center"/>
    </xf>
    <xf numFmtId="0" fontId="11" fillId="4" borderId="20" xfId="45" applyFont="1" applyFill="1" applyBorder="1" applyAlignment="1">
      <alignment vertical="center"/>
    </xf>
    <xf numFmtId="0" fontId="11" fillId="4" borderId="32" xfId="45" applyFont="1" applyFill="1" applyBorder="1" applyAlignment="1">
      <alignment vertical="center"/>
    </xf>
    <xf numFmtId="43" fontId="14" fillId="4" borderId="20" xfId="16" applyFont="1" applyFill="1" applyBorder="1" applyAlignment="1">
      <alignment horizontal="center" vertical="center"/>
    </xf>
    <xf numFmtId="0" fontId="11" fillId="4" borderId="20" xfId="49" applyFont="1" applyFill="1" applyBorder="1" applyAlignment="1">
      <alignment vertical="center"/>
    </xf>
    <xf numFmtId="0" fontId="41" fillId="0" borderId="13" xfId="49" applyFont="1" applyFill="1" applyBorder="1" applyAlignment="1">
      <alignment horizontal="center" vertical="center"/>
    </xf>
    <xf numFmtId="4" fontId="26" fillId="0" borderId="32" xfId="16" applyNumberFormat="1" applyFont="1" applyFill="1" applyBorder="1" applyAlignment="1">
      <alignment horizontal="right" vertical="center"/>
    </xf>
    <xf numFmtId="0" fontId="13" fillId="0" borderId="5" xfId="0" applyFont="1" applyBorder="1"/>
    <xf numFmtId="3" fontId="43" fillId="0" borderId="15" xfId="51" applyNumberFormat="1" applyFont="1" applyFill="1" applyBorder="1" applyAlignment="1">
      <alignment horizontal="center" vertical="center"/>
    </xf>
    <xf numFmtId="0" fontId="13" fillId="0" borderId="0" xfId="0" applyFont="1" applyBorder="1"/>
    <xf numFmtId="0" fontId="19" fillId="0" borderId="0" xfId="0" applyFont="1" applyBorder="1"/>
    <xf numFmtId="0" fontId="13" fillId="0" borderId="0" xfId="0" applyFont="1" applyBorder="1" applyAlignment="1">
      <alignment horizontal="center"/>
    </xf>
    <xf numFmtId="0" fontId="13" fillId="0" borderId="13" xfId="0" applyFont="1" applyFill="1" applyBorder="1"/>
    <xf numFmtId="0" fontId="19" fillId="0" borderId="20" xfId="49" applyFont="1" applyFill="1" applyBorder="1" applyAlignment="1">
      <alignment horizontal="center" vertical="center"/>
    </xf>
    <xf numFmtId="188" fontId="11" fillId="4" borderId="27" xfId="16" applyNumberFormat="1" applyFont="1" applyFill="1" applyBorder="1" applyAlignment="1">
      <alignment horizontal="left" vertical="center"/>
    </xf>
    <xf numFmtId="49" fontId="20" fillId="0" borderId="8" xfId="0" applyNumberFormat="1" applyFont="1" applyFill="1" applyBorder="1" applyAlignment="1">
      <alignment vertical="center"/>
    </xf>
    <xf numFmtId="4" fontId="14" fillId="0" borderId="20" xfId="16" applyNumberFormat="1" applyFont="1" applyFill="1" applyBorder="1" applyAlignment="1">
      <alignment horizontal="center" vertical="center"/>
    </xf>
    <xf numFmtId="0" fontId="13" fillId="0" borderId="0" xfId="0" applyFont="1" applyFill="1"/>
    <xf numFmtId="0" fontId="19" fillId="0" borderId="0" xfId="0" applyFont="1" applyFill="1"/>
    <xf numFmtId="0" fontId="13" fillId="0" borderId="16" xfId="48" applyNumberFormat="1" applyFont="1" applyFill="1" applyBorder="1" applyAlignment="1">
      <alignment horizontal="left" vertical="center"/>
    </xf>
    <xf numFmtId="0" fontId="5" fillId="0" borderId="0" xfId="44" applyFont="1" applyFill="1" applyAlignment="1">
      <alignment vertical="center"/>
    </xf>
    <xf numFmtId="0" fontId="8" fillId="0" borderId="0" xfId="44" applyFont="1" applyFill="1" applyAlignment="1">
      <alignment vertical="center"/>
    </xf>
    <xf numFmtId="0" fontId="20" fillId="0" borderId="0" xfId="0" applyFont="1" applyFill="1" applyAlignment="1">
      <alignment horizontal="left" vertical="center"/>
    </xf>
    <xf numFmtId="0" fontId="19" fillId="0" borderId="0" xfId="44" applyFont="1" applyAlignment="1">
      <alignment vertical="center"/>
    </xf>
    <xf numFmtId="0" fontId="19" fillId="0" borderId="13" xfId="0" applyFont="1" applyBorder="1"/>
    <xf numFmtId="0" fontId="13" fillId="0" borderId="15" xfId="0" applyFont="1" applyBorder="1" applyAlignment="1">
      <alignment horizontal="center"/>
    </xf>
    <xf numFmtId="0" fontId="42" fillId="0" borderId="13" xfId="0" applyFont="1" applyFill="1" applyBorder="1" applyAlignment="1">
      <alignment horizontal="left" vertical="center"/>
    </xf>
    <xf numFmtId="0" fontId="10" fillId="0" borderId="8" xfId="44" applyFont="1" applyBorder="1" applyAlignment="1">
      <alignment vertical="center"/>
    </xf>
    <xf numFmtId="0" fontId="21" fillId="0" borderId="8" xfId="37" applyFont="1" applyFill="1" applyBorder="1" applyAlignment="1">
      <alignment vertical="center"/>
    </xf>
    <xf numFmtId="0" fontId="13" fillId="0" borderId="5" xfId="0" applyFont="1" applyBorder="1" applyAlignment="1">
      <alignment horizontal="center"/>
    </xf>
    <xf numFmtId="0" fontId="9" fillId="0" borderId="5" xfId="0" applyFont="1" applyBorder="1" applyAlignment="1">
      <alignment vertical="center"/>
    </xf>
    <xf numFmtId="3" fontId="43" fillId="0" borderId="19" xfId="51" applyNumberFormat="1" applyFont="1" applyFill="1" applyBorder="1" applyAlignment="1">
      <alignment horizontal="center" vertical="center"/>
    </xf>
    <xf numFmtId="4" fontId="11" fillId="0" borderId="12" xfId="0" applyNumberFormat="1" applyFont="1" applyBorder="1" applyAlignment="1">
      <alignment horizontal="right" vertical="center"/>
    </xf>
    <xf numFmtId="0" fontId="13" fillId="0" borderId="14" xfId="0" applyFont="1" applyBorder="1" applyAlignment="1">
      <alignment horizontal="center"/>
    </xf>
    <xf numFmtId="0" fontId="14" fillId="0" borderId="32" xfId="52" applyFont="1" applyFill="1" applyBorder="1" applyAlignment="1">
      <alignment horizontal="center" vertical="center"/>
    </xf>
    <xf numFmtId="4" fontId="26" fillId="0" borderId="32" xfId="0" applyNumberFormat="1" applyFont="1" applyBorder="1" applyAlignment="1">
      <alignment vertical="center"/>
    </xf>
    <xf numFmtId="4" fontId="17" fillId="5" borderId="13" xfId="16" applyNumberFormat="1" applyFont="1" applyFill="1" applyBorder="1" applyAlignment="1">
      <alignment horizontal="center" vertical="center"/>
    </xf>
    <xf numFmtId="0" fontId="11" fillId="5" borderId="32" xfId="45" applyFont="1" applyFill="1" applyBorder="1" applyAlignment="1">
      <alignment vertical="center"/>
    </xf>
    <xf numFmtId="4" fontId="11" fillId="5" borderId="32" xfId="16" applyNumberFormat="1" applyFont="1" applyFill="1" applyBorder="1" applyAlignment="1">
      <alignment horizontal="center" vertical="center"/>
    </xf>
    <xf numFmtId="0" fontId="39" fillId="0" borderId="0" xfId="58" applyFont="1" applyFill="1" applyAlignment="1">
      <alignment horizontal="left" vertical="center"/>
    </xf>
    <xf numFmtId="0" fontId="35" fillId="0" borderId="0" xfId="57" applyFill="1" applyAlignment="1">
      <alignment vertical="center"/>
    </xf>
    <xf numFmtId="0" fontId="38" fillId="0" borderId="0" xfId="57" applyFont="1" applyFill="1"/>
    <xf numFmtId="0" fontId="19" fillId="0" borderId="0" xfId="0" applyFont="1" applyFill="1" applyAlignment="1">
      <alignment horizontal="center"/>
    </xf>
    <xf numFmtId="0" fontId="34" fillId="0" borderId="0" xfId="56" applyFill="1"/>
    <xf numFmtId="0" fontId="19" fillId="0" borderId="13" xfId="49" applyFont="1" applyFill="1" applyBorder="1" applyAlignment="1">
      <alignment horizontal="center" vertical="center"/>
    </xf>
    <xf numFmtId="0" fontId="0" fillId="4" borderId="25" xfId="0" applyFill="1" applyBorder="1" applyAlignment="1"/>
    <xf numFmtId="0" fontId="0" fillId="4" borderId="26" xfId="0" applyFill="1" applyBorder="1" applyAlignment="1"/>
    <xf numFmtId="0" fontId="12" fillId="4" borderId="24" xfId="0" applyFont="1" applyFill="1" applyBorder="1" applyAlignment="1"/>
    <xf numFmtId="0" fontId="12" fillId="4" borderId="21" xfId="0" applyFont="1" applyFill="1" applyBorder="1" applyAlignment="1"/>
    <xf numFmtId="0" fontId="0" fillId="4" borderId="22" xfId="0" applyFill="1" applyBorder="1" applyAlignment="1"/>
    <xf numFmtId="0" fontId="0" fillId="4" borderId="23" xfId="0" applyFill="1" applyBorder="1" applyAlignment="1"/>
    <xf numFmtId="0" fontId="12" fillId="0" borderId="13" xfId="26" applyFont="1" applyFill="1" applyBorder="1" applyAlignment="1">
      <alignment horizontal="left" vertical="center" readingOrder="1"/>
    </xf>
    <xf numFmtId="188" fontId="14" fillId="4" borderId="16" xfId="16" applyNumberFormat="1" applyFont="1" applyFill="1" applyBorder="1" applyAlignment="1">
      <alignment horizontal="right" vertical="center"/>
    </xf>
    <xf numFmtId="4" fontId="11" fillId="0" borderId="13" xfId="4" applyNumberFormat="1" applyFont="1" applyFill="1" applyBorder="1" applyAlignment="1">
      <alignment horizontal="right" vertical="center"/>
    </xf>
    <xf numFmtId="0" fontId="11" fillId="0" borderId="29" xfId="20" applyFont="1" applyFill="1" applyBorder="1" applyAlignment="1">
      <alignment vertical="center"/>
    </xf>
    <xf numFmtId="0" fontId="11" fillId="0" borderId="31" xfId="49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4" fillId="0" borderId="17" xfId="52" applyFont="1" applyFill="1" applyBorder="1" applyAlignment="1">
      <alignment horizontal="center" vertical="center"/>
    </xf>
    <xf numFmtId="4" fontId="26" fillId="0" borderId="17" xfId="0" applyNumberFormat="1" applyFont="1" applyBorder="1" applyAlignment="1">
      <alignment vertical="center"/>
    </xf>
    <xf numFmtId="4" fontId="11" fillId="5" borderId="12" xfId="16" applyNumberFormat="1" applyFont="1" applyFill="1" applyBorder="1" applyAlignment="1">
      <alignment horizontal="right" vertical="center"/>
    </xf>
    <xf numFmtId="0" fontId="13" fillId="0" borderId="4" xfId="0" applyFont="1" applyBorder="1"/>
    <xf numFmtId="0" fontId="23" fillId="0" borderId="17" xfId="0" applyFont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17" xfId="45" applyFont="1" applyFill="1" applyBorder="1" applyAlignment="1">
      <alignment vertical="center"/>
    </xf>
    <xf numFmtId="4" fontId="14" fillId="0" borderId="17" xfId="0" applyNumberFormat="1" applyFont="1" applyBorder="1" applyAlignment="1">
      <alignment horizontal="right" vertical="center"/>
    </xf>
    <xf numFmtId="0" fontId="10" fillId="0" borderId="0" xfId="44" applyFont="1" applyAlignment="1">
      <alignment horizontal="left" vertical="center"/>
    </xf>
    <xf numFmtId="0" fontId="20" fillId="0" borderId="0" xfId="44" quotePrefix="1" applyFont="1" applyAlignment="1">
      <alignment horizontal="left" vertical="center"/>
    </xf>
    <xf numFmtId="0" fontId="20" fillId="0" borderId="0" xfId="44" quotePrefix="1" applyFont="1" applyBorder="1" applyAlignment="1">
      <alignment horizontal="left" vertical="center"/>
    </xf>
    <xf numFmtId="0" fontId="10" fillId="0" borderId="0" xfId="44" applyFont="1" applyBorder="1" applyAlignment="1">
      <alignment vertical="center"/>
    </xf>
    <xf numFmtId="4" fontId="11" fillId="0" borderId="14" xfId="49" applyNumberFormat="1" applyFont="1" applyFill="1" applyBorder="1" applyAlignment="1">
      <alignment vertical="center"/>
    </xf>
    <xf numFmtId="0" fontId="13" fillId="0" borderId="8" xfId="0" applyFont="1" applyBorder="1"/>
    <xf numFmtId="0" fontId="11" fillId="4" borderId="13" xfId="46" quotePrefix="1" applyFont="1" applyFill="1" applyBorder="1" applyAlignment="1">
      <alignment vertical="center"/>
    </xf>
    <xf numFmtId="3" fontId="11" fillId="5" borderId="13" xfId="16" applyNumberFormat="1" applyFont="1" applyFill="1" applyBorder="1" applyAlignment="1">
      <alignment horizontal="center" vertical="center"/>
    </xf>
    <xf numFmtId="187" fontId="14" fillId="0" borderId="13" xfId="16" applyNumberFormat="1" applyFont="1" applyFill="1" applyBorder="1" applyAlignment="1">
      <alignment horizontal="left" vertical="center"/>
    </xf>
    <xf numFmtId="187" fontId="11" fillId="0" borderId="13" xfId="16" applyNumberFormat="1" applyFont="1" applyFill="1" applyBorder="1" applyAlignment="1">
      <alignment horizontal="left" vertical="center"/>
    </xf>
    <xf numFmtId="0" fontId="19" fillId="0" borderId="14" xfId="51" applyFont="1" applyFill="1" applyBorder="1" applyAlignment="1">
      <alignment vertical="center"/>
    </xf>
    <xf numFmtId="0" fontId="19" fillId="0" borderId="14" xfId="51" applyFont="1" applyFill="1" applyBorder="1" applyAlignment="1">
      <alignment horizontal="left" vertical="center"/>
    </xf>
    <xf numFmtId="0" fontId="13" fillId="4" borderId="13" xfId="0" applyFont="1" applyFill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1" fillId="0" borderId="14" xfId="0" applyFont="1" applyFill="1" applyBorder="1" applyAlignment="1">
      <alignment horizontal="left" vertical="center"/>
    </xf>
    <xf numFmtId="0" fontId="20" fillId="0" borderId="0" xfId="44" quotePrefix="1" applyFont="1" applyAlignment="1">
      <alignment horizontal="left" vertical="center"/>
    </xf>
    <xf numFmtId="187" fontId="14" fillId="0" borderId="13" xfId="16" quotePrefix="1" applyNumberFormat="1" applyFont="1" applyFill="1" applyBorder="1" applyAlignment="1">
      <alignment horizontal="left" vertical="center"/>
    </xf>
    <xf numFmtId="0" fontId="11" fillId="0" borderId="0" xfId="44" applyFont="1" applyFill="1" applyAlignment="1">
      <alignment horizontal="left" vertical="center"/>
    </xf>
    <xf numFmtId="0" fontId="11" fillId="0" borderId="0" xfId="44" applyFont="1" applyAlignment="1">
      <alignment horizontal="left" vertical="center"/>
    </xf>
    <xf numFmtId="4" fontId="11" fillId="0" borderId="12" xfId="16" applyNumberFormat="1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187" fontId="14" fillId="0" borderId="32" xfId="16" quotePrefix="1" applyNumberFormat="1" applyFont="1" applyFill="1" applyBorder="1" applyAlignment="1">
      <alignment horizontal="left" vertical="center"/>
    </xf>
    <xf numFmtId="0" fontId="13" fillId="0" borderId="17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6" fillId="0" borderId="0" xfId="44" applyFont="1" applyFill="1" applyAlignment="1">
      <alignment horizontal="left" vertical="center"/>
    </xf>
    <xf numFmtId="0" fontId="6" fillId="0" borderId="0" xfId="44" applyFont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187" fontId="14" fillId="0" borderId="17" xfId="16" quotePrefix="1" applyNumberFormat="1" applyFont="1" applyFill="1" applyBorder="1" applyAlignment="1">
      <alignment horizontal="left" vertical="center"/>
    </xf>
    <xf numFmtId="0" fontId="13" fillId="0" borderId="5" xfId="0" applyFont="1" applyBorder="1" applyAlignment="1">
      <alignment horizontal="left"/>
    </xf>
    <xf numFmtId="4" fontId="18" fillId="0" borderId="13" xfId="0" applyNumberFormat="1" applyFont="1" applyFill="1" applyBorder="1" applyAlignment="1">
      <alignment horizontal="left" vertical="center"/>
    </xf>
    <xf numFmtId="0" fontId="13" fillId="0" borderId="0" xfId="0" applyFont="1" applyAlignment="1"/>
    <xf numFmtId="0" fontId="11" fillId="4" borderId="32" xfId="45" applyFont="1" applyFill="1" applyBorder="1" applyAlignment="1">
      <alignment horizontal="center" vertical="center"/>
    </xf>
    <xf numFmtId="4" fontId="11" fillId="0" borderId="20" xfId="0" applyNumberFormat="1" applyFont="1" applyBorder="1" applyAlignment="1">
      <alignment horizontal="left" vertical="center"/>
    </xf>
    <xf numFmtId="3" fontId="11" fillId="5" borderId="32" xfId="16" applyNumberFormat="1" applyFont="1" applyFill="1" applyBorder="1" applyAlignment="1">
      <alignment horizontal="center" vertical="center"/>
    </xf>
    <xf numFmtId="3" fontId="11" fillId="5" borderId="17" xfId="16" applyNumberFormat="1" applyFont="1" applyFill="1" applyBorder="1" applyAlignment="1">
      <alignment horizontal="center" vertical="center"/>
    </xf>
    <xf numFmtId="0" fontId="19" fillId="0" borderId="13" xfId="51" applyFont="1" applyFill="1" applyBorder="1" applyAlignment="1">
      <alignment horizontal="left" vertical="center"/>
    </xf>
    <xf numFmtId="0" fontId="16" fillId="0" borderId="20" xfId="0" applyFont="1" applyFill="1" applyBorder="1" applyAlignment="1">
      <alignment vertical="center"/>
    </xf>
    <xf numFmtId="0" fontId="11" fillId="0" borderId="22" xfId="49" applyFont="1" applyFill="1" applyBorder="1" applyAlignment="1">
      <alignment horizontal="center" vertical="center"/>
    </xf>
    <xf numFmtId="0" fontId="13" fillId="0" borderId="32" xfId="0" applyFont="1" applyBorder="1" applyAlignment="1">
      <alignment vertical="center"/>
    </xf>
    <xf numFmtId="0" fontId="25" fillId="0" borderId="17" xfId="0" applyFont="1" applyFill="1" applyBorder="1" applyAlignment="1">
      <alignment vertical="center"/>
    </xf>
    <xf numFmtId="0" fontId="11" fillId="0" borderId="17" xfId="21" applyFont="1" applyFill="1" applyBorder="1" applyAlignment="1">
      <alignment horizontal="center" vertical="center"/>
    </xf>
    <xf numFmtId="0" fontId="10" fillId="2" borderId="4" xfId="44" applyFont="1" applyFill="1" applyBorder="1" applyAlignment="1">
      <alignment horizontal="center" vertical="center"/>
    </xf>
    <xf numFmtId="0" fontId="10" fillId="2" borderId="6" xfId="44" applyFont="1" applyFill="1" applyBorder="1" applyAlignment="1">
      <alignment horizontal="center" vertical="center"/>
    </xf>
    <xf numFmtId="0" fontId="10" fillId="2" borderId="10" xfId="44" applyFont="1" applyFill="1" applyBorder="1" applyAlignment="1">
      <alignment horizontal="center" vertical="center"/>
    </xf>
    <xf numFmtId="0" fontId="10" fillId="2" borderId="11" xfId="44" applyFont="1" applyFill="1" applyBorder="1" applyAlignment="1">
      <alignment horizontal="center" vertical="center"/>
    </xf>
    <xf numFmtId="0" fontId="10" fillId="2" borderId="7" xfId="44" applyFont="1" applyFill="1" applyBorder="1" applyAlignment="1">
      <alignment horizontal="center" vertical="center"/>
    </xf>
    <xf numFmtId="0" fontId="10" fillId="2" borderId="9" xfId="44" applyFont="1" applyFill="1" applyBorder="1" applyAlignment="1">
      <alignment horizontal="center" vertical="center"/>
    </xf>
    <xf numFmtId="4" fontId="14" fillId="4" borderId="13" xfId="16" quotePrefix="1" applyNumberFormat="1" applyFont="1" applyFill="1" applyBorder="1" applyAlignment="1">
      <alignment horizontal="center" vertical="center"/>
    </xf>
    <xf numFmtId="4" fontId="14" fillId="4" borderId="32" xfId="16" quotePrefix="1" applyNumberFormat="1" applyFont="1" applyFill="1" applyBorder="1" applyAlignment="1">
      <alignment horizontal="center" vertical="center"/>
    </xf>
    <xf numFmtId="187" fontId="11" fillId="4" borderId="13" xfId="16" applyNumberFormat="1" applyFont="1" applyFill="1" applyBorder="1" applyAlignment="1">
      <alignment horizontal="center" vertical="center"/>
    </xf>
    <xf numFmtId="187" fontId="11" fillId="4" borderId="20" xfId="16" applyNumberFormat="1" applyFont="1" applyFill="1" applyBorder="1" applyAlignment="1">
      <alignment horizontal="center" vertical="center"/>
    </xf>
    <xf numFmtId="0" fontId="22" fillId="4" borderId="13" xfId="0" applyFont="1" applyFill="1" applyBorder="1" applyAlignment="1">
      <alignment horizontal="left" vertical="center"/>
    </xf>
    <xf numFmtId="0" fontId="13" fillId="4" borderId="13" xfId="0" applyFont="1" applyFill="1" applyBorder="1" applyAlignment="1">
      <alignment horizontal="left" vertical="center"/>
    </xf>
    <xf numFmtId="0" fontId="13" fillId="4" borderId="17" xfId="0" applyFont="1" applyFill="1" applyBorder="1" applyAlignment="1">
      <alignment horizontal="left" vertical="center"/>
    </xf>
    <xf numFmtId="0" fontId="10" fillId="2" borderId="1" xfId="44" applyFont="1" applyFill="1" applyBorder="1" applyAlignment="1">
      <alignment horizontal="center" vertical="center"/>
    </xf>
    <xf numFmtId="0" fontId="10" fillId="3" borderId="28" xfId="44" applyFont="1" applyFill="1" applyBorder="1" applyAlignment="1">
      <alignment horizontal="center" vertical="center"/>
    </xf>
    <xf numFmtId="17" fontId="11" fillId="0" borderId="13" xfId="46" quotePrefix="1" applyNumberFormat="1" applyFont="1" applyFill="1" applyBorder="1" applyAlignment="1">
      <alignment horizontal="center" vertical="center"/>
    </xf>
    <xf numFmtId="0" fontId="11" fillId="0" borderId="13" xfId="48" applyFont="1" applyFill="1" applyBorder="1" applyAlignment="1">
      <alignment horizontal="center" vertical="center"/>
    </xf>
    <xf numFmtId="49" fontId="11" fillId="0" borderId="13" xfId="0" applyNumberFormat="1" applyFont="1" applyFill="1" applyBorder="1" applyAlignment="1">
      <alignment vertical="center"/>
    </xf>
    <xf numFmtId="0" fontId="16" fillId="0" borderId="32" xfId="0" applyFont="1" applyFill="1" applyBorder="1" applyAlignment="1">
      <alignment vertical="center"/>
    </xf>
    <xf numFmtId="0" fontId="11" fillId="0" borderId="32" xfId="0" applyFont="1" applyFill="1" applyBorder="1" applyAlignment="1">
      <alignment vertical="center"/>
    </xf>
    <xf numFmtId="4" fontId="14" fillId="0" borderId="32" xfId="16" applyNumberFormat="1" applyFont="1" applyFill="1" applyBorder="1" applyAlignment="1">
      <alignment horizontal="right" vertical="center"/>
    </xf>
    <xf numFmtId="0" fontId="11" fillId="0" borderId="12" xfId="46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1" fillId="0" borderId="20" xfId="46" applyFont="1" applyFill="1" applyBorder="1" applyAlignment="1">
      <alignment horizontal="center" vertical="center"/>
    </xf>
    <xf numFmtId="49" fontId="14" fillId="0" borderId="13" xfId="0" applyNumberFormat="1" applyFont="1" applyFill="1" applyBorder="1" applyAlignment="1">
      <alignment vertical="center"/>
    </xf>
    <xf numFmtId="187" fontId="13" fillId="0" borderId="13" xfId="0" applyNumberFormat="1" applyFont="1" applyBorder="1" applyAlignment="1">
      <alignment horizontal="center" vertical="center"/>
    </xf>
    <xf numFmtId="187" fontId="11" fillId="0" borderId="17" xfId="16" applyNumberFormat="1" applyFont="1" applyFill="1" applyBorder="1" applyAlignment="1">
      <alignment horizontal="center" vertical="center"/>
    </xf>
    <xf numFmtId="187" fontId="14" fillId="0" borderId="12" xfId="16" quotePrefix="1" applyNumberFormat="1" applyFont="1" applyFill="1" applyBorder="1" applyAlignment="1">
      <alignment horizontal="center" vertical="center"/>
    </xf>
    <xf numFmtId="17" fontId="11" fillId="0" borderId="20" xfId="46" applyNumberFormat="1" applyFont="1" applyFill="1" applyBorder="1" applyAlignment="1">
      <alignment horizontal="center" vertical="center"/>
    </xf>
    <xf numFmtId="4" fontId="15" fillId="0" borderId="20" xfId="0" applyNumberFormat="1" applyFont="1" applyFill="1" applyBorder="1" applyAlignment="1">
      <alignment horizontal="right" vertical="center"/>
    </xf>
    <xf numFmtId="17" fontId="11" fillId="0" borderId="13" xfId="46" applyNumberFormat="1" applyFont="1" applyFill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3" fillId="0" borderId="27" xfId="0" applyFont="1" applyBorder="1" applyAlignment="1">
      <alignment vertical="center"/>
    </xf>
    <xf numFmtId="0" fontId="13" fillId="4" borderId="17" xfId="0" applyFont="1" applyFill="1" applyBorder="1" applyAlignment="1">
      <alignment horizontal="left"/>
    </xf>
    <xf numFmtId="4" fontId="15" fillId="4" borderId="21" xfId="16" applyNumberFormat="1" applyFont="1" applyFill="1" applyBorder="1" applyAlignment="1">
      <alignment horizontal="right" vertical="center"/>
    </xf>
    <xf numFmtId="4" fontId="15" fillId="4" borderId="14" xfId="16" applyNumberFormat="1" applyFont="1" applyFill="1" applyBorder="1" applyAlignment="1">
      <alignment horizontal="right" vertical="center"/>
    </xf>
    <xf numFmtId="4" fontId="14" fillId="4" borderId="14" xfId="16" quotePrefix="1" applyNumberFormat="1" applyFont="1" applyFill="1" applyBorder="1" applyAlignment="1">
      <alignment horizontal="center" vertical="center"/>
    </xf>
    <xf numFmtId="187" fontId="14" fillId="4" borderId="14" xfId="16" applyNumberFormat="1" applyFont="1" applyFill="1" applyBorder="1" applyAlignment="1">
      <alignment horizontal="center" vertical="center"/>
    </xf>
    <xf numFmtId="187" fontId="14" fillId="4" borderId="29" xfId="16" quotePrefix="1" applyNumberFormat="1" applyFont="1" applyFill="1" applyBorder="1" applyAlignment="1">
      <alignment horizontal="center" vertical="center"/>
    </xf>
    <xf numFmtId="0" fontId="11" fillId="4" borderId="17" xfId="45" applyFont="1" applyFill="1" applyBorder="1" applyAlignment="1">
      <alignment horizontal="center" vertical="center"/>
    </xf>
    <xf numFmtId="187" fontId="14" fillId="4" borderId="18" xfId="16" quotePrefix="1" applyNumberFormat="1" applyFont="1" applyFill="1" applyBorder="1" applyAlignment="1">
      <alignment horizontal="center" vertical="center"/>
    </xf>
    <xf numFmtId="187" fontId="14" fillId="4" borderId="14" xfId="16" quotePrefix="1" applyNumberFormat="1" applyFont="1" applyFill="1" applyBorder="1" applyAlignment="1">
      <alignment horizontal="center" vertical="center"/>
    </xf>
    <xf numFmtId="4" fontId="14" fillId="4" borderId="14" xfId="0" applyNumberFormat="1" applyFont="1" applyFill="1" applyBorder="1" applyAlignment="1">
      <alignment horizontal="right" vertical="center"/>
    </xf>
    <xf numFmtId="4" fontId="14" fillId="4" borderId="21" xfId="0" applyNumberFormat="1" applyFont="1" applyFill="1" applyBorder="1" applyAlignment="1">
      <alignment horizontal="right" vertical="center"/>
    </xf>
    <xf numFmtId="4" fontId="14" fillId="4" borderId="21" xfId="16" quotePrefix="1" applyNumberFormat="1" applyFont="1" applyFill="1" applyBorder="1" applyAlignment="1">
      <alignment horizontal="center" vertical="center"/>
    </xf>
    <xf numFmtId="4" fontId="14" fillId="4" borderId="29" xfId="16" quotePrefix="1" applyNumberFormat="1" applyFont="1" applyFill="1" applyBorder="1" applyAlignment="1">
      <alignment horizontal="center" vertical="center"/>
    </xf>
    <xf numFmtId="4" fontId="14" fillId="4" borderId="18" xfId="16" quotePrefix="1" applyNumberFormat="1" applyFont="1" applyFill="1" applyBorder="1" applyAlignment="1">
      <alignment horizontal="center" vertical="center"/>
    </xf>
    <xf numFmtId="4" fontId="14" fillId="4" borderId="24" xfId="16" quotePrefix="1" applyNumberFormat="1" applyFont="1" applyFill="1" applyBorder="1" applyAlignment="1">
      <alignment horizontal="center" vertical="center"/>
    </xf>
    <xf numFmtId="4" fontId="11" fillId="4" borderId="13" xfId="0" applyNumberFormat="1" applyFont="1" applyFill="1" applyBorder="1" applyAlignment="1">
      <alignment vertical="center"/>
    </xf>
    <xf numFmtId="4" fontId="11" fillId="4" borderId="13" xfId="16" applyNumberFormat="1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center" vertical="center"/>
    </xf>
    <xf numFmtId="43" fontId="11" fillId="4" borderId="13" xfId="16" applyNumberFormat="1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vertical="center"/>
    </xf>
    <xf numFmtId="0" fontId="14" fillId="4" borderId="13" xfId="27" applyFont="1" applyFill="1" applyBorder="1" applyAlignment="1">
      <alignment horizontal="center" vertical="center"/>
    </xf>
    <xf numFmtId="0" fontId="14" fillId="4" borderId="20" xfId="27" applyFont="1" applyFill="1" applyBorder="1" applyAlignment="1">
      <alignment horizontal="center" vertical="center"/>
    </xf>
    <xf numFmtId="187" fontId="14" fillId="4" borderId="21" xfId="16" quotePrefix="1" applyNumberFormat="1" applyFont="1" applyFill="1" applyBorder="1" applyAlignment="1">
      <alignment horizontal="center" vertical="center"/>
    </xf>
    <xf numFmtId="0" fontId="14" fillId="4" borderId="32" xfId="27" applyFont="1" applyFill="1" applyBorder="1" applyAlignment="1">
      <alignment horizontal="center" vertical="center"/>
    </xf>
    <xf numFmtId="43" fontId="14" fillId="4" borderId="32" xfId="16" applyFont="1" applyFill="1" applyBorder="1" applyAlignment="1">
      <alignment horizontal="center" vertical="center"/>
    </xf>
    <xf numFmtId="0" fontId="14" fillId="4" borderId="17" xfId="27" applyFont="1" applyFill="1" applyBorder="1" applyAlignment="1">
      <alignment horizontal="center" vertical="center"/>
    </xf>
    <xf numFmtId="43" fontId="14" fillId="4" borderId="17" xfId="16" applyFont="1" applyFill="1" applyBorder="1" applyAlignment="1">
      <alignment horizontal="center" vertical="center"/>
    </xf>
    <xf numFmtId="4" fontId="14" fillId="4" borderId="18" xfId="0" applyNumberFormat="1" applyFont="1" applyFill="1" applyBorder="1" applyAlignment="1">
      <alignment horizontal="right" vertical="center"/>
    </xf>
    <xf numFmtId="4" fontId="14" fillId="4" borderId="13" xfId="0" applyNumberFormat="1" applyFont="1" applyFill="1" applyBorder="1" applyAlignment="1">
      <alignment horizontal="right" vertical="center"/>
    </xf>
    <xf numFmtId="4" fontId="11" fillId="4" borderId="12" xfId="0" applyNumberFormat="1" applyFont="1" applyFill="1" applyBorder="1" applyAlignment="1">
      <alignment vertical="center"/>
    </xf>
    <xf numFmtId="0" fontId="11" fillId="4" borderId="13" xfId="27" applyFont="1" applyFill="1" applyBorder="1" applyAlignment="1">
      <alignment horizontal="center" vertical="center"/>
    </xf>
    <xf numFmtId="4" fontId="11" fillId="4" borderId="13" xfId="16" applyNumberFormat="1" applyFont="1" applyFill="1" applyBorder="1" applyAlignment="1">
      <alignment horizontal="right" vertical="center"/>
    </xf>
    <xf numFmtId="0" fontId="11" fillId="4" borderId="13" xfId="49" applyFont="1" applyFill="1" applyBorder="1" applyAlignment="1">
      <alignment vertical="center"/>
    </xf>
    <xf numFmtId="0" fontId="11" fillId="4" borderId="20" xfId="49" applyFont="1" applyFill="1" applyBorder="1" applyAlignment="1">
      <alignment horizontal="center" vertical="center"/>
    </xf>
    <xf numFmtId="4" fontId="14" fillId="4" borderId="20" xfId="16" quotePrefix="1" applyNumberFormat="1" applyFont="1" applyFill="1" applyBorder="1" applyAlignment="1">
      <alignment horizontal="center" vertical="center"/>
    </xf>
    <xf numFmtId="4" fontId="11" fillId="4" borderId="20" xfId="16" applyNumberFormat="1" applyFont="1" applyFill="1" applyBorder="1" applyAlignment="1">
      <alignment horizontal="right" vertical="center"/>
    </xf>
    <xf numFmtId="4" fontId="11" fillId="4" borderId="13" xfId="16" applyNumberFormat="1" applyFont="1" applyFill="1" applyBorder="1" applyAlignment="1">
      <alignment vertical="center"/>
    </xf>
    <xf numFmtId="0" fontId="11" fillId="4" borderId="32" xfId="46" quotePrefix="1" applyFont="1" applyFill="1" applyBorder="1" applyAlignment="1">
      <alignment vertical="center"/>
    </xf>
    <xf numFmtId="4" fontId="14" fillId="4" borderId="17" xfId="16" quotePrefix="1" applyNumberFormat="1" applyFont="1" applyFill="1" applyBorder="1" applyAlignment="1">
      <alignment horizontal="center" vertical="center"/>
    </xf>
    <xf numFmtId="4" fontId="11" fillId="4" borderId="12" xfId="16" applyNumberFormat="1" applyFont="1" applyFill="1" applyBorder="1" applyAlignment="1">
      <alignment horizontal="right" vertical="center"/>
    </xf>
    <xf numFmtId="0" fontId="16" fillId="4" borderId="13" xfId="0" applyFont="1" applyFill="1" applyBorder="1" applyAlignment="1">
      <alignment horizontal="center" vertical="center"/>
    </xf>
    <xf numFmtId="0" fontId="11" fillId="4" borderId="20" xfId="27" applyFont="1" applyFill="1" applyBorder="1" applyAlignment="1">
      <alignment horizontal="center" vertical="center"/>
    </xf>
    <xf numFmtId="0" fontId="11" fillId="4" borderId="2" xfId="27" applyFont="1" applyFill="1" applyBorder="1" applyAlignment="1">
      <alignment horizontal="center" vertical="center"/>
    </xf>
    <xf numFmtId="4" fontId="11" fillId="4" borderId="2" xfId="16" applyNumberFormat="1" applyFont="1" applyFill="1" applyBorder="1" applyAlignment="1">
      <alignment horizontal="right" vertical="center"/>
    </xf>
    <xf numFmtId="4" fontId="11" fillId="4" borderId="32" xfId="16" applyNumberFormat="1" applyFont="1" applyFill="1" applyBorder="1" applyAlignment="1">
      <alignment horizontal="right" vertical="center"/>
    </xf>
    <xf numFmtId="4" fontId="11" fillId="4" borderId="17" xfId="16" applyNumberFormat="1" applyFont="1" applyFill="1" applyBorder="1" applyAlignment="1">
      <alignment horizontal="right" vertical="center"/>
    </xf>
    <xf numFmtId="0" fontId="41" fillId="0" borderId="32" xfId="49" applyFont="1" applyFill="1" applyBorder="1" applyAlignment="1">
      <alignment horizontal="center" vertical="center"/>
    </xf>
    <xf numFmtId="187" fontId="14" fillId="0" borderId="32" xfId="16" quotePrefix="1" applyNumberFormat="1" applyFont="1" applyFill="1" applyBorder="1" applyAlignment="1">
      <alignment horizontal="center" vertical="center"/>
    </xf>
    <xf numFmtId="0" fontId="5" fillId="2" borderId="4" xfId="44" applyFont="1" applyFill="1" applyBorder="1" applyAlignment="1">
      <alignment horizontal="center" vertical="center"/>
    </xf>
    <xf numFmtId="0" fontId="5" fillId="2" borderId="3" xfId="44" applyFont="1" applyFill="1" applyBorder="1" applyAlignment="1">
      <alignment horizontal="center" vertical="center"/>
    </xf>
    <xf numFmtId="0" fontId="5" fillId="2" borderId="6" xfId="44" applyFont="1" applyFill="1" applyBorder="1" applyAlignment="1">
      <alignment horizontal="center" vertical="center"/>
    </xf>
    <xf numFmtId="0" fontId="5" fillId="2" borderId="10" xfId="44" applyFont="1" applyFill="1" applyBorder="1" applyAlignment="1">
      <alignment horizontal="center" vertical="center"/>
    </xf>
    <xf numFmtId="0" fontId="5" fillId="2" borderId="2" xfId="44" applyFont="1" applyFill="1" applyBorder="1" applyAlignment="1">
      <alignment horizontal="center" vertical="center"/>
    </xf>
    <xf numFmtId="0" fontId="5" fillId="2" borderId="11" xfId="44" applyFont="1" applyFill="1" applyBorder="1" applyAlignment="1">
      <alignment horizontal="center" vertical="center"/>
    </xf>
    <xf numFmtId="0" fontId="5" fillId="2" borderId="7" xfId="44" applyFont="1" applyFill="1" applyBorder="1" applyAlignment="1">
      <alignment horizontal="center" vertical="center"/>
    </xf>
    <xf numFmtId="0" fontId="5" fillId="2" borderId="1" xfId="44" applyFont="1" applyFill="1" applyBorder="1" applyAlignment="1">
      <alignment horizontal="center" vertical="center"/>
    </xf>
    <xf numFmtId="0" fontId="5" fillId="2" borderId="9" xfId="44" applyFont="1" applyFill="1" applyBorder="1" applyAlignment="1">
      <alignment horizontal="center" vertical="center"/>
    </xf>
    <xf numFmtId="0" fontId="5" fillId="3" borderId="28" xfId="44" applyFont="1" applyFill="1" applyBorder="1" applyAlignment="1">
      <alignment horizontal="center" vertical="center"/>
    </xf>
    <xf numFmtId="0" fontId="26" fillId="0" borderId="12" xfId="39" applyFont="1" applyFill="1" applyBorder="1" applyAlignment="1">
      <alignment horizontal="center" vertical="center"/>
    </xf>
    <xf numFmtId="4" fontId="14" fillId="0" borderId="17" xfId="16" quotePrefix="1" applyNumberFormat="1" applyFont="1" applyFill="1" applyBorder="1" applyAlignment="1">
      <alignment horizontal="center" vertical="center"/>
    </xf>
    <xf numFmtId="49" fontId="14" fillId="0" borderId="17" xfId="0" applyNumberFormat="1" applyFont="1" applyFill="1" applyBorder="1" applyAlignment="1">
      <alignment vertical="center"/>
    </xf>
    <xf numFmtId="4" fontId="14" fillId="0" borderId="12" xfId="16" quotePrefix="1" applyNumberFormat="1" applyFont="1" applyFill="1" applyBorder="1" applyAlignment="1">
      <alignment horizontal="center" vertical="center"/>
    </xf>
    <xf numFmtId="43" fontId="16" fillId="0" borderId="13" xfId="16" applyFont="1" applyFill="1" applyBorder="1" applyAlignment="1">
      <alignment vertical="center"/>
    </xf>
    <xf numFmtId="4" fontId="14" fillId="0" borderId="24" xfId="5" applyNumberFormat="1" applyFont="1" applyFill="1" applyBorder="1" applyAlignment="1">
      <alignment horizontal="right" vertical="center"/>
    </xf>
    <xf numFmtId="4" fontId="11" fillId="0" borderId="14" xfId="40" applyNumberFormat="1" applyFont="1" applyBorder="1" applyAlignment="1">
      <alignment horizontal="right" vertical="center"/>
    </xf>
    <xf numFmtId="187" fontId="14" fillId="0" borderId="14" xfId="16" quotePrefix="1" applyNumberFormat="1" applyFont="1" applyFill="1" applyBorder="1" applyAlignment="1">
      <alignment horizontal="center" vertical="center"/>
    </xf>
    <xf numFmtId="0" fontId="46" fillId="0" borderId="13" xfId="51" applyFont="1" applyFill="1" applyBorder="1" applyAlignment="1">
      <alignment horizontal="center" vertical="center"/>
    </xf>
    <xf numFmtId="4" fontId="11" fillId="0" borderId="14" xfId="16" applyNumberFormat="1" applyFont="1" applyFill="1" applyBorder="1" applyAlignment="1">
      <alignment horizontal="right" vertical="center"/>
    </xf>
    <xf numFmtId="0" fontId="19" fillId="0" borderId="13" xfId="51" applyFont="1" applyFill="1" applyBorder="1" applyAlignment="1">
      <alignment horizontal="center" vertical="center"/>
    </xf>
    <xf numFmtId="187" fontId="14" fillId="0" borderId="18" xfId="16" quotePrefix="1" applyNumberFormat="1" applyFont="1" applyFill="1" applyBorder="1" applyAlignment="1">
      <alignment horizontal="center" vertical="center"/>
    </xf>
    <xf numFmtId="4" fontId="11" fillId="0" borderId="24" xfId="16" applyNumberFormat="1" applyFont="1" applyFill="1" applyBorder="1" applyAlignment="1">
      <alignment horizontal="right" vertical="center"/>
    </xf>
    <xf numFmtId="0" fontId="11" fillId="0" borderId="20" xfId="51" applyFont="1" applyFill="1" applyBorder="1" applyAlignment="1">
      <alignment horizontal="center" vertical="center"/>
    </xf>
    <xf numFmtId="0" fontId="11" fillId="0" borderId="20" xfId="27" applyFont="1" applyFill="1" applyBorder="1" applyAlignment="1">
      <alignment horizontal="center" vertical="center"/>
    </xf>
    <xf numFmtId="187" fontId="14" fillId="0" borderId="21" xfId="16" quotePrefix="1" applyNumberFormat="1" applyFont="1" applyFill="1" applyBorder="1" applyAlignment="1">
      <alignment horizontal="center" vertical="center"/>
    </xf>
    <xf numFmtId="43" fontId="11" fillId="0" borderId="13" xfId="16" applyFont="1" applyFill="1" applyBorder="1" applyAlignment="1">
      <alignment horizontal="right" vertical="center"/>
    </xf>
    <xf numFmtId="4" fontId="11" fillId="0" borderId="14" xfId="0" applyNumberFormat="1" applyFont="1" applyBorder="1" applyAlignment="1">
      <alignment horizontal="right" vertical="center"/>
    </xf>
    <xf numFmtId="187" fontId="11" fillId="0" borderId="14" xfId="0" applyNumberFormat="1" applyFont="1" applyBorder="1" applyAlignment="1">
      <alignment horizontal="center" vertical="center"/>
    </xf>
    <xf numFmtId="187" fontId="11" fillId="0" borderId="14" xfId="16" applyNumberFormat="1" applyFont="1" applyFill="1" applyBorder="1" applyAlignment="1">
      <alignment horizontal="center" vertical="center"/>
    </xf>
    <xf numFmtId="0" fontId="11" fillId="0" borderId="17" xfId="51" applyFont="1" applyFill="1" applyBorder="1" applyAlignment="1">
      <alignment horizontal="center" vertical="center"/>
    </xf>
    <xf numFmtId="187" fontId="11" fillId="0" borderId="18" xfId="16" applyNumberFormat="1" applyFont="1" applyFill="1" applyBorder="1" applyAlignment="1">
      <alignment horizontal="center" vertical="center"/>
    </xf>
    <xf numFmtId="187" fontId="11" fillId="0" borderId="24" xfId="16" applyNumberFormat="1" applyFont="1" applyFill="1" applyBorder="1" applyAlignment="1">
      <alignment horizontal="center" vertical="center"/>
    </xf>
    <xf numFmtId="187" fontId="11" fillId="0" borderId="14" xfId="40" applyNumberFormat="1" applyFont="1" applyFill="1" applyBorder="1" applyAlignment="1">
      <alignment horizontal="center" vertical="center"/>
    </xf>
    <xf numFmtId="0" fontId="11" fillId="0" borderId="17" xfId="40" applyFont="1" applyBorder="1" applyAlignment="1">
      <alignment vertical="center"/>
    </xf>
    <xf numFmtId="187" fontId="11" fillId="0" borderId="24" xfId="0" applyNumberFormat="1" applyFont="1" applyBorder="1" applyAlignment="1">
      <alignment horizontal="center" vertical="center"/>
    </xf>
    <xf numFmtId="187" fontId="11" fillId="0" borderId="14" xfId="0" applyNumberFormat="1" applyFont="1" applyFill="1" applyBorder="1" applyAlignment="1">
      <alignment horizontal="center" vertical="center"/>
    </xf>
    <xf numFmtId="0" fontId="11" fillId="0" borderId="13" xfId="31" applyFont="1" applyFill="1" applyBorder="1" applyAlignment="1">
      <alignment horizontal="center" vertical="center"/>
    </xf>
    <xf numFmtId="187" fontId="11" fillId="0" borderId="14" xfId="21" applyNumberFormat="1" applyFont="1" applyFill="1" applyBorder="1" applyAlignment="1">
      <alignment horizontal="center" vertical="center"/>
    </xf>
    <xf numFmtId="187" fontId="17" fillId="0" borderId="14" xfId="16" quotePrefix="1" applyNumberFormat="1" applyFont="1" applyFill="1" applyBorder="1" applyAlignment="1">
      <alignment horizontal="center" vertical="center"/>
    </xf>
    <xf numFmtId="4" fontId="26" fillId="0" borderId="12" xfId="21" applyNumberFormat="1" applyFont="1" applyFill="1" applyBorder="1" applyAlignment="1">
      <alignment horizontal="center" vertical="center"/>
    </xf>
    <xf numFmtId="4" fontId="26" fillId="0" borderId="13" xfId="21" applyNumberFormat="1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4" fontId="26" fillId="0" borderId="20" xfId="16" applyNumberFormat="1" applyFont="1" applyFill="1" applyBorder="1" applyAlignment="1">
      <alignment horizontal="center" vertical="center"/>
    </xf>
    <xf numFmtId="4" fontId="14" fillId="0" borderId="13" xfId="0" applyNumberFormat="1" applyFont="1" applyBorder="1"/>
    <xf numFmtId="0" fontId="14" fillId="0" borderId="17" xfId="49" applyFont="1" applyFill="1" applyBorder="1" applyAlignment="1">
      <alignment horizontal="center" vertical="center"/>
    </xf>
    <xf numFmtId="0" fontId="14" fillId="0" borderId="32" xfId="49" applyFont="1" applyFill="1" applyBorder="1" applyAlignment="1">
      <alignment horizontal="center" vertical="center"/>
    </xf>
    <xf numFmtId="0" fontId="16" fillId="0" borderId="15" xfId="0" applyFont="1" applyBorder="1" applyAlignment="1">
      <alignment vertical="center"/>
    </xf>
    <xf numFmtId="0" fontId="11" fillId="5" borderId="12" xfId="45" applyFont="1" applyFill="1" applyBorder="1" applyAlignment="1">
      <alignment horizontal="center" vertical="center"/>
    </xf>
    <xf numFmtId="187" fontId="11" fillId="0" borderId="32" xfId="16" applyNumberFormat="1" applyFont="1" applyFill="1" applyBorder="1" applyAlignment="1">
      <alignment horizontal="center" vertical="center"/>
    </xf>
    <xf numFmtId="0" fontId="17" fillId="0" borderId="13" xfId="45" applyFont="1" applyFill="1" applyBorder="1" applyAlignment="1">
      <alignment horizontal="center" vertical="center"/>
    </xf>
    <xf numFmtId="0" fontId="11" fillId="5" borderId="32" xfId="45" applyFont="1" applyFill="1" applyBorder="1" applyAlignment="1">
      <alignment horizontal="center" vertical="center"/>
    </xf>
    <xf numFmtId="0" fontId="17" fillId="5" borderId="17" xfId="45" applyFont="1" applyFill="1" applyBorder="1" applyAlignment="1">
      <alignment horizontal="center" vertical="center"/>
    </xf>
    <xf numFmtId="0" fontId="17" fillId="5" borderId="13" xfId="45" applyFont="1" applyFill="1" applyBorder="1" applyAlignment="1">
      <alignment horizontal="center" vertical="center"/>
    </xf>
    <xf numFmtId="187" fontId="11" fillId="0" borderId="13" xfId="0" applyNumberFormat="1" applyFont="1" applyFill="1" applyBorder="1" applyAlignment="1">
      <alignment horizontal="center" vertical="center"/>
    </xf>
    <xf numFmtId="187" fontId="11" fillId="0" borderId="17" xfId="16" applyNumberFormat="1" applyFont="1" applyFill="1" applyBorder="1" applyAlignment="1">
      <alignment horizontal="right" vertical="center"/>
    </xf>
    <xf numFmtId="4" fontId="26" fillId="0" borderId="20" xfId="0" applyNumberFormat="1" applyFont="1" applyFill="1" applyBorder="1" applyAlignment="1">
      <alignment vertical="center"/>
    </xf>
    <xf numFmtId="187" fontId="11" fillId="0" borderId="13" xfId="0" applyNumberFormat="1" applyFont="1" applyFill="1" applyBorder="1" applyAlignment="1">
      <alignment vertical="center"/>
    </xf>
    <xf numFmtId="187" fontId="5" fillId="0" borderId="13" xfId="16" quotePrefix="1" applyNumberFormat="1" applyFont="1" applyFill="1" applyBorder="1" applyAlignment="1">
      <alignment horizontal="center" vertical="center"/>
    </xf>
    <xf numFmtId="188" fontId="11" fillId="0" borderId="13" xfId="16" applyNumberFormat="1" applyFont="1" applyFill="1" applyBorder="1" applyAlignment="1">
      <alignment horizontal="right" vertical="center"/>
    </xf>
    <xf numFmtId="0" fontId="11" fillId="0" borderId="16" xfId="45" applyFont="1" applyFill="1" applyBorder="1" applyAlignment="1">
      <alignment horizontal="center" vertical="center"/>
    </xf>
    <xf numFmtId="0" fontId="11" fillId="0" borderId="16" xfId="49" applyFont="1" applyFill="1" applyBorder="1" applyAlignment="1">
      <alignment horizontal="center" vertical="center"/>
    </xf>
    <xf numFmtId="0" fontId="11" fillId="4" borderId="17" xfId="27" applyFont="1" applyFill="1" applyBorder="1" applyAlignment="1">
      <alignment horizontal="center" vertical="center"/>
    </xf>
    <xf numFmtId="0" fontId="13" fillId="0" borderId="30" xfId="0" applyFont="1" applyBorder="1"/>
    <xf numFmtId="0" fontId="13" fillId="4" borderId="0" xfId="0" applyFont="1" applyFill="1" applyBorder="1"/>
    <xf numFmtId="0" fontId="13" fillId="4" borderId="5" xfId="0" applyFont="1" applyFill="1" applyBorder="1"/>
    <xf numFmtId="0" fontId="11" fillId="0" borderId="32" xfId="45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187" fontId="11" fillId="4" borderId="13" xfId="0" applyNumberFormat="1" applyFont="1" applyFill="1" applyBorder="1" applyAlignment="1">
      <alignment vertical="center"/>
    </xf>
    <xf numFmtId="4" fontId="26" fillId="4" borderId="13" xfId="0" applyNumberFormat="1" applyFont="1" applyFill="1" applyBorder="1" applyAlignment="1">
      <alignment vertical="center"/>
    </xf>
    <xf numFmtId="4" fontId="6" fillId="0" borderId="12" xfId="16" applyNumberFormat="1" applyFont="1" applyFill="1" applyBorder="1" applyAlignment="1">
      <alignment horizontal="right" vertical="center"/>
    </xf>
    <xf numFmtId="4" fontId="6" fillId="0" borderId="13" xfId="16" applyNumberFormat="1" applyFont="1" applyFill="1" applyBorder="1" applyAlignment="1">
      <alignment horizontal="right" vertical="center"/>
    </xf>
    <xf numFmtId="187" fontId="47" fillId="0" borderId="13" xfId="16" quotePrefix="1" applyNumberFormat="1" applyFont="1" applyFill="1" applyBorder="1" applyAlignment="1">
      <alignment horizontal="center" vertical="center"/>
    </xf>
    <xf numFmtId="187" fontId="6" fillId="0" borderId="13" xfId="16" applyNumberFormat="1" applyFont="1" applyFill="1" applyBorder="1" applyAlignment="1">
      <alignment horizontal="center" vertical="center"/>
    </xf>
    <xf numFmtId="0" fontId="11" fillId="0" borderId="13" xfId="45" applyFont="1" applyFill="1" applyBorder="1" applyAlignment="1">
      <alignment horizontal="center" vertical="center"/>
    </xf>
    <xf numFmtId="0" fontId="6" fillId="4" borderId="14" xfId="48" applyFont="1" applyFill="1" applyBorder="1" applyAlignment="1">
      <alignment vertical="center"/>
    </xf>
    <xf numFmtId="0" fontId="6" fillId="4" borderId="15" xfId="45" applyFont="1" applyFill="1" applyBorder="1" applyAlignment="1">
      <alignment horizontal="center" vertical="center"/>
    </xf>
    <xf numFmtId="188" fontId="6" fillId="4" borderId="16" xfId="16" applyNumberFormat="1" applyFont="1" applyFill="1" applyBorder="1" applyAlignment="1">
      <alignment horizontal="left" vertical="center"/>
    </xf>
    <xf numFmtId="0" fontId="6" fillId="0" borderId="13" xfId="53" applyFont="1" applyFill="1" applyBorder="1" applyAlignment="1">
      <alignment horizontal="left" vertical="center"/>
    </xf>
    <xf numFmtId="0" fontId="6" fillId="0" borderId="15" xfId="49" applyFont="1" applyFill="1" applyBorder="1" applyAlignment="1">
      <alignment horizontal="center" vertical="center"/>
    </xf>
    <xf numFmtId="43" fontId="6" fillId="0" borderId="16" xfId="16" applyFont="1" applyFill="1" applyBorder="1" applyAlignment="1">
      <alignment horizontal="right" vertical="center"/>
    </xf>
    <xf numFmtId="188" fontId="6" fillId="0" borderId="16" xfId="16" applyNumberFormat="1" applyFont="1" applyFill="1" applyBorder="1" applyAlignment="1">
      <alignment horizontal="right" vertical="center"/>
    </xf>
    <xf numFmtId="0" fontId="6" fillId="0" borderId="14" xfId="48" applyFont="1" applyFill="1" applyBorder="1" applyAlignment="1">
      <alignment vertical="center"/>
    </xf>
    <xf numFmtId="0" fontId="6" fillId="0" borderId="15" xfId="48" applyFont="1" applyFill="1" applyBorder="1" applyAlignment="1">
      <alignment horizontal="center" vertical="center"/>
    </xf>
    <xf numFmtId="0" fontId="6" fillId="0" borderId="16" xfId="48" applyFont="1" applyFill="1" applyBorder="1" applyAlignment="1">
      <alignment vertical="center"/>
    </xf>
    <xf numFmtId="3" fontId="6" fillId="0" borderId="15" xfId="48" applyNumberFormat="1" applyFont="1" applyFill="1" applyBorder="1" applyAlignment="1">
      <alignment horizontal="center" vertical="center"/>
    </xf>
    <xf numFmtId="0" fontId="6" fillId="0" borderId="18" xfId="48" applyFont="1" applyFill="1" applyBorder="1" applyAlignment="1">
      <alignment vertical="center"/>
    </xf>
    <xf numFmtId="3" fontId="6" fillId="0" borderId="19" xfId="48" applyNumberFormat="1" applyFont="1" applyFill="1" applyBorder="1" applyAlignment="1">
      <alignment horizontal="center" vertical="center"/>
    </xf>
    <xf numFmtId="0" fontId="6" fillId="0" borderId="27" xfId="48" applyFont="1" applyFill="1" applyBorder="1" applyAlignment="1">
      <alignment vertical="center"/>
    </xf>
    <xf numFmtId="3" fontId="6" fillId="0" borderId="15" xfId="48" quotePrefix="1" applyNumberFormat="1" applyFont="1" applyFill="1" applyBorder="1" applyAlignment="1">
      <alignment horizontal="center" vertical="center"/>
    </xf>
    <xf numFmtId="187" fontId="11" fillId="0" borderId="14" xfId="16" applyNumberFormat="1" applyFont="1" applyFill="1" applyBorder="1" applyAlignment="1">
      <alignment horizontal="left" vertical="center"/>
    </xf>
    <xf numFmtId="0" fontId="6" fillId="4" borderId="15" xfId="0" applyFont="1" applyFill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15" xfId="46" applyFont="1" applyFill="1" applyBorder="1" applyAlignment="1">
      <alignment horizontal="center" vertical="center"/>
    </xf>
    <xf numFmtId="0" fontId="6" fillId="0" borderId="15" xfId="24" applyFont="1" applyFill="1" applyBorder="1" applyAlignment="1">
      <alignment horizontal="center" vertical="center"/>
    </xf>
    <xf numFmtId="0" fontId="6" fillId="0" borderId="14" xfId="0" applyNumberFormat="1" applyFont="1" applyFill="1" applyBorder="1" applyAlignment="1">
      <alignment vertical="center"/>
    </xf>
    <xf numFmtId="0" fontId="48" fillId="0" borderId="15" xfId="48" applyNumberFormat="1" applyFont="1" applyFill="1" applyBorder="1" applyAlignment="1">
      <alignment horizontal="left" vertical="center"/>
    </xf>
    <xf numFmtId="0" fontId="48" fillId="0" borderId="16" xfId="48" applyNumberFormat="1" applyFont="1" applyFill="1" applyBorder="1" applyAlignment="1">
      <alignment horizontal="left" vertical="center"/>
    </xf>
    <xf numFmtId="49" fontId="6" fillId="0" borderId="15" xfId="0" applyNumberFormat="1" applyFont="1" applyFill="1" applyBorder="1" applyAlignment="1">
      <alignment vertical="center"/>
    </xf>
    <xf numFmtId="0" fontId="6" fillId="5" borderId="14" xfId="48" applyFont="1" applyFill="1" applyBorder="1" applyAlignment="1">
      <alignment horizontal="left" vertical="center"/>
    </xf>
    <xf numFmtId="0" fontId="6" fillId="5" borderId="15" xfId="48" applyFont="1" applyFill="1" applyBorder="1" applyAlignment="1">
      <alignment horizontal="center" vertical="center"/>
    </xf>
    <xf numFmtId="0" fontId="6" fillId="4" borderId="15" xfId="48" applyFont="1" applyFill="1" applyBorder="1" applyAlignment="1">
      <alignment horizontal="center" vertical="center"/>
    </xf>
    <xf numFmtId="0" fontId="6" fillId="4" borderId="16" xfId="48" applyFont="1" applyFill="1" applyBorder="1" applyAlignment="1">
      <alignment horizontal="left" vertical="center"/>
    </xf>
    <xf numFmtId="0" fontId="6" fillId="4" borderId="16" xfId="48" applyFont="1" applyFill="1" applyBorder="1" applyAlignment="1">
      <alignment vertical="center"/>
    </xf>
    <xf numFmtId="0" fontId="6" fillId="4" borderId="14" xfId="48" applyFont="1" applyFill="1" applyBorder="1" applyAlignment="1">
      <alignment horizontal="left" vertical="center"/>
    </xf>
    <xf numFmtId="0" fontId="49" fillId="0" borderId="15" xfId="48" applyFont="1" applyFill="1" applyBorder="1" applyAlignment="1">
      <alignment horizontal="center" vertical="center"/>
    </xf>
    <xf numFmtId="0" fontId="6" fillId="0" borderId="14" xfId="49" applyFont="1" applyFill="1" applyBorder="1" applyAlignment="1">
      <alignment vertical="center"/>
    </xf>
    <xf numFmtId="0" fontId="6" fillId="0" borderId="16" xfId="49" applyFont="1" applyFill="1" applyBorder="1" applyAlignment="1">
      <alignment vertical="center"/>
    </xf>
    <xf numFmtId="0" fontId="6" fillId="0" borderId="14" xfId="46" applyFont="1" applyFill="1" applyBorder="1" applyAlignment="1">
      <alignment horizontal="left" vertical="center"/>
    </xf>
    <xf numFmtId="0" fontId="6" fillId="0" borderId="15" xfId="48" applyFont="1" applyFill="1" applyBorder="1" applyAlignment="1">
      <alignment vertical="center"/>
    </xf>
    <xf numFmtId="0" fontId="50" fillId="0" borderId="15" xfId="0" applyFont="1" applyFill="1" applyBorder="1" applyAlignment="1">
      <alignment vertical="center"/>
    </xf>
    <xf numFmtId="0" fontId="50" fillId="0" borderId="16" xfId="0" applyFont="1" applyFill="1" applyBorder="1" applyAlignment="1">
      <alignment vertical="center"/>
    </xf>
    <xf numFmtId="0" fontId="6" fillId="0" borderId="15" xfId="0" applyFont="1" applyFill="1" applyBorder="1"/>
    <xf numFmtId="0" fontId="6" fillId="0" borderId="16" xfId="0" applyFont="1" applyFill="1" applyBorder="1"/>
    <xf numFmtId="0" fontId="6" fillId="0" borderId="29" xfId="46" applyFont="1" applyFill="1" applyBorder="1" applyAlignment="1">
      <alignment horizontal="left" vertical="center"/>
    </xf>
    <xf numFmtId="3" fontId="6" fillId="0" borderId="15" xfId="46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vertical="center"/>
    </xf>
    <xf numFmtId="3" fontId="6" fillId="0" borderId="15" xfId="51" applyNumberFormat="1" applyFont="1" applyFill="1" applyBorder="1" applyAlignment="1">
      <alignment horizontal="center" vertical="center"/>
    </xf>
    <xf numFmtId="0" fontId="6" fillId="0" borderId="16" xfId="51" applyFont="1" applyFill="1" applyBorder="1" applyAlignment="1">
      <alignment horizontal="left" vertical="center"/>
    </xf>
    <xf numFmtId="0" fontId="6" fillId="0" borderId="16" xfId="19" applyFont="1" applyFill="1" applyBorder="1" applyAlignment="1">
      <alignment vertical="center"/>
    </xf>
    <xf numFmtId="0" fontId="6" fillId="0" borderId="14" xfId="19" applyFont="1" applyFill="1" applyBorder="1" applyAlignment="1">
      <alignment vertical="center"/>
    </xf>
    <xf numFmtId="0" fontId="6" fillId="0" borderId="15" xfId="19" applyFont="1" applyFill="1" applyBorder="1" applyAlignment="1">
      <alignment vertical="center"/>
    </xf>
    <xf numFmtId="0" fontId="6" fillId="0" borderId="15" xfId="19" applyFont="1" applyFill="1" applyBorder="1" applyAlignment="1">
      <alignment horizontal="center" vertical="center"/>
    </xf>
    <xf numFmtId="0" fontId="6" fillId="0" borderId="14" xfId="27" applyFont="1" applyFill="1" applyBorder="1" applyAlignment="1">
      <alignment horizontal="left" vertical="center"/>
    </xf>
    <xf numFmtId="3" fontId="6" fillId="5" borderId="15" xfId="27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vertical="center"/>
    </xf>
    <xf numFmtId="3" fontId="6" fillId="0" borderId="15" xfId="27" applyNumberFormat="1" applyFont="1" applyFill="1" applyBorder="1" applyAlignment="1">
      <alignment horizontal="center" vertical="center"/>
    </xf>
    <xf numFmtId="43" fontId="50" fillId="0" borderId="16" xfId="16" applyFont="1" applyFill="1" applyBorder="1" applyAlignment="1">
      <alignment vertical="center"/>
    </xf>
    <xf numFmtId="0" fontId="9" fillId="0" borderId="14" xfId="0" applyFont="1" applyBorder="1"/>
    <xf numFmtId="0" fontId="9" fillId="0" borderId="15" xfId="0" applyFont="1" applyBorder="1"/>
    <xf numFmtId="0" fontId="9" fillId="0" borderId="16" xfId="0" applyFont="1" applyBorder="1"/>
    <xf numFmtId="0" fontId="6" fillId="0" borderId="14" xfId="51" applyFont="1" applyFill="1" applyBorder="1" applyAlignment="1">
      <alignment horizontal="left" vertical="center"/>
    </xf>
    <xf numFmtId="3" fontId="9" fillId="5" borderId="15" xfId="27" applyNumberFormat="1" applyFont="1" applyFill="1" applyBorder="1" applyAlignment="1">
      <alignment horizontal="center" vertical="center"/>
    </xf>
    <xf numFmtId="3" fontId="9" fillId="0" borderId="15" xfId="51" applyNumberFormat="1" applyFont="1" applyFill="1" applyBorder="1" applyAlignment="1">
      <alignment horizontal="center" vertical="center"/>
    </xf>
    <xf numFmtId="0" fontId="6" fillId="5" borderId="14" xfId="51" applyFont="1" applyFill="1" applyBorder="1" applyAlignment="1">
      <alignment horizontal="left" vertical="center"/>
    </xf>
    <xf numFmtId="3" fontId="9" fillId="0" borderId="15" xfId="27" applyNumberFormat="1" applyFont="1" applyFill="1" applyBorder="1" applyAlignment="1">
      <alignment horizontal="center" vertical="center"/>
    </xf>
    <xf numFmtId="0" fontId="50" fillId="0" borderId="14" xfId="51" applyFont="1" applyFill="1" applyBorder="1" applyAlignment="1">
      <alignment horizontal="left" vertical="center"/>
    </xf>
    <xf numFmtId="0" fontId="51" fillId="5" borderId="14" xfId="51" applyFont="1" applyFill="1" applyBorder="1" applyAlignment="1">
      <alignment horizontal="left" vertical="center"/>
    </xf>
    <xf numFmtId="3" fontId="9" fillId="4" borderId="15" xfId="27" applyNumberFormat="1" applyFont="1" applyFill="1" applyBorder="1" applyAlignment="1">
      <alignment horizontal="center" vertical="center"/>
    </xf>
    <xf numFmtId="0" fontId="6" fillId="4" borderId="16" xfId="51" applyFont="1" applyFill="1" applyBorder="1" applyAlignment="1">
      <alignment horizontal="left" vertical="center"/>
    </xf>
    <xf numFmtId="0" fontId="6" fillId="5" borderId="16" xfId="51" applyFont="1" applyFill="1" applyBorder="1" applyAlignment="1">
      <alignment horizontal="left" vertical="center"/>
    </xf>
    <xf numFmtId="0" fontId="6" fillId="4" borderId="14" xfId="51" applyFont="1" applyFill="1" applyBorder="1" applyAlignment="1">
      <alignment horizontal="left" vertical="center"/>
    </xf>
    <xf numFmtId="3" fontId="9" fillId="4" borderId="15" xfId="51" applyNumberFormat="1" applyFont="1" applyFill="1" applyBorder="1" applyAlignment="1">
      <alignment horizontal="center" vertical="center"/>
    </xf>
    <xf numFmtId="0" fontId="51" fillId="0" borderId="14" xfId="51" applyFont="1" applyFill="1" applyBorder="1" applyAlignment="1">
      <alignment horizontal="left" vertical="center"/>
    </xf>
    <xf numFmtId="0" fontId="6" fillId="5" borderId="15" xfId="49" applyFont="1" applyFill="1" applyBorder="1" applyAlignment="1">
      <alignment horizontal="center" vertical="center"/>
    </xf>
    <xf numFmtId="0" fontId="6" fillId="0" borderId="15" xfId="45" applyFont="1" applyFill="1" applyBorder="1" applyAlignment="1">
      <alignment horizontal="center" vertical="center"/>
    </xf>
    <xf numFmtId="1" fontId="6" fillId="0" borderId="15" xfId="48" applyNumberFormat="1" applyFont="1" applyFill="1" applyBorder="1" applyAlignment="1">
      <alignment horizontal="center" vertical="center"/>
    </xf>
    <xf numFmtId="1" fontId="50" fillId="0" borderId="15" xfId="16" applyNumberFormat="1" applyFont="1" applyFill="1" applyBorder="1" applyAlignment="1">
      <alignment horizontal="center" vertical="center"/>
    </xf>
    <xf numFmtId="0" fontId="6" fillId="0" borderId="15" xfId="0" applyFont="1" applyBorder="1" applyAlignment="1"/>
    <xf numFmtId="0" fontId="6" fillId="0" borderId="16" xfId="0" applyFont="1" applyBorder="1" applyAlignment="1"/>
    <xf numFmtId="0" fontId="6" fillId="0" borderId="14" xfId="45" applyFont="1" applyFill="1" applyBorder="1" applyAlignment="1">
      <alignment horizontal="left" vertical="center"/>
    </xf>
    <xf numFmtId="0" fontId="6" fillId="0" borderId="15" xfId="45" applyFont="1" applyFill="1" applyBorder="1" applyAlignment="1">
      <alignment horizontal="left" vertical="center"/>
    </xf>
    <xf numFmtId="0" fontId="6" fillId="0" borderId="16" xfId="45" applyFont="1" applyFill="1" applyBorder="1" applyAlignment="1">
      <alignment horizontal="left" vertical="center"/>
    </xf>
    <xf numFmtId="0" fontId="9" fillId="0" borderId="15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9" fillId="0" borderId="16" xfId="0" applyFont="1" applyBorder="1" applyAlignment="1">
      <alignment horizontal="left"/>
    </xf>
    <xf numFmtId="0" fontId="9" fillId="0" borderId="14" xfId="45" applyFont="1" applyFill="1" applyBorder="1" applyAlignment="1">
      <alignment horizontal="left" vertical="center"/>
    </xf>
    <xf numFmtId="0" fontId="9" fillId="0" borderId="16" xfId="45" applyFont="1" applyFill="1" applyBorder="1" applyAlignment="1">
      <alignment horizontal="left" vertical="center"/>
    </xf>
    <xf numFmtId="0" fontId="6" fillId="4" borderId="14" xfId="19" applyFont="1" applyFill="1" applyBorder="1" applyAlignment="1">
      <alignment vertical="center"/>
    </xf>
    <xf numFmtId="0" fontId="6" fillId="4" borderId="15" xfId="19" applyFont="1" applyFill="1" applyBorder="1" applyAlignment="1">
      <alignment horizontal="center" vertical="center"/>
    </xf>
    <xf numFmtId="0" fontId="6" fillId="4" borderId="16" xfId="19" applyFont="1" applyFill="1" applyBorder="1" applyAlignment="1">
      <alignment vertical="center"/>
    </xf>
    <xf numFmtId="0" fontId="6" fillId="4" borderId="15" xfId="48" applyFont="1" applyFill="1" applyBorder="1" applyAlignment="1">
      <alignment vertical="center"/>
    </xf>
    <xf numFmtId="0" fontId="6" fillId="0" borderId="14" xfId="0" applyFont="1" applyBorder="1" applyAlignment="1">
      <alignment vertical="center"/>
    </xf>
    <xf numFmtId="187" fontId="9" fillId="0" borderId="15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52" fillId="0" borderId="14" xfId="0" applyFont="1" applyBorder="1" applyAlignment="1">
      <alignment vertical="center"/>
    </xf>
    <xf numFmtId="0" fontId="52" fillId="0" borderId="15" xfId="0" applyFont="1" applyBorder="1" applyAlignment="1">
      <alignment vertical="center"/>
    </xf>
    <xf numFmtId="0" fontId="52" fillId="0" borderId="16" xfId="0" applyFont="1" applyBorder="1" applyAlignment="1">
      <alignment vertical="center"/>
    </xf>
    <xf numFmtId="0" fontId="50" fillId="5" borderId="14" xfId="48" applyFont="1" applyFill="1" applyBorder="1" applyAlignment="1">
      <alignment vertical="center"/>
    </xf>
    <xf numFmtId="189" fontId="9" fillId="5" borderId="15" xfId="48" applyNumberFormat="1" applyFont="1" applyFill="1" applyBorder="1" applyAlignment="1">
      <alignment horizontal="center" vertical="center"/>
    </xf>
    <xf numFmtId="0" fontId="50" fillId="5" borderId="15" xfId="48" applyFont="1" applyFill="1" applyBorder="1" applyAlignment="1">
      <alignment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30" xfId="46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vertical="center"/>
    </xf>
    <xf numFmtId="0" fontId="9" fillId="0" borderId="15" xfId="46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vertical="center"/>
    </xf>
    <xf numFmtId="0" fontId="6" fillId="0" borderId="22" xfId="46" applyFont="1" applyFill="1" applyBorder="1" applyAlignment="1">
      <alignment horizontal="center" vertical="center"/>
    </xf>
    <xf numFmtId="0" fontId="6" fillId="0" borderId="22" xfId="46" applyFont="1" applyFill="1" applyBorder="1" applyAlignment="1">
      <alignment horizontal="left" vertical="center"/>
    </xf>
    <xf numFmtId="0" fontId="50" fillId="0" borderId="14" xfId="48" applyFont="1" applyFill="1" applyBorder="1" applyAlignment="1">
      <alignment vertical="center"/>
    </xf>
    <xf numFmtId="3" fontId="50" fillId="0" borderId="15" xfId="48" applyNumberFormat="1" applyFont="1" applyFill="1" applyBorder="1" applyAlignment="1">
      <alignment horizontal="center" vertical="center"/>
    </xf>
    <xf numFmtId="0" fontId="50" fillId="0" borderId="16" xfId="48" applyFont="1" applyFill="1" applyBorder="1" applyAlignment="1">
      <alignment vertical="center"/>
    </xf>
    <xf numFmtId="0" fontId="50" fillId="0" borderId="15" xfId="48" applyFont="1" applyFill="1" applyBorder="1" applyAlignment="1">
      <alignment vertical="center"/>
    </xf>
    <xf numFmtId="0" fontId="5" fillId="4" borderId="14" xfId="0" applyFont="1" applyFill="1" applyBorder="1" applyAlignment="1">
      <alignment vertical="center"/>
    </xf>
    <xf numFmtId="0" fontId="50" fillId="0" borderId="29" xfId="48" applyFont="1" applyFill="1" applyBorder="1" applyAlignment="1">
      <alignment vertical="center"/>
    </xf>
    <xf numFmtId="0" fontId="50" fillId="0" borderId="30" xfId="48" applyFont="1" applyFill="1" applyBorder="1" applyAlignment="1">
      <alignment vertical="center"/>
    </xf>
    <xf numFmtId="0" fontId="50" fillId="0" borderId="31" xfId="48" applyFont="1" applyFill="1" applyBorder="1" applyAlignment="1">
      <alignment vertical="center"/>
    </xf>
    <xf numFmtId="0" fontId="50" fillId="0" borderId="18" xfId="48" applyFont="1" applyFill="1" applyBorder="1" applyAlignment="1">
      <alignment vertical="center"/>
    </xf>
    <xf numFmtId="0" fontId="50" fillId="0" borderId="19" xfId="48" applyFont="1" applyFill="1" applyBorder="1" applyAlignment="1">
      <alignment vertical="center"/>
    </xf>
    <xf numFmtId="0" fontId="50" fillId="0" borderId="27" xfId="48" applyFont="1" applyFill="1" applyBorder="1" applyAlignment="1">
      <alignment vertical="center"/>
    </xf>
    <xf numFmtId="0" fontId="20" fillId="0" borderId="0" xfId="44" quotePrefix="1" applyFont="1" applyAlignment="1">
      <alignment horizontal="left" vertical="center"/>
    </xf>
    <xf numFmtId="0" fontId="11" fillId="0" borderId="13" xfId="45" applyFont="1" applyFill="1" applyBorder="1" applyAlignment="1">
      <alignment horizontal="center" vertical="center"/>
    </xf>
    <xf numFmtId="0" fontId="20" fillId="0" borderId="0" xfId="0" applyFont="1"/>
    <xf numFmtId="0" fontId="5" fillId="2" borderId="2" xfId="44" applyFont="1" applyFill="1" applyBorder="1" applyAlignment="1">
      <alignment vertical="center"/>
    </xf>
    <xf numFmtId="0" fontId="5" fillId="2" borderId="1" xfId="44" applyFont="1" applyFill="1" applyBorder="1" applyAlignment="1">
      <alignment vertical="center"/>
    </xf>
    <xf numFmtId="0" fontId="11" fillId="5" borderId="0" xfId="16" applyNumberFormat="1" applyFont="1" applyFill="1" applyBorder="1" applyAlignment="1">
      <alignment horizontal="center" vertical="center"/>
    </xf>
    <xf numFmtId="0" fontId="11" fillId="4" borderId="0" xfId="49" applyFont="1" applyFill="1" applyBorder="1" applyAlignment="1">
      <alignment horizontal="center" vertical="center"/>
    </xf>
    <xf numFmtId="0" fontId="11" fillId="0" borderId="0" xfId="45" applyFont="1" applyFill="1" applyBorder="1" applyAlignment="1">
      <alignment horizontal="center" vertical="center"/>
    </xf>
    <xf numFmtId="0" fontId="11" fillId="5" borderId="0" xfId="49" applyFont="1" applyFill="1" applyBorder="1" applyAlignment="1">
      <alignment horizontal="center" vertical="center"/>
    </xf>
    <xf numFmtId="0" fontId="11" fillId="4" borderId="0" xfId="45" applyFont="1" applyFill="1" applyBorder="1" applyAlignment="1">
      <alignment horizontal="center" vertical="center"/>
    </xf>
    <xf numFmtId="17" fontId="11" fillId="0" borderId="0" xfId="49" applyNumberFormat="1" applyFont="1" applyFill="1" applyBorder="1" applyAlignment="1">
      <alignment horizontal="center" vertical="center"/>
    </xf>
    <xf numFmtId="0" fontId="41" fillId="0" borderId="0" xfId="49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1" fillId="0" borderId="0" xfId="27" applyFont="1" applyFill="1" applyBorder="1" applyAlignment="1">
      <alignment horizontal="center" vertical="center"/>
    </xf>
    <xf numFmtId="0" fontId="11" fillId="0" borderId="26" xfId="45" applyFont="1" applyFill="1" applyBorder="1" applyAlignment="1">
      <alignment horizontal="center" vertical="center"/>
    </xf>
    <xf numFmtId="0" fontId="12" fillId="0" borderId="21" xfId="20" applyFont="1" applyFill="1" applyBorder="1" applyAlignment="1">
      <alignment vertical="center"/>
    </xf>
    <xf numFmtId="0" fontId="12" fillId="0" borderId="22" xfId="0" applyNumberFormat="1" applyFont="1" applyBorder="1"/>
    <xf numFmtId="0" fontId="12" fillId="0" borderId="23" xfId="0" applyNumberFormat="1" applyFont="1" applyBorder="1"/>
    <xf numFmtId="4" fontId="6" fillId="0" borderId="20" xfId="16" applyNumberFormat="1" applyFont="1" applyFill="1" applyBorder="1" applyAlignment="1">
      <alignment horizontal="right" vertical="center"/>
    </xf>
    <xf numFmtId="0" fontId="11" fillId="0" borderId="23" xfId="45" applyFont="1" applyFill="1" applyBorder="1" applyAlignment="1">
      <alignment horizontal="center" vertical="center"/>
    </xf>
    <xf numFmtId="0" fontId="14" fillId="0" borderId="21" xfId="0" quotePrefix="1" applyNumberFormat="1" applyFont="1" applyBorder="1"/>
    <xf numFmtId="0" fontId="14" fillId="0" borderId="21" xfId="0" applyNumberFormat="1" applyFont="1" applyBorder="1"/>
    <xf numFmtId="0" fontId="13" fillId="0" borderId="15" xfId="48" applyNumberFormat="1" applyFont="1" applyFill="1" applyBorder="1" applyAlignment="1">
      <alignment horizontal="left" vertical="center"/>
    </xf>
    <xf numFmtId="0" fontId="20" fillId="0" borderId="0" xfId="44" quotePrefix="1" applyFont="1" applyAlignment="1">
      <alignment horizontal="left" vertical="center"/>
    </xf>
    <xf numFmtId="0" fontId="11" fillId="0" borderId="13" xfId="45" applyFont="1" applyFill="1" applyBorder="1" applyAlignment="1">
      <alignment horizontal="center" vertical="center"/>
    </xf>
    <xf numFmtId="0" fontId="11" fillId="0" borderId="18" xfId="0" applyNumberFormat="1" applyFont="1" applyFill="1" applyBorder="1" applyAlignment="1">
      <alignment vertical="center"/>
    </xf>
    <xf numFmtId="0" fontId="13" fillId="0" borderId="27" xfId="48" applyNumberFormat="1" applyFont="1" applyFill="1" applyBorder="1" applyAlignment="1">
      <alignment horizontal="left" vertical="center"/>
    </xf>
    <xf numFmtId="0" fontId="11" fillId="0" borderId="13" xfId="45" applyFont="1" applyFill="1" applyBorder="1" applyAlignment="1">
      <alignment horizontal="center" vertical="center"/>
    </xf>
    <xf numFmtId="0" fontId="5" fillId="4" borderId="14" xfId="44" applyFont="1" applyFill="1" applyBorder="1" applyAlignment="1">
      <alignment horizontal="center" vertical="center"/>
    </xf>
    <xf numFmtId="0" fontId="5" fillId="4" borderId="13" xfId="44" applyFont="1" applyFill="1" applyBorder="1" applyAlignment="1">
      <alignment horizontal="center" vertical="center"/>
    </xf>
    <xf numFmtId="0" fontId="5" fillId="4" borderId="16" xfId="44" applyFont="1" applyFill="1" applyBorder="1" applyAlignment="1">
      <alignment horizontal="center" vertical="center"/>
    </xf>
    <xf numFmtId="0" fontId="5" fillId="4" borderId="18" xfId="44" applyFont="1" applyFill="1" applyBorder="1" applyAlignment="1">
      <alignment horizontal="center" vertical="center"/>
    </xf>
    <xf numFmtId="0" fontId="5" fillId="4" borderId="17" xfId="44" applyFont="1" applyFill="1" applyBorder="1" applyAlignment="1">
      <alignment horizontal="center" vertical="center"/>
    </xf>
    <xf numFmtId="0" fontId="5" fillId="4" borderId="27" xfId="44" applyFont="1" applyFill="1" applyBorder="1" applyAlignment="1">
      <alignment horizontal="center" vertical="center"/>
    </xf>
    <xf numFmtId="0" fontId="6" fillId="4" borderId="18" xfId="48" applyFont="1" applyFill="1" applyBorder="1" applyAlignment="1">
      <alignment vertical="center"/>
    </xf>
    <xf numFmtId="0" fontId="53" fillId="0" borderId="0" xfId="0" applyFont="1"/>
    <xf numFmtId="0" fontId="0" fillId="13" borderId="0" xfId="0" applyFill="1"/>
    <xf numFmtId="0" fontId="0" fillId="14" borderId="0" xfId="0" applyFill="1"/>
    <xf numFmtId="0" fontId="0" fillId="8" borderId="0" xfId="0" applyFill="1"/>
    <xf numFmtId="0" fontId="0" fillId="15" borderId="0" xfId="0" applyFill="1"/>
    <xf numFmtId="0" fontId="0" fillId="16" borderId="0" xfId="0" applyFill="1"/>
    <xf numFmtId="0" fontId="12" fillId="0" borderId="14" xfId="0" applyFont="1" applyBorder="1"/>
    <xf numFmtId="0" fontId="6" fillId="0" borderId="15" xfId="46" applyFont="1" applyFill="1" applyBorder="1" applyAlignment="1">
      <alignment horizontal="left" vertical="center"/>
    </xf>
    <xf numFmtId="0" fontId="6" fillId="0" borderId="16" xfId="46" applyFont="1" applyFill="1" applyBorder="1" applyAlignment="1">
      <alignment horizontal="left" vertical="center"/>
    </xf>
    <xf numFmtId="0" fontId="20" fillId="0" borderId="0" xfId="44" quotePrefix="1" applyFont="1" applyAlignment="1">
      <alignment horizontal="left" vertical="center"/>
    </xf>
    <xf numFmtId="0" fontId="11" fillId="0" borderId="13" xfId="45" applyFont="1" applyFill="1" applyBorder="1" applyAlignment="1">
      <alignment horizontal="center" vertical="center"/>
    </xf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4" xfId="48" applyFont="1" applyFill="1" applyBorder="1" applyAlignment="1">
      <alignment horizontal="left" vertical="center"/>
    </xf>
    <xf numFmtId="0" fontId="6" fillId="0" borderId="15" xfId="48" applyFont="1" applyFill="1" applyBorder="1" applyAlignment="1">
      <alignment horizontal="left" vertical="center"/>
    </xf>
    <xf numFmtId="0" fontId="6" fillId="0" borderId="16" xfId="48" applyFont="1" applyFill="1" applyBorder="1" applyAlignment="1">
      <alignment horizontal="left" vertical="center"/>
    </xf>
    <xf numFmtId="0" fontId="20" fillId="0" borderId="0" xfId="44" quotePrefix="1" applyFont="1" applyAlignment="1">
      <alignment horizontal="left" vertical="center"/>
    </xf>
    <xf numFmtId="0" fontId="6" fillId="5" borderId="16" xfId="48" applyFont="1" applyFill="1" applyBorder="1" applyAlignment="1">
      <alignment horizontal="left" vertical="center"/>
    </xf>
    <xf numFmtId="0" fontId="6" fillId="0" borderId="14" xfId="48" applyFont="1" applyFill="1" applyBorder="1" applyAlignment="1">
      <alignment horizontal="left" vertical="center"/>
    </xf>
    <xf numFmtId="0" fontId="6" fillId="0" borderId="16" xfId="48" applyFont="1" applyFill="1" applyBorder="1" applyAlignment="1">
      <alignment horizontal="left" vertical="center"/>
    </xf>
    <xf numFmtId="0" fontId="20" fillId="0" borderId="0" xfId="0" applyFont="1"/>
    <xf numFmtId="0" fontId="33" fillId="5" borderId="12" xfId="0" applyFont="1" applyFill="1" applyBorder="1" applyAlignment="1">
      <alignment vertical="center"/>
    </xf>
    <xf numFmtId="0" fontId="47" fillId="5" borderId="13" xfId="0" applyFont="1" applyFill="1" applyBorder="1" applyAlignment="1">
      <alignment vertical="center"/>
    </xf>
    <xf numFmtId="0" fontId="47" fillId="0" borderId="13" xfId="46" applyFont="1" applyFill="1" applyBorder="1" applyAlignment="1">
      <alignment horizontal="left" vertical="center"/>
    </xf>
    <xf numFmtId="0" fontId="47" fillId="0" borderId="13" xfId="46" applyFont="1" applyFill="1" applyBorder="1" applyAlignment="1">
      <alignment horizontal="center" vertical="center"/>
    </xf>
    <xf numFmtId="187" fontId="48" fillId="4" borderId="15" xfId="0" applyNumberFormat="1" applyFont="1" applyFill="1" applyBorder="1" applyAlignment="1">
      <alignment horizontal="center" vertical="center"/>
    </xf>
    <xf numFmtId="0" fontId="49" fillId="0" borderId="13" xfId="46" applyFont="1" applyFill="1" applyBorder="1" applyAlignment="1">
      <alignment horizontal="left" vertical="center"/>
    </xf>
    <xf numFmtId="0" fontId="47" fillId="5" borderId="13" xfId="46" applyFont="1" applyFill="1" applyBorder="1" applyAlignment="1">
      <alignment horizontal="left" vertical="center"/>
    </xf>
    <xf numFmtId="0" fontId="47" fillId="0" borderId="32" xfId="46" applyFont="1" applyFill="1" applyBorder="1" applyAlignment="1">
      <alignment horizontal="left" vertical="center"/>
    </xf>
    <xf numFmtId="0" fontId="49" fillId="0" borderId="29" xfId="0" applyFont="1" applyBorder="1" applyAlignment="1">
      <alignment horizontal="center" vertical="center"/>
    </xf>
    <xf numFmtId="0" fontId="49" fillId="0" borderId="30" xfId="0" applyFont="1" applyBorder="1" applyAlignment="1">
      <alignment horizontal="center" vertical="center"/>
    </xf>
    <xf numFmtId="0" fontId="47" fillId="0" borderId="17" xfId="46" applyFont="1" applyFill="1" applyBorder="1" applyAlignment="1">
      <alignment horizontal="left" vertical="center"/>
    </xf>
    <xf numFmtId="0" fontId="6" fillId="0" borderId="18" xfId="48" applyFont="1" applyFill="1" applyBorder="1" applyAlignment="1">
      <alignment horizontal="left" vertical="center"/>
    </xf>
    <xf numFmtId="49" fontId="47" fillId="0" borderId="19" xfId="0" applyNumberFormat="1" applyFont="1" applyFill="1" applyBorder="1" applyAlignment="1">
      <alignment vertical="center"/>
    </xf>
    <xf numFmtId="0" fontId="47" fillId="0" borderId="19" xfId="0" applyFont="1" applyFill="1" applyBorder="1" applyAlignment="1">
      <alignment vertical="center"/>
    </xf>
    <xf numFmtId="0" fontId="54" fillId="0" borderId="24" xfId="48" applyFont="1" applyFill="1" applyBorder="1" applyAlignment="1">
      <alignment horizontal="left" vertical="center"/>
    </xf>
    <xf numFmtId="49" fontId="47" fillId="0" borderId="25" xfId="0" applyNumberFormat="1" applyFont="1" applyFill="1" applyBorder="1" applyAlignment="1">
      <alignment vertical="center"/>
    </xf>
    <xf numFmtId="0" fontId="47" fillId="0" borderId="25" xfId="0" applyFont="1" applyFill="1" applyBorder="1" applyAlignment="1">
      <alignment vertical="center"/>
    </xf>
    <xf numFmtId="0" fontId="6" fillId="0" borderId="21" xfId="48" applyFont="1" applyFill="1" applyBorder="1" applyAlignment="1">
      <alignment vertical="center"/>
    </xf>
    <xf numFmtId="0" fontId="6" fillId="0" borderId="22" xfId="48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0" fontId="47" fillId="0" borderId="20" xfId="46" applyFont="1" applyFill="1" applyBorder="1" applyAlignment="1">
      <alignment horizontal="left" vertical="center"/>
    </xf>
    <xf numFmtId="0" fontId="54" fillId="0" borderId="14" xfId="46" applyFont="1" applyFill="1" applyBorder="1" applyAlignment="1">
      <alignment horizontal="left" vertical="center"/>
    </xf>
    <xf numFmtId="0" fontId="54" fillId="0" borderId="17" xfId="46" applyFont="1" applyFill="1" applyBorder="1" applyAlignment="1">
      <alignment horizontal="left" vertical="center"/>
    </xf>
    <xf numFmtId="0" fontId="6" fillId="0" borderId="18" xfId="46" applyFont="1" applyFill="1" applyBorder="1" applyAlignment="1">
      <alignment horizontal="left" vertical="center"/>
    </xf>
    <xf numFmtId="0" fontId="6" fillId="0" borderId="19" xfId="46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54" fillId="0" borderId="12" xfId="46" applyFont="1" applyFill="1" applyBorder="1" applyAlignment="1">
      <alignment horizontal="left" vertical="center"/>
    </xf>
    <xf numFmtId="0" fontId="49" fillId="0" borderId="14" xfId="46" applyFont="1" applyFill="1" applyBorder="1" applyAlignment="1">
      <alignment horizontal="left" vertical="center"/>
    </xf>
    <xf numFmtId="0" fontId="49" fillId="0" borderId="15" xfId="46" applyFont="1" applyFill="1" applyBorder="1" applyAlignment="1">
      <alignment horizontal="center" vertical="center"/>
    </xf>
    <xf numFmtId="0" fontId="49" fillId="0" borderId="15" xfId="0" applyFont="1" applyFill="1" applyBorder="1" applyAlignment="1">
      <alignment horizontal="center" vertical="center"/>
    </xf>
    <xf numFmtId="0" fontId="33" fillId="5" borderId="20" xfId="0" applyFont="1" applyFill="1" applyBorder="1" applyAlignment="1">
      <alignment vertical="center"/>
    </xf>
    <xf numFmtId="0" fontId="49" fillId="0" borderId="14" xfId="0" applyFont="1" applyFill="1" applyBorder="1" applyAlignment="1">
      <alignment vertical="center"/>
    </xf>
    <xf numFmtId="0" fontId="49" fillId="0" borderId="21" xfId="0" applyFont="1" applyFill="1" applyBorder="1" applyAlignment="1">
      <alignment vertical="center"/>
    </xf>
    <xf numFmtId="0" fontId="33" fillId="0" borderId="12" xfId="46" applyFont="1" applyFill="1" applyBorder="1" applyAlignment="1">
      <alignment horizontal="left" vertical="center"/>
    </xf>
    <xf numFmtId="0" fontId="54" fillId="0" borderId="24" xfId="0" applyFont="1" applyFill="1" applyBorder="1" applyAlignment="1">
      <alignment vertical="center"/>
    </xf>
    <xf numFmtId="0" fontId="6" fillId="0" borderId="25" xfId="46" applyFont="1" applyFill="1" applyBorder="1" applyAlignment="1">
      <alignment horizontal="center" vertical="center"/>
    </xf>
    <xf numFmtId="0" fontId="49" fillId="0" borderId="20" xfId="46" applyFont="1" applyFill="1" applyBorder="1" applyAlignment="1">
      <alignment horizontal="center" vertical="center"/>
    </xf>
    <xf numFmtId="0" fontId="33" fillId="0" borderId="20" xfId="47" applyFont="1" applyFill="1" applyBorder="1" applyAlignment="1">
      <alignment vertical="center"/>
    </xf>
    <xf numFmtId="0" fontId="33" fillId="0" borderId="13" xfId="47" applyFont="1" applyFill="1" applyBorder="1" applyAlignment="1">
      <alignment horizontal="left" vertical="center"/>
    </xf>
    <xf numFmtId="0" fontId="33" fillId="0" borderId="21" xfId="0" applyFont="1" applyBorder="1" applyAlignment="1">
      <alignment horizontal="left" vertical="center"/>
    </xf>
    <xf numFmtId="0" fontId="33" fillId="0" borderId="22" xfId="0" applyFont="1" applyBorder="1" applyAlignment="1">
      <alignment horizontal="left" vertical="center"/>
    </xf>
    <xf numFmtId="0" fontId="33" fillId="0" borderId="23" xfId="0" applyFont="1" applyBorder="1" applyAlignment="1">
      <alignment horizontal="left" vertical="center"/>
    </xf>
    <xf numFmtId="0" fontId="55" fillId="0" borderId="13" xfId="48" applyFont="1" applyFill="1" applyBorder="1" applyAlignment="1">
      <alignment horizontal="center" vertical="center"/>
    </xf>
    <xf numFmtId="0" fontId="24" fillId="0" borderId="13" xfId="47" applyFont="1" applyFill="1" applyBorder="1" applyAlignment="1">
      <alignment vertical="center"/>
    </xf>
    <xf numFmtId="0" fontId="29" fillId="4" borderId="14" xfId="0" applyFont="1" applyFill="1" applyBorder="1" applyAlignment="1">
      <alignment vertical="center"/>
    </xf>
    <xf numFmtId="0" fontId="6" fillId="4" borderId="15" xfId="46" applyFont="1" applyFill="1" applyBorder="1" applyAlignment="1">
      <alignment horizontal="center" vertical="center"/>
    </xf>
    <xf numFmtId="0" fontId="54" fillId="4" borderId="20" xfId="46" applyFont="1" applyFill="1" applyBorder="1" applyAlignment="1">
      <alignment horizontal="left" vertical="center"/>
    </xf>
    <xf numFmtId="0" fontId="54" fillId="4" borderId="21" xfId="0" applyFont="1" applyFill="1" applyBorder="1" applyAlignment="1">
      <alignment vertical="center"/>
    </xf>
    <xf numFmtId="0" fontId="52" fillId="4" borderId="22" xfId="46" applyFont="1" applyFill="1" applyBorder="1" applyAlignment="1">
      <alignment horizontal="center" vertical="center"/>
    </xf>
    <xf numFmtId="0" fontId="49" fillId="4" borderId="15" xfId="46" applyFont="1" applyFill="1" applyBorder="1" applyAlignment="1">
      <alignment horizontal="center" vertical="center"/>
    </xf>
    <xf numFmtId="0" fontId="33" fillId="0" borderId="20" xfId="46" applyFont="1" applyFill="1" applyBorder="1" applyAlignment="1">
      <alignment horizontal="left" vertical="center"/>
    </xf>
    <xf numFmtId="0" fontId="6" fillId="4" borderId="22" xfId="46" applyFont="1" applyFill="1" applyBorder="1" applyAlignment="1">
      <alignment horizontal="center" vertical="center"/>
    </xf>
    <xf numFmtId="0" fontId="33" fillId="0" borderId="13" xfId="46" applyFont="1" applyFill="1" applyBorder="1" applyAlignment="1">
      <alignment horizontal="left" vertical="center"/>
    </xf>
    <xf numFmtId="0" fontId="54" fillId="4" borderId="14" xfId="0" applyFont="1" applyFill="1" applyBorder="1" applyAlignment="1">
      <alignment vertical="center"/>
    </xf>
    <xf numFmtId="0" fontId="29" fillId="0" borderId="13" xfId="46" applyFont="1" applyFill="1" applyBorder="1" applyAlignment="1">
      <alignment horizontal="center" vertical="center"/>
    </xf>
    <xf numFmtId="0" fontId="54" fillId="0" borderId="20" xfId="46" applyFont="1" applyFill="1" applyBorder="1" applyAlignment="1">
      <alignment horizontal="left" vertical="center"/>
    </xf>
    <xf numFmtId="0" fontId="49" fillId="0" borderId="18" xfId="0" applyFont="1" applyFill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187" fontId="11" fillId="0" borderId="12" xfId="16" applyNumberFormat="1" applyFont="1" applyFill="1" applyBorder="1" applyAlignment="1">
      <alignment horizontal="center" vertical="center"/>
    </xf>
    <xf numFmtId="0" fontId="33" fillId="4" borderId="20" xfId="26" applyFont="1" applyFill="1" applyBorder="1" applyAlignment="1">
      <alignment vertical="center"/>
    </xf>
    <xf numFmtId="0" fontId="47" fillId="4" borderId="13" xfId="46" applyFont="1" applyFill="1" applyBorder="1" applyAlignment="1">
      <alignment horizontal="center" vertical="center"/>
    </xf>
    <xf numFmtId="0" fontId="33" fillId="4" borderId="15" xfId="26" applyFont="1" applyFill="1" applyBorder="1" applyAlignment="1">
      <alignment horizontal="left" vertical="center"/>
    </xf>
    <xf numFmtId="0" fontId="33" fillId="4" borderId="16" xfId="26" applyFont="1" applyFill="1" applyBorder="1" applyAlignment="1">
      <alignment horizontal="left" vertical="center"/>
    </xf>
    <xf numFmtId="0" fontId="56" fillId="4" borderId="13" xfId="48" applyFont="1" applyFill="1" applyBorder="1" applyAlignment="1">
      <alignment horizontal="center" vertical="center"/>
    </xf>
    <xf numFmtId="0" fontId="6" fillId="4" borderId="15" xfId="48" applyFont="1" applyFill="1" applyBorder="1" applyAlignment="1">
      <alignment horizontal="left" vertical="center"/>
    </xf>
    <xf numFmtId="0" fontId="6" fillId="4" borderId="13" xfId="26" applyFont="1" applyFill="1" applyBorder="1" applyAlignment="1">
      <alignment vertical="center"/>
    </xf>
    <xf numFmtId="0" fontId="6" fillId="4" borderId="30" xfId="0" applyFont="1" applyFill="1" applyBorder="1" applyAlignment="1">
      <alignment horizontal="left" vertical="center"/>
    </xf>
    <xf numFmtId="0" fontId="6" fillId="4" borderId="31" xfId="0" applyFont="1" applyFill="1" applyBorder="1" applyAlignment="1">
      <alignment horizontal="left" vertical="center"/>
    </xf>
    <xf numFmtId="0" fontId="33" fillId="4" borderId="12" xfId="26" applyFont="1" applyFill="1" applyBorder="1" applyAlignment="1">
      <alignment vertical="center"/>
    </xf>
    <xf numFmtId="0" fontId="6" fillId="4" borderId="13" xfId="0" applyFont="1" applyFill="1" applyBorder="1" applyAlignment="1">
      <alignment vertical="center"/>
    </xf>
    <xf numFmtId="0" fontId="33" fillId="4" borderId="20" xfId="0" applyFont="1" applyFill="1" applyBorder="1" applyAlignment="1">
      <alignment vertical="center"/>
    </xf>
    <xf numFmtId="49" fontId="6" fillId="4" borderId="15" xfId="0" applyNumberFormat="1" applyFont="1" applyFill="1" applyBorder="1" applyAlignment="1">
      <alignment vertical="center"/>
    </xf>
    <xf numFmtId="0" fontId="47" fillId="4" borderId="13" xfId="2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left" vertical="center"/>
    </xf>
    <xf numFmtId="0" fontId="6" fillId="4" borderId="16" xfId="0" applyFont="1" applyFill="1" applyBorder="1" applyAlignment="1">
      <alignment horizontal="left" vertical="center"/>
    </xf>
    <xf numFmtId="0" fontId="57" fillId="4" borderId="13" xfId="0" applyFont="1" applyFill="1" applyBorder="1"/>
    <xf numFmtId="0" fontId="33" fillId="4" borderId="15" xfId="0" applyFont="1" applyFill="1" applyBorder="1"/>
    <xf numFmtId="0" fontId="33" fillId="4" borderId="16" xfId="0" applyFont="1" applyFill="1" applyBorder="1"/>
    <xf numFmtId="0" fontId="57" fillId="4" borderId="13" xfId="0" applyNumberFormat="1" applyFont="1" applyFill="1" applyBorder="1"/>
    <xf numFmtId="0" fontId="33" fillId="4" borderId="13" xfId="0" applyFont="1" applyFill="1" applyBorder="1" applyAlignment="1">
      <alignment vertical="center"/>
    </xf>
    <xf numFmtId="0" fontId="29" fillId="4" borderId="13" xfId="0" applyFont="1" applyFill="1" applyBorder="1" applyAlignment="1">
      <alignment vertical="center"/>
    </xf>
    <xf numFmtId="0" fontId="33" fillId="4" borderId="13" xfId="20" applyFont="1" applyFill="1" applyBorder="1" applyAlignment="1">
      <alignment horizontal="center" vertical="center"/>
    </xf>
    <xf numFmtId="0" fontId="57" fillId="4" borderId="17" xfId="0" applyNumberFormat="1" applyFont="1" applyFill="1" applyBorder="1"/>
    <xf numFmtId="0" fontId="6" fillId="4" borderId="19" xfId="0" applyFont="1" applyFill="1" applyBorder="1" applyAlignment="1">
      <alignment horizontal="left" vertical="center"/>
    </xf>
    <xf numFmtId="0" fontId="6" fillId="4" borderId="27" xfId="0" applyFont="1" applyFill="1" applyBorder="1" applyAlignment="1">
      <alignment horizontal="left" vertical="center"/>
    </xf>
    <xf numFmtId="0" fontId="33" fillId="4" borderId="12" xfId="0" applyFont="1" applyFill="1" applyBorder="1" applyAlignment="1">
      <alignment horizontal="left" vertical="center"/>
    </xf>
    <xf numFmtId="0" fontId="33" fillId="4" borderId="13" xfId="0" applyFont="1" applyFill="1" applyBorder="1" applyAlignment="1">
      <alignment horizontal="left" vertical="center"/>
    </xf>
    <xf numFmtId="0" fontId="50" fillId="4" borderId="13" xfId="0" applyFont="1" applyFill="1" applyBorder="1" applyAlignment="1">
      <alignment horizontal="left" vertical="center"/>
    </xf>
    <xf numFmtId="0" fontId="58" fillId="4" borderId="13" xfId="49" applyFont="1" applyFill="1" applyBorder="1" applyAlignment="1">
      <alignment horizontal="left" vertical="center"/>
    </xf>
    <xf numFmtId="0" fontId="47" fillId="4" borderId="13" xfId="27" applyFont="1" applyFill="1" applyBorder="1" applyAlignment="1">
      <alignment horizontal="left" vertical="center"/>
    </xf>
    <xf numFmtId="0" fontId="59" fillId="4" borderId="13" xfId="48" applyFont="1" applyFill="1" applyBorder="1" applyAlignment="1">
      <alignment horizontal="center" vertical="center"/>
    </xf>
    <xf numFmtId="0" fontId="6" fillId="4" borderId="13" xfId="27" applyFont="1" applyFill="1" applyBorder="1" applyAlignment="1">
      <alignment vertical="center"/>
    </xf>
    <xf numFmtId="0" fontId="6" fillId="4" borderId="13" xfId="48" applyFont="1" applyFill="1" applyBorder="1" applyAlignment="1">
      <alignment horizontal="left" vertical="center"/>
    </xf>
    <xf numFmtId="0" fontId="33" fillId="4" borderId="20" xfId="0" applyFont="1" applyFill="1" applyBorder="1" applyAlignment="1">
      <alignment horizontal="left" vertical="center"/>
    </xf>
    <xf numFmtId="0" fontId="54" fillId="4" borderId="22" xfId="0" applyFont="1" applyFill="1" applyBorder="1" applyAlignment="1">
      <alignment horizontal="left" vertical="center"/>
    </xf>
    <xf numFmtId="0" fontId="49" fillId="4" borderId="22" xfId="0" applyFont="1" applyFill="1" applyBorder="1" applyAlignment="1">
      <alignment horizontal="left" vertical="center"/>
    </xf>
    <xf numFmtId="0" fontId="49" fillId="4" borderId="23" xfId="0" applyFont="1" applyFill="1" applyBorder="1" applyAlignment="1">
      <alignment horizontal="left" vertical="center"/>
    </xf>
    <xf numFmtId="0" fontId="54" fillId="4" borderId="15" xfId="0" applyFont="1" applyFill="1" applyBorder="1" applyAlignment="1">
      <alignment horizontal="left" vertical="center"/>
    </xf>
    <xf numFmtId="0" fontId="49" fillId="4" borderId="15" xfId="0" applyFont="1" applyFill="1" applyBorder="1" applyAlignment="1">
      <alignment horizontal="left" vertical="center"/>
    </xf>
    <xf numFmtId="0" fontId="49" fillId="4" borderId="16" xfId="0" applyFont="1" applyFill="1" applyBorder="1" applyAlignment="1">
      <alignment horizontal="left" vertical="center"/>
    </xf>
    <xf numFmtId="0" fontId="57" fillId="4" borderId="13" xfId="20" applyFont="1" applyFill="1" applyBorder="1" applyAlignment="1">
      <alignment vertical="center"/>
    </xf>
    <xf numFmtId="0" fontId="6" fillId="4" borderId="15" xfId="0" applyFont="1" applyFill="1" applyBorder="1" applyAlignment="1">
      <alignment vertical="center"/>
    </xf>
    <xf numFmtId="0" fontId="57" fillId="4" borderId="17" xfId="20" applyFont="1" applyFill="1" applyBorder="1" applyAlignment="1">
      <alignment vertical="center"/>
    </xf>
    <xf numFmtId="0" fontId="6" fillId="4" borderId="19" xfId="0" applyFont="1" applyFill="1" applyBorder="1" applyAlignment="1">
      <alignment vertical="center"/>
    </xf>
    <xf numFmtId="0" fontId="49" fillId="4" borderId="19" xfId="0" applyFont="1" applyFill="1" applyBorder="1" applyAlignment="1">
      <alignment horizontal="left" vertical="center"/>
    </xf>
    <xf numFmtId="0" fontId="49" fillId="4" borderId="27" xfId="0" applyFont="1" applyFill="1" applyBorder="1" applyAlignment="1">
      <alignment horizontal="left" vertical="center"/>
    </xf>
    <xf numFmtId="0" fontId="54" fillId="0" borderId="25" xfId="0" applyFont="1" applyFill="1" applyBorder="1" applyAlignment="1">
      <alignment vertical="center"/>
    </xf>
    <xf numFmtId="0" fontId="54" fillId="0" borderId="25" xfId="0" applyFont="1" applyFill="1" applyBorder="1" applyAlignment="1">
      <alignment horizontal="left" vertical="center"/>
    </xf>
    <xf numFmtId="0" fontId="54" fillId="0" borderId="26" xfId="48" applyFont="1" applyFill="1" applyBorder="1" applyAlignment="1">
      <alignment horizontal="left" vertical="center"/>
    </xf>
    <xf numFmtId="0" fontId="57" fillId="0" borderId="13" xfId="20" applyFont="1" applyFill="1" applyBorder="1" applyAlignment="1">
      <alignment vertical="center"/>
    </xf>
    <xf numFmtId="0" fontId="54" fillId="0" borderId="15" xfId="0" applyFont="1" applyFill="1" applyBorder="1" applyAlignment="1">
      <alignment vertical="center"/>
    </xf>
    <xf numFmtId="0" fontId="54" fillId="0" borderId="15" xfId="0" applyFont="1" applyFill="1" applyBorder="1" applyAlignment="1">
      <alignment horizontal="left" vertical="center"/>
    </xf>
    <xf numFmtId="0" fontId="54" fillId="0" borderId="16" xfId="48" applyFont="1" applyFill="1" applyBorder="1" applyAlignment="1">
      <alignment horizontal="left" vertical="center"/>
    </xf>
    <xf numFmtId="0" fontId="6" fillId="0" borderId="15" xfId="0" applyFont="1" applyFill="1" applyBorder="1" applyAlignment="1">
      <alignment vertical="center"/>
    </xf>
    <xf numFmtId="0" fontId="49" fillId="0" borderId="15" xfId="0" applyFont="1" applyFill="1" applyBorder="1" applyAlignment="1">
      <alignment horizontal="left" vertical="center"/>
    </xf>
    <xf numFmtId="0" fontId="49" fillId="0" borderId="16" xfId="0" applyFont="1" applyFill="1" applyBorder="1" applyAlignment="1">
      <alignment horizontal="left" vertical="center"/>
    </xf>
    <xf numFmtId="0" fontId="33" fillId="4" borderId="20" xfId="0" applyFont="1" applyFill="1" applyBorder="1"/>
    <xf numFmtId="0" fontId="54" fillId="4" borderId="15" xfId="0" applyFont="1" applyFill="1" applyBorder="1" applyAlignment="1">
      <alignment vertical="center"/>
    </xf>
    <xf numFmtId="0" fontId="49" fillId="4" borderId="15" xfId="48" applyFont="1" applyFill="1" applyBorder="1" applyAlignment="1">
      <alignment horizontal="left" vertical="center"/>
    </xf>
    <xf numFmtId="0" fontId="49" fillId="4" borderId="16" xfId="48" applyFont="1" applyFill="1" applyBorder="1" applyAlignment="1">
      <alignment horizontal="left" vertical="center"/>
    </xf>
    <xf numFmtId="0" fontId="54" fillId="4" borderId="22" xfId="0" applyFont="1" applyFill="1" applyBorder="1" applyAlignment="1">
      <alignment vertical="center"/>
    </xf>
    <xf numFmtId="0" fontId="49" fillId="4" borderId="22" xfId="48" applyFont="1" applyFill="1" applyBorder="1" applyAlignment="1">
      <alignment horizontal="left" vertical="center"/>
    </xf>
    <xf numFmtId="0" fontId="49" fillId="4" borderId="23" xfId="48" applyFont="1" applyFill="1" applyBorder="1" applyAlignment="1">
      <alignment horizontal="left" vertical="center"/>
    </xf>
    <xf numFmtId="0" fontId="49" fillId="4" borderId="15" xfId="0" applyFont="1" applyFill="1" applyBorder="1" applyAlignment="1">
      <alignment vertical="center"/>
    </xf>
    <xf numFmtId="0" fontId="49" fillId="4" borderId="19" xfId="0" applyFont="1" applyFill="1" applyBorder="1" applyAlignment="1">
      <alignment vertical="center"/>
    </xf>
    <xf numFmtId="0" fontId="49" fillId="4" borderId="19" xfId="48" applyFont="1" applyFill="1" applyBorder="1" applyAlignment="1">
      <alignment horizontal="left" vertical="center"/>
    </xf>
    <xf numFmtId="0" fontId="49" fillId="4" borderId="27" xfId="48" applyFont="1" applyFill="1" applyBorder="1" applyAlignment="1">
      <alignment horizontal="left" vertical="center"/>
    </xf>
    <xf numFmtId="0" fontId="33" fillId="4" borderId="12" xfId="0" applyFont="1" applyFill="1" applyBorder="1"/>
    <xf numFmtId="0" fontId="54" fillId="4" borderId="16" xfId="0" applyFont="1" applyFill="1" applyBorder="1" applyAlignment="1">
      <alignment vertical="center"/>
    </xf>
    <xf numFmtId="0" fontId="47" fillId="4" borderId="13" xfId="20" applyFont="1" applyFill="1" applyBorder="1" applyAlignment="1">
      <alignment vertical="center"/>
    </xf>
    <xf numFmtId="0" fontId="57" fillId="4" borderId="32" xfId="20" applyFont="1" applyFill="1" applyBorder="1" applyAlignment="1">
      <alignment vertical="center"/>
    </xf>
    <xf numFmtId="0" fontId="6" fillId="4" borderId="30" xfId="0" applyFont="1" applyFill="1" applyBorder="1" applyAlignment="1">
      <alignment vertical="center"/>
    </xf>
    <xf numFmtId="0" fontId="6" fillId="4" borderId="31" xfId="48" applyFont="1" applyFill="1" applyBorder="1" applyAlignment="1">
      <alignment horizontal="left" vertical="center"/>
    </xf>
    <xf numFmtId="0" fontId="33" fillId="4" borderId="22" xfId="0" applyFont="1" applyFill="1" applyBorder="1" applyAlignment="1">
      <alignment horizontal="left" vertical="center"/>
    </xf>
    <xf numFmtId="0" fontId="5" fillId="4" borderId="22" xfId="49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vertical="center"/>
    </xf>
    <xf numFmtId="0" fontId="33" fillId="4" borderId="14" xfId="49" applyFont="1" applyFill="1" applyBorder="1" applyAlignment="1">
      <alignment horizontal="left" vertical="center"/>
    </xf>
    <xf numFmtId="43" fontId="6" fillId="4" borderId="15" xfId="16" applyFont="1" applyFill="1" applyBorder="1" applyAlignment="1">
      <alignment horizontal="center" vertical="center"/>
    </xf>
    <xf numFmtId="43" fontId="6" fillId="4" borderId="16" xfId="16" applyFont="1" applyFill="1" applyBorder="1" applyAlignment="1">
      <alignment horizontal="center" vertical="center"/>
    </xf>
    <xf numFmtId="0" fontId="50" fillId="4" borderId="10" xfId="0" applyFont="1" applyFill="1" applyBorder="1" applyAlignment="1">
      <alignment horizontal="center" vertical="center"/>
    </xf>
    <xf numFmtId="0" fontId="56" fillId="4" borderId="13" xfId="26" applyFont="1" applyFill="1" applyBorder="1" applyAlignment="1">
      <alignment horizontal="center" vertical="center"/>
    </xf>
    <xf numFmtId="49" fontId="33" fillId="4" borderId="13" xfId="5" applyNumberFormat="1" applyFont="1" applyFill="1" applyBorder="1" applyAlignment="1">
      <alignment vertical="center"/>
    </xf>
    <xf numFmtId="0" fontId="33" fillId="4" borderId="14" xfId="49" applyFont="1" applyFill="1" applyBorder="1" applyAlignment="1">
      <alignment vertical="center"/>
    </xf>
    <xf numFmtId="0" fontId="48" fillId="4" borderId="15" xfId="49" applyFont="1" applyFill="1" applyBorder="1" applyAlignment="1">
      <alignment vertical="center"/>
    </xf>
    <xf numFmtId="0" fontId="48" fillId="4" borderId="16" xfId="49" applyFont="1" applyFill="1" applyBorder="1" applyAlignment="1">
      <alignment vertical="center"/>
    </xf>
    <xf numFmtId="49" fontId="47" fillId="4" borderId="13" xfId="5" applyNumberFormat="1" applyFont="1" applyFill="1" applyBorder="1" applyAlignment="1">
      <alignment vertical="center"/>
    </xf>
    <xf numFmtId="0" fontId="48" fillId="4" borderId="13" xfId="40" applyFont="1" applyFill="1" applyBorder="1" applyAlignment="1">
      <alignment horizontal="center" vertical="center"/>
    </xf>
    <xf numFmtId="0" fontId="47" fillId="4" borderId="13" xfId="40" applyFont="1" applyFill="1" applyBorder="1" applyAlignment="1">
      <alignment vertical="center"/>
    </xf>
    <xf numFmtId="0" fontId="47" fillId="4" borderId="20" xfId="40" applyFont="1" applyFill="1" applyBorder="1" applyAlignment="1">
      <alignment vertical="center"/>
    </xf>
    <xf numFmtId="0" fontId="6" fillId="4" borderId="21" xfId="48" applyFont="1" applyFill="1" applyBorder="1" applyAlignment="1">
      <alignment vertical="center"/>
    </xf>
    <xf numFmtId="0" fontId="6" fillId="4" borderId="22" xfId="48" applyFont="1" applyFill="1" applyBorder="1" applyAlignment="1">
      <alignment vertical="center"/>
    </xf>
    <xf numFmtId="0" fontId="6" fillId="4" borderId="23" xfId="48" applyFont="1" applyFill="1" applyBorder="1" applyAlignment="1">
      <alignment vertical="center"/>
    </xf>
    <xf numFmtId="0" fontId="47" fillId="4" borderId="17" xfId="40" applyFont="1" applyFill="1" applyBorder="1" applyAlignment="1">
      <alignment vertical="center"/>
    </xf>
    <xf numFmtId="0" fontId="6" fillId="4" borderId="19" xfId="48" applyFont="1" applyFill="1" applyBorder="1" applyAlignment="1">
      <alignment vertical="center"/>
    </xf>
    <xf numFmtId="0" fontId="6" fillId="4" borderId="27" xfId="48" applyFont="1" applyFill="1" applyBorder="1" applyAlignment="1">
      <alignment vertical="center"/>
    </xf>
    <xf numFmtId="49" fontId="33" fillId="4" borderId="12" xfId="5" applyNumberFormat="1" applyFont="1" applyFill="1" applyBorder="1" applyAlignment="1">
      <alignment vertical="center"/>
    </xf>
    <xf numFmtId="0" fontId="9" fillId="4" borderId="10" xfId="0" applyFont="1" applyFill="1" applyBorder="1"/>
    <xf numFmtId="0" fontId="47" fillId="4" borderId="20" xfId="46" applyFont="1" applyFill="1" applyBorder="1" applyAlignment="1">
      <alignment horizontal="center" vertical="center"/>
    </xf>
    <xf numFmtId="0" fontId="48" fillId="4" borderId="15" xfId="48" applyFont="1" applyFill="1" applyBorder="1" applyAlignment="1">
      <alignment vertical="center"/>
    </xf>
    <xf numFmtId="0" fontId="48" fillId="4" borderId="16" xfId="48" applyFont="1" applyFill="1" applyBorder="1" applyAlignment="1">
      <alignment vertical="center"/>
    </xf>
    <xf numFmtId="49" fontId="33" fillId="4" borderId="20" xfId="5" applyNumberFormat="1" applyFont="1" applyFill="1" applyBorder="1" applyAlignment="1">
      <alignment vertical="center"/>
    </xf>
    <xf numFmtId="49" fontId="47" fillId="4" borderId="20" xfId="5" applyNumberFormat="1" applyFont="1" applyFill="1" applyBorder="1" applyAlignment="1">
      <alignment vertical="center"/>
    </xf>
    <xf numFmtId="0" fontId="48" fillId="4" borderId="22" xfId="48" applyFont="1" applyFill="1" applyBorder="1" applyAlignment="1">
      <alignment vertical="center"/>
    </xf>
    <xf numFmtId="0" fontId="48" fillId="4" borderId="23" xfId="48" applyFont="1" applyFill="1" applyBorder="1" applyAlignment="1">
      <alignment vertical="center"/>
    </xf>
    <xf numFmtId="0" fontId="49" fillId="4" borderId="15" xfId="48" applyFont="1" applyFill="1" applyBorder="1" applyAlignment="1">
      <alignment vertical="center"/>
    </xf>
    <xf numFmtId="0" fontId="48" fillId="4" borderId="18" xfId="27" applyFont="1" applyFill="1" applyBorder="1" applyAlignment="1">
      <alignment horizontal="center" vertical="center"/>
    </xf>
    <xf numFmtId="0" fontId="48" fillId="4" borderId="19" xfId="27" applyFont="1" applyFill="1" applyBorder="1" applyAlignment="1">
      <alignment horizontal="center" vertical="center"/>
    </xf>
    <xf numFmtId="43" fontId="48" fillId="4" borderId="27" xfId="16" applyFont="1" applyFill="1" applyBorder="1" applyAlignment="1">
      <alignment horizontal="right" vertical="center"/>
    </xf>
    <xf numFmtId="0" fontId="6" fillId="4" borderId="15" xfId="49" quotePrefix="1" applyFont="1" applyFill="1" applyBorder="1" applyAlignment="1">
      <alignment horizontal="center" vertical="center"/>
    </xf>
    <xf numFmtId="0" fontId="6" fillId="4" borderId="15" xfId="49" applyFont="1" applyFill="1" applyBorder="1" applyAlignment="1">
      <alignment horizontal="center" vertical="center"/>
    </xf>
    <xf numFmtId="0" fontId="48" fillId="4" borderId="21" xfId="49" applyFont="1" applyFill="1" applyBorder="1" applyAlignment="1">
      <alignment horizontal="center" vertical="center"/>
    </xf>
    <xf numFmtId="0" fontId="48" fillId="4" borderId="22" xfId="49" applyFont="1" applyFill="1" applyBorder="1" applyAlignment="1">
      <alignment horizontal="center" vertical="center"/>
    </xf>
    <xf numFmtId="43" fontId="48" fillId="4" borderId="23" xfId="16" applyFont="1" applyFill="1" applyBorder="1" applyAlignment="1">
      <alignment horizontal="right" vertical="center"/>
    </xf>
    <xf numFmtId="0" fontId="49" fillId="4" borderId="14" xfId="19" applyFont="1" applyFill="1" applyBorder="1" applyAlignment="1">
      <alignment vertical="center"/>
    </xf>
    <xf numFmtId="0" fontId="49" fillId="4" borderId="16" xfId="48" applyFont="1" applyFill="1" applyBorder="1" applyAlignment="1">
      <alignment vertical="center"/>
    </xf>
    <xf numFmtId="0" fontId="47" fillId="4" borderId="32" xfId="40" applyFont="1" applyFill="1" applyBorder="1" applyAlignment="1">
      <alignment vertical="center"/>
    </xf>
    <xf numFmtId="0" fontId="6" fillId="4" borderId="29" xfId="19" applyFont="1" applyFill="1" applyBorder="1" applyAlignment="1">
      <alignment vertical="center"/>
    </xf>
    <xf numFmtId="0" fontId="6" fillId="4" borderId="30" xfId="48" applyFont="1" applyFill="1" applyBorder="1" applyAlignment="1">
      <alignment vertical="center"/>
    </xf>
    <xf numFmtId="0" fontId="6" fillId="4" borderId="31" xfId="48" applyFont="1" applyFill="1" applyBorder="1" applyAlignment="1">
      <alignment vertical="center"/>
    </xf>
    <xf numFmtId="0" fontId="33" fillId="0" borderId="12" xfId="0" applyFont="1" applyFill="1" applyBorder="1" applyAlignment="1">
      <alignment horizontal="left" vertical="center"/>
    </xf>
    <xf numFmtId="0" fontId="54" fillId="5" borderId="13" xfId="0" applyFont="1" applyFill="1" applyBorder="1" applyAlignment="1">
      <alignment horizontal="left" vertical="center"/>
    </xf>
    <xf numFmtId="49" fontId="33" fillId="0" borderId="15" xfId="0" applyNumberFormat="1" applyFont="1" applyFill="1" applyBorder="1" applyAlignment="1">
      <alignment vertical="center"/>
    </xf>
    <xf numFmtId="0" fontId="47" fillId="0" borderId="13" xfId="48" applyFont="1" applyFill="1" applyBorder="1" applyAlignment="1">
      <alignment horizontal="center" vertical="center"/>
    </xf>
    <xf numFmtId="0" fontId="62" fillId="5" borderId="13" xfId="0" applyFont="1" applyFill="1" applyBorder="1" applyAlignment="1">
      <alignment horizontal="center" vertical="center"/>
    </xf>
    <xf numFmtId="0" fontId="62" fillId="5" borderId="32" xfId="0" applyFont="1" applyFill="1" applyBorder="1" applyAlignment="1">
      <alignment horizontal="center" vertical="center"/>
    </xf>
    <xf numFmtId="0" fontId="63" fillId="0" borderId="13" xfId="0" applyFont="1" applyFill="1" applyBorder="1" applyAlignment="1">
      <alignment horizontal="left" vertical="center"/>
    </xf>
    <xf numFmtId="0" fontId="63" fillId="0" borderId="14" xfId="0" applyFont="1" applyFill="1" applyBorder="1" applyAlignment="1">
      <alignment horizontal="left" vertical="center"/>
    </xf>
    <xf numFmtId="0" fontId="63" fillId="0" borderId="15" xfId="0" applyFont="1" applyFill="1" applyBorder="1" applyAlignment="1">
      <alignment horizontal="left" vertical="center"/>
    </xf>
    <xf numFmtId="0" fontId="63" fillId="0" borderId="16" xfId="0" applyFont="1" applyFill="1" applyBorder="1" applyAlignment="1">
      <alignment horizontal="left" vertical="center"/>
    </xf>
    <xf numFmtId="0" fontId="48" fillId="4" borderId="14" xfId="49" applyFont="1" applyFill="1" applyBorder="1" applyAlignment="1">
      <alignment horizontal="center" vertical="center"/>
    </xf>
    <xf numFmtId="0" fontId="48" fillId="4" borderId="15" xfId="49" applyFont="1" applyFill="1" applyBorder="1" applyAlignment="1">
      <alignment horizontal="center" vertical="center"/>
    </xf>
    <xf numFmtId="43" fontId="48" fillId="4" borderId="16" xfId="16" applyFont="1" applyFill="1" applyBorder="1" applyAlignment="1">
      <alignment horizontal="right" vertical="center"/>
    </xf>
    <xf numFmtId="0" fontId="33" fillId="0" borderId="13" xfId="0" applyFont="1" applyFill="1" applyBorder="1" applyAlignment="1">
      <alignment horizontal="left" vertical="center"/>
    </xf>
    <xf numFmtId="0" fontId="9" fillId="0" borderId="13" xfId="0" applyFont="1" applyBorder="1"/>
    <xf numFmtId="0" fontId="49" fillId="0" borderId="13" xfId="0" applyFont="1" applyBorder="1"/>
    <xf numFmtId="0" fontId="9" fillId="0" borderId="15" xfId="0" applyFont="1" applyBorder="1" applyAlignment="1">
      <alignment horizontal="center"/>
    </xf>
    <xf numFmtId="0" fontId="9" fillId="0" borderId="14" xfId="0" applyFont="1" applyBorder="1" applyAlignment="1">
      <alignment horizontal="left"/>
    </xf>
    <xf numFmtId="0" fontId="9" fillId="0" borderId="17" xfId="0" applyFont="1" applyBorder="1"/>
    <xf numFmtId="0" fontId="9" fillId="0" borderId="18" xfId="0" applyFont="1" applyBorder="1"/>
    <xf numFmtId="0" fontId="9" fillId="0" borderId="19" xfId="0" applyFont="1" applyBorder="1"/>
    <xf numFmtId="0" fontId="9" fillId="0" borderId="27" xfId="0" applyFont="1" applyBorder="1"/>
    <xf numFmtId="0" fontId="9" fillId="0" borderId="0" xfId="0" applyFont="1" applyAlignment="1">
      <alignment horizontal="center"/>
    </xf>
    <xf numFmtId="0" fontId="6" fillId="4" borderId="17" xfId="26" applyFont="1" applyFill="1" applyBorder="1" applyAlignment="1">
      <alignment vertical="center"/>
    </xf>
    <xf numFmtId="16" fontId="11" fillId="4" borderId="12" xfId="45" applyNumberFormat="1" applyFont="1" applyFill="1" applyBorder="1" applyAlignment="1">
      <alignment horizontal="center" vertical="center"/>
    </xf>
    <xf numFmtId="4" fontId="15" fillId="4" borderId="24" xfId="16" applyNumberFormat="1" applyFont="1" applyFill="1" applyBorder="1" applyAlignment="1">
      <alignment horizontal="right" vertical="center"/>
    </xf>
    <xf numFmtId="0" fontId="57" fillId="4" borderId="32" xfId="0" applyNumberFormat="1" applyFont="1" applyFill="1" applyBorder="1"/>
    <xf numFmtId="0" fontId="49" fillId="4" borderId="30" xfId="0" applyFont="1" applyFill="1" applyBorder="1" applyAlignment="1">
      <alignment horizontal="left" vertical="center"/>
    </xf>
    <xf numFmtId="0" fontId="49" fillId="4" borderId="31" xfId="0" applyFont="1" applyFill="1" applyBorder="1" applyAlignment="1">
      <alignment horizontal="left" vertical="center"/>
    </xf>
    <xf numFmtId="0" fontId="6" fillId="4" borderId="29" xfId="48" applyFont="1" applyFill="1" applyBorder="1" applyAlignment="1">
      <alignment vertical="center"/>
    </xf>
    <xf numFmtId="0" fontId="49" fillId="4" borderId="30" xfId="48" applyFont="1" applyFill="1" applyBorder="1" applyAlignment="1">
      <alignment vertical="center"/>
    </xf>
    <xf numFmtId="0" fontId="11" fillId="4" borderId="17" xfId="46" quotePrefix="1" applyFont="1" applyFill="1" applyBorder="1" applyAlignment="1">
      <alignment vertical="center"/>
    </xf>
    <xf numFmtId="4" fontId="14" fillId="4" borderId="12" xfId="16" quotePrefix="1" applyNumberFormat="1" applyFont="1" applyFill="1" applyBorder="1" applyAlignment="1">
      <alignment horizontal="center" vertical="center"/>
    </xf>
    <xf numFmtId="0" fontId="11" fillId="4" borderId="32" xfId="27" applyFont="1" applyFill="1" applyBorder="1" applyAlignment="1">
      <alignment horizontal="center" vertical="center"/>
    </xf>
    <xf numFmtId="0" fontId="6" fillId="4" borderId="18" xfId="19" applyFont="1" applyFill="1" applyBorder="1" applyAlignment="1">
      <alignment vertical="center"/>
    </xf>
    <xf numFmtId="0" fontId="9" fillId="0" borderId="5" xfId="0" applyFont="1" applyBorder="1"/>
    <xf numFmtId="0" fontId="33" fillId="0" borderId="12" xfId="49" applyFont="1" applyFill="1" applyBorder="1" applyAlignment="1">
      <alignment horizontal="left" vertical="center"/>
    </xf>
    <xf numFmtId="0" fontId="33" fillId="0" borderId="13" xfId="49" applyFont="1" applyFill="1" applyBorder="1" applyAlignment="1">
      <alignment vertical="center"/>
    </xf>
    <xf numFmtId="0" fontId="57" fillId="0" borderId="13" xfId="49" applyFont="1" applyFill="1" applyBorder="1" applyAlignment="1">
      <alignment vertical="center"/>
    </xf>
    <xf numFmtId="0" fontId="48" fillId="0" borderId="13" xfId="49" applyFont="1" applyFill="1" applyBorder="1" applyAlignment="1">
      <alignment vertical="center"/>
    </xf>
    <xf numFmtId="0" fontId="48" fillId="0" borderId="14" xfId="48" applyFont="1" applyFill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5" fillId="4" borderId="13" xfId="44" applyFont="1" applyFill="1" applyBorder="1" applyAlignment="1">
      <alignment vertical="center"/>
    </xf>
    <xf numFmtId="0" fontId="5" fillId="4" borderId="15" xfId="44" applyFont="1" applyFill="1" applyBorder="1" applyAlignment="1">
      <alignment horizontal="center" vertical="center"/>
    </xf>
    <xf numFmtId="0" fontId="33" fillId="5" borderId="13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6" fillId="0" borderId="17" xfId="0" applyFont="1" applyFill="1" applyBorder="1" applyAlignment="1">
      <alignment vertical="center"/>
    </xf>
    <xf numFmtId="0" fontId="6" fillId="0" borderId="18" xfId="0" applyFont="1" applyBorder="1"/>
    <xf numFmtId="0" fontId="6" fillId="0" borderId="19" xfId="0" applyFont="1" applyBorder="1"/>
    <xf numFmtId="0" fontId="6" fillId="0" borderId="27" xfId="0" applyFont="1" applyBorder="1"/>
    <xf numFmtId="0" fontId="9" fillId="0" borderId="14" xfId="0" applyFont="1" applyBorder="1" applyAlignment="1">
      <alignment vertical="center"/>
    </xf>
    <xf numFmtId="0" fontId="49" fillId="0" borderId="14" xfId="0" applyFont="1" applyBorder="1"/>
    <xf numFmtId="0" fontId="49" fillId="0" borderId="15" xfId="0" applyFont="1" applyBorder="1"/>
    <xf numFmtId="0" fontId="49" fillId="0" borderId="16" xfId="0" applyFont="1" applyBorder="1"/>
    <xf numFmtId="0" fontId="9" fillId="0" borderId="15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49" fontId="11" fillId="0" borderId="17" xfId="0" applyNumberFormat="1" applyFont="1" applyFill="1" applyBorder="1" applyAlignment="1">
      <alignment vertical="center"/>
    </xf>
    <xf numFmtId="49" fontId="18" fillId="0" borderId="17" xfId="0" applyNumberFormat="1" applyFont="1" applyFill="1" applyBorder="1" applyAlignment="1">
      <alignment vertical="center"/>
    </xf>
    <xf numFmtId="49" fontId="33" fillId="0" borderId="12" xfId="5" applyNumberFormat="1" applyFont="1" applyFill="1" applyBorder="1" applyAlignment="1">
      <alignment vertical="center"/>
    </xf>
    <xf numFmtId="49" fontId="6" fillId="0" borderId="13" xfId="5" applyNumberFormat="1" applyFont="1" applyFill="1" applyBorder="1" applyAlignment="1">
      <alignment vertical="center"/>
    </xf>
    <xf numFmtId="49" fontId="58" fillId="0" borderId="13" xfId="5" applyNumberFormat="1" applyFont="1" applyFill="1" applyBorder="1" applyAlignment="1">
      <alignment horizontal="center" vertical="center"/>
    </xf>
    <xf numFmtId="49" fontId="6" fillId="0" borderId="32" xfId="5" applyNumberFormat="1" applyFont="1" applyFill="1" applyBorder="1" applyAlignment="1">
      <alignment vertical="center"/>
    </xf>
    <xf numFmtId="0" fontId="6" fillId="0" borderId="29" xfId="48" applyFont="1" applyFill="1" applyBorder="1" applyAlignment="1">
      <alignment vertical="center"/>
    </xf>
    <xf numFmtId="0" fontId="6" fillId="0" borderId="30" xfId="49" applyFont="1" applyFill="1" applyBorder="1" applyAlignment="1">
      <alignment horizontal="center" vertical="center"/>
    </xf>
    <xf numFmtId="0" fontId="6" fillId="0" borderId="30" xfId="46" applyFont="1" applyFill="1" applyBorder="1" applyAlignment="1">
      <alignment horizontal="left" vertical="center"/>
    </xf>
    <xf numFmtId="49" fontId="6" fillId="0" borderId="17" xfId="5" applyNumberFormat="1" applyFont="1" applyFill="1" applyBorder="1" applyAlignment="1">
      <alignment vertical="center"/>
    </xf>
    <xf numFmtId="0" fontId="6" fillId="0" borderId="19" xfId="49" applyFont="1" applyFill="1" applyBorder="1" applyAlignment="1">
      <alignment horizontal="center" vertical="center"/>
    </xf>
    <xf numFmtId="0" fontId="6" fillId="0" borderId="19" xfId="46" applyFont="1" applyFill="1" applyBorder="1" applyAlignment="1">
      <alignment horizontal="left" vertical="center"/>
    </xf>
    <xf numFmtId="0" fontId="33" fillId="0" borderId="24" xfId="0" applyFont="1" applyFill="1" applyBorder="1" applyAlignment="1">
      <alignment vertical="center"/>
    </xf>
    <xf numFmtId="0" fontId="47" fillId="0" borderId="26" xfId="0" applyFont="1" applyFill="1" applyBorder="1" applyAlignment="1">
      <alignment vertical="center"/>
    </xf>
    <xf numFmtId="49" fontId="6" fillId="0" borderId="20" xfId="5" applyNumberFormat="1" applyFont="1" applyFill="1" applyBorder="1" applyAlignment="1">
      <alignment vertical="center"/>
    </xf>
    <xf numFmtId="0" fontId="33" fillId="0" borderId="21" xfId="48" applyFont="1" applyFill="1" applyBorder="1" applyAlignment="1">
      <alignment vertical="center"/>
    </xf>
    <xf numFmtId="0" fontId="47" fillId="0" borderId="22" xfId="48" applyFont="1" applyFill="1" applyBorder="1" applyAlignment="1">
      <alignment vertical="center"/>
    </xf>
    <xf numFmtId="0" fontId="47" fillId="0" borderId="23" xfId="48" applyFont="1" applyFill="1" applyBorder="1" applyAlignment="1">
      <alignment vertical="center"/>
    </xf>
    <xf numFmtId="0" fontId="6" fillId="0" borderId="10" xfId="48" applyFont="1" applyFill="1" applyBorder="1" applyAlignment="1">
      <alignment vertical="center"/>
    </xf>
    <xf numFmtId="43" fontId="50" fillId="0" borderId="0" xfId="16" applyFont="1" applyFill="1" applyBorder="1" applyAlignment="1">
      <alignment vertical="center"/>
    </xf>
    <xf numFmtId="43" fontId="50" fillId="0" borderId="11" xfId="16" applyFont="1" applyFill="1" applyBorder="1" applyAlignment="1">
      <alignment vertical="center"/>
    </xf>
    <xf numFmtId="43" fontId="50" fillId="0" borderId="30" xfId="16" applyFont="1" applyFill="1" applyBorder="1" applyAlignment="1">
      <alignment vertical="center"/>
    </xf>
    <xf numFmtId="43" fontId="50" fillId="0" borderId="31" xfId="16" applyFont="1" applyFill="1" applyBorder="1" applyAlignment="1">
      <alignment vertical="center"/>
    </xf>
    <xf numFmtId="43" fontId="50" fillId="0" borderId="19" xfId="16" applyFont="1" applyFill="1" applyBorder="1" applyAlignment="1">
      <alignment vertical="center"/>
    </xf>
    <xf numFmtId="43" fontId="50" fillId="0" borderId="27" xfId="16" applyFont="1" applyFill="1" applyBorder="1" applyAlignment="1">
      <alignment vertical="center"/>
    </xf>
    <xf numFmtId="0" fontId="33" fillId="0" borderId="12" xfId="27" applyFont="1" applyFill="1" applyBorder="1" applyAlignment="1">
      <alignment vertical="center"/>
    </xf>
    <xf numFmtId="0" fontId="55" fillId="0" borderId="13" xfId="40" applyFont="1" applyFill="1" applyBorder="1" applyAlignment="1">
      <alignment horizontal="left" vertical="center"/>
    </xf>
    <xf numFmtId="0" fontId="6" fillId="0" borderId="13" xfId="51" applyFont="1" applyFill="1" applyBorder="1" applyAlignment="1">
      <alignment horizontal="center" vertical="center"/>
    </xf>
    <xf numFmtId="0" fontId="6" fillId="0" borderId="13" xfId="51" applyFont="1" applyFill="1" applyBorder="1" applyAlignment="1">
      <alignment horizontal="left" vertical="center"/>
    </xf>
    <xf numFmtId="0" fontId="33" fillId="5" borderId="14" xfId="51" applyFont="1" applyFill="1" applyBorder="1" applyAlignment="1">
      <alignment horizontal="left" vertical="center"/>
    </xf>
    <xf numFmtId="0" fontId="47" fillId="5" borderId="15" xfId="51" applyFont="1" applyFill="1" applyBorder="1" applyAlignment="1">
      <alignment horizontal="left" vertical="center"/>
    </xf>
    <xf numFmtId="0" fontId="47" fillId="5" borderId="16" xfId="51" applyFont="1" applyFill="1" applyBorder="1" applyAlignment="1">
      <alignment horizontal="left" vertical="center"/>
    </xf>
    <xf numFmtId="0" fontId="6" fillId="0" borderId="17" xfId="51" applyFont="1" applyFill="1" applyBorder="1" applyAlignment="1">
      <alignment horizontal="left" vertical="center"/>
    </xf>
    <xf numFmtId="0" fontId="6" fillId="0" borderId="18" xfId="51" applyFont="1" applyFill="1" applyBorder="1" applyAlignment="1">
      <alignment horizontal="left" vertical="center"/>
    </xf>
    <xf numFmtId="0" fontId="6" fillId="0" borderId="27" xfId="51" applyFont="1" applyFill="1" applyBorder="1" applyAlignment="1">
      <alignment horizontal="left" vertical="center"/>
    </xf>
    <xf numFmtId="0" fontId="33" fillId="0" borderId="20" xfId="27" applyFont="1" applyFill="1" applyBorder="1" applyAlignment="1">
      <alignment vertical="center"/>
    </xf>
    <xf numFmtId="3" fontId="49" fillId="5" borderId="15" xfId="27" applyNumberFormat="1" applyFont="1" applyFill="1" applyBorder="1" applyAlignment="1">
      <alignment horizontal="center" vertical="center"/>
    </xf>
    <xf numFmtId="0" fontId="6" fillId="0" borderId="20" xfId="51" applyFont="1" applyFill="1" applyBorder="1" applyAlignment="1">
      <alignment horizontal="left" vertical="center"/>
    </xf>
    <xf numFmtId="0" fontId="33" fillId="0" borderId="13" xfId="27" applyFont="1" applyFill="1" applyBorder="1" applyAlignment="1">
      <alignment vertical="center"/>
    </xf>
    <xf numFmtId="0" fontId="47" fillId="0" borderId="13" xfId="51" applyFont="1" applyFill="1" applyBorder="1" applyAlignment="1">
      <alignment vertical="center"/>
    </xf>
    <xf numFmtId="0" fontId="56" fillId="0" borderId="13" xfId="40" applyFont="1" applyFill="1" applyBorder="1" applyAlignment="1">
      <alignment horizontal="center" vertical="center"/>
    </xf>
    <xf numFmtId="0" fontId="6" fillId="0" borderId="13" xfId="40" applyFont="1" applyFill="1" applyBorder="1" applyAlignment="1">
      <alignment vertical="center"/>
    </xf>
    <xf numFmtId="0" fontId="48" fillId="0" borderId="14" xfId="51" applyFont="1" applyFill="1" applyBorder="1" applyAlignment="1">
      <alignment horizontal="left" vertical="center"/>
    </xf>
    <xf numFmtId="0" fontId="48" fillId="0" borderId="15" xfId="51" applyFont="1" applyFill="1" applyBorder="1" applyAlignment="1">
      <alignment horizontal="left" vertical="center"/>
    </xf>
    <xf numFmtId="0" fontId="48" fillId="0" borderId="16" xfId="51" applyFont="1" applyFill="1" applyBorder="1" applyAlignment="1">
      <alignment horizontal="left" vertical="center"/>
    </xf>
    <xf numFmtId="0" fontId="50" fillId="0" borderId="15" xfId="51" applyFont="1" applyFill="1" applyBorder="1" applyAlignment="1">
      <alignment horizontal="left" vertical="center"/>
    </xf>
    <xf numFmtId="0" fontId="50" fillId="0" borderId="16" xfId="51" applyFont="1" applyFill="1" applyBorder="1" applyAlignment="1">
      <alignment horizontal="left" vertical="center"/>
    </xf>
    <xf numFmtId="0" fontId="56" fillId="0" borderId="1" xfId="40" applyFont="1" applyFill="1" applyBorder="1" applyAlignment="1">
      <alignment horizontal="center" vertical="center"/>
    </xf>
    <xf numFmtId="0" fontId="51" fillId="5" borderId="7" xfId="51" applyFont="1" applyFill="1" applyBorder="1" applyAlignment="1">
      <alignment horizontal="left" vertical="center"/>
    </xf>
    <xf numFmtId="3" fontId="6" fillId="5" borderId="8" xfId="27" applyNumberFormat="1" applyFont="1" applyFill="1" applyBorder="1" applyAlignment="1">
      <alignment horizontal="center" vertical="center"/>
    </xf>
    <xf numFmtId="0" fontId="6" fillId="0" borderId="9" xfId="51" applyFont="1" applyFill="1" applyBorder="1" applyAlignment="1">
      <alignment horizontal="left" vertical="center"/>
    </xf>
    <xf numFmtId="0" fontId="6" fillId="0" borderId="13" xfId="32" applyFont="1" applyFill="1" applyBorder="1" applyAlignment="1">
      <alignment vertical="center"/>
    </xf>
    <xf numFmtId="0" fontId="47" fillId="0" borderId="13" xfId="27" applyFont="1" applyFill="1" applyBorder="1" applyAlignment="1">
      <alignment vertical="center"/>
    </xf>
    <xf numFmtId="43" fontId="50" fillId="0" borderId="14" xfId="16" applyFont="1" applyFill="1" applyBorder="1" applyAlignment="1">
      <alignment vertical="center"/>
    </xf>
    <xf numFmtId="0" fontId="6" fillId="0" borderId="13" xfId="40" applyFont="1" applyFill="1" applyBorder="1" applyAlignment="1">
      <alignment horizontal="center" vertical="center"/>
    </xf>
    <xf numFmtId="0" fontId="50" fillId="0" borderId="14" xfId="0" applyFont="1" applyFill="1" applyBorder="1" applyAlignment="1">
      <alignment vertical="center"/>
    </xf>
    <xf numFmtId="0" fontId="9" fillId="0" borderId="15" xfId="0" applyFont="1" applyFill="1" applyBorder="1" applyAlignment="1">
      <alignment vertical="center"/>
    </xf>
    <xf numFmtId="0" fontId="56" fillId="0" borderId="13" xfId="40" applyFont="1" applyFill="1" applyBorder="1" applyAlignment="1">
      <alignment vertical="center"/>
    </xf>
    <xf numFmtId="0" fontId="51" fillId="5" borderId="29" xfId="51" applyFont="1" applyFill="1" applyBorder="1" applyAlignment="1">
      <alignment horizontal="left" vertical="center"/>
    </xf>
    <xf numFmtId="3" fontId="6" fillId="5" borderId="30" xfId="27" applyNumberFormat="1" applyFont="1" applyFill="1" applyBorder="1" applyAlignment="1">
      <alignment horizontal="center" vertical="center"/>
    </xf>
    <xf numFmtId="0" fontId="6" fillId="5" borderId="31" xfId="51" applyFont="1" applyFill="1" applyBorder="1" applyAlignment="1">
      <alignment horizontal="left" vertical="center"/>
    </xf>
    <xf numFmtId="0" fontId="56" fillId="0" borderId="17" xfId="40" applyFont="1" applyFill="1" applyBorder="1" applyAlignment="1">
      <alignment vertical="center"/>
    </xf>
    <xf numFmtId="0" fontId="51" fillId="5" borderId="18" xfId="51" applyFont="1" applyFill="1" applyBorder="1" applyAlignment="1">
      <alignment horizontal="left" vertical="center"/>
    </xf>
    <xf numFmtId="0" fontId="51" fillId="5" borderId="19" xfId="51" applyFont="1" applyFill="1" applyBorder="1" applyAlignment="1">
      <alignment horizontal="left" vertical="center"/>
    </xf>
    <xf numFmtId="0" fontId="51" fillId="5" borderId="27" xfId="51" applyFont="1" applyFill="1" applyBorder="1" applyAlignment="1">
      <alignment horizontal="left" vertical="center"/>
    </xf>
    <xf numFmtId="0" fontId="29" fillId="4" borderId="13" xfId="27" applyFont="1" applyFill="1" applyBorder="1" applyAlignment="1">
      <alignment horizontal="center" vertical="center"/>
    </xf>
    <xf numFmtId="0" fontId="33" fillId="5" borderId="14" xfId="27" applyFont="1" applyFill="1" applyBorder="1" applyAlignment="1">
      <alignment horizontal="left" vertical="center"/>
    </xf>
    <xf numFmtId="0" fontId="33" fillId="5" borderId="15" xfId="27" applyFont="1" applyFill="1" applyBorder="1" applyAlignment="1">
      <alignment horizontal="left" vertical="center"/>
    </xf>
    <xf numFmtId="0" fontId="33" fillId="5" borderId="16" xfId="27" applyFont="1" applyFill="1" applyBorder="1" applyAlignment="1">
      <alignment horizontal="left" vertical="center"/>
    </xf>
    <xf numFmtId="3" fontId="51" fillId="0" borderId="15" xfId="51" applyNumberFormat="1" applyFont="1" applyFill="1" applyBorder="1" applyAlignment="1">
      <alignment horizontal="center" vertical="center"/>
    </xf>
    <xf numFmtId="0" fontId="33" fillId="0" borderId="13" xfId="51" applyFont="1" applyFill="1" applyBorder="1" applyAlignment="1">
      <alignment vertical="center"/>
    </xf>
    <xf numFmtId="0" fontId="59" fillId="0" borderId="13" xfId="0" applyFont="1" applyFill="1" applyBorder="1" applyAlignment="1">
      <alignment vertical="center"/>
    </xf>
    <xf numFmtId="0" fontId="48" fillId="0" borderId="13" xfId="0" applyFont="1" applyFill="1" applyBorder="1" applyAlignment="1">
      <alignment horizontal="center" vertical="center"/>
    </xf>
    <xf numFmtId="0" fontId="51" fillId="0" borderId="15" xfId="51" applyFont="1" applyFill="1" applyBorder="1" applyAlignment="1">
      <alignment horizontal="left" vertical="center"/>
    </xf>
    <xf numFmtId="0" fontId="51" fillId="0" borderId="16" xfId="51" applyFont="1" applyFill="1" applyBorder="1" applyAlignment="1">
      <alignment horizontal="left" vertical="center"/>
    </xf>
    <xf numFmtId="0" fontId="59" fillId="0" borderId="18" xfId="0" applyFont="1" applyFill="1" applyBorder="1" applyAlignment="1">
      <alignment vertical="center"/>
    </xf>
    <xf numFmtId="0" fontId="51" fillId="0" borderId="18" xfId="51" applyFont="1" applyFill="1" applyBorder="1" applyAlignment="1">
      <alignment horizontal="left" vertical="center"/>
    </xf>
    <xf numFmtId="0" fontId="51" fillId="0" borderId="19" xfId="51" applyFont="1" applyFill="1" applyBorder="1" applyAlignment="1">
      <alignment horizontal="left" vertical="center"/>
    </xf>
    <xf numFmtId="0" fontId="51" fillId="0" borderId="27" xfId="51" applyFont="1" applyFill="1" applyBorder="1" applyAlignment="1">
      <alignment horizontal="left" vertical="center"/>
    </xf>
    <xf numFmtId="0" fontId="6" fillId="0" borderId="15" xfId="51" applyFont="1" applyFill="1" applyBorder="1" applyAlignment="1">
      <alignment horizontal="left" vertical="center"/>
    </xf>
    <xf numFmtId="49" fontId="59" fillId="0" borderId="13" xfId="0" applyNumberFormat="1" applyFont="1" applyFill="1" applyBorder="1" applyAlignment="1">
      <alignment vertical="center"/>
    </xf>
    <xf numFmtId="0" fontId="50" fillId="0" borderId="13" xfId="0" applyFont="1" applyFill="1" applyBorder="1" applyAlignment="1">
      <alignment vertical="center"/>
    </xf>
    <xf numFmtId="0" fontId="6" fillId="0" borderId="13" xfId="45" applyFont="1" applyFill="1" applyBorder="1" applyAlignment="1">
      <alignment horizontal="center" vertical="center"/>
    </xf>
    <xf numFmtId="0" fontId="6" fillId="0" borderId="17" xfId="45" applyFont="1" applyFill="1" applyBorder="1" applyAlignment="1">
      <alignment horizontal="center" vertical="center"/>
    </xf>
    <xf numFmtId="0" fontId="33" fillId="0" borderId="12" xfId="45" applyFont="1" applyFill="1" applyBorder="1" applyAlignment="1">
      <alignment horizontal="left" vertical="center"/>
    </xf>
    <xf numFmtId="0" fontId="64" fillId="0" borderId="13" xfId="0" applyFont="1" applyFill="1" applyBorder="1" applyAlignment="1">
      <alignment vertical="center"/>
    </xf>
    <xf numFmtId="0" fontId="6" fillId="5" borderId="15" xfId="51" applyFont="1" applyFill="1" applyBorder="1" applyAlignment="1">
      <alignment horizontal="left" vertical="center"/>
    </xf>
    <xf numFmtId="0" fontId="33" fillId="0" borderId="13" xfId="45" applyFont="1" applyFill="1" applyBorder="1" applyAlignment="1">
      <alignment horizontal="left" vertical="center"/>
    </xf>
    <xf numFmtId="0" fontId="51" fillId="5" borderId="15" xfId="51" applyFont="1" applyFill="1" applyBorder="1" applyAlignment="1">
      <alignment horizontal="left" vertical="center"/>
    </xf>
    <xf numFmtId="0" fontId="51" fillId="5" borderId="16" xfId="51" applyFont="1" applyFill="1" applyBorder="1" applyAlignment="1">
      <alignment horizontal="left" vertical="center"/>
    </xf>
    <xf numFmtId="0" fontId="50" fillId="0" borderId="17" xfId="0" applyFont="1" applyFill="1" applyBorder="1" applyAlignment="1">
      <alignment vertical="center"/>
    </xf>
    <xf numFmtId="0" fontId="50" fillId="0" borderId="13" xfId="0" applyFont="1" applyBorder="1" applyAlignment="1">
      <alignment vertical="center"/>
    </xf>
    <xf numFmtId="0" fontId="48" fillId="5" borderId="14" xfId="51" applyFont="1" applyFill="1" applyBorder="1" applyAlignment="1">
      <alignment horizontal="left" vertical="center"/>
    </xf>
    <xf numFmtId="4" fontId="6" fillId="5" borderId="15" xfId="51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/>
    </xf>
    <xf numFmtId="0" fontId="33" fillId="0" borderId="12" xfId="48" applyFont="1" applyFill="1" applyBorder="1" applyAlignment="1">
      <alignment horizontal="left" vertical="center"/>
    </xf>
    <xf numFmtId="0" fontId="33" fillId="0" borderId="13" xfId="48" applyFont="1" applyFill="1" applyBorder="1" applyAlignment="1">
      <alignment horizontal="left" vertical="center"/>
    </xf>
    <xf numFmtId="0" fontId="6" fillId="0" borderId="13" xfId="26" applyFont="1" applyFill="1" applyBorder="1" applyAlignment="1">
      <alignment vertical="center"/>
    </xf>
    <xf numFmtId="0" fontId="48" fillId="0" borderId="15" xfId="19" applyFont="1" applyFill="1" applyBorder="1" applyAlignment="1">
      <alignment vertical="center"/>
    </xf>
    <xf numFmtId="0" fontId="48" fillId="0" borderId="16" xfId="19" applyFont="1" applyFill="1" applyBorder="1" applyAlignment="1">
      <alignment vertical="center"/>
    </xf>
    <xf numFmtId="0" fontId="54" fillId="0" borderId="24" xfId="27" applyFont="1" applyFill="1" applyBorder="1" applyAlignment="1">
      <alignment horizontal="left" vertical="center"/>
    </xf>
    <xf numFmtId="0" fontId="54" fillId="0" borderId="25" xfId="27" applyFont="1" applyFill="1" applyBorder="1" applyAlignment="1">
      <alignment horizontal="left" vertical="center"/>
    </xf>
    <xf numFmtId="0" fontId="52" fillId="0" borderId="26" xfId="27" applyFont="1" applyFill="1" applyBorder="1" applyAlignment="1">
      <alignment horizontal="left" vertical="center"/>
    </xf>
    <xf numFmtId="0" fontId="54" fillId="0" borderId="14" xfId="27" applyFont="1" applyFill="1" applyBorder="1" applyAlignment="1">
      <alignment horizontal="left" vertical="center"/>
    </xf>
    <xf numFmtId="0" fontId="54" fillId="0" borderId="15" xfId="27" applyFont="1" applyFill="1" applyBorder="1" applyAlignment="1">
      <alignment horizontal="left" vertical="center"/>
    </xf>
    <xf numFmtId="0" fontId="52" fillId="0" borderId="16" xfId="27" applyFont="1" applyFill="1" applyBorder="1" applyAlignment="1">
      <alignment horizontal="left" vertical="center"/>
    </xf>
    <xf numFmtId="0" fontId="33" fillId="0" borderId="14" xfId="19" applyFont="1" applyFill="1" applyBorder="1" applyAlignment="1">
      <alignment horizontal="left" vertical="center"/>
    </xf>
    <xf numFmtId="0" fontId="33" fillId="0" borderId="14" xfId="19" applyFont="1" applyFill="1" applyBorder="1" applyAlignment="1">
      <alignment vertical="center"/>
    </xf>
    <xf numFmtId="49" fontId="33" fillId="5" borderId="20" xfId="5" applyNumberFormat="1" applyFont="1" applyFill="1" applyBorder="1" applyAlignment="1">
      <alignment vertical="center"/>
    </xf>
    <xf numFmtId="49" fontId="33" fillId="5" borderId="13" xfId="5" applyNumberFormat="1" applyFont="1" applyFill="1" applyBorder="1" applyAlignment="1">
      <alignment vertical="center"/>
    </xf>
    <xf numFmtId="0" fontId="5" fillId="0" borderId="13" xfId="26" applyFont="1" applyFill="1" applyBorder="1" applyAlignment="1">
      <alignment horizontal="center" vertical="center"/>
    </xf>
    <xf numFmtId="0" fontId="33" fillId="5" borderId="14" xfId="19" applyFont="1" applyFill="1" applyBorder="1" applyAlignment="1">
      <alignment horizontal="left" vertical="center"/>
    </xf>
    <xf numFmtId="0" fontId="33" fillId="5" borderId="15" xfId="19" applyFont="1" applyFill="1" applyBorder="1" applyAlignment="1">
      <alignment horizontal="left" vertical="center"/>
    </xf>
    <xf numFmtId="0" fontId="33" fillId="5" borderId="16" xfId="19" applyFont="1" applyFill="1" applyBorder="1" applyAlignment="1">
      <alignment horizontal="left" vertical="center"/>
    </xf>
    <xf numFmtId="0" fontId="48" fillId="5" borderId="14" xfId="19" applyFont="1" applyFill="1" applyBorder="1" applyAlignment="1">
      <alignment horizontal="center" vertical="center"/>
    </xf>
    <xf numFmtId="49" fontId="65" fillId="5" borderId="13" xfId="5" applyNumberFormat="1" applyFont="1" applyFill="1" applyBorder="1" applyAlignment="1">
      <alignment vertical="center"/>
    </xf>
    <xf numFmtId="0" fontId="54" fillId="0" borderId="12" xfId="0" applyFont="1" applyBorder="1" applyAlignment="1">
      <alignment vertical="center"/>
    </xf>
    <xf numFmtId="49" fontId="47" fillId="0" borderId="13" xfId="5" applyNumberFormat="1" applyFont="1" applyFill="1" applyBorder="1" applyAlignment="1">
      <alignment horizontal="center" vertical="center"/>
    </xf>
    <xf numFmtId="0" fontId="6" fillId="0" borderId="13" xfId="26" applyFont="1" applyFill="1" applyBorder="1" applyAlignment="1">
      <alignment horizontal="center" vertical="center"/>
    </xf>
    <xf numFmtId="0" fontId="6" fillId="0" borderId="20" xfId="26" applyFont="1" applyFill="1" applyBorder="1" applyAlignment="1">
      <alignment vertical="center"/>
    </xf>
    <xf numFmtId="0" fontId="6" fillId="0" borderId="21" xfId="19" applyFont="1" applyFill="1" applyBorder="1" applyAlignment="1">
      <alignment vertical="center"/>
    </xf>
    <xf numFmtId="0" fontId="6" fillId="0" borderId="22" xfId="19" applyFont="1" applyFill="1" applyBorder="1" applyAlignment="1">
      <alignment vertical="center"/>
    </xf>
    <xf numFmtId="0" fontId="6" fillId="0" borderId="23" xfId="19" applyFont="1" applyFill="1" applyBorder="1" applyAlignment="1">
      <alignment vertical="center"/>
    </xf>
    <xf numFmtId="0" fontId="11" fillId="0" borderId="20" xfId="21" applyFont="1" applyFill="1" applyBorder="1" applyAlignment="1">
      <alignment horizontal="center" vertical="center"/>
    </xf>
    <xf numFmtId="0" fontId="54" fillId="0" borderId="12" xfId="49" applyFont="1" applyFill="1" applyBorder="1" applyAlignment="1">
      <alignment horizontal="left" vertical="center"/>
    </xf>
    <xf numFmtId="0" fontId="6" fillId="0" borderId="13" xfId="49" applyFont="1" applyFill="1" applyBorder="1" applyAlignment="1">
      <alignment horizontal="left" vertical="center"/>
    </xf>
    <xf numFmtId="0" fontId="49" fillId="0" borderId="15" xfId="49" applyFont="1" applyFill="1" applyBorder="1" applyAlignment="1">
      <alignment horizontal="center" vertical="center"/>
    </xf>
    <xf numFmtId="0" fontId="33" fillId="5" borderId="14" xfId="49" applyFont="1" applyFill="1" applyBorder="1" applyAlignment="1">
      <alignment vertical="center"/>
    </xf>
    <xf numFmtId="0" fontId="33" fillId="5" borderId="15" xfId="49" applyFont="1" applyFill="1" applyBorder="1" applyAlignment="1">
      <alignment horizontal="center" vertical="center"/>
    </xf>
    <xf numFmtId="0" fontId="33" fillId="5" borderId="16" xfId="49" applyFont="1" applyFill="1" applyBorder="1" applyAlignment="1">
      <alignment vertical="center"/>
    </xf>
    <xf numFmtId="0" fontId="6" fillId="0" borderId="18" xfId="49" applyFont="1" applyFill="1" applyBorder="1" applyAlignment="1">
      <alignment vertical="center"/>
    </xf>
    <xf numFmtId="0" fontId="49" fillId="0" borderId="19" xfId="49" applyFont="1" applyFill="1" applyBorder="1" applyAlignment="1">
      <alignment horizontal="center" vertical="center"/>
    </xf>
    <xf numFmtId="0" fontId="6" fillId="0" borderId="27" xfId="49" applyFont="1" applyFill="1" applyBorder="1" applyAlignment="1">
      <alignment vertical="center"/>
    </xf>
    <xf numFmtId="0" fontId="54" fillId="0" borderId="14" xfId="45" applyFont="1" applyFill="1" applyBorder="1" applyAlignment="1">
      <alignment horizontal="left" vertical="center"/>
    </xf>
    <xf numFmtId="0" fontId="54" fillId="0" borderId="15" xfId="45" applyFont="1" applyFill="1" applyBorder="1" applyAlignment="1">
      <alignment horizontal="center" vertical="center"/>
    </xf>
    <xf numFmtId="17" fontId="54" fillId="0" borderId="16" xfId="46" quotePrefix="1" applyNumberFormat="1" applyFont="1" applyFill="1" applyBorder="1" applyAlignment="1">
      <alignment horizontal="center" vertical="center"/>
    </xf>
    <xf numFmtId="0" fontId="6" fillId="0" borderId="14" xfId="20" applyFont="1" applyFill="1" applyBorder="1" applyAlignment="1">
      <alignment vertical="center"/>
    </xf>
    <xf numFmtId="0" fontId="54" fillId="0" borderId="14" xfId="0" applyFont="1" applyFill="1" applyBorder="1" applyAlignment="1">
      <alignment vertical="center"/>
    </xf>
    <xf numFmtId="0" fontId="59" fillId="0" borderId="14" xfId="0" applyFont="1" applyFill="1" applyBorder="1" applyAlignment="1">
      <alignment vertical="center"/>
    </xf>
    <xf numFmtId="43" fontId="47" fillId="0" borderId="14" xfId="16" applyFont="1" applyFill="1" applyBorder="1" applyAlignment="1">
      <alignment horizontal="center" vertical="center"/>
    </xf>
    <xf numFmtId="0" fontId="5" fillId="0" borderId="13" xfId="46" applyFont="1" applyFill="1" applyBorder="1" applyAlignment="1">
      <alignment horizontal="left" vertical="center"/>
    </xf>
    <xf numFmtId="0" fontId="52" fillId="0" borderId="15" xfId="46" applyFont="1" applyFill="1" applyBorder="1" applyAlignment="1">
      <alignment horizontal="center" vertical="center"/>
    </xf>
    <xf numFmtId="0" fontId="52" fillId="0" borderId="16" xfId="46" applyFont="1" applyFill="1" applyBorder="1" applyAlignment="1">
      <alignment horizontal="center" vertical="center"/>
    </xf>
    <xf numFmtId="0" fontId="6" fillId="0" borderId="13" xfId="46" applyFont="1" applyFill="1" applyBorder="1" applyAlignment="1">
      <alignment horizontal="left" vertical="center"/>
    </xf>
    <xf numFmtId="0" fontId="50" fillId="0" borderId="15" xfId="0" applyFont="1" applyFill="1" applyBorder="1" applyAlignment="1">
      <alignment horizontal="left" vertical="center"/>
    </xf>
    <xf numFmtId="0" fontId="50" fillId="0" borderId="16" xfId="0" applyFont="1" applyFill="1" applyBorder="1" applyAlignment="1">
      <alignment horizontal="left" vertical="center"/>
    </xf>
    <xf numFmtId="0" fontId="54" fillId="0" borderId="13" xfId="46" applyFont="1" applyFill="1" applyBorder="1" applyAlignment="1">
      <alignment horizontal="left" vertical="center"/>
    </xf>
    <xf numFmtId="0" fontId="29" fillId="0" borderId="14" xfId="0" applyFont="1" applyFill="1" applyBorder="1" applyAlignment="1">
      <alignment vertical="center"/>
    </xf>
    <xf numFmtId="0" fontId="49" fillId="0" borderId="16" xfId="46" applyFont="1" applyFill="1" applyBorder="1" applyAlignment="1">
      <alignment horizontal="center" vertical="center"/>
    </xf>
    <xf numFmtId="0" fontId="54" fillId="0" borderId="13" xfId="0" applyFont="1" applyFill="1" applyBorder="1"/>
    <xf numFmtId="0" fontId="54" fillId="0" borderId="14" xfId="0" applyFont="1" applyFill="1" applyBorder="1" applyAlignment="1">
      <alignment horizontal="left"/>
    </xf>
    <xf numFmtId="0" fontId="54" fillId="0" borderId="15" xfId="0" applyFont="1" applyFill="1" applyBorder="1" applyAlignment="1">
      <alignment horizontal="center"/>
    </xf>
    <xf numFmtId="0" fontId="52" fillId="0" borderId="16" xfId="0" applyFont="1" applyFill="1" applyBorder="1"/>
    <xf numFmtId="0" fontId="54" fillId="0" borderId="14" xfId="0" applyFont="1" applyFill="1" applyBorder="1"/>
    <xf numFmtId="0" fontId="52" fillId="0" borderId="15" xfId="0" applyFont="1" applyFill="1" applyBorder="1"/>
    <xf numFmtId="0" fontId="9" fillId="0" borderId="13" xfId="0" applyFont="1" applyFill="1" applyBorder="1"/>
    <xf numFmtId="0" fontId="13" fillId="0" borderId="17" xfId="0" applyFont="1" applyFill="1" applyBorder="1"/>
    <xf numFmtId="0" fontId="33" fillId="4" borderId="12" xfId="45" applyFont="1" applyFill="1" applyBorder="1" applyAlignment="1">
      <alignment vertical="center"/>
    </xf>
    <xf numFmtId="0" fontId="47" fillId="4" borderId="13" xfId="0" applyFont="1" applyFill="1" applyBorder="1" applyAlignment="1">
      <alignment horizontal="center" vertical="center"/>
    </xf>
    <xf numFmtId="0" fontId="47" fillId="4" borderId="15" xfId="48" applyFont="1" applyFill="1" applyBorder="1" applyAlignment="1">
      <alignment horizontal="center" vertical="center"/>
    </xf>
    <xf numFmtId="0" fontId="47" fillId="4" borderId="16" xfId="48" applyFont="1" applyFill="1" applyBorder="1" applyAlignment="1">
      <alignment horizontal="left" vertical="center"/>
    </xf>
    <xf numFmtId="0" fontId="29" fillId="4" borderId="13" xfId="49" applyFont="1" applyFill="1" applyBorder="1" applyAlignment="1">
      <alignment horizontal="center" vertical="center"/>
    </xf>
    <xf numFmtId="0" fontId="47" fillId="4" borderId="13" xfId="49" applyFont="1" applyFill="1" applyBorder="1" applyAlignment="1">
      <alignment vertical="center"/>
    </xf>
    <xf numFmtId="0" fontId="48" fillId="4" borderId="13" xfId="49" applyFont="1" applyFill="1" applyBorder="1" applyAlignment="1">
      <alignment vertical="center"/>
    </xf>
    <xf numFmtId="0" fontId="49" fillId="4" borderId="14" xfId="48" applyFont="1" applyFill="1" applyBorder="1" applyAlignment="1">
      <alignment horizontal="left" vertical="center"/>
    </xf>
    <xf numFmtId="0" fontId="47" fillId="4" borderId="13" xfId="45" applyFont="1" applyFill="1" applyBorder="1" applyAlignment="1">
      <alignment vertical="center"/>
    </xf>
    <xf numFmtId="0" fontId="33" fillId="4" borderId="15" xfId="48" applyFont="1" applyFill="1" applyBorder="1" applyAlignment="1">
      <alignment horizontal="center" vertical="center"/>
    </xf>
    <xf numFmtId="0" fontId="47" fillId="4" borderId="32" xfId="45" applyFont="1" applyFill="1" applyBorder="1" applyAlignment="1">
      <alignment vertical="center"/>
    </xf>
    <xf numFmtId="0" fontId="49" fillId="4" borderId="29" xfId="48" applyFont="1" applyFill="1" applyBorder="1" applyAlignment="1">
      <alignment horizontal="left" vertical="center"/>
    </xf>
    <xf numFmtId="0" fontId="6" fillId="4" borderId="30" xfId="48" applyFont="1" applyFill="1" applyBorder="1" applyAlignment="1">
      <alignment horizontal="center" vertical="center"/>
    </xf>
    <xf numFmtId="0" fontId="47" fillId="0" borderId="17" xfId="45" applyFont="1" applyFill="1" applyBorder="1" applyAlignment="1">
      <alignment vertical="center"/>
    </xf>
    <xf numFmtId="0" fontId="49" fillId="4" borderId="18" xfId="48" applyFont="1" applyFill="1" applyBorder="1" applyAlignment="1">
      <alignment horizontal="left" vertical="center"/>
    </xf>
    <xf numFmtId="0" fontId="6" fillId="0" borderId="19" xfId="48" applyFont="1" applyFill="1" applyBorder="1" applyAlignment="1">
      <alignment horizontal="center" vertical="center"/>
    </xf>
    <xf numFmtId="0" fontId="6" fillId="0" borderId="27" xfId="48" applyFont="1" applyFill="1" applyBorder="1" applyAlignment="1">
      <alignment horizontal="left" vertical="center"/>
    </xf>
    <xf numFmtId="0" fontId="47" fillId="0" borderId="13" xfId="45" applyFont="1" applyFill="1" applyBorder="1" applyAlignment="1">
      <alignment horizontal="center" vertical="center"/>
    </xf>
    <xf numFmtId="0" fontId="47" fillId="0" borderId="32" xfId="45" applyFont="1" applyFill="1" applyBorder="1" applyAlignment="1">
      <alignment horizontal="center" vertical="center"/>
    </xf>
    <xf numFmtId="0" fontId="6" fillId="0" borderId="31" xfId="48" applyFont="1" applyFill="1" applyBorder="1" applyAlignment="1">
      <alignment horizontal="left" vertical="center"/>
    </xf>
    <xf numFmtId="0" fontId="6" fillId="0" borderId="30" xfId="48" applyFont="1" applyFill="1" applyBorder="1" applyAlignment="1">
      <alignment horizontal="center" vertical="center"/>
    </xf>
    <xf numFmtId="0" fontId="47" fillId="0" borderId="13" xfId="45" applyFont="1" applyFill="1" applyBorder="1" applyAlignment="1">
      <alignment vertical="center"/>
    </xf>
    <xf numFmtId="0" fontId="33" fillId="0" borderId="14" xfId="48" applyFont="1" applyFill="1" applyBorder="1" applyAlignment="1">
      <alignment horizontal="left" vertical="center"/>
    </xf>
    <xf numFmtId="0" fontId="33" fillId="0" borderId="15" xfId="48" applyFont="1" applyFill="1" applyBorder="1" applyAlignment="1">
      <alignment horizontal="center" vertical="center"/>
    </xf>
    <xf numFmtId="0" fontId="33" fillId="0" borderId="16" xfId="48" applyFont="1" applyFill="1" applyBorder="1" applyAlignment="1">
      <alignment horizontal="left" vertical="center"/>
    </xf>
    <xf numFmtId="0" fontId="33" fillId="5" borderId="13" xfId="48" applyFont="1" applyFill="1" applyBorder="1" applyAlignment="1">
      <alignment vertical="center"/>
    </xf>
    <xf numFmtId="0" fontId="48" fillId="0" borderId="15" xfId="0" applyFont="1" applyBorder="1" applyAlignment="1">
      <alignment horizontal="left"/>
    </xf>
    <xf numFmtId="0" fontId="48" fillId="5" borderId="13" xfId="0" applyFont="1" applyFill="1" applyBorder="1" applyAlignment="1">
      <alignment horizontal="center" vertical="center"/>
    </xf>
    <xf numFmtId="0" fontId="66" fillId="5" borderId="13" xfId="0" applyFont="1" applyFill="1" applyBorder="1" applyAlignment="1">
      <alignment horizontal="center" vertical="center"/>
    </xf>
    <xf numFmtId="0" fontId="66" fillId="5" borderId="32" xfId="0" applyFont="1" applyFill="1" applyBorder="1" applyAlignment="1">
      <alignment horizontal="center" vertical="center"/>
    </xf>
    <xf numFmtId="0" fontId="6" fillId="5" borderId="31" xfId="48" applyFont="1" applyFill="1" applyBorder="1" applyAlignment="1">
      <alignment horizontal="left" vertical="center"/>
    </xf>
    <xf numFmtId="0" fontId="48" fillId="5" borderId="17" xfId="0" applyFont="1" applyFill="1" applyBorder="1" applyAlignment="1">
      <alignment horizontal="center" vertical="center"/>
    </xf>
    <xf numFmtId="0" fontId="48" fillId="5" borderId="19" xfId="45" applyFont="1" applyFill="1" applyBorder="1" applyAlignment="1">
      <alignment horizontal="center" vertical="center"/>
    </xf>
    <xf numFmtId="0" fontId="48" fillId="5" borderId="27" xfId="45" applyFont="1" applyFill="1" applyBorder="1" applyAlignment="1">
      <alignment horizontal="center" vertical="center"/>
    </xf>
    <xf numFmtId="0" fontId="33" fillId="5" borderId="12" xfId="48" applyFont="1" applyFill="1" applyBorder="1" applyAlignment="1">
      <alignment vertical="center"/>
    </xf>
    <xf numFmtId="0" fontId="48" fillId="5" borderId="13" xfId="0" applyFont="1" applyFill="1" applyBorder="1" applyAlignment="1">
      <alignment vertical="center"/>
    </xf>
    <xf numFmtId="0" fontId="33" fillId="0" borderId="14" xfId="0" applyFont="1" applyBorder="1"/>
    <xf numFmtId="0" fontId="47" fillId="0" borderId="15" xfId="0" applyFont="1" applyBorder="1"/>
    <xf numFmtId="0" fontId="47" fillId="0" borderId="16" xfId="0" applyFont="1" applyBorder="1"/>
    <xf numFmtId="0" fontId="48" fillId="5" borderId="14" xfId="0" applyFont="1" applyFill="1" applyBorder="1" applyAlignment="1">
      <alignment vertical="center"/>
    </xf>
    <xf numFmtId="0" fontId="9" fillId="0" borderId="5" xfId="0" applyFont="1" applyBorder="1" applyAlignment="1">
      <alignment horizontal="center"/>
    </xf>
    <xf numFmtId="0" fontId="33" fillId="0" borderId="24" xfId="45" applyFont="1" applyFill="1" applyBorder="1" applyAlignment="1">
      <alignment vertical="top"/>
    </xf>
    <xf numFmtId="0" fontId="33" fillId="0" borderId="25" xfId="45" applyFont="1" applyFill="1" applyBorder="1" applyAlignment="1">
      <alignment vertical="top" wrapText="1"/>
    </xf>
    <xf numFmtId="0" fontId="33" fillId="0" borderId="26" xfId="45" applyFont="1" applyFill="1" applyBorder="1" applyAlignment="1">
      <alignment vertical="top" wrapText="1"/>
    </xf>
    <xf numFmtId="0" fontId="33" fillId="0" borderId="14" xfId="45" applyFont="1" applyFill="1" applyBorder="1" applyAlignment="1">
      <alignment vertical="top"/>
    </xf>
    <xf numFmtId="0" fontId="33" fillId="0" borderId="15" xfId="45" applyFont="1" applyFill="1" applyBorder="1" applyAlignment="1">
      <alignment vertical="top" wrapText="1"/>
    </xf>
    <xf numFmtId="0" fontId="33" fillId="0" borderId="16" xfId="45" applyFont="1" applyFill="1" applyBorder="1" applyAlignment="1">
      <alignment vertical="top" wrapText="1"/>
    </xf>
    <xf numFmtId="0" fontId="29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7" xfId="0" applyFont="1" applyBorder="1" applyAlignment="1">
      <alignment horizontal="center" vertical="center"/>
    </xf>
    <xf numFmtId="0" fontId="33" fillId="0" borderId="12" xfId="0" applyFont="1" applyFill="1" applyBorder="1" applyAlignment="1">
      <alignment vertical="center"/>
    </xf>
    <xf numFmtId="0" fontId="33" fillId="0" borderId="13" xfId="0" applyFont="1" applyFill="1" applyBorder="1" applyAlignment="1">
      <alignment vertical="center"/>
    </xf>
    <xf numFmtId="0" fontId="47" fillId="0" borderId="13" xfId="0" applyFont="1" applyBorder="1" applyAlignment="1">
      <alignment vertical="center"/>
    </xf>
    <xf numFmtId="0" fontId="48" fillId="0" borderId="13" xfId="0" applyFont="1" applyBorder="1" applyAlignment="1">
      <alignment vertical="center"/>
    </xf>
    <xf numFmtId="0" fontId="33" fillId="0" borderId="14" xfId="45" applyFont="1" applyFill="1" applyBorder="1" applyAlignment="1">
      <alignment horizontal="left" vertical="center"/>
    </xf>
    <xf numFmtId="0" fontId="48" fillId="0" borderId="15" xfId="45" applyFont="1" applyFill="1" applyBorder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0" fontId="47" fillId="0" borderId="13" xfId="0" applyFont="1" applyFill="1" applyBorder="1" applyAlignment="1">
      <alignment vertical="center"/>
    </xf>
    <xf numFmtId="0" fontId="33" fillId="0" borderId="14" xfId="48" quotePrefix="1" applyFont="1" applyFill="1" applyBorder="1" applyAlignment="1">
      <alignment horizontal="left" vertical="center"/>
    </xf>
    <xf numFmtId="0" fontId="57" fillId="0" borderId="13" xfId="0" applyNumberFormat="1" applyFont="1" applyBorder="1" applyAlignment="1">
      <alignment horizontal="left"/>
    </xf>
    <xf numFmtId="0" fontId="57" fillId="0" borderId="13" xfId="0" applyNumberFormat="1" applyFont="1" applyBorder="1" applyAlignment="1">
      <alignment vertical="center"/>
    </xf>
    <xf numFmtId="0" fontId="57" fillId="0" borderId="13" xfId="0" applyFont="1" applyBorder="1" applyAlignment="1">
      <alignment vertical="center"/>
    </xf>
    <xf numFmtId="0" fontId="54" fillId="0" borderId="32" xfId="0" applyFont="1" applyBorder="1"/>
    <xf numFmtId="0" fontId="54" fillId="0" borderId="29" xfId="0" applyNumberFormat="1" applyFont="1" applyFill="1" applyBorder="1" applyAlignment="1">
      <alignment vertical="center"/>
    </xf>
    <xf numFmtId="0" fontId="9" fillId="0" borderId="30" xfId="48" applyNumberFormat="1" applyFont="1" applyFill="1" applyBorder="1" applyAlignment="1">
      <alignment horizontal="center" vertical="center"/>
    </xf>
    <xf numFmtId="0" fontId="9" fillId="0" borderId="31" xfId="48" applyNumberFormat="1" applyFont="1" applyFill="1" applyBorder="1" applyAlignment="1">
      <alignment horizontal="left" vertical="center"/>
    </xf>
    <xf numFmtId="0" fontId="9" fillId="0" borderId="16" xfId="48" applyNumberFormat="1" applyFont="1" applyFill="1" applyBorder="1" applyAlignment="1">
      <alignment horizontal="left" vertical="center"/>
    </xf>
    <xf numFmtId="0" fontId="54" fillId="0" borderId="17" xfId="0" applyFont="1" applyBorder="1"/>
    <xf numFmtId="0" fontId="6" fillId="0" borderId="18" xfId="0" applyNumberFormat="1" applyFont="1" applyFill="1" applyBorder="1" applyAlignment="1">
      <alignment vertical="center"/>
    </xf>
    <xf numFmtId="0" fontId="9" fillId="0" borderId="19" xfId="48" applyNumberFormat="1" applyFont="1" applyFill="1" applyBorder="1" applyAlignment="1">
      <alignment horizontal="center" vertical="center"/>
    </xf>
    <xf numFmtId="0" fontId="9" fillId="0" borderId="27" xfId="48" applyNumberFormat="1" applyFont="1" applyFill="1" applyBorder="1" applyAlignment="1">
      <alignment horizontal="left" vertical="center"/>
    </xf>
    <xf numFmtId="0" fontId="54" fillId="0" borderId="12" xfId="0" applyFont="1" applyBorder="1"/>
    <xf numFmtId="0" fontId="54" fillId="0" borderId="24" xfId="0" applyNumberFormat="1" applyFont="1" applyFill="1" applyBorder="1" applyAlignment="1">
      <alignment vertical="center"/>
    </xf>
    <xf numFmtId="0" fontId="9" fillId="0" borderId="25" xfId="48" applyNumberFormat="1" applyFont="1" applyFill="1" applyBorder="1" applyAlignment="1">
      <alignment horizontal="center" vertical="center"/>
    </xf>
    <xf numFmtId="0" fontId="9" fillId="0" borderId="26" xfId="48" applyNumberFormat="1" applyFont="1" applyFill="1" applyBorder="1" applyAlignment="1">
      <alignment horizontal="left" vertical="center"/>
    </xf>
    <xf numFmtId="0" fontId="6" fillId="0" borderId="29" xfId="0" applyNumberFormat="1" applyFont="1" applyFill="1" applyBorder="1" applyAlignment="1">
      <alignment vertical="center"/>
    </xf>
    <xf numFmtId="0" fontId="9" fillId="0" borderId="15" xfId="48" applyNumberFormat="1" applyFont="1" applyFill="1" applyBorder="1" applyAlignment="1">
      <alignment horizontal="left" vertical="center"/>
    </xf>
    <xf numFmtId="49" fontId="9" fillId="0" borderId="30" xfId="48" applyNumberFormat="1" applyFont="1" applyFill="1" applyBorder="1" applyAlignment="1">
      <alignment horizontal="left" vertical="center"/>
    </xf>
    <xf numFmtId="0" fontId="54" fillId="0" borderId="18" xfId="0" applyNumberFormat="1" applyFont="1" applyFill="1" applyBorder="1" applyAlignment="1">
      <alignment vertical="center"/>
    </xf>
    <xf numFmtId="0" fontId="54" fillId="0" borderId="13" xfId="0" applyFont="1" applyBorder="1"/>
    <xf numFmtId="0" fontId="9" fillId="0" borderId="15" xfId="48" applyNumberFormat="1" applyFont="1" applyFill="1" applyBorder="1" applyAlignment="1">
      <alignment horizontal="center" vertical="center"/>
    </xf>
    <xf numFmtId="0" fontId="33" fillId="5" borderId="14" xfId="0" applyFont="1" applyFill="1" applyBorder="1" applyAlignment="1">
      <alignment vertical="top"/>
    </xf>
    <xf numFmtId="0" fontId="33" fillId="5" borderId="25" xfId="0" applyFont="1" applyFill="1" applyBorder="1" applyAlignment="1">
      <alignment vertical="top" wrapText="1"/>
    </xf>
    <xf numFmtId="0" fontId="33" fillId="5" borderId="26" xfId="0" applyFont="1" applyFill="1" applyBorder="1" applyAlignment="1">
      <alignment vertical="top" wrapText="1"/>
    </xf>
    <xf numFmtId="0" fontId="33" fillId="5" borderId="15" xfId="0" applyFont="1" applyFill="1" applyBorder="1" applyAlignment="1">
      <alignment vertical="top" wrapText="1"/>
    </xf>
    <xf numFmtId="0" fontId="33" fillId="5" borderId="16" xfId="0" applyFont="1" applyFill="1" applyBorder="1" applyAlignment="1">
      <alignment vertical="top" wrapText="1"/>
    </xf>
    <xf numFmtId="0" fontId="67" fillId="0" borderId="13" xfId="0" applyFont="1" applyBorder="1"/>
    <xf numFmtId="0" fontId="68" fillId="0" borderId="13" xfId="0" applyFont="1" applyFill="1" applyBorder="1" applyAlignment="1">
      <alignment vertical="center"/>
    </xf>
    <xf numFmtId="187" fontId="11" fillId="0" borderId="17" xfId="0" applyNumberFormat="1" applyFont="1" applyFill="1" applyBorder="1" applyAlignment="1">
      <alignment horizontal="center" vertical="center"/>
    </xf>
    <xf numFmtId="4" fontId="11" fillId="0" borderId="17" xfId="0" applyNumberFormat="1" applyFont="1" applyFill="1" applyBorder="1" applyAlignment="1">
      <alignment horizontal="right" vertical="center"/>
    </xf>
    <xf numFmtId="0" fontId="33" fillId="0" borderId="24" xfId="20" applyFont="1" applyFill="1" applyBorder="1" applyAlignment="1">
      <alignment vertical="center"/>
    </xf>
    <xf numFmtId="0" fontId="33" fillId="0" borderId="21" xfId="20" applyFont="1" applyFill="1" applyBorder="1" applyAlignment="1">
      <alignment vertical="center"/>
    </xf>
    <xf numFmtId="0" fontId="33" fillId="0" borderId="21" xfId="0" applyNumberFormat="1" applyFont="1" applyBorder="1"/>
    <xf numFmtId="0" fontId="33" fillId="0" borderId="22" xfId="0" applyNumberFormat="1" applyFont="1" applyBorder="1"/>
    <xf numFmtId="0" fontId="33" fillId="0" borderId="23" xfId="0" applyNumberFormat="1" applyFont="1" applyBorder="1"/>
    <xf numFmtId="0" fontId="11" fillId="0" borderId="18" xfId="20" applyFont="1" applyFill="1" applyBorder="1" applyAlignment="1">
      <alignment vertical="center"/>
    </xf>
    <xf numFmtId="0" fontId="13" fillId="0" borderId="19" xfId="48" applyNumberFormat="1" applyFont="1" applyFill="1" applyBorder="1" applyAlignment="1">
      <alignment horizontal="left" vertical="center"/>
    </xf>
    <xf numFmtId="0" fontId="11" fillId="0" borderId="27" xfId="49" applyFont="1" applyFill="1" applyBorder="1" applyAlignment="1">
      <alignment horizontal="center" vertical="center"/>
    </xf>
    <xf numFmtId="187" fontId="6" fillId="0" borderId="17" xfId="16" applyNumberFormat="1" applyFont="1" applyFill="1" applyBorder="1" applyAlignment="1">
      <alignment horizontal="center" vertical="center"/>
    </xf>
    <xf numFmtId="4" fontId="6" fillId="0" borderId="17" xfId="16" applyNumberFormat="1" applyFont="1" applyFill="1" applyBorder="1" applyAlignment="1">
      <alignment horizontal="right" vertical="center"/>
    </xf>
    <xf numFmtId="0" fontId="33" fillId="0" borderId="24" xfId="0" applyNumberFormat="1" applyFont="1" applyBorder="1"/>
    <xf numFmtId="0" fontId="9" fillId="0" borderId="25" xfId="48" applyNumberFormat="1" applyFont="1" applyFill="1" applyBorder="1" applyAlignment="1">
      <alignment horizontal="left" vertical="center"/>
    </xf>
    <xf numFmtId="187" fontId="6" fillId="0" borderId="12" xfId="16" applyNumberFormat="1" applyFont="1" applyFill="1" applyBorder="1" applyAlignment="1">
      <alignment horizontal="center" vertical="center"/>
    </xf>
    <xf numFmtId="0" fontId="47" fillId="0" borderId="13" xfId="0" applyFont="1" applyFill="1" applyBorder="1" applyAlignment="1">
      <alignment horizontal="center" vertical="center"/>
    </xf>
    <xf numFmtId="0" fontId="47" fillId="0" borderId="13" xfId="48" applyFont="1" applyFill="1" applyBorder="1" applyAlignment="1">
      <alignment vertical="center"/>
    </xf>
    <xf numFmtId="0" fontId="47" fillId="0" borderId="17" xfId="48" applyFont="1" applyFill="1" applyBorder="1" applyAlignment="1">
      <alignment vertical="center"/>
    </xf>
    <xf numFmtId="0" fontId="33" fillId="0" borderId="12" xfId="0" applyFont="1" applyFill="1" applyBorder="1" applyAlignment="1">
      <alignment vertical="top"/>
    </xf>
    <xf numFmtId="0" fontId="33" fillId="0" borderId="13" xfId="0" applyFont="1" applyFill="1" applyBorder="1" applyAlignment="1">
      <alignment vertical="top"/>
    </xf>
    <xf numFmtId="0" fontId="24" fillId="5" borderId="13" xfId="0" applyFont="1" applyFill="1" applyBorder="1" applyAlignment="1">
      <alignment horizontal="center" vertical="center"/>
    </xf>
    <xf numFmtId="188" fontId="47" fillId="4" borderId="16" xfId="16" applyNumberFormat="1" applyFont="1" applyFill="1" applyBorder="1" applyAlignment="1">
      <alignment horizontal="right" vertical="center"/>
    </xf>
    <xf numFmtId="0" fontId="33" fillId="0" borderId="14" xfId="48" applyFont="1" applyFill="1" applyBorder="1" applyAlignment="1">
      <alignment vertical="top"/>
    </xf>
    <xf numFmtId="0" fontId="33" fillId="0" borderId="15" xfId="48" applyFont="1" applyFill="1" applyBorder="1" applyAlignment="1">
      <alignment vertical="top"/>
    </xf>
    <xf numFmtId="0" fontId="33" fillId="0" borderId="16" xfId="48" applyFont="1" applyFill="1" applyBorder="1" applyAlignment="1">
      <alignment vertical="top"/>
    </xf>
    <xf numFmtId="0" fontId="33" fillId="0" borderId="20" xfId="0" applyFont="1" applyFill="1" applyBorder="1" applyAlignment="1">
      <alignment horizontal="left" vertical="center"/>
    </xf>
    <xf numFmtId="0" fontId="47" fillId="0" borderId="13" xfId="0" applyFont="1" applyFill="1" applyBorder="1" applyAlignment="1">
      <alignment horizontal="left" vertical="center"/>
    </xf>
    <xf numFmtId="0" fontId="33" fillId="0" borderId="15" xfId="48" applyFont="1" applyFill="1" applyBorder="1" applyAlignment="1">
      <alignment horizontal="left" vertical="center"/>
    </xf>
    <xf numFmtId="0" fontId="47" fillId="5" borderId="13" xfId="0" applyFont="1" applyFill="1" applyBorder="1" applyAlignment="1">
      <alignment horizontal="center" vertical="center"/>
    </xf>
    <xf numFmtId="0" fontId="47" fillId="5" borderId="13" xfId="0" applyFont="1" applyFill="1" applyBorder="1" applyAlignment="1">
      <alignment horizontal="left" vertical="center"/>
    </xf>
    <xf numFmtId="0" fontId="33" fillId="0" borderId="13" xfId="48" applyFont="1" applyFill="1" applyBorder="1" applyAlignment="1">
      <alignment vertical="center"/>
    </xf>
    <xf numFmtId="0" fontId="56" fillId="0" borderId="13" xfId="48" applyFont="1" applyFill="1" applyBorder="1" applyAlignment="1">
      <alignment horizontal="center" vertical="center"/>
    </xf>
    <xf numFmtId="0" fontId="33" fillId="0" borderId="13" xfId="26" applyFont="1" applyFill="1" applyBorder="1" applyAlignment="1">
      <alignment horizontal="left" vertical="center" readingOrder="1"/>
    </xf>
    <xf numFmtId="0" fontId="47" fillId="0" borderId="20" xfId="0" applyFont="1" applyFill="1" applyBorder="1" applyAlignment="1">
      <alignment horizontal="center" vertical="center"/>
    </xf>
    <xf numFmtId="0" fontId="49" fillId="0" borderId="13" xfId="49" applyFont="1" applyFill="1" applyBorder="1" applyAlignment="1">
      <alignment horizontal="center" vertical="center"/>
    </xf>
    <xf numFmtId="0" fontId="47" fillId="0" borderId="17" xfId="0" applyFont="1" applyFill="1" applyBorder="1" applyAlignment="1">
      <alignment horizontal="left" vertical="center"/>
    </xf>
    <xf numFmtId="0" fontId="33" fillId="0" borderId="12" xfId="48" applyFont="1" applyFill="1" applyBorder="1" applyAlignment="1">
      <alignment vertical="center"/>
    </xf>
    <xf numFmtId="0" fontId="11" fillId="0" borderId="24" xfId="0" applyFont="1" applyFill="1" applyBorder="1" applyAlignment="1">
      <alignment horizontal="center" vertical="center"/>
    </xf>
    <xf numFmtId="0" fontId="29" fillId="0" borderId="24" xfId="0" applyFont="1" applyBorder="1"/>
    <xf numFmtId="0" fontId="49" fillId="0" borderId="25" xfId="48" applyFont="1" applyFill="1" applyBorder="1" applyAlignment="1">
      <alignment horizontal="center" vertical="center"/>
    </xf>
    <xf numFmtId="0" fontId="49" fillId="0" borderId="26" xfId="48" applyFont="1" applyFill="1" applyBorder="1" applyAlignment="1">
      <alignment vertical="center"/>
    </xf>
    <xf numFmtId="0" fontId="29" fillId="0" borderId="14" xfId="0" applyFont="1" applyBorder="1"/>
    <xf numFmtId="0" fontId="49" fillId="0" borderId="16" xfId="48" applyFont="1" applyFill="1" applyBorder="1" applyAlignment="1">
      <alignment vertical="center"/>
    </xf>
    <xf numFmtId="0" fontId="5" fillId="4" borderId="17" xfId="44" applyFont="1" applyFill="1" applyBorder="1" applyAlignment="1">
      <alignment vertical="center"/>
    </xf>
    <xf numFmtId="0" fontId="5" fillId="4" borderId="19" xfId="44" applyFont="1" applyFill="1" applyBorder="1" applyAlignment="1">
      <alignment horizontal="left" vertical="center"/>
    </xf>
    <xf numFmtId="0" fontId="5" fillId="4" borderId="19" xfId="44" applyFont="1" applyFill="1" applyBorder="1" applyAlignment="1">
      <alignment horizontal="center" vertical="center"/>
    </xf>
    <xf numFmtId="0" fontId="33" fillId="0" borderId="12" xfId="26" applyFont="1" applyFill="1" applyBorder="1" applyAlignment="1">
      <alignment horizontal="left" vertical="center" readingOrder="1"/>
    </xf>
    <xf numFmtId="0" fontId="29" fillId="4" borderId="14" xfId="48" applyFont="1" applyFill="1" applyBorder="1" applyAlignment="1">
      <alignment vertical="center"/>
    </xf>
    <xf numFmtId="0" fontId="29" fillId="0" borderId="16" xfId="48" applyFont="1" applyFill="1" applyBorder="1" applyAlignment="1">
      <alignment vertical="center"/>
    </xf>
    <xf numFmtId="0" fontId="47" fillId="0" borderId="17" xfId="0" applyFont="1" applyFill="1" applyBorder="1" applyAlignment="1">
      <alignment horizontal="center" vertical="center"/>
    </xf>
    <xf numFmtId="0" fontId="29" fillId="0" borderId="18" xfId="0" applyFont="1" applyBorder="1"/>
    <xf numFmtId="0" fontId="33" fillId="0" borderId="12" xfId="49" applyFont="1" applyFill="1" applyBorder="1" applyAlignment="1">
      <alignment vertical="center"/>
    </xf>
    <xf numFmtId="0" fontId="5" fillId="0" borderId="25" xfId="49" applyFont="1" applyFill="1" applyBorder="1" applyAlignment="1">
      <alignment horizontal="center" vertical="center"/>
    </xf>
    <xf numFmtId="43" fontId="6" fillId="0" borderId="26" xfId="16" applyFont="1" applyFill="1" applyBorder="1" applyAlignment="1">
      <alignment horizontal="center" vertical="center"/>
    </xf>
    <xf numFmtId="43" fontId="6" fillId="0" borderId="16" xfId="16" applyFont="1" applyFill="1" applyBorder="1" applyAlignment="1">
      <alignment horizontal="center" vertical="center"/>
    </xf>
    <xf numFmtId="0" fontId="6" fillId="0" borderId="13" xfId="24" applyFont="1" applyFill="1" applyBorder="1" applyAlignment="1">
      <alignment vertical="center"/>
    </xf>
    <xf numFmtId="0" fontId="6" fillId="0" borderId="14" xfId="49" applyFont="1" applyFill="1" applyBorder="1" applyAlignment="1">
      <alignment horizontal="left" vertical="center"/>
    </xf>
    <xf numFmtId="0" fontId="33" fillId="0" borderId="13" xfId="49" applyFont="1" applyFill="1" applyBorder="1" applyAlignment="1">
      <alignment horizontal="left" vertical="center"/>
    </xf>
    <xf numFmtId="0" fontId="6" fillId="0" borderId="17" xfId="24" applyFont="1" applyFill="1" applyBorder="1" applyAlignment="1">
      <alignment vertical="center"/>
    </xf>
    <xf numFmtId="0" fontId="6" fillId="0" borderId="18" xfId="49" applyFont="1" applyFill="1" applyBorder="1" applyAlignment="1">
      <alignment horizontal="left" vertical="center"/>
    </xf>
    <xf numFmtId="43" fontId="6" fillId="0" borderId="27" xfId="16" applyFont="1" applyFill="1" applyBorder="1" applyAlignment="1">
      <alignment horizontal="right" vertical="center"/>
    </xf>
    <xf numFmtId="0" fontId="6" fillId="0" borderId="25" xfId="49" applyFont="1" applyFill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0" fontId="33" fillId="0" borderId="14" xfId="49" applyFont="1" applyFill="1" applyBorder="1" applyAlignment="1">
      <alignment horizontal="left" vertical="center"/>
    </xf>
    <xf numFmtId="188" fontId="6" fillId="0" borderId="16" xfId="16" applyNumberFormat="1" applyFont="1" applyFill="1" applyBorder="1" applyAlignment="1">
      <alignment vertical="center"/>
    </xf>
    <xf numFmtId="0" fontId="6" fillId="0" borderId="13" xfId="49" applyFont="1" applyFill="1" applyBorder="1" applyAlignment="1">
      <alignment vertical="center"/>
    </xf>
    <xf numFmtId="0" fontId="6" fillId="0" borderId="14" xfId="53" applyFont="1" applyFill="1" applyBorder="1" applyAlignment="1">
      <alignment horizontal="left" vertical="center"/>
    </xf>
    <xf numFmtId="0" fontId="47" fillId="0" borderId="13" xfId="49" applyFont="1" applyFill="1" applyBorder="1" applyAlignment="1">
      <alignment horizontal="left" vertical="center"/>
    </xf>
    <xf numFmtId="0" fontId="47" fillId="0" borderId="15" xfId="49" applyFont="1" applyFill="1" applyBorder="1" applyAlignment="1">
      <alignment horizontal="center" vertical="center"/>
    </xf>
    <xf numFmtId="188" fontId="47" fillId="0" borderId="16" xfId="4" applyNumberFormat="1" applyFont="1" applyFill="1" applyBorder="1" applyAlignment="1">
      <alignment horizontal="right" vertical="center"/>
    </xf>
    <xf numFmtId="188" fontId="47" fillId="0" borderId="16" xfId="16" applyNumberFormat="1" applyFont="1" applyFill="1" applyBorder="1" applyAlignment="1">
      <alignment horizontal="right" vertical="center"/>
    </xf>
    <xf numFmtId="43" fontId="47" fillId="0" borderId="16" xfId="16" applyFont="1" applyFill="1" applyBorder="1" applyAlignment="1">
      <alignment horizontal="right" vertical="center"/>
    </xf>
    <xf numFmtId="0" fontId="47" fillId="0" borderId="15" xfId="0" applyFont="1" applyBorder="1" applyAlignment="1">
      <alignment vertical="center"/>
    </xf>
    <xf numFmtId="0" fontId="47" fillId="0" borderId="16" xfId="49" applyFont="1" applyFill="1" applyBorder="1" applyAlignment="1">
      <alignment horizontal="right" vertical="center"/>
    </xf>
    <xf numFmtId="188" fontId="47" fillId="0" borderId="16" xfId="16" applyNumberFormat="1" applyFont="1" applyFill="1" applyBorder="1" applyAlignment="1">
      <alignment vertical="center"/>
    </xf>
    <xf numFmtId="0" fontId="6" fillId="0" borderId="13" xfId="49" applyFont="1" applyFill="1" applyBorder="1" applyAlignment="1">
      <alignment horizontal="center" vertical="center"/>
    </xf>
    <xf numFmtId="0" fontId="11" fillId="0" borderId="12" xfId="49" applyFont="1" applyFill="1" applyBorder="1" applyAlignment="1">
      <alignment vertical="center"/>
    </xf>
    <xf numFmtId="0" fontId="11" fillId="0" borderId="24" xfId="53" applyFont="1" applyFill="1" applyBorder="1" applyAlignment="1">
      <alignment horizontal="left" vertical="center"/>
    </xf>
    <xf numFmtId="188" fontId="11" fillId="0" borderId="26" xfId="16" applyNumberFormat="1" applyFont="1" applyFill="1" applyBorder="1" applyAlignment="1">
      <alignment horizontal="right" vertical="center"/>
    </xf>
    <xf numFmtId="0" fontId="48" fillId="0" borderId="14" xfId="20" applyFont="1" applyFill="1" applyBorder="1" applyAlignment="1">
      <alignment vertical="center"/>
    </xf>
    <xf numFmtId="0" fontId="48" fillId="5" borderId="14" xfId="20" applyFont="1" applyFill="1" applyBorder="1" applyAlignment="1">
      <alignment horizontal="center" vertical="center"/>
    </xf>
    <xf numFmtId="0" fontId="33" fillId="0" borderId="14" xfId="20" applyFont="1" applyFill="1" applyBorder="1" applyAlignment="1">
      <alignment vertical="center"/>
    </xf>
    <xf numFmtId="0" fontId="13" fillId="0" borderId="17" xfId="0" applyFont="1" applyBorder="1" applyAlignment="1"/>
    <xf numFmtId="0" fontId="13" fillId="0" borderId="5" xfId="0" applyFont="1" applyBorder="1" applyAlignment="1"/>
    <xf numFmtId="17" fontId="11" fillId="0" borderId="12" xfId="49" applyNumberFormat="1" applyFont="1" applyFill="1" applyBorder="1" applyAlignment="1">
      <alignment horizontal="center" vertical="center"/>
    </xf>
    <xf numFmtId="17" fontId="11" fillId="0" borderId="13" xfId="49" applyNumberFormat="1" applyFont="1" applyFill="1" applyBorder="1" applyAlignment="1">
      <alignment horizontal="center" vertical="center"/>
    </xf>
    <xf numFmtId="4" fontId="11" fillId="0" borderId="17" xfId="0" applyNumberFormat="1" applyFont="1" applyFill="1" applyBorder="1" applyAlignment="1">
      <alignment horizontal="center" vertical="center"/>
    </xf>
    <xf numFmtId="187" fontId="11" fillId="4" borderId="12" xfId="16" applyNumberFormat="1" applyFont="1" applyFill="1" applyBorder="1" applyAlignment="1">
      <alignment horizontal="right" vertical="center"/>
    </xf>
    <xf numFmtId="4" fontId="26" fillId="4" borderId="12" xfId="16" applyNumberFormat="1" applyFont="1" applyFill="1" applyBorder="1" applyAlignment="1">
      <alignment horizontal="right" vertical="center"/>
    </xf>
    <xf numFmtId="187" fontId="11" fillId="4" borderId="13" xfId="16" applyNumberFormat="1" applyFont="1" applyFill="1" applyBorder="1" applyAlignment="1">
      <alignment horizontal="right" vertical="center"/>
    </xf>
    <xf numFmtId="4" fontId="26" fillId="4" borderId="13" xfId="16" applyNumberFormat="1" applyFont="1" applyFill="1" applyBorder="1" applyAlignment="1">
      <alignment horizontal="right" vertical="center"/>
    </xf>
    <xf numFmtId="4" fontId="41" fillId="0" borderId="13" xfId="0" applyNumberFormat="1" applyFont="1" applyFill="1" applyBorder="1" applyAlignment="1">
      <alignment horizontal="center" vertical="center"/>
    </xf>
    <xf numFmtId="0" fontId="69" fillId="0" borderId="13" xfId="0" applyFont="1" applyBorder="1"/>
    <xf numFmtId="0" fontId="33" fillId="5" borderId="24" xfId="0" applyFont="1" applyFill="1" applyBorder="1" applyAlignment="1">
      <alignment vertical="top"/>
    </xf>
    <xf numFmtId="0" fontId="70" fillId="5" borderId="13" xfId="46" applyFont="1" applyFill="1" applyBorder="1" applyAlignment="1">
      <alignment horizontal="center" vertical="center"/>
    </xf>
    <xf numFmtId="0" fontId="6" fillId="5" borderId="18" xfId="48" applyFont="1" applyFill="1" applyBorder="1" applyAlignment="1">
      <alignment horizontal="left" vertical="center"/>
    </xf>
    <xf numFmtId="0" fontId="6" fillId="5" borderId="19" xfId="48" applyFont="1" applyFill="1" applyBorder="1" applyAlignment="1">
      <alignment horizontal="center" vertical="center"/>
    </xf>
    <xf numFmtId="0" fontId="6" fillId="5" borderId="27" xfId="48" applyFont="1" applyFill="1" applyBorder="1" applyAlignment="1">
      <alignment horizontal="left" vertical="center"/>
    </xf>
    <xf numFmtId="0" fontId="33" fillId="5" borderId="25" xfId="0" applyFont="1" applyFill="1" applyBorder="1" applyAlignment="1">
      <alignment vertical="top"/>
    </xf>
    <xf numFmtId="0" fontId="33" fillId="5" borderId="26" xfId="0" applyFont="1" applyFill="1" applyBorder="1" applyAlignment="1">
      <alignment vertical="top"/>
    </xf>
    <xf numFmtId="0" fontId="33" fillId="5" borderId="15" xfId="0" applyFont="1" applyFill="1" applyBorder="1" applyAlignment="1">
      <alignment vertical="top"/>
    </xf>
    <xf numFmtId="0" fontId="33" fillId="5" borderId="16" xfId="0" applyFont="1" applyFill="1" applyBorder="1" applyAlignment="1">
      <alignment vertical="top"/>
    </xf>
    <xf numFmtId="0" fontId="70" fillId="5" borderId="14" xfId="46" applyFont="1" applyFill="1" applyBorder="1" applyAlignment="1">
      <alignment horizontal="center" vertical="center"/>
    </xf>
    <xf numFmtId="0" fontId="67" fillId="0" borderId="14" xfId="0" applyFont="1" applyBorder="1"/>
    <xf numFmtId="0" fontId="33" fillId="5" borderId="14" xfId="0" applyFont="1" applyFill="1" applyBorder="1" applyAlignment="1">
      <alignment vertical="top" wrapText="1"/>
    </xf>
    <xf numFmtId="0" fontId="33" fillId="5" borderId="14" xfId="0" applyFont="1" applyFill="1" applyBorder="1" applyAlignment="1">
      <alignment horizontal="left" vertical="top" wrapText="1"/>
    </xf>
    <xf numFmtId="0" fontId="33" fillId="5" borderId="15" xfId="0" applyFont="1" applyFill="1" applyBorder="1" applyAlignment="1">
      <alignment horizontal="left" vertical="top" wrapText="1"/>
    </xf>
    <xf numFmtId="0" fontId="33" fillId="5" borderId="16" xfId="0" applyFont="1" applyFill="1" applyBorder="1" applyAlignment="1">
      <alignment horizontal="left" vertical="top" wrapText="1"/>
    </xf>
    <xf numFmtId="0" fontId="49" fillId="0" borderId="14" xfId="49" applyFont="1" applyFill="1" applyBorder="1" applyAlignment="1">
      <alignment horizontal="left" vertical="center"/>
    </xf>
    <xf numFmtId="0" fontId="49" fillId="0" borderId="15" xfId="49" applyFont="1" applyFill="1" applyBorder="1" applyAlignment="1">
      <alignment horizontal="left" vertical="center"/>
    </xf>
    <xf numFmtId="0" fontId="49" fillId="0" borderId="16" xfId="49" applyFont="1" applyFill="1" applyBorder="1" applyAlignment="1">
      <alignment horizontal="left" vertical="center"/>
    </xf>
    <xf numFmtId="0" fontId="49" fillId="0" borderId="14" xfId="49" applyFont="1" applyFill="1" applyBorder="1" applyAlignment="1">
      <alignment vertical="center"/>
    </xf>
    <xf numFmtId="0" fontId="49" fillId="0" borderId="15" xfId="49" applyFont="1" applyFill="1" applyBorder="1" applyAlignment="1">
      <alignment vertical="center"/>
    </xf>
    <xf numFmtId="0" fontId="49" fillId="0" borderId="16" xfId="49" applyFont="1" applyFill="1" applyBorder="1" applyAlignment="1">
      <alignment vertical="center"/>
    </xf>
    <xf numFmtId="49" fontId="33" fillId="4" borderId="15" xfId="0" applyNumberFormat="1" applyFont="1" applyFill="1" applyBorder="1" applyAlignment="1">
      <alignment vertical="center"/>
    </xf>
    <xf numFmtId="0" fontId="47" fillId="4" borderId="13" xfId="0" applyFont="1" applyFill="1" applyBorder="1" applyAlignment="1">
      <alignment horizontal="left" vertical="center"/>
    </xf>
    <xf numFmtId="0" fontId="48" fillId="4" borderId="13" xfId="0" applyFont="1" applyFill="1" applyBorder="1" applyAlignment="1">
      <alignment horizontal="center" vertical="center"/>
    </xf>
    <xf numFmtId="0" fontId="71" fillId="0" borderId="13" xfId="49" applyFont="1" applyFill="1" applyBorder="1" applyAlignment="1">
      <alignment horizontal="left" vertical="center"/>
    </xf>
    <xf numFmtId="0" fontId="33" fillId="5" borderId="14" xfId="0" applyFont="1" applyFill="1" applyBorder="1" applyAlignment="1"/>
    <xf numFmtId="0" fontId="33" fillId="5" borderId="15" xfId="0" applyFont="1" applyFill="1" applyBorder="1" applyAlignment="1"/>
    <xf numFmtId="0" fontId="33" fillId="5" borderId="16" xfId="0" applyFont="1" applyFill="1" applyBorder="1" applyAlignment="1"/>
    <xf numFmtId="0" fontId="33" fillId="5" borderId="14" xfId="0" applyFont="1" applyFill="1" applyBorder="1" applyAlignment="1">
      <alignment horizontal="left"/>
    </xf>
    <xf numFmtId="0" fontId="33" fillId="5" borderId="15" xfId="0" applyFont="1" applyFill="1" applyBorder="1" applyAlignment="1">
      <alignment horizontal="left"/>
    </xf>
    <xf numFmtId="0" fontId="33" fillId="5" borderId="16" xfId="0" applyFont="1" applyFill="1" applyBorder="1" applyAlignment="1">
      <alignment horizontal="left"/>
    </xf>
    <xf numFmtId="0" fontId="33" fillId="5" borderId="14" xfId="0" applyFont="1" applyFill="1" applyBorder="1"/>
    <xf numFmtId="0" fontId="33" fillId="5" borderId="15" xfId="0" applyFont="1" applyFill="1" applyBorder="1"/>
    <xf numFmtId="0" fontId="33" fillId="5" borderId="16" xfId="0" applyFont="1" applyFill="1" applyBorder="1"/>
    <xf numFmtId="0" fontId="6" fillId="0" borderId="13" xfId="21" quotePrefix="1" applyFont="1" applyFill="1" applyBorder="1" applyAlignment="1">
      <alignment horizontal="left" vertical="center" wrapText="1"/>
    </xf>
    <xf numFmtId="0" fontId="47" fillId="0" borderId="13" xfId="49" applyFont="1" applyFill="1" applyBorder="1" applyAlignment="1">
      <alignment horizontal="center" vertical="center"/>
    </xf>
    <xf numFmtId="0" fontId="33" fillId="0" borderId="14" xfId="0" applyFont="1" applyFill="1" applyBorder="1"/>
    <xf numFmtId="0" fontId="47" fillId="0" borderId="15" xfId="0" applyFont="1" applyFill="1" applyBorder="1"/>
    <xf numFmtId="0" fontId="47" fillId="0" borderId="16" xfId="0" applyFont="1" applyFill="1" applyBorder="1"/>
    <xf numFmtId="0" fontId="47" fillId="0" borderId="13" xfId="21" applyFont="1" applyFill="1" applyBorder="1" applyAlignment="1">
      <alignment horizontal="left" vertical="center" wrapText="1"/>
    </xf>
    <xf numFmtId="0" fontId="33" fillId="5" borderId="14" xfId="0" applyFont="1" applyFill="1" applyBorder="1" applyAlignment="1">
      <alignment horizontal="left" vertical="top"/>
    </xf>
    <xf numFmtId="0" fontId="67" fillId="0" borderId="18" xfId="0" applyFont="1" applyBorder="1"/>
    <xf numFmtId="0" fontId="33" fillId="5" borderId="18" xfId="0" applyFont="1" applyFill="1" applyBorder="1" applyAlignment="1">
      <alignment vertical="top"/>
    </xf>
    <xf numFmtId="0" fontId="33" fillId="5" borderId="19" xfId="0" applyFont="1" applyFill="1" applyBorder="1" applyAlignment="1">
      <alignment vertical="top"/>
    </xf>
    <xf numFmtId="0" fontId="33" fillId="5" borderId="27" xfId="0" applyFont="1" applyFill="1" applyBorder="1" applyAlignment="1">
      <alignment vertical="top"/>
    </xf>
    <xf numFmtId="0" fontId="49" fillId="0" borderId="18" xfId="49" applyFont="1" applyFill="1" applyBorder="1" applyAlignment="1">
      <alignment vertical="center"/>
    </xf>
    <xf numFmtId="0" fontId="49" fillId="0" borderId="19" xfId="49" applyFont="1" applyFill="1" applyBorder="1" applyAlignment="1">
      <alignment vertical="center"/>
    </xf>
    <xf numFmtId="0" fontId="49" fillId="0" borderId="27" xfId="49" applyFont="1" applyFill="1" applyBorder="1" applyAlignment="1">
      <alignment vertical="center"/>
    </xf>
    <xf numFmtId="17" fontId="11" fillId="0" borderId="17" xfId="49" applyNumberFormat="1" applyFont="1" applyFill="1" applyBorder="1" applyAlignment="1">
      <alignment horizontal="center" vertical="center"/>
    </xf>
    <xf numFmtId="4" fontId="13" fillId="0" borderId="0" xfId="0" applyNumberFormat="1" applyFont="1" applyAlignment="1">
      <alignment vertical="center"/>
    </xf>
    <xf numFmtId="0" fontId="33" fillId="0" borderId="14" xfId="0" applyFont="1" applyBorder="1"/>
    <xf numFmtId="0" fontId="20" fillId="0" borderId="0" xfId="44" quotePrefix="1" applyFont="1" applyAlignment="1">
      <alignment horizontal="left" vertical="center"/>
    </xf>
    <xf numFmtId="0" fontId="6" fillId="5" borderId="15" xfId="48" applyFont="1" applyFill="1" applyBorder="1" applyAlignment="1">
      <alignment horizontal="left" vertical="center"/>
    </xf>
    <xf numFmtId="0" fontId="6" fillId="5" borderId="16" xfId="48" applyFont="1" applyFill="1" applyBorder="1" applyAlignment="1">
      <alignment horizontal="left" vertical="center"/>
    </xf>
    <xf numFmtId="0" fontId="6" fillId="0" borderId="14" xfId="48" applyFont="1" applyFill="1" applyBorder="1" applyAlignment="1">
      <alignment horizontal="left" vertical="center"/>
    </xf>
    <xf numFmtId="0" fontId="6" fillId="0" borderId="15" xfId="48" applyFont="1" applyFill="1" applyBorder="1" applyAlignment="1">
      <alignment horizontal="left" vertical="center"/>
    </xf>
    <xf numFmtId="0" fontId="6" fillId="0" borderId="16" xfId="48" applyFont="1" applyFill="1" applyBorder="1" applyAlignment="1">
      <alignment horizontal="left" vertical="center"/>
    </xf>
    <xf numFmtId="0" fontId="20" fillId="0" borderId="0" xfId="0" quotePrefix="1" applyFont="1" applyAlignment="1">
      <alignment horizontal="left"/>
    </xf>
    <xf numFmtId="0" fontId="20" fillId="0" borderId="0" xfId="0" applyFont="1"/>
    <xf numFmtId="0" fontId="9" fillId="0" borderId="15" xfId="48" applyNumberFormat="1" applyFont="1" applyFill="1" applyBorder="1" applyAlignment="1">
      <alignment horizontal="left" vertical="center"/>
    </xf>
    <xf numFmtId="0" fontId="9" fillId="0" borderId="16" xfId="48" applyNumberFormat="1" applyFont="1" applyFill="1" applyBorder="1" applyAlignment="1">
      <alignment horizontal="left" vertical="center"/>
    </xf>
    <xf numFmtId="0" fontId="11" fillId="0" borderId="20" xfId="49" applyFont="1" applyFill="1" applyBorder="1" applyAlignment="1">
      <alignment horizontal="center" vertical="center"/>
    </xf>
    <xf numFmtId="0" fontId="29" fillId="4" borderId="15" xfId="0" applyFont="1" applyFill="1" applyBorder="1" applyAlignment="1">
      <alignment horizontal="center" vertical="center"/>
    </xf>
    <xf numFmtId="0" fontId="47" fillId="0" borderId="17" xfId="48" applyFont="1" applyFill="1" applyBorder="1" applyAlignment="1">
      <alignment horizontal="center" vertical="center"/>
    </xf>
    <xf numFmtId="0" fontId="49" fillId="0" borderId="19" xfId="48" applyFont="1" applyFill="1" applyBorder="1" applyAlignment="1">
      <alignment horizontal="center" vertical="center"/>
    </xf>
    <xf numFmtId="0" fontId="49" fillId="0" borderId="27" xfId="48" applyFont="1" applyFill="1" applyBorder="1" applyAlignment="1">
      <alignment vertical="center"/>
    </xf>
    <xf numFmtId="0" fontId="19" fillId="0" borderId="17" xfId="49" applyFont="1" applyFill="1" applyBorder="1" applyAlignment="1">
      <alignment horizontal="center" vertical="center"/>
    </xf>
    <xf numFmtId="4" fontId="11" fillId="0" borderId="17" xfId="0" applyNumberFormat="1" applyFont="1" applyBorder="1" applyAlignment="1">
      <alignment vertical="center"/>
    </xf>
    <xf numFmtId="4" fontId="11" fillId="0" borderId="17" xfId="16" applyNumberFormat="1" applyFont="1" applyFill="1" applyBorder="1" applyAlignment="1">
      <alignment vertical="center"/>
    </xf>
    <xf numFmtId="0" fontId="33" fillId="0" borderId="18" xfId="0" applyFont="1" applyBorder="1"/>
    <xf numFmtId="0" fontId="72" fillId="0" borderId="0" xfId="0" applyFont="1" applyFill="1" applyAlignment="1">
      <alignment vertical="center"/>
    </xf>
    <xf numFmtId="0" fontId="50" fillId="0" borderId="18" xfId="0" applyFont="1" applyBorder="1" applyAlignment="1">
      <alignment vertical="center"/>
    </xf>
    <xf numFmtId="0" fontId="6" fillId="0" borderId="19" xfId="48" applyFont="1" applyFill="1" applyBorder="1" applyAlignment="1">
      <alignment vertical="center"/>
    </xf>
    <xf numFmtId="43" fontId="48" fillId="0" borderId="14" xfId="16" applyFont="1" applyFill="1" applyBorder="1" applyAlignment="1">
      <alignment vertical="center"/>
    </xf>
    <xf numFmtId="43" fontId="50" fillId="0" borderId="15" xfId="16" applyFont="1" applyFill="1" applyBorder="1" applyAlignment="1">
      <alignment vertical="center"/>
    </xf>
    <xf numFmtId="0" fontId="6" fillId="0" borderId="19" xfId="48" applyFont="1" applyFill="1" applyBorder="1" applyAlignment="1">
      <alignment horizontal="left" vertical="center"/>
    </xf>
    <xf numFmtId="0" fontId="9" fillId="0" borderId="32" xfId="0" applyFont="1" applyFill="1" applyBorder="1"/>
    <xf numFmtId="0" fontId="6" fillId="0" borderId="29" xfId="0" applyFont="1" applyFill="1" applyBorder="1" applyAlignment="1">
      <alignment vertical="center"/>
    </xf>
    <xf numFmtId="3" fontId="6" fillId="0" borderId="30" xfId="51" applyNumberFormat="1" applyFont="1" applyFill="1" applyBorder="1" applyAlignment="1">
      <alignment horizontal="center" vertical="center"/>
    </xf>
    <xf numFmtId="0" fontId="6" fillId="0" borderId="31" xfId="51" applyFont="1" applyFill="1" applyBorder="1" applyAlignment="1">
      <alignment horizontal="left" vertical="center"/>
    </xf>
    <xf numFmtId="0" fontId="13" fillId="0" borderId="32" xfId="0" applyFont="1" applyFill="1" applyBorder="1"/>
    <xf numFmtId="0" fontId="13" fillId="0" borderId="32" xfId="0" applyFont="1" applyBorder="1" applyAlignment="1">
      <alignment horizontal="left"/>
    </xf>
    <xf numFmtId="0" fontId="13" fillId="0" borderId="31" xfId="0" applyFont="1" applyBorder="1"/>
    <xf numFmtId="0" fontId="13" fillId="0" borderId="48" xfId="0" applyFont="1" applyBorder="1"/>
    <xf numFmtId="0" fontId="13" fillId="0" borderId="49" xfId="0" applyFont="1" applyBorder="1"/>
    <xf numFmtId="0" fontId="13" fillId="0" borderId="49" xfId="0" applyFont="1" applyBorder="1" applyAlignment="1">
      <alignment horizontal="left"/>
    </xf>
    <xf numFmtId="0" fontId="13" fillId="0" borderId="50" xfId="0" applyFont="1" applyBorder="1"/>
    <xf numFmtId="0" fontId="13" fillId="0" borderId="34" xfId="0" applyFont="1" applyBorder="1"/>
    <xf numFmtId="0" fontId="13" fillId="0" borderId="34" xfId="0" applyFont="1" applyBorder="1" applyAlignment="1">
      <alignment horizontal="left"/>
    </xf>
    <xf numFmtId="0" fontId="9" fillId="0" borderId="1" xfId="0" applyFont="1" applyFill="1" applyBorder="1"/>
    <xf numFmtId="0" fontId="6" fillId="0" borderId="7" xfId="0" applyFont="1" applyFill="1" applyBorder="1" applyAlignment="1">
      <alignment vertical="center"/>
    </xf>
    <xf numFmtId="3" fontId="6" fillId="0" borderId="8" xfId="51" applyNumberFormat="1" applyFont="1" applyFill="1" applyBorder="1" applyAlignment="1">
      <alignment horizontal="center" vertical="center"/>
    </xf>
    <xf numFmtId="0" fontId="13" fillId="0" borderId="1" xfId="0" applyFont="1" applyFill="1" applyBorder="1"/>
    <xf numFmtId="0" fontId="13" fillId="0" borderId="1" xfId="0" applyFont="1" applyBorder="1"/>
    <xf numFmtId="4" fontId="18" fillId="0" borderId="1" xfId="0" applyNumberFormat="1" applyFont="1" applyFill="1" applyBorder="1" applyAlignment="1">
      <alignment horizontal="left" vertical="center"/>
    </xf>
    <xf numFmtId="4" fontId="18" fillId="0" borderId="9" xfId="0" applyNumberFormat="1" applyFont="1" applyFill="1" applyBorder="1" applyAlignment="1">
      <alignment vertical="center"/>
    </xf>
    <xf numFmtId="0" fontId="6" fillId="0" borderId="17" xfId="26" applyFont="1" applyFill="1" applyBorder="1" applyAlignment="1">
      <alignment vertical="center"/>
    </xf>
    <xf numFmtId="0" fontId="48" fillId="0" borderId="18" xfId="19" applyFont="1" applyFill="1" applyBorder="1" applyAlignment="1">
      <alignment vertical="center"/>
    </xf>
    <xf numFmtId="0" fontId="48" fillId="0" borderId="19" xfId="19" applyFont="1" applyFill="1" applyBorder="1" applyAlignment="1">
      <alignment vertical="center"/>
    </xf>
    <xf numFmtId="0" fontId="48" fillId="0" borderId="27" xfId="19" applyFont="1" applyFill="1" applyBorder="1" applyAlignment="1">
      <alignment vertical="center"/>
    </xf>
    <xf numFmtId="43" fontId="11" fillId="0" borderId="17" xfId="16" applyFont="1" applyFill="1" applyBorder="1" applyAlignment="1">
      <alignment horizontal="center" vertical="center"/>
    </xf>
    <xf numFmtId="0" fontId="49" fillId="4" borderId="15" xfId="0" applyFont="1" applyFill="1" applyBorder="1" applyAlignment="1">
      <alignment horizontal="left" vertical="center"/>
    </xf>
    <xf numFmtId="0" fontId="49" fillId="4" borderId="16" xfId="0" applyFont="1" applyFill="1" applyBorder="1" applyAlignment="1">
      <alignment horizontal="left" vertical="center"/>
    </xf>
    <xf numFmtId="0" fontId="9" fillId="0" borderId="16" xfId="48" applyNumberFormat="1" applyFont="1" applyFill="1" applyBorder="1" applyAlignment="1">
      <alignment horizontal="left" vertical="center"/>
    </xf>
    <xf numFmtId="0" fontId="6" fillId="0" borderId="16" xfId="46" applyFont="1" applyFill="1" applyBorder="1" applyAlignment="1">
      <alignment horizontal="left" vertical="center"/>
    </xf>
    <xf numFmtId="0" fontId="10" fillId="0" borderId="0" xfId="44" applyFont="1" applyAlignment="1">
      <alignment horizontal="left" vertical="center"/>
    </xf>
    <xf numFmtId="0" fontId="20" fillId="0" borderId="0" xfId="44" quotePrefix="1" applyFont="1" applyAlignment="1">
      <alignment horizontal="left" vertical="center"/>
    </xf>
    <xf numFmtId="0" fontId="33" fillId="0" borderId="14" xfId="48" applyFont="1" applyFill="1" applyBorder="1" applyAlignment="1">
      <alignment horizontal="left" vertical="center"/>
    </xf>
    <xf numFmtId="0" fontId="33" fillId="0" borderId="16" xfId="48" applyFont="1" applyFill="1" applyBorder="1" applyAlignment="1">
      <alignment horizontal="left" vertical="center"/>
    </xf>
    <xf numFmtId="0" fontId="33" fillId="0" borderId="15" xfId="0" applyFont="1" applyBorder="1" applyAlignment="1">
      <alignment horizontal="left"/>
    </xf>
    <xf numFmtId="0" fontId="54" fillId="0" borderId="14" xfId="0" applyFont="1" applyFill="1" applyBorder="1" applyAlignment="1">
      <alignment horizontal="left" vertical="center"/>
    </xf>
    <xf numFmtId="0" fontId="6" fillId="5" borderId="16" xfId="48" applyFont="1" applyFill="1" applyBorder="1" applyAlignment="1">
      <alignment horizontal="left" vertical="center"/>
    </xf>
    <xf numFmtId="0" fontId="33" fillId="0" borderId="14" xfId="0" applyFont="1" applyBorder="1"/>
    <xf numFmtId="0" fontId="6" fillId="0" borderId="14" xfId="48" applyFont="1" applyFill="1" applyBorder="1" applyAlignment="1">
      <alignment horizontal="left" vertical="center"/>
    </xf>
    <xf numFmtId="0" fontId="6" fillId="0" borderId="15" xfId="48" applyFont="1" applyFill="1" applyBorder="1" applyAlignment="1">
      <alignment horizontal="left" vertical="center"/>
    </xf>
    <xf numFmtId="0" fontId="6" fillId="0" borderId="16" xfId="48" applyFont="1" applyFill="1" applyBorder="1" applyAlignment="1">
      <alignment horizontal="left" vertical="center"/>
    </xf>
    <xf numFmtId="0" fontId="33" fillId="4" borderId="14" xfId="48" applyFont="1" applyFill="1" applyBorder="1" applyAlignment="1">
      <alignment horizontal="left" vertical="center"/>
    </xf>
    <xf numFmtId="0" fontId="33" fillId="4" borderId="15" xfId="48" applyFont="1" applyFill="1" applyBorder="1" applyAlignment="1">
      <alignment horizontal="left" vertical="center"/>
    </xf>
    <xf numFmtId="0" fontId="33" fillId="4" borderId="16" xfId="48" applyFont="1" applyFill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49" fillId="4" borderId="13" xfId="0" applyFont="1" applyFill="1" applyBorder="1" applyAlignment="1">
      <alignment horizontal="center" vertical="center"/>
    </xf>
    <xf numFmtId="0" fontId="21" fillId="0" borderId="0" xfId="59" quotePrefix="1" applyFont="1" applyFill="1" applyAlignment="1">
      <alignment vertical="center"/>
    </xf>
    <xf numFmtId="0" fontId="21" fillId="0" borderId="0" xfId="59" applyFont="1" applyFill="1" applyAlignment="1">
      <alignment vertical="center"/>
    </xf>
    <xf numFmtId="49" fontId="65" fillId="5" borderId="13" xfId="60" applyNumberFormat="1" applyFont="1" applyFill="1" applyBorder="1" applyAlignment="1">
      <alignment horizontal="center" vertical="center"/>
    </xf>
    <xf numFmtId="0" fontId="6" fillId="0" borderId="13" xfId="60" applyFont="1" applyFill="1" applyBorder="1" applyAlignment="1">
      <alignment vertical="center"/>
    </xf>
    <xf numFmtId="0" fontId="6" fillId="0" borderId="17" xfId="60" applyFont="1" applyFill="1" applyBorder="1" applyAlignment="1">
      <alignment vertical="center"/>
    </xf>
    <xf numFmtId="0" fontId="6" fillId="0" borderId="14" xfId="60" applyFont="1" applyFill="1" applyBorder="1" applyAlignment="1">
      <alignment vertical="center"/>
    </xf>
    <xf numFmtId="0" fontId="11" fillId="0" borderId="13" xfId="61" applyFont="1" applyFill="1" applyBorder="1" applyAlignment="1">
      <alignment horizontal="center" vertical="center"/>
    </xf>
    <xf numFmtId="0" fontId="11" fillId="5" borderId="13" xfId="61" applyFont="1" applyFill="1" applyBorder="1" applyAlignment="1">
      <alignment horizontal="center" vertical="center"/>
    </xf>
    <xf numFmtId="0" fontId="33" fillId="0" borderId="12" xfId="61" applyFont="1" applyFill="1" applyBorder="1" applyAlignment="1">
      <alignment vertical="center"/>
    </xf>
    <xf numFmtId="0" fontId="47" fillId="0" borderId="13" xfId="60" applyFont="1" applyFill="1" applyBorder="1" applyAlignment="1">
      <alignment horizontal="center" vertical="center"/>
    </xf>
    <xf numFmtId="0" fontId="47" fillId="4" borderId="13" xfId="0" applyFont="1" applyFill="1" applyBorder="1" applyAlignment="1">
      <alignment vertical="center"/>
    </xf>
    <xf numFmtId="0" fontId="48" fillId="4" borderId="13" xfId="0" applyFont="1" applyFill="1" applyBorder="1" applyAlignment="1">
      <alignment vertical="center"/>
    </xf>
    <xf numFmtId="0" fontId="6" fillId="4" borderId="13" xfId="49" applyFont="1" applyFill="1" applyBorder="1" applyAlignment="1">
      <alignment horizontal="left" vertical="center"/>
    </xf>
    <xf numFmtId="0" fontId="20" fillId="0" borderId="0" xfId="44" quotePrefix="1" applyFont="1" applyAlignment="1">
      <alignment horizontal="left" vertical="center"/>
    </xf>
    <xf numFmtId="0" fontId="6" fillId="5" borderId="15" xfId="48" applyFont="1" applyFill="1" applyBorder="1" applyAlignment="1">
      <alignment horizontal="left" vertical="center"/>
    </xf>
    <xf numFmtId="0" fontId="6" fillId="5" borderId="16" xfId="48" applyFont="1" applyFill="1" applyBorder="1" applyAlignment="1">
      <alignment horizontal="left" vertical="center"/>
    </xf>
    <xf numFmtId="0" fontId="6" fillId="0" borderId="13" xfId="61" applyFont="1" applyFill="1" applyBorder="1" applyAlignment="1">
      <alignment vertical="center"/>
    </xf>
    <xf numFmtId="0" fontId="6" fillId="0" borderId="20" xfId="61" applyFont="1" applyFill="1" applyBorder="1" applyAlignment="1">
      <alignment vertical="center"/>
    </xf>
    <xf numFmtId="0" fontId="5" fillId="0" borderId="13" xfId="61" applyFont="1" applyFill="1" applyBorder="1" applyAlignment="1">
      <alignment horizontal="center" vertical="center"/>
    </xf>
    <xf numFmtId="0" fontId="50" fillId="0" borderId="14" xfId="0" applyFont="1" applyBorder="1" applyAlignment="1">
      <alignment vertical="center"/>
    </xf>
    <xf numFmtId="0" fontId="10" fillId="0" borderId="13" xfId="61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vertical="center"/>
    </xf>
    <xf numFmtId="0" fontId="83" fillId="4" borderId="0" xfId="0" applyFont="1" applyFill="1"/>
    <xf numFmtId="0" fontId="83" fillId="4" borderId="0" xfId="0" applyFont="1" applyFill="1" applyAlignment="1">
      <alignment vertical="center"/>
    </xf>
    <xf numFmtId="0" fontId="9" fillId="4" borderId="0" xfId="0" applyFont="1" applyFill="1"/>
    <xf numFmtId="0" fontId="10" fillId="4" borderId="0" xfId="44" applyFont="1" applyFill="1" applyBorder="1" applyAlignment="1">
      <alignment vertical="center"/>
    </xf>
    <xf numFmtId="0" fontId="10" fillId="4" borderId="8" xfId="44" applyFont="1" applyFill="1" applyBorder="1" applyAlignment="1">
      <alignment vertical="center"/>
    </xf>
    <xf numFmtId="0" fontId="21" fillId="4" borderId="8" xfId="59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0" fontId="11" fillId="4" borderId="13" xfId="0" applyFont="1" applyFill="1" applyBorder="1" applyAlignment="1">
      <alignment horizontal="center" vertical="center"/>
    </xf>
    <xf numFmtId="1" fontId="6" fillId="4" borderId="15" xfId="48" applyNumberFormat="1" applyFont="1" applyFill="1" applyBorder="1" applyAlignment="1">
      <alignment horizontal="left" vertical="center"/>
    </xf>
    <xf numFmtId="1" fontId="6" fillId="4" borderId="15" xfId="48" applyNumberFormat="1" applyFont="1" applyFill="1" applyBorder="1" applyAlignment="1">
      <alignment horizontal="center" vertical="center"/>
    </xf>
    <xf numFmtId="0" fontId="54" fillId="4" borderId="14" xfId="48" applyFont="1" applyFill="1" applyBorder="1" applyAlignment="1">
      <alignment vertical="center"/>
    </xf>
    <xf numFmtId="1" fontId="54" fillId="4" borderId="15" xfId="48" applyNumberFormat="1" applyFont="1" applyFill="1" applyBorder="1" applyAlignment="1">
      <alignment horizontal="center" vertical="center"/>
    </xf>
    <xf numFmtId="0" fontId="54" fillId="4" borderId="16" xfId="48" applyFont="1" applyFill="1" applyBorder="1" applyAlignment="1">
      <alignment vertical="center"/>
    </xf>
    <xf numFmtId="0" fontId="33" fillId="4" borderId="14" xfId="0" applyFont="1" applyFill="1" applyBorder="1" applyAlignment="1">
      <alignment vertical="top"/>
    </xf>
    <xf numFmtId="0" fontId="33" fillId="4" borderId="15" xfId="0" applyFont="1" applyFill="1" applyBorder="1" applyAlignment="1">
      <alignment vertical="top" wrapText="1"/>
    </xf>
    <xf numFmtId="0" fontId="33" fillId="4" borderId="16" xfId="0" applyFont="1" applyFill="1" applyBorder="1" applyAlignment="1">
      <alignment vertical="top" wrapText="1"/>
    </xf>
    <xf numFmtId="0" fontId="13" fillId="4" borderId="14" xfId="0" applyFont="1" applyFill="1" applyBorder="1"/>
    <xf numFmtId="0" fontId="13" fillId="4" borderId="0" xfId="0" applyFont="1" applyFill="1" applyAlignment="1">
      <alignment horizontal="center"/>
    </xf>
    <xf numFmtId="0" fontId="13" fillId="4" borderId="0" xfId="0" applyFont="1" applyFill="1" applyAlignment="1">
      <alignment horizontal="left"/>
    </xf>
    <xf numFmtId="0" fontId="54" fillId="4" borderId="12" xfId="49" applyFont="1" applyFill="1" applyBorder="1" applyAlignment="1">
      <alignment horizontal="left" vertical="center"/>
    </xf>
    <xf numFmtId="4" fontId="11" fillId="4" borderId="12" xfId="49" applyNumberFormat="1" applyFont="1" applyFill="1" applyBorder="1" applyAlignment="1">
      <alignment horizontal="center" vertical="center"/>
    </xf>
    <xf numFmtId="0" fontId="39" fillId="4" borderId="0" xfId="58" applyFont="1" applyFill="1" applyAlignment="1">
      <alignment horizontal="left" vertical="center"/>
    </xf>
    <xf numFmtId="0" fontId="35" fillId="4" borderId="0" xfId="57" applyFill="1" applyAlignment="1">
      <alignment vertical="center"/>
    </xf>
    <xf numFmtId="0" fontId="6" fillId="4" borderId="14" xfId="49" applyFont="1" applyFill="1" applyBorder="1" applyAlignment="1">
      <alignment vertical="center"/>
    </xf>
    <xf numFmtId="0" fontId="6" fillId="4" borderId="16" xfId="49" applyFont="1" applyFill="1" applyBorder="1" applyAlignment="1">
      <alignment vertical="center"/>
    </xf>
    <xf numFmtId="0" fontId="11" fillId="4" borderId="17" xfId="49" applyFont="1" applyFill="1" applyBorder="1" applyAlignment="1">
      <alignment horizontal="center" vertical="center"/>
    </xf>
    <xf numFmtId="187" fontId="14" fillId="4" borderId="17" xfId="16" quotePrefix="1" applyNumberFormat="1" applyFont="1" applyFill="1" applyBorder="1" applyAlignment="1">
      <alignment horizontal="center" vertical="center"/>
    </xf>
    <xf numFmtId="187" fontId="14" fillId="4" borderId="12" xfId="16" quotePrefix="1" applyNumberFormat="1" applyFont="1" applyFill="1" applyBorder="1" applyAlignment="1">
      <alignment horizontal="center" vertical="center"/>
    </xf>
    <xf numFmtId="4" fontId="11" fillId="4" borderId="12" xfId="16" applyNumberFormat="1" applyFont="1" applyFill="1" applyBorder="1" applyAlignment="1">
      <alignment horizontal="center" vertical="center"/>
    </xf>
    <xf numFmtId="0" fontId="54" fillId="4" borderId="14" xfId="45" applyFont="1" applyFill="1" applyBorder="1" applyAlignment="1">
      <alignment horizontal="left" vertical="center"/>
    </xf>
    <xf numFmtId="0" fontId="54" fillId="4" borderId="15" xfId="45" applyFont="1" applyFill="1" applyBorder="1" applyAlignment="1">
      <alignment horizontal="center" vertical="center"/>
    </xf>
    <xf numFmtId="17" fontId="54" fillId="4" borderId="16" xfId="46" quotePrefix="1" applyNumberFormat="1" applyFont="1" applyFill="1" applyBorder="1" applyAlignment="1">
      <alignment horizontal="center" vertical="center"/>
    </xf>
    <xf numFmtId="0" fontId="11" fillId="4" borderId="0" xfId="44" applyFont="1" applyFill="1" applyBorder="1" applyAlignment="1">
      <alignment vertical="center"/>
    </xf>
    <xf numFmtId="0" fontId="11" fillId="4" borderId="0" xfId="44" applyFont="1" applyFill="1" applyBorder="1" applyAlignment="1">
      <alignment horizontal="left" vertical="center"/>
    </xf>
    <xf numFmtId="0" fontId="21" fillId="4" borderId="0" xfId="0" applyFont="1" applyFill="1" applyBorder="1" applyAlignment="1">
      <alignment vertical="center"/>
    </xf>
    <xf numFmtId="0" fontId="21" fillId="4" borderId="0" xfId="59" applyFont="1" applyFill="1" applyBorder="1" applyAlignment="1">
      <alignment vertical="center"/>
    </xf>
    <xf numFmtId="0" fontId="33" fillId="4" borderId="12" xfId="0" applyFont="1" applyFill="1" applyBorder="1" applyAlignment="1">
      <alignment vertical="center"/>
    </xf>
    <xf numFmtId="0" fontId="33" fillId="4" borderId="24" xfId="45" applyFont="1" applyFill="1" applyBorder="1" applyAlignment="1">
      <alignment vertical="top"/>
    </xf>
    <xf numFmtId="0" fontId="33" fillId="4" borderId="25" xfId="45" applyFont="1" applyFill="1" applyBorder="1" applyAlignment="1">
      <alignment vertical="top" wrapText="1"/>
    </xf>
    <xf numFmtId="0" fontId="33" fillId="4" borderId="26" xfId="45" applyFont="1" applyFill="1" applyBorder="1" applyAlignment="1">
      <alignment vertical="top" wrapText="1"/>
    </xf>
    <xf numFmtId="0" fontId="48" fillId="4" borderId="20" xfId="0" applyFont="1" applyFill="1" applyBorder="1" applyAlignment="1">
      <alignment vertical="center"/>
    </xf>
    <xf numFmtId="187" fontId="14" fillId="4" borderId="20" xfId="16" quotePrefix="1" applyNumberFormat="1" applyFont="1" applyFill="1" applyBorder="1" applyAlignment="1">
      <alignment horizontal="center" vertical="center"/>
    </xf>
    <xf numFmtId="0" fontId="38" fillId="4" borderId="0" xfId="57" applyFont="1" applyFill="1"/>
    <xf numFmtId="0" fontId="19" fillId="4" borderId="0" xfId="0" applyFont="1" applyFill="1" applyAlignment="1">
      <alignment horizontal="center"/>
    </xf>
    <xf numFmtId="0" fontId="34" fillId="4" borderId="0" xfId="56" applyFill="1"/>
    <xf numFmtId="4" fontId="17" fillId="4" borderId="13" xfId="16" applyNumberFormat="1" applyFont="1" applyFill="1" applyBorder="1" applyAlignment="1">
      <alignment horizontal="right" vertical="center"/>
    </xf>
    <xf numFmtId="0" fontId="48" fillId="4" borderId="14" xfId="0" applyFont="1" applyFill="1" applyBorder="1" applyAlignment="1">
      <alignment vertical="center"/>
    </xf>
    <xf numFmtId="0" fontId="13" fillId="4" borderId="19" xfId="0" applyFont="1" applyFill="1" applyBorder="1"/>
    <xf numFmtId="0" fontId="6" fillId="4" borderId="18" xfId="48" applyFont="1" applyFill="1" applyBorder="1" applyAlignment="1">
      <alignment horizontal="left" vertical="center"/>
    </xf>
    <xf numFmtId="0" fontId="6" fillId="4" borderId="19" xfId="48" applyFont="1" applyFill="1" applyBorder="1" applyAlignment="1">
      <alignment horizontal="center" vertical="center"/>
    </xf>
    <xf numFmtId="0" fontId="6" fillId="4" borderId="27" xfId="48" applyFont="1" applyFill="1" applyBorder="1" applyAlignment="1">
      <alignment horizontal="left" vertical="center"/>
    </xf>
    <xf numFmtId="0" fontId="33" fillId="4" borderId="15" xfId="45" applyFont="1" applyFill="1" applyBorder="1" applyAlignment="1">
      <alignment vertical="top" wrapText="1"/>
    </xf>
    <xf numFmtId="0" fontId="33" fillId="4" borderId="16" xfId="45" applyFont="1" applyFill="1" applyBorder="1" applyAlignment="1">
      <alignment vertical="top" wrapText="1"/>
    </xf>
    <xf numFmtId="0" fontId="29" fillId="4" borderId="22" xfId="45" applyFont="1" applyFill="1" applyBorder="1" applyAlignment="1">
      <alignment vertical="top" wrapText="1"/>
    </xf>
    <xf numFmtId="0" fontId="29" fillId="4" borderId="23" xfId="45" applyFont="1" applyFill="1" applyBorder="1" applyAlignment="1">
      <alignment vertical="top" wrapText="1"/>
    </xf>
    <xf numFmtId="0" fontId="47" fillId="4" borderId="13" xfId="45" applyFont="1" applyFill="1" applyBorder="1" applyAlignment="1">
      <alignment horizontal="center" vertical="center"/>
    </xf>
    <xf numFmtId="0" fontId="54" fillId="4" borderId="14" xfId="45" applyFont="1" applyFill="1" applyBorder="1" applyAlignment="1">
      <alignment vertical="top"/>
    </xf>
    <xf numFmtId="0" fontId="54" fillId="4" borderId="21" xfId="45" applyFont="1" applyFill="1" applyBorder="1" applyAlignment="1">
      <alignment vertical="top"/>
    </xf>
    <xf numFmtId="0" fontId="20" fillId="4" borderId="0" xfId="28" quotePrefix="1" applyFont="1" applyFill="1" applyBorder="1" applyAlignment="1">
      <alignment horizontal="left" vertical="center"/>
    </xf>
    <xf numFmtId="0" fontId="33" fillId="4" borderId="12" xfId="49" applyFont="1" applyFill="1" applyBorder="1" applyAlignment="1">
      <alignment horizontal="left" vertical="center"/>
    </xf>
    <xf numFmtId="0" fontId="33" fillId="4" borderId="24" xfId="0" applyFont="1" applyFill="1" applyBorder="1" applyAlignment="1">
      <alignment vertical="top"/>
    </xf>
    <xf numFmtId="0" fontId="33" fillId="4" borderId="25" xfId="0" applyFont="1" applyFill="1" applyBorder="1" applyAlignment="1">
      <alignment vertical="top" wrapText="1"/>
    </xf>
    <xf numFmtId="0" fontId="33" fillId="4" borderId="26" xfId="0" applyFont="1" applyFill="1" applyBorder="1" applyAlignment="1">
      <alignment vertical="top" wrapText="1"/>
    </xf>
    <xf numFmtId="4" fontId="11" fillId="4" borderId="12" xfId="0" applyNumberFormat="1" applyFont="1" applyFill="1" applyBorder="1" applyAlignment="1">
      <alignment horizontal="center" vertical="center"/>
    </xf>
    <xf numFmtId="0" fontId="70" fillId="4" borderId="13" xfId="46" applyFont="1" applyFill="1" applyBorder="1" applyAlignment="1">
      <alignment horizontal="center" vertical="center"/>
    </xf>
    <xf numFmtId="4" fontId="11" fillId="4" borderId="13" xfId="0" applyNumberFormat="1" applyFont="1" applyFill="1" applyBorder="1" applyAlignment="1">
      <alignment horizontal="center" vertical="center"/>
    </xf>
    <xf numFmtId="0" fontId="67" fillId="4" borderId="13" xfId="0" applyFont="1" applyFill="1" applyBorder="1"/>
    <xf numFmtId="0" fontId="33" fillId="4" borderId="15" xfId="0" applyFont="1" applyFill="1" applyBorder="1" applyAlignment="1">
      <alignment vertical="top"/>
    </xf>
    <xf numFmtId="0" fontId="33" fillId="4" borderId="16" xfId="0" applyFont="1" applyFill="1" applyBorder="1" applyAlignment="1">
      <alignment vertical="top"/>
    </xf>
    <xf numFmtId="0" fontId="33" fillId="4" borderId="13" xfId="49" applyFont="1" applyFill="1" applyBorder="1" applyAlignment="1">
      <alignment horizontal="left" vertical="center"/>
    </xf>
    <xf numFmtId="0" fontId="68" fillId="4" borderId="13" xfId="0" applyFont="1" applyFill="1" applyBorder="1" applyAlignment="1">
      <alignment vertical="center"/>
    </xf>
    <xf numFmtId="0" fontId="13" fillId="4" borderId="15" xfId="0" applyFont="1" applyFill="1" applyBorder="1"/>
    <xf numFmtId="0" fontId="67" fillId="4" borderId="14" xfId="0" applyFont="1" applyFill="1" applyBorder="1"/>
    <xf numFmtId="0" fontId="11" fillId="4" borderId="17" xfId="0" applyFont="1" applyFill="1" applyBorder="1" applyAlignment="1">
      <alignment horizontal="center" vertical="center"/>
    </xf>
    <xf numFmtId="0" fontId="9" fillId="4" borderId="5" xfId="0" applyFont="1" applyFill="1" applyBorder="1"/>
    <xf numFmtId="4" fontId="11" fillId="4" borderId="17" xfId="0" applyNumberFormat="1" applyFont="1" applyFill="1" applyBorder="1" applyAlignment="1">
      <alignment horizontal="center" vertical="center"/>
    </xf>
    <xf numFmtId="4" fontId="6" fillId="4" borderId="20" xfId="16" applyNumberFormat="1" applyFont="1" applyFill="1" applyBorder="1" applyAlignment="1">
      <alignment horizontal="right" vertical="center"/>
    </xf>
    <xf numFmtId="0" fontId="11" fillId="4" borderId="16" xfId="45" applyFont="1" applyFill="1" applyBorder="1" applyAlignment="1">
      <alignment horizontal="center" vertical="center"/>
    </xf>
    <xf numFmtId="4" fontId="6" fillId="4" borderId="13" xfId="16" applyNumberFormat="1" applyFont="1" applyFill="1" applyBorder="1" applyAlignment="1">
      <alignment horizontal="right" vertical="center"/>
    </xf>
    <xf numFmtId="0" fontId="6" fillId="4" borderId="14" xfId="0" applyNumberFormat="1" applyFont="1" applyFill="1" applyBorder="1" applyAlignment="1">
      <alignment vertical="center"/>
    </xf>
    <xf numFmtId="0" fontId="48" fillId="4" borderId="15" xfId="48" applyNumberFormat="1" applyFont="1" applyFill="1" applyBorder="1" applyAlignment="1">
      <alignment horizontal="left" vertical="center"/>
    </xf>
    <xf numFmtId="0" fontId="48" fillId="4" borderId="16" xfId="48" applyNumberFormat="1" applyFont="1" applyFill="1" applyBorder="1" applyAlignment="1">
      <alignment horizontal="left" vertical="center"/>
    </xf>
    <xf numFmtId="0" fontId="19" fillId="4" borderId="20" xfId="49" applyFont="1" applyFill="1" applyBorder="1" applyAlignment="1">
      <alignment horizontal="center" vertical="center"/>
    </xf>
    <xf numFmtId="0" fontId="11" fillId="4" borderId="16" xfId="49" applyFont="1" applyFill="1" applyBorder="1" applyAlignment="1">
      <alignment horizontal="center" vertical="center"/>
    </xf>
    <xf numFmtId="187" fontId="6" fillId="4" borderId="13" xfId="16" applyNumberFormat="1" applyFont="1" applyFill="1" applyBorder="1" applyAlignment="1">
      <alignment horizontal="center" vertical="center"/>
    </xf>
    <xf numFmtId="3" fontId="9" fillId="5" borderId="15" xfId="61" applyNumberFormat="1" applyFont="1" applyFill="1" applyBorder="1" applyAlignment="1">
      <alignment horizontal="center" vertical="center"/>
    </xf>
    <xf numFmtId="3" fontId="6" fillId="0" borderId="15" xfId="61" applyNumberFormat="1" applyFont="1" applyFill="1" applyBorder="1" applyAlignment="1">
      <alignment horizontal="center" vertical="center"/>
    </xf>
    <xf numFmtId="3" fontId="6" fillId="5" borderId="15" xfId="61" applyNumberFormat="1" applyFont="1" applyFill="1" applyBorder="1" applyAlignment="1">
      <alignment horizontal="center" vertical="center"/>
    </xf>
    <xf numFmtId="0" fontId="6" fillId="0" borderId="15" xfId="51" applyFont="1" applyFill="1" applyBorder="1" applyAlignment="1">
      <alignment vertical="center"/>
    </xf>
    <xf numFmtId="3" fontId="9" fillId="5" borderId="15" xfId="61" applyNumberFormat="1" applyFont="1" applyFill="1" applyBorder="1" applyAlignment="1">
      <alignment horizontal="left"/>
    </xf>
    <xf numFmtId="0" fontId="33" fillId="0" borderId="13" xfId="61" applyFont="1" applyFill="1" applyBorder="1" applyAlignment="1">
      <alignment vertical="center"/>
    </xf>
    <xf numFmtId="3" fontId="9" fillId="0" borderId="15" xfId="61" applyNumberFormat="1" applyFont="1" applyFill="1" applyBorder="1" applyAlignment="1">
      <alignment horizontal="center" vertical="center"/>
    </xf>
    <xf numFmtId="0" fontId="47" fillId="0" borderId="13" xfId="61" applyFont="1" applyFill="1" applyBorder="1" applyAlignment="1">
      <alignment vertical="center"/>
    </xf>
    <xf numFmtId="3" fontId="9" fillId="0" borderId="15" xfId="51" applyNumberFormat="1" applyFont="1" applyFill="1" applyBorder="1" applyAlignment="1">
      <alignment horizontal="left" vertical="center"/>
    </xf>
    <xf numFmtId="3" fontId="6" fillId="0" borderId="15" xfId="61" applyNumberFormat="1" applyFont="1" applyFill="1" applyBorder="1" applyAlignment="1">
      <alignment horizontal="left" vertical="center"/>
    </xf>
    <xf numFmtId="3" fontId="6" fillId="5" borderId="15" xfId="61" applyNumberFormat="1" applyFont="1" applyFill="1" applyBorder="1" applyAlignment="1">
      <alignment horizontal="left" vertical="center"/>
    </xf>
    <xf numFmtId="0" fontId="50" fillId="0" borderId="32" xfId="0" applyFont="1" applyFill="1" applyBorder="1" applyAlignment="1">
      <alignment vertical="center"/>
    </xf>
    <xf numFmtId="3" fontId="6" fillId="0" borderId="15" xfId="51" applyNumberFormat="1" applyFont="1" applyFill="1" applyBorder="1" applyAlignment="1">
      <alignment horizontal="left" vertical="center"/>
    </xf>
    <xf numFmtId="0" fontId="82" fillId="4" borderId="0" xfId="0" applyFont="1" applyFill="1"/>
    <xf numFmtId="0" fontId="82" fillId="4" borderId="0" xfId="0" applyFont="1" applyFill="1" applyAlignment="1">
      <alignment horizontal="left"/>
    </xf>
    <xf numFmtId="0" fontId="54" fillId="4" borderId="14" xfId="49" applyFont="1" applyFill="1" applyBorder="1" applyAlignment="1">
      <alignment vertical="center"/>
    </xf>
    <xf numFmtId="4" fontId="87" fillId="0" borderId="13" xfId="16" quotePrefix="1" applyNumberFormat="1" applyFont="1" applyFill="1" applyBorder="1" applyAlignment="1">
      <alignment horizontal="center" vertical="center"/>
    </xf>
    <xf numFmtId="4" fontId="87" fillId="0" borderId="13" xfId="16" applyNumberFormat="1" applyFont="1" applyFill="1" applyBorder="1" applyAlignment="1">
      <alignment horizontal="right" vertical="center"/>
    </xf>
    <xf numFmtId="0" fontId="85" fillId="0" borderId="13" xfId="0" applyFont="1" applyBorder="1" applyAlignment="1">
      <alignment vertical="center"/>
    </xf>
    <xf numFmtId="4" fontId="86" fillId="0" borderId="13" xfId="0" applyNumberFormat="1" applyFont="1" applyFill="1" applyBorder="1" applyAlignment="1">
      <alignment horizontal="right" vertical="center"/>
    </xf>
    <xf numFmtId="4" fontId="88" fillId="0" borderId="13" xfId="0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6" fillId="0" borderId="16" xfId="46" applyFont="1" applyFill="1" applyBorder="1" applyAlignment="1">
      <alignment horizontal="center" vertical="center"/>
    </xf>
    <xf numFmtId="3" fontId="50" fillId="0" borderId="15" xfId="48" applyNumberFormat="1" applyFont="1" applyFill="1" applyBorder="1" applyAlignment="1">
      <alignment vertical="center" wrapText="1"/>
    </xf>
    <xf numFmtId="0" fontId="29" fillId="4" borderId="13" xfId="0" applyFont="1" applyFill="1" applyBorder="1" applyAlignment="1">
      <alignment horizontal="center" vertical="center"/>
    </xf>
    <xf numFmtId="0" fontId="54" fillId="4" borderId="13" xfId="46" applyFont="1" applyFill="1" applyBorder="1" applyAlignment="1">
      <alignment horizontal="left" vertical="center"/>
    </xf>
    <xf numFmtId="3" fontId="16" fillId="0" borderId="15" xfId="48" applyNumberFormat="1" applyFont="1" applyFill="1" applyBorder="1" applyAlignment="1">
      <alignment vertical="center" wrapText="1"/>
    </xf>
    <xf numFmtId="3" fontId="16" fillId="0" borderId="15" xfId="48" applyNumberFormat="1" applyFont="1" applyFill="1" applyBorder="1" applyAlignment="1">
      <alignment horizontal="center" vertical="center" wrapText="1"/>
    </xf>
    <xf numFmtId="0" fontId="6" fillId="4" borderId="16" xfId="46" applyFont="1" applyFill="1" applyBorder="1" applyAlignment="1">
      <alignment horizontal="center" vertical="center"/>
    </xf>
    <xf numFmtId="0" fontId="5" fillId="4" borderId="0" xfId="44" applyFont="1" applyFill="1" applyBorder="1" applyAlignment="1">
      <alignment vertical="center"/>
    </xf>
    <xf numFmtId="3" fontId="9" fillId="5" borderId="15" xfId="61" applyNumberFormat="1" applyFont="1" applyFill="1" applyBorder="1" applyAlignment="1">
      <alignment horizontal="left" vertical="center"/>
    </xf>
    <xf numFmtId="3" fontId="43" fillId="0" borderId="15" xfId="51" applyNumberFormat="1" applyFont="1" applyFill="1" applyBorder="1" applyAlignment="1">
      <alignment horizontal="left" vertical="center"/>
    </xf>
    <xf numFmtId="3" fontId="9" fillId="0" borderId="15" xfId="61" applyNumberFormat="1" applyFont="1" applyFill="1" applyBorder="1" applyAlignment="1">
      <alignment horizontal="left" vertical="center"/>
    </xf>
    <xf numFmtId="3" fontId="9" fillId="4" borderId="15" xfId="51" applyNumberFormat="1" applyFont="1" applyFill="1" applyBorder="1" applyAlignment="1">
      <alignment horizontal="left" vertical="center"/>
    </xf>
    <xf numFmtId="3" fontId="51" fillId="0" borderId="15" xfId="51" applyNumberFormat="1" applyFont="1" applyFill="1" applyBorder="1" applyAlignment="1">
      <alignment horizontal="left" vertical="center"/>
    </xf>
    <xf numFmtId="0" fontId="90" fillId="4" borderId="0" xfId="0" applyFont="1" applyFill="1" applyBorder="1" applyAlignment="1">
      <alignment horizontal="center" vertical="center" readingOrder="1"/>
    </xf>
    <xf numFmtId="0" fontId="21" fillId="4" borderId="0" xfId="59" quotePrefix="1" applyFont="1" applyFill="1" applyBorder="1" applyAlignment="1">
      <alignment vertical="center"/>
    </xf>
    <xf numFmtId="0" fontId="10" fillId="0" borderId="12" xfId="45" applyFont="1" applyFill="1" applyBorder="1" applyAlignment="1">
      <alignment horizontal="center" vertical="center"/>
    </xf>
    <xf numFmtId="49" fontId="10" fillId="0" borderId="13" xfId="0" applyNumberFormat="1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49" fontId="10" fillId="0" borderId="13" xfId="0" applyNumberFormat="1" applyFont="1" applyFill="1" applyBorder="1" applyAlignment="1">
      <alignment vertical="center"/>
    </xf>
    <xf numFmtId="0" fontId="10" fillId="0" borderId="13" xfId="0" applyFont="1" applyFill="1" applyBorder="1" applyAlignment="1">
      <alignment vertical="center"/>
    </xf>
    <xf numFmtId="0" fontId="10" fillId="0" borderId="13" xfId="46" applyFont="1" applyFill="1" applyBorder="1" applyAlignment="1">
      <alignment horizontal="center" vertical="center"/>
    </xf>
    <xf numFmtId="0" fontId="10" fillId="0" borderId="13" xfId="45" applyFont="1" applyFill="1" applyBorder="1" applyAlignment="1">
      <alignment horizontal="center" vertical="center"/>
    </xf>
    <xf numFmtId="0" fontId="91" fillId="0" borderId="13" xfId="0" applyFont="1" applyFill="1" applyBorder="1" applyAlignment="1">
      <alignment vertical="center"/>
    </xf>
    <xf numFmtId="0" fontId="91" fillId="0" borderId="13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vertical="center"/>
    </xf>
    <xf numFmtId="17" fontId="10" fillId="0" borderId="13" xfId="46" applyNumberFormat="1" applyFont="1" applyFill="1" applyBorder="1" applyAlignment="1">
      <alignment horizontal="center" vertical="center"/>
    </xf>
    <xf numFmtId="17" fontId="10" fillId="0" borderId="13" xfId="46" quotePrefix="1" applyNumberFormat="1" applyFont="1" applyFill="1" applyBorder="1" applyAlignment="1">
      <alignment horizontal="center" vertical="center"/>
    </xf>
    <xf numFmtId="0" fontId="11" fillId="4" borderId="13" xfId="0" applyFont="1" applyFill="1" applyBorder="1"/>
    <xf numFmtId="4" fontId="11" fillId="4" borderId="14" xfId="16" quotePrefix="1" applyNumberFormat="1" applyFont="1" applyFill="1" applyBorder="1" applyAlignment="1">
      <alignment horizontal="center" vertical="center"/>
    </xf>
    <xf numFmtId="0" fontId="11" fillId="4" borderId="12" xfId="0" applyFont="1" applyFill="1" applyBorder="1"/>
    <xf numFmtId="0" fontId="33" fillId="4" borderId="12" xfId="61" applyFont="1" applyFill="1" applyBorder="1" applyAlignment="1">
      <alignment vertical="center"/>
    </xf>
    <xf numFmtId="0" fontId="47" fillId="4" borderId="13" xfId="60" applyFont="1" applyFill="1" applyBorder="1" applyAlignment="1">
      <alignment horizontal="center" vertical="center"/>
    </xf>
    <xf numFmtId="0" fontId="10" fillId="4" borderId="20" xfId="45" applyFont="1" applyFill="1" applyBorder="1" applyAlignment="1">
      <alignment horizontal="center" vertical="center"/>
    </xf>
    <xf numFmtId="0" fontId="10" fillId="4" borderId="13" xfId="45" applyFont="1" applyFill="1" applyBorder="1" applyAlignment="1">
      <alignment horizontal="center" vertical="center"/>
    </xf>
    <xf numFmtId="0" fontId="10" fillId="4" borderId="12" xfId="45" applyFont="1" applyFill="1" applyBorder="1" applyAlignment="1">
      <alignment horizontal="center" vertical="center"/>
    </xf>
    <xf numFmtId="0" fontId="10" fillId="4" borderId="13" xfId="61" applyFont="1" applyFill="1" applyBorder="1" applyAlignment="1">
      <alignment horizontal="center" vertical="center"/>
    </xf>
    <xf numFmtId="0" fontId="10" fillId="4" borderId="13" xfId="45" applyFont="1" applyFill="1" applyBorder="1" applyAlignment="1">
      <alignment vertical="center"/>
    </xf>
    <xf numFmtId="0" fontId="10" fillId="4" borderId="20" xfId="45" applyFont="1" applyFill="1" applyBorder="1" applyAlignment="1">
      <alignment vertical="center"/>
    </xf>
    <xf numFmtId="0" fontId="10" fillId="4" borderId="17" xfId="45" applyFont="1" applyFill="1" applyBorder="1" applyAlignment="1">
      <alignment horizontal="center" vertical="center"/>
    </xf>
    <xf numFmtId="0" fontId="10" fillId="4" borderId="32" xfId="45" applyFont="1" applyFill="1" applyBorder="1" applyAlignment="1">
      <alignment horizontal="center" vertical="center"/>
    </xf>
    <xf numFmtId="43" fontId="10" fillId="4" borderId="13" xfId="16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vertical="center"/>
    </xf>
    <xf numFmtId="0" fontId="10" fillId="4" borderId="13" xfId="49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81" fillId="3" borderId="3" xfId="44" applyFont="1" applyFill="1" applyBorder="1" applyAlignment="1">
      <alignment horizontal="center" vertical="center"/>
    </xf>
    <xf numFmtId="0" fontId="81" fillId="3" borderId="2" xfId="44" applyFont="1" applyFill="1" applyBorder="1" applyAlignment="1">
      <alignment horizontal="center" vertical="center"/>
    </xf>
    <xf numFmtId="0" fontId="81" fillId="3" borderId="1" xfId="44" applyFont="1" applyFill="1" applyBorder="1" applyAlignment="1">
      <alignment vertical="center"/>
    </xf>
    <xf numFmtId="0" fontId="81" fillId="3" borderId="1" xfId="44" applyFont="1" applyFill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2" fontId="33" fillId="0" borderId="13" xfId="49" applyNumberFormat="1" applyFont="1" applyFill="1" applyBorder="1" applyAlignment="1">
      <alignment horizontal="center" vertical="center"/>
    </xf>
    <xf numFmtId="2" fontId="33" fillId="4" borderId="13" xfId="49" applyNumberFormat="1" applyFont="1" applyFill="1" applyBorder="1" applyAlignment="1">
      <alignment horizontal="center" vertical="center"/>
    </xf>
    <xf numFmtId="0" fontId="10" fillId="0" borderId="13" xfId="21" applyFont="1" applyFill="1" applyBorder="1" applyAlignment="1">
      <alignment horizontal="center" vertical="center"/>
    </xf>
    <xf numFmtId="49" fontId="12" fillId="0" borderId="13" xfId="0" applyNumberFormat="1" applyFont="1" applyFill="1" applyBorder="1" applyAlignment="1">
      <alignment vertical="center"/>
    </xf>
    <xf numFmtId="0" fontId="13" fillId="0" borderId="13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49" fontId="65" fillId="5" borderId="20" xfId="5" applyNumberFormat="1" applyFont="1" applyFill="1" applyBorder="1" applyAlignment="1">
      <alignment vertical="center"/>
    </xf>
    <xf numFmtId="43" fontId="10" fillId="0" borderId="13" xfId="16" applyFont="1" applyFill="1" applyBorder="1" applyAlignment="1">
      <alignment horizontal="center" vertical="center"/>
    </xf>
    <xf numFmtId="0" fontId="10" fillId="0" borderId="20" xfId="45" applyFont="1" applyFill="1" applyBorder="1" applyAlignment="1">
      <alignment horizontal="center" vertical="center"/>
    </xf>
    <xf numFmtId="0" fontId="10" fillId="0" borderId="13" xfId="49" applyFont="1" applyFill="1" applyBorder="1" applyAlignment="1">
      <alignment horizontal="center" vertical="center"/>
    </xf>
    <xf numFmtId="0" fontId="10" fillId="0" borderId="20" xfId="21" applyFont="1" applyFill="1" applyBorder="1" applyAlignment="1">
      <alignment horizontal="center" vertical="center"/>
    </xf>
    <xf numFmtId="0" fontId="12" fillId="0" borderId="13" xfId="49" applyFont="1" applyFill="1" applyBorder="1" applyAlignment="1">
      <alignment horizontal="center" vertical="center"/>
    </xf>
    <xf numFmtId="0" fontId="6" fillId="0" borderId="30" xfId="19" applyFont="1" applyFill="1" applyBorder="1" applyAlignment="1">
      <alignment horizontal="left" vertical="center"/>
    </xf>
    <xf numFmtId="49" fontId="65" fillId="5" borderId="17" xfId="5" applyNumberFormat="1" applyFont="1" applyFill="1" applyBorder="1" applyAlignment="1">
      <alignment vertical="center"/>
    </xf>
    <xf numFmtId="0" fontId="12" fillId="0" borderId="17" xfId="49" applyFont="1" applyFill="1" applyBorder="1" applyAlignment="1">
      <alignment horizontal="center" vertical="center"/>
    </xf>
    <xf numFmtId="0" fontId="10" fillId="4" borderId="12" xfId="49" applyFont="1" applyFill="1" applyBorder="1" applyAlignment="1">
      <alignment horizontal="center" vertical="center"/>
    </xf>
    <xf numFmtId="0" fontId="22" fillId="4" borderId="12" xfId="0" applyFont="1" applyFill="1" applyBorder="1"/>
    <xf numFmtId="0" fontId="22" fillId="4" borderId="13" xfId="0" applyFont="1" applyFill="1" applyBorder="1"/>
    <xf numFmtId="0" fontId="10" fillId="4" borderId="13" xfId="48" applyFont="1" applyFill="1" applyBorder="1" applyAlignment="1">
      <alignment horizontal="center" vertical="center"/>
    </xf>
    <xf numFmtId="187" fontId="12" fillId="4" borderId="13" xfId="16" quotePrefix="1" applyNumberFormat="1" applyFont="1" applyFill="1" applyBorder="1" applyAlignment="1">
      <alignment horizontal="left" vertical="center"/>
    </xf>
    <xf numFmtId="0" fontId="13" fillId="4" borderId="18" xfId="0" applyFont="1" applyFill="1" applyBorder="1"/>
    <xf numFmtId="0" fontId="13" fillId="4" borderId="16" xfId="0" applyFont="1" applyFill="1" applyBorder="1"/>
    <xf numFmtId="0" fontId="13" fillId="4" borderId="27" xfId="0" applyFont="1" applyFill="1" applyBorder="1"/>
    <xf numFmtId="0" fontId="10" fillId="5" borderId="12" xfId="49" applyFont="1" applyFill="1" applyBorder="1" applyAlignment="1">
      <alignment horizontal="center" vertical="center"/>
    </xf>
    <xf numFmtId="0" fontId="10" fillId="5" borderId="13" xfId="49" applyFont="1" applyFill="1" applyBorder="1" applyAlignment="1">
      <alignment horizontal="center" vertical="center"/>
    </xf>
    <xf numFmtId="43" fontId="10" fillId="5" borderId="13" xfId="16" applyFont="1" applyFill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10" fillId="0" borderId="13" xfId="51" applyFont="1" applyFill="1" applyBorder="1" applyAlignment="1">
      <alignment horizontal="center" vertical="center"/>
    </xf>
    <xf numFmtId="0" fontId="10" fillId="0" borderId="17" xfId="61" applyFont="1" applyFill="1" applyBorder="1" applyAlignment="1">
      <alignment horizontal="center" vertical="center"/>
    </xf>
    <xf numFmtId="0" fontId="20" fillId="0" borderId="13" xfId="51" applyFont="1" applyFill="1" applyBorder="1" applyAlignment="1">
      <alignment horizontal="left" vertical="center"/>
    </xf>
    <xf numFmtId="43" fontId="10" fillId="0" borderId="13" xfId="16" applyFont="1" applyFill="1" applyBorder="1" applyAlignment="1">
      <alignment horizontal="right" vertical="center"/>
    </xf>
    <xf numFmtId="0" fontId="10" fillId="0" borderId="13" xfId="40" applyFont="1" applyBorder="1" applyAlignment="1">
      <alignment vertical="center"/>
    </xf>
    <xf numFmtId="0" fontId="10" fillId="0" borderId="13" xfId="40" applyFont="1" applyFill="1" applyBorder="1" applyAlignment="1">
      <alignment vertical="center"/>
    </xf>
    <xf numFmtId="0" fontId="10" fillId="0" borderId="17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10" fillId="5" borderId="20" xfId="49" applyFont="1" applyFill="1" applyBorder="1" applyAlignment="1">
      <alignment horizontal="center" vertical="center"/>
    </xf>
    <xf numFmtId="0" fontId="22" fillId="0" borderId="17" xfId="0" applyFont="1" applyBorder="1"/>
    <xf numFmtId="0" fontId="10" fillId="0" borderId="2" xfId="51" applyFont="1" applyFill="1" applyBorder="1" applyAlignment="1">
      <alignment horizontal="center" vertical="center"/>
    </xf>
    <xf numFmtId="0" fontId="10" fillId="0" borderId="2" xfId="61" applyFont="1" applyFill="1" applyBorder="1" applyAlignment="1">
      <alignment horizontal="center" vertical="center"/>
    </xf>
    <xf numFmtId="3" fontId="9" fillId="0" borderId="16" xfId="51" applyNumberFormat="1" applyFont="1" applyFill="1" applyBorder="1" applyAlignment="1">
      <alignment horizontal="left" vertical="center"/>
    </xf>
    <xf numFmtId="0" fontId="9" fillId="0" borderId="11" xfId="51" applyFont="1" applyFill="1" applyBorder="1" applyAlignment="1">
      <alignment horizontal="left" vertical="center"/>
    </xf>
    <xf numFmtId="3" fontId="9" fillId="0" borderId="0" xfId="51" applyNumberFormat="1" applyFont="1" applyFill="1" applyBorder="1" applyAlignment="1">
      <alignment horizontal="left" vertical="center"/>
    </xf>
    <xf numFmtId="0" fontId="10" fillId="0" borderId="2" xfId="31" applyFont="1" applyFill="1" applyBorder="1" applyAlignment="1">
      <alignment horizontal="center" vertical="center"/>
    </xf>
    <xf numFmtId="0" fontId="10" fillId="0" borderId="2" xfId="21" applyFont="1" applyFill="1" applyBorder="1" applyAlignment="1">
      <alignment horizontal="center" vertical="center"/>
    </xf>
    <xf numFmtId="0" fontId="9" fillId="0" borderId="23" xfId="51" applyFont="1" applyFill="1" applyBorder="1" applyAlignment="1">
      <alignment horizontal="left" vertical="center"/>
    </xf>
    <xf numFmtId="3" fontId="9" fillId="0" borderId="22" xfId="51" applyNumberFormat="1" applyFont="1" applyFill="1" applyBorder="1" applyAlignment="1">
      <alignment horizontal="left" vertical="center"/>
    </xf>
    <xf numFmtId="3" fontId="6" fillId="0" borderId="0" xfId="51" applyNumberFormat="1" applyFont="1" applyFill="1" applyBorder="1" applyAlignment="1">
      <alignment horizontal="left" vertical="center"/>
    </xf>
    <xf numFmtId="0" fontId="51" fillId="5" borderId="30" xfId="51" applyFont="1" applyFill="1" applyBorder="1" applyAlignment="1">
      <alignment horizontal="left" vertical="center"/>
    </xf>
    <xf numFmtId="0" fontId="10" fillId="0" borderId="32" xfId="51" applyFont="1" applyFill="1" applyBorder="1" applyAlignment="1">
      <alignment horizontal="center" vertical="center"/>
    </xf>
    <xf numFmtId="43" fontId="10" fillId="0" borderId="32" xfId="16" applyFont="1" applyFill="1" applyBorder="1" applyAlignment="1">
      <alignment horizontal="center" vertical="center"/>
    </xf>
    <xf numFmtId="0" fontId="10" fillId="0" borderId="32" xfId="40" applyFont="1" applyFill="1" applyBorder="1" applyAlignment="1">
      <alignment vertical="center"/>
    </xf>
    <xf numFmtId="187" fontId="14" fillId="0" borderId="29" xfId="16" quotePrefix="1" applyNumberFormat="1" applyFont="1" applyFill="1" applyBorder="1" applyAlignment="1">
      <alignment horizontal="center" vertical="center"/>
    </xf>
    <xf numFmtId="4" fontId="11" fillId="0" borderId="32" xfId="16" applyNumberFormat="1" applyFont="1" applyFill="1" applyBorder="1" applyAlignment="1">
      <alignment horizontal="right" vertical="center"/>
    </xf>
    <xf numFmtId="3" fontId="6" fillId="5" borderId="16" xfId="61" applyNumberFormat="1" applyFont="1" applyFill="1" applyBorder="1" applyAlignment="1">
      <alignment horizontal="left" vertical="center"/>
    </xf>
    <xf numFmtId="0" fontId="54" fillId="0" borderId="13" xfId="0" applyFont="1" applyFill="1" applyBorder="1" applyAlignment="1">
      <alignment vertical="center"/>
    </xf>
    <xf numFmtId="0" fontId="10" fillId="3" borderId="3" xfId="44" applyFont="1" applyFill="1" applyBorder="1" applyAlignment="1">
      <alignment horizontal="center" vertical="center"/>
    </xf>
    <xf numFmtId="0" fontId="5" fillId="3" borderId="3" xfId="44" applyFont="1" applyFill="1" applyBorder="1" applyAlignment="1">
      <alignment horizontal="center" vertical="center"/>
    </xf>
    <xf numFmtId="0" fontId="10" fillId="3" borderId="2" xfId="44" applyFont="1" applyFill="1" applyBorder="1" applyAlignment="1">
      <alignment horizontal="center" vertical="center"/>
    </xf>
    <xf numFmtId="0" fontId="5" fillId="3" borderId="2" xfId="44" applyFont="1" applyFill="1" applyBorder="1" applyAlignment="1">
      <alignment horizontal="center" vertical="center"/>
    </xf>
    <xf numFmtId="0" fontId="10" fillId="3" borderId="1" xfId="44" applyFont="1" applyFill="1" applyBorder="1" applyAlignment="1">
      <alignment vertical="center"/>
    </xf>
    <xf numFmtId="0" fontId="5" fillId="3" borderId="1" xfId="44" applyFont="1" applyFill="1" applyBorder="1" applyAlignment="1">
      <alignment horizontal="center" vertical="center"/>
    </xf>
    <xf numFmtId="0" fontId="91" fillId="4" borderId="13" xfId="0" applyFont="1" applyFill="1" applyBorder="1" applyAlignment="1">
      <alignment vertical="center"/>
    </xf>
    <xf numFmtId="17" fontId="10" fillId="4" borderId="13" xfId="46" quotePrefix="1" applyNumberFormat="1" applyFont="1" applyFill="1" applyBorder="1" applyAlignment="1">
      <alignment horizontal="center" vertical="center"/>
    </xf>
    <xf numFmtId="0" fontId="6" fillId="4" borderId="29" xfId="49" applyFont="1" applyFill="1" applyBorder="1" applyAlignment="1">
      <alignment vertical="center"/>
    </xf>
    <xf numFmtId="0" fontId="6" fillId="4" borderId="30" xfId="49" applyFont="1" applyFill="1" applyBorder="1" applyAlignment="1">
      <alignment horizontal="center" vertical="center"/>
    </xf>
    <xf numFmtId="0" fontId="6" fillId="4" borderId="31" xfId="49" applyFont="1" applyFill="1" applyBorder="1" applyAlignment="1">
      <alignment vertical="center"/>
    </xf>
    <xf numFmtId="0" fontId="10" fillId="4" borderId="32" xfId="49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vertical="center"/>
    </xf>
    <xf numFmtId="0" fontId="21" fillId="4" borderId="13" xfId="45" applyFont="1" applyFill="1" applyBorder="1" applyAlignment="1">
      <alignment vertical="center"/>
    </xf>
    <xf numFmtId="0" fontId="21" fillId="4" borderId="13" xfId="45" applyFont="1" applyFill="1" applyBorder="1" applyAlignment="1">
      <alignment horizontal="center" vertical="center"/>
    </xf>
    <xf numFmtId="0" fontId="21" fillId="4" borderId="32" xfId="45" applyFont="1" applyFill="1" applyBorder="1" applyAlignment="1">
      <alignment vertical="center"/>
    </xf>
    <xf numFmtId="0" fontId="21" fillId="4" borderId="32" xfId="45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2" fillId="4" borderId="13" xfId="52" applyFont="1" applyFill="1" applyBorder="1" applyAlignment="1">
      <alignment horizontal="center" vertical="center"/>
    </xf>
    <xf numFmtId="0" fontId="12" fillId="4" borderId="13" xfId="49" applyFont="1" applyFill="1" applyBorder="1" applyAlignment="1">
      <alignment horizontal="center" vertical="center"/>
    </xf>
    <xf numFmtId="0" fontId="6" fillId="0" borderId="29" xfId="49" applyFont="1" applyFill="1" applyBorder="1" applyAlignment="1">
      <alignment vertical="center"/>
    </xf>
    <xf numFmtId="0" fontId="6" fillId="0" borderId="29" xfId="53" applyFont="1" applyFill="1" applyBorder="1" applyAlignment="1">
      <alignment horizontal="left" vertical="center"/>
    </xf>
    <xf numFmtId="188" fontId="6" fillId="0" borderId="31" xfId="16" applyNumberFormat="1" applyFont="1" applyFill="1" applyBorder="1" applyAlignment="1">
      <alignment horizontal="right" vertical="center"/>
    </xf>
    <xf numFmtId="0" fontId="10" fillId="0" borderId="12" xfId="49" applyFont="1" applyFill="1" applyBorder="1" applyAlignment="1">
      <alignment horizontal="center" vertical="center"/>
    </xf>
    <xf numFmtId="0" fontId="10" fillId="0" borderId="17" xfId="46" applyFont="1" applyFill="1" applyBorder="1" applyAlignment="1">
      <alignment horizontal="center" vertical="center"/>
    </xf>
    <xf numFmtId="0" fontId="10" fillId="0" borderId="32" xfId="49" applyFont="1" applyFill="1" applyBorder="1" applyAlignment="1">
      <alignment horizontal="center" vertical="center"/>
    </xf>
    <xf numFmtId="43" fontId="54" fillId="0" borderId="13" xfId="16" applyFont="1" applyFill="1" applyBorder="1" applyAlignment="1">
      <alignment horizontal="right" vertical="center"/>
    </xf>
    <xf numFmtId="43" fontId="9" fillId="0" borderId="0" xfId="50" applyFont="1" applyBorder="1" applyAlignment="1">
      <alignment vertical="center" wrapText="1"/>
    </xf>
    <xf numFmtId="0" fontId="21" fillId="4" borderId="17" xfId="45" applyFont="1" applyFill="1" applyBorder="1" applyAlignment="1">
      <alignment vertical="center"/>
    </xf>
    <xf numFmtId="0" fontId="21" fillId="4" borderId="17" xfId="45" applyFont="1" applyFill="1" applyBorder="1" applyAlignment="1">
      <alignment horizontal="center" vertical="center"/>
    </xf>
    <xf numFmtId="187" fontId="11" fillId="4" borderId="17" xfId="16" applyNumberFormat="1" applyFont="1" applyFill="1" applyBorder="1" applyAlignment="1">
      <alignment horizontal="center" vertical="center"/>
    </xf>
    <xf numFmtId="4" fontId="17" fillId="4" borderId="17" xfId="16" applyNumberFormat="1" applyFont="1" applyFill="1" applyBorder="1" applyAlignment="1">
      <alignment horizontal="right" vertical="center"/>
    </xf>
    <xf numFmtId="0" fontId="10" fillId="4" borderId="17" xfId="61" applyFont="1" applyFill="1" applyBorder="1" applyAlignment="1">
      <alignment horizontal="center" vertical="center"/>
    </xf>
    <xf numFmtId="0" fontId="11" fillId="4" borderId="17" xfId="0" applyFont="1" applyFill="1" applyBorder="1"/>
    <xf numFmtId="43" fontId="54" fillId="0" borderId="17" xfId="16" applyFont="1" applyFill="1" applyBorder="1" applyAlignment="1">
      <alignment horizontal="right" vertical="center"/>
    </xf>
    <xf numFmtId="0" fontId="6" fillId="4" borderId="19" xfId="48" applyFont="1" applyFill="1" applyBorder="1" applyAlignment="1">
      <alignment horizontal="left" vertical="center"/>
    </xf>
    <xf numFmtId="0" fontId="6" fillId="4" borderId="18" xfId="0" applyFont="1" applyFill="1" applyBorder="1" applyAlignment="1">
      <alignment vertical="center"/>
    </xf>
    <xf numFmtId="0" fontId="6" fillId="0" borderId="19" xfId="45" applyFont="1" applyFill="1" applyBorder="1" applyAlignment="1">
      <alignment horizontal="left" vertical="center"/>
    </xf>
    <xf numFmtId="4" fontId="86" fillId="0" borderId="12" xfId="0" applyNumberFormat="1" applyFont="1" applyFill="1" applyBorder="1" applyAlignment="1">
      <alignment horizontal="right" vertical="center"/>
    </xf>
    <xf numFmtId="4" fontId="88" fillId="0" borderId="12" xfId="0" applyNumberFormat="1" applyFont="1" applyFill="1" applyBorder="1" applyAlignment="1">
      <alignment vertical="center"/>
    </xf>
    <xf numFmtId="0" fontId="6" fillId="0" borderId="17" xfId="61" applyFont="1" applyFill="1" applyBorder="1" applyAlignment="1">
      <alignment vertical="center"/>
    </xf>
    <xf numFmtId="0" fontId="6" fillId="0" borderId="27" xfId="19" applyFont="1" applyFill="1" applyBorder="1" applyAlignment="1">
      <alignment vertical="center"/>
    </xf>
    <xf numFmtId="0" fontId="10" fillId="0" borderId="17" xfId="21" applyFont="1" applyFill="1" applyBorder="1" applyAlignment="1">
      <alignment horizontal="center" vertical="center"/>
    </xf>
    <xf numFmtId="0" fontId="33" fillId="0" borderId="24" xfId="19" applyFont="1" applyFill="1" applyBorder="1" applyAlignment="1">
      <alignment horizontal="left" vertical="center"/>
    </xf>
    <xf numFmtId="0" fontId="48" fillId="0" borderId="25" xfId="19" applyFont="1" applyFill="1" applyBorder="1" applyAlignment="1">
      <alignment vertical="center"/>
    </xf>
    <xf numFmtId="0" fontId="48" fillId="0" borderId="26" xfId="19" applyFont="1" applyFill="1" applyBorder="1" applyAlignment="1">
      <alignment vertical="center"/>
    </xf>
    <xf numFmtId="0" fontId="22" fillId="0" borderId="5" xfId="0" applyFont="1" applyBorder="1"/>
    <xf numFmtId="0" fontId="6" fillId="4" borderId="19" xfId="49" applyFont="1" applyFill="1" applyBorder="1" applyAlignment="1">
      <alignment horizontal="center" vertical="center"/>
    </xf>
    <xf numFmtId="0" fontId="10" fillId="4" borderId="17" xfId="49" applyFont="1" applyFill="1" applyBorder="1" applyAlignment="1">
      <alignment horizontal="center" vertical="center"/>
    </xf>
    <xf numFmtId="0" fontId="54" fillId="4" borderId="24" xfId="48" applyFont="1" applyFill="1" applyBorder="1" applyAlignment="1">
      <alignment vertical="center"/>
    </xf>
    <xf numFmtId="1" fontId="54" fillId="4" borderId="25" xfId="48" applyNumberFormat="1" applyFont="1" applyFill="1" applyBorder="1" applyAlignment="1">
      <alignment horizontal="center" vertical="center"/>
    </xf>
    <xf numFmtId="0" fontId="54" fillId="4" borderId="26" xfId="48" applyFont="1" applyFill="1" applyBorder="1" applyAlignment="1">
      <alignment vertical="center"/>
    </xf>
    <xf numFmtId="187" fontId="12" fillId="4" borderId="12" xfId="16" quotePrefix="1" applyNumberFormat="1" applyFont="1" applyFill="1" applyBorder="1" applyAlignment="1">
      <alignment horizontal="left" vertical="center"/>
    </xf>
    <xf numFmtId="43" fontId="54" fillId="0" borderId="12" xfId="16" applyFont="1" applyFill="1" applyBorder="1" applyAlignment="1">
      <alignment horizontal="right" vertical="center"/>
    </xf>
    <xf numFmtId="0" fontId="48" fillId="4" borderId="17" xfId="0" applyFont="1" applyFill="1" applyBorder="1" applyAlignment="1">
      <alignment vertical="center"/>
    </xf>
    <xf numFmtId="0" fontId="10" fillId="4" borderId="17" xfId="0" applyFont="1" applyFill="1" applyBorder="1" applyAlignment="1">
      <alignment vertical="center"/>
    </xf>
    <xf numFmtId="0" fontId="48" fillId="4" borderId="29" xfId="0" applyFont="1" applyFill="1" applyBorder="1" applyAlignment="1">
      <alignment vertical="center"/>
    </xf>
    <xf numFmtId="0" fontId="48" fillId="4" borderId="18" xfId="0" applyFont="1" applyFill="1" applyBorder="1" applyAlignment="1">
      <alignment vertical="center"/>
    </xf>
    <xf numFmtId="0" fontId="6" fillId="4" borderId="17" xfId="0" applyFont="1" applyFill="1" applyBorder="1" applyAlignment="1">
      <alignment vertical="center"/>
    </xf>
    <xf numFmtId="0" fontId="10" fillId="4" borderId="17" xfId="0" applyFont="1" applyFill="1" applyBorder="1" applyAlignment="1">
      <alignment horizontal="center" vertical="center"/>
    </xf>
    <xf numFmtId="0" fontId="10" fillId="0" borderId="12" xfId="46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vertical="center"/>
    </xf>
    <xf numFmtId="0" fontId="95" fillId="0" borderId="13" xfId="46" applyFont="1" applyFill="1" applyBorder="1" applyAlignment="1">
      <alignment horizontal="left" vertical="center"/>
    </xf>
    <xf numFmtId="0" fontId="77" fillId="4" borderId="14" xfId="0" applyFont="1" applyFill="1" applyBorder="1" applyAlignment="1">
      <alignment horizontal="left" vertical="center"/>
    </xf>
    <xf numFmtId="0" fontId="92" fillId="4" borderId="14" xfId="46" applyFont="1" applyFill="1" applyBorder="1" applyAlignment="1">
      <alignment horizontal="center" vertical="center"/>
    </xf>
    <xf numFmtId="0" fontId="77" fillId="4" borderId="14" xfId="48" applyFont="1" applyFill="1" applyBorder="1" applyAlignment="1">
      <alignment horizontal="left" vertical="center"/>
    </xf>
    <xf numFmtId="43" fontId="54" fillId="0" borderId="32" xfId="16" applyFont="1" applyFill="1" applyBorder="1" applyAlignment="1">
      <alignment horizontal="right" vertical="center"/>
    </xf>
    <xf numFmtId="0" fontId="49" fillId="4" borderId="14" xfId="0" applyFont="1" applyFill="1" applyBorder="1" applyAlignment="1">
      <alignment horizontal="center" vertical="center"/>
    </xf>
    <xf numFmtId="0" fontId="33" fillId="4" borderId="24" xfId="60" applyFont="1" applyFill="1" applyBorder="1" applyAlignment="1">
      <alignment vertical="center"/>
    </xf>
    <xf numFmtId="0" fontId="48" fillId="4" borderId="14" xfId="60" applyFont="1" applyFill="1" applyBorder="1" applyAlignment="1">
      <alignment vertical="center"/>
    </xf>
    <xf numFmtId="0" fontId="6" fillId="4" borderId="14" xfId="60" applyFont="1" applyFill="1" applyBorder="1" applyAlignment="1">
      <alignment vertical="center"/>
    </xf>
    <xf numFmtId="49" fontId="49" fillId="4" borderId="13" xfId="60" applyNumberFormat="1" applyFont="1" applyFill="1" applyBorder="1" applyAlignment="1">
      <alignment horizontal="center" vertical="center"/>
    </xf>
    <xf numFmtId="0" fontId="6" fillId="4" borderId="18" xfId="60" applyFont="1" applyFill="1" applyBorder="1" applyAlignment="1">
      <alignment vertical="center"/>
    </xf>
    <xf numFmtId="49" fontId="73" fillId="4" borderId="13" xfId="60" applyNumberFormat="1" applyFont="1" applyFill="1" applyBorder="1" applyAlignment="1">
      <alignment horizontal="center" vertical="center"/>
    </xf>
    <xf numFmtId="3" fontId="10" fillId="4" borderId="17" xfId="16" applyNumberFormat="1" applyFont="1" applyFill="1" applyBorder="1" applyAlignment="1">
      <alignment horizontal="center" vertical="center"/>
    </xf>
    <xf numFmtId="1" fontId="6" fillId="4" borderId="19" xfId="48" applyNumberFormat="1" applyFont="1" applyFill="1" applyBorder="1" applyAlignment="1">
      <alignment horizontal="left" vertical="center"/>
    </xf>
    <xf numFmtId="0" fontId="67" fillId="4" borderId="18" xfId="0" applyFont="1" applyFill="1" applyBorder="1"/>
    <xf numFmtId="0" fontId="49" fillId="4" borderId="18" xfId="49" applyFont="1" applyFill="1" applyBorder="1" applyAlignment="1">
      <alignment vertical="center"/>
    </xf>
    <xf numFmtId="0" fontId="49" fillId="4" borderId="19" xfId="49" applyFont="1" applyFill="1" applyBorder="1" applyAlignment="1">
      <alignment vertical="center"/>
    </xf>
    <xf numFmtId="0" fontId="49" fillId="4" borderId="27" xfId="49" applyFont="1" applyFill="1" applyBorder="1" applyAlignment="1">
      <alignment vertical="center"/>
    </xf>
    <xf numFmtId="188" fontId="54" fillId="0" borderId="13" xfId="16" applyNumberFormat="1" applyFont="1" applyFill="1" applyBorder="1" applyAlignment="1">
      <alignment horizontal="right" vertical="center"/>
    </xf>
    <xf numFmtId="0" fontId="96" fillId="0" borderId="13" xfId="0" applyFont="1" applyFill="1" applyBorder="1" applyAlignment="1">
      <alignment vertical="center"/>
    </xf>
    <xf numFmtId="188" fontId="54" fillId="0" borderId="12" xfId="16" applyNumberFormat="1" applyFont="1" applyFill="1" applyBorder="1" applyAlignment="1">
      <alignment horizontal="right" vertical="center"/>
    </xf>
    <xf numFmtId="17" fontId="10" fillId="4" borderId="13" xfId="49" applyNumberFormat="1" applyFont="1" applyFill="1" applyBorder="1" applyAlignment="1">
      <alignment horizontal="center" vertical="center"/>
    </xf>
    <xf numFmtId="17" fontId="10" fillId="4" borderId="12" xfId="49" applyNumberFormat="1" applyFont="1" applyFill="1" applyBorder="1" applyAlignment="1">
      <alignment horizontal="center" vertical="center"/>
    </xf>
    <xf numFmtId="0" fontId="22" fillId="4" borderId="15" xfId="0" applyFont="1" applyFill="1" applyBorder="1"/>
    <xf numFmtId="17" fontId="10" fillId="4" borderId="17" xfId="49" applyNumberFormat="1" applyFont="1" applyFill="1" applyBorder="1" applyAlignment="1">
      <alignment horizontal="center" vertical="center"/>
    </xf>
    <xf numFmtId="3" fontId="6" fillId="4" borderId="15" xfId="50" applyNumberFormat="1" applyFont="1" applyFill="1" applyBorder="1" applyAlignment="1">
      <alignment horizontal="center" vertical="center"/>
    </xf>
    <xf numFmtId="43" fontId="54" fillId="0" borderId="20" xfId="16" applyFont="1" applyFill="1" applyBorder="1" applyAlignment="1">
      <alignment horizontal="right" vertical="center"/>
    </xf>
    <xf numFmtId="0" fontId="97" fillId="0" borderId="13" xfId="0" applyFont="1" applyFill="1" applyBorder="1" applyAlignment="1"/>
    <xf numFmtId="0" fontId="98" fillId="0" borderId="13" xfId="61" applyFont="1" applyFill="1" applyBorder="1" applyAlignment="1"/>
    <xf numFmtId="0" fontId="99" fillId="0" borderId="13" xfId="48" applyFont="1" applyFill="1" applyBorder="1" applyAlignment="1">
      <alignment horizontal="left"/>
    </xf>
    <xf numFmtId="0" fontId="100" fillId="0" borderId="13" xfId="48" applyFont="1" applyFill="1" applyBorder="1" applyAlignment="1">
      <alignment horizontal="left"/>
    </xf>
    <xf numFmtId="0" fontId="99" fillId="0" borderId="13" xfId="0" applyFont="1" applyFill="1" applyBorder="1" applyAlignment="1">
      <alignment horizontal="left"/>
    </xf>
    <xf numFmtId="0" fontId="100" fillId="0" borderId="13" xfId="0" applyFont="1" applyFill="1" applyBorder="1" applyAlignment="1">
      <alignment horizontal="left"/>
    </xf>
    <xf numFmtId="0" fontId="101" fillId="0" borderId="13" xfId="48" applyFont="1" applyFill="1" applyBorder="1" applyAlignment="1">
      <alignment horizontal="left"/>
    </xf>
    <xf numFmtId="0" fontId="102" fillId="0" borderId="13" xfId="48" applyFont="1" applyFill="1" applyBorder="1" applyAlignment="1">
      <alignment horizontal="left"/>
    </xf>
    <xf numFmtId="0" fontId="102" fillId="0" borderId="13" xfId="0" applyFont="1" applyFill="1" applyBorder="1" applyAlignment="1">
      <alignment horizontal="left"/>
    </xf>
    <xf numFmtId="0" fontId="103" fillId="0" borderId="13" xfId="0" applyFont="1" applyFill="1" applyBorder="1" applyAlignment="1"/>
    <xf numFmtId="0" fontId="104" fillId="0" borderId="13" xfId="48" applyFont="1" applyFill="1" applyBorder="1" applyAlignment="1">
      <alignment horizontal="left"/>
    </xf>
    <xf numFmtId="0" fontId="6" fillId="0" borderId="14" xfId="0" applyFont="1" applyFill="1" applyBorder="1"/>
    <xf numFmtId="0" fontId="6" fillId="0" borderId="19" xfId="19" applyFont="1" applyFill="1" applyBorder="1" applyAlignment="1">
      <alignment vertical="center"/>
    </xf>
    <xf numFmtId="0" fontId="5" fillId="0" borderId="14" xfId="48" applyFont="1" applyFill="1" applyBorder="1" applyAlignment="1">
      <alignment horizontal="left"/>
    </xf>
    <xf numFmtId="0" fontId="6" fillId="0" borderId="0" xfId="45" applyFont="1" applyFill="1" applyBorder="1" applyAlignment="1">
      <alignment horizontal="left" vertical="center"/>
    </xf>
    <xf numFmtId="0" fontId="6" fillId="0" borderId="0" xfId="0" applyFont="1" applyBorder="1"/>
    <xf numFmtId="43" fontId="54" fillId="0" borderId="0" xfId="16" applyFont="1" applyFill="1" applyBorder="1" applyAlignment="1">
      <alignment horizontal="right" vertical="center"/>
    </xf>
    <xf numFmtId="0" fontId="6" fillId="0" borderId="26" xfId="46" applyFont="1" applyFill="1" applyBorder="1" applyAlignment="1">
      <alignment horizontal="center" vertical="center"/>
    </xf>
    <xf numFmtId="0" fontId="95" fillId="0" borderId="17" xfId="46" applyFont="1" applyFill="1" applyBorder="1" applyAlignment="1">
      <alignment horizontal="left" vertical="center"/>
    </xf>
    <xf numFmtId="0" fontId="33" fillId="4" borderId="14" xfId="0" applyFont="1" applyFill="1" applyBorder="1" applyAlignment="1">
      <alignment horizontal="left" vertical="top"/>
    </xf>
    <xf numFmtId="0" fontId="59" fillId="0" borderId="20" xfId="0" applyFont="1" applyFill="1" applyBorder="1" applyAlignment="1">
      <alignment vertical="center"/>
    </xf>
    <xf numFmtId="49" fontId="65" fillId="4" borderId="13" xfId="60" applyNumberFormat="1" applyFont="1" applyFill="1" applyBorder="1" applyAlignment="1">
      <alignment horizontal="center" vertical="center"/>
    </xf>
    <xf numFmtId="0" fontId="6" fillId="4" borderId="13" xfId="60" applyFont="1" applyFill="1" applyBorder="1" applyAlignment="1">
      <alignment vertical="center"/>
    </xf>
    <xf numFmtId="2" fontId="6" fillId="4" borderId="13" xfId="60" applyNumberFormat="1" applyFont="1" applyFill="1" applyBorder="1" applyAlignment="1">
      <alignment vertical="center"/>
    </xf>
    <xf numFmtId="4" fontId="11" fillId="4" borderId="0" xfId="49" applyNumberFormat="1" applyFont="1" applyFill="1" applyBorder="1" applyAlignment="1">
      <alignment vertical="center"/>
    </xf>
    <xf numFmtId="2" fontId="54" fillId="4" borderId="13" xfId="49" applyNumberFormat="1" applyFont="1" applyFill="1" applyBorder="1" applyAlignment="1">
      <alignment horizontal="left" vertical="center"/>
    </xf>
    <xf numFmtId="2" fontId="10" fillId="4" borderId="13" xfId="45" applyNumberFormat="1" applyFont="1" applyFill="1" applyBorder="1" applyAlignment="1">
      <alignment horizontal="center" vertical="center"/>
    </xf>
    <xf numFmtId="2" fontId="14" fillId="4" borderId="13" xfId="16" quotePrefix="1" applyNumberFormat="1" applyFont="1" applyFill="1" applyBorder="1" applyAlignment="1">
      <alignment horizontal="center" vertical="center"/>
    </xf>
    <xf numFmtId="2" fontId="11" fillId="4" borderId="13" xfId="16" applyNumberFormat="1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vertical="center"/>
    </xf>
    <xf numFmtId="0" fontId="54" fillId="4" borderId="14" xfId="0" applyFont="1" applyFill="1" applyBorder="1" applyAlignment="1">
      <alignment horizontal="left" vertical="center"/>
    </xf>
    <xf numFmtId="0" fontId="49" fillId="0" borderId="0" xfId="0" applyFont="1" applyBorder="1" applyAlignment="1">
      <alignment vertical="center" wrapText="1"/>
    </xf>
    <xf numFmtId="0" fontId="89" fillId="0" borderId="0" xfId="44" applyFont="1" applyFill="1" applyBorder="1" applyAlignment="1">
      <alignment vertical="center"/>
    </xf>
    <xf numFmtId="0" fontId="5" fillId="0" borderId="0" xfId="44" applyFont="1" applyBorder="1" applyAlignment="1">
      <alignment vertical="center"/>
    </xf>
    <xf numFmtId="0" fontId="6" fillId="4" borderId="18" xfId="49" applyFont="1" applyFill="1" applyBorder="1" applyAlignment="1">
      <alignment vertical="center"/>
    </xf>
    <xf numFmtId="0" fontId="6" fillId="4" borderId="27" xfId="49" applyFont="1" applyFill="1" applyBorder="1" applyAlignment="1">
      <alignment vertical="center"/>
    </xf>
    <xf numFmtId="0" fontId="74" fillId="4" borderId="0" xfId="0" applyFont="1" applyFill="1" applyBorder="1" applyAlignment="1">
      <alignment horizontal="center" vertical="center" readingOrder="1"/>
    </xf>
    <xf numFmtId="0" fontId="20" fillId="4" borderId="0" xfId="44" quotePrefix="1" applyFont="1" applyFill="1" applyBorder="1" applyAlignment="1">
      <alignment horizontal="left" vertical="center"/>
    </xf>
    <xf numFmtId="0" fontId="10" fillId="4" borderId="0" xfId="44" applyFont="1" applyFill="1" applyBorder="1" applyAlignment="1">
      <alignment horizontal="center" vertical="center"/>
    </xf>
    <xf numFmtId="0" fontId="89" fillId="0" borderId="0" xfId="44" applyFont="1" applyFill="1" applyBorder="1" applyAlignment="1">
      <alignment horizontal="left" vertical="center"/>
    </xf>
    <xf numFmtId="0" fontId="20" fillId="0" borderId="13" xfId="46" applyFont="1" applyFill="1" applyBorder="1" applyAlignment="1">
      <alignment horizontal="center" vertical="center"/>
    </xf>
    <xf numFmtId="0" fontId="10" fillId="0" borderId="20" xfId="46" applyFont="1" applyFill="1" applyBorder="1" applyAlignment="1">
      <alignment horizontal="center" vertical="center"/>
    </xf>
    <xf numFmtId="0" fontId="49" fillId="0" borderId="13" xfId="0" applyFont="1" applyBorder="1" applyAlignment="1">
      <alignment vertical="center"/>
    </xf>
    <xf numFmtId="0" fontId="19" fillId="0" borderId="0" xfId="0" applyFont="1" applyAlignment="1">
      <alignment vertical="center"/>
    </xf>
    <xf numFmtId="43" fontId="5" fillId="0" borderId="13" xfId="16" applyFont="1" applyFill="1" applyBorder="1" applyAlignment="1">
      <alignment horizontal="right" vertical="center"/>
    </xf>
    <xf numFmtId="0" fontId="107" fillId="5" borderId="12" xfId="0" applyFont="1" applyFill="1" applyBorder="1" applyAlignment="1">
      <alignment vertical="center"/>
    </xf>
    <xf numFmtId="4" fontId="64" fillId="0" borderId="15" xfId="48" applyNumberFormat="1" applyFont="1" applyFill="1" applyBorder="1" applyAlignment="1">
      <alignment horizontal="center" vertical="center" wrapText="1"/>
    </xf>
    <xf numFmtId="0" fontId="110" fillId="4" borderId="12" xfId="46" applyFont="1" applyFill="1" applyBorder="1" applyAlignment="1">
      <alignment horizontal="left" vertical="center"/>
    </xf>
    <xf numFmtId="17" fontId="10" fillId="0" borderId="12" xfId="46" applyNumberFormat="1" applyFont="1" applyFill="1" applyBorder="1" applyAlignment="1">
      <alignment horizontal="center" vertical="center"/>
    </xf>
    <xf numFmtId="0" fontId="95" fillId="0" borderId="20" xfId="46" applyFont="1" applyFill="1" applyBorder="1" applyAlignment="1">
      <alignment horizontal="left" vertical="center"/>
    </xf>
    <xf numFmtId="17" fontId="10" fillId="0" borderId="20" xfId="46" applyNumberFormat="1" applyFont="1" applyFill="1" applyBorder="1" applyAlignment="1">
      <alignment horizontal="center" vertical="center"/>
    </xf>
    <xf numFmtId="0" fontId="50" fillId="0" borderId="23" xfId="48" applyFont="1" applyFill="1" applyBorder="1" applyAlignment="1">
      <alignment vertical="center"/>
    </xf>
    <xf numFmtId="0" fontId="118" fillId="0" borderId="13" xfId="46" applyFont="1" applyFill="1" applyBorder="1" applyAlignment="1">
      <alignment horizontal="left" vertical="center"/>
    </xf>
    <xf numFmtId="0" fontId="119" fillId="4" borderId="21" xfId="0" applyFont="1" applyFill="1" applyBorder="1" applyAlignment="1">
      <alignment vertical="center"/>
    </xf>
    <xf numFmtId="3" fontId="16" fillId="0" borderId="22" xfId="48" applyNumberFormat="1" applyFont="1" applyFill="1" applyBorder="1" applyAlignment="1">
      <alignment horizontal="center" vertical="center" wrapText="1"/>
    </xf>
    <xf numFmtId="0" fontId="120" fillId="0" borderId="13" xfId="46" applyFont="1" applyFill="1" applyBorder="1" applyAlignment="1">
      <alignment horizontal="left" vertical="center"/>
    </xf>
    <xf numFmtId="0" fontId="119" fillId="4" borderId="14" xfId="0" applyFont="1" applyFill="1" applyBorder="1" applyAlignment="1">
      <alignment vertical="center"/>
    </xf>
    <xf numFmtId="0" fontId="64" fillId="0" borderId="14" xfId="48" applyFont="1" applyFill="1" applyBorder="1" applyAlignment="1">
      <alignment vertical="center"/>
    </xf>
    <xf numFmtId="3" fontId="64" fillId="0" borderId="15" xfId="50" applyNumberFormat="1" applyFont="1" applyFill="1" applyBorder="1" applyAlignment="1">
      <alignment horizontal="center" vertical="center"/>
    </xf>
    <xf numFmtId="0" fontId="64" fillId="0" borderId="16" xfId="48" applyFont="1" applyFill="1" applyBorder="1" applyAlignment="1">
      <alignment horizontal="left" vertical="center"/>
    </xf>
    <xf numFmtId="0" fontId="121" fillId="0" borderId="15" xfId="0" applyFont="1" applyBorder="1" applyAlignment="1">
      <alignment vertical="center"/>
    </xf>
    <xf numFmtId="0" fontId="121" fillId="0" borderId="16" xfId="0" applyFont="1" applyBorder="1" applyAlignment="1">
      <alignment vertical="center"/>
    </xf>
    <xf numFmtId="0" fontId="40" fillId="0" borderId="15" xfId="0" applyFont="1" applyBorder="1"/>
    <xf numFmtId="0" fontId="107" fillId="5" borderId="13" xfId="0" applyFont="1" applyFill="1" applyBorder="1" applyAlignment="1">
      <alignment vertical="center"/>
    </xf>
    <xf numFmtId="0" fontId="5" fillId="0" borderId="15" xfId="0" applyFont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82" fillId="4" borderId="0" xfId="0" applyFont="1" applyFill="1" applyBorder="1"/>
    <xf numFmtId="0" fontId="83" fillId="0" borderId="0" xfId="0" applyFont="1" applyFill="1"/>
    <xf numFmtId="0" fontId="83" fillId="0" borderId="0" xfId="0" applyFont="1" applyFill="1" applyBorder="1"/>
    <xf numFmtId="0" fontId="122" fillId="0" borderId="13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left" vertical="top" wrapText="1"/>
    </xf>
    <xf numFmtId="0" fontId="80" fillId="0" borderId="0" xfId="61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left" vertical="center"/>
    </xf>
    <xf numFmtId="43" fontId="54" fillId="0" borderId="14" xfId="16" applyFont="1" applyFill="1" applyBorder="1" applyAlignment="1">
      <alignment horizontal="right" vertical="center"/>
    </xf>
    <xf numFmtId="0" fontId="122" fillId="0" borderId="13" xfId="61" applyFont="1" applyFill="1" applyBorder="1" applyAlignment="1">
      <alignment vertical="center"/>
    </xf>
    <xf numFmtId="0" fontId="6" fillId="0" borderId="13" xfId="48" applyFont="1" applyFill="1" applyBorder="1" applyAlignment="1">
      <alignment horizontal="left" vertical="center"/>
    </xf>
    <xf numFmtId="0" fontId="6" fillId="4" borderId="13" xfId="19" applyFont="1" applyFill="1" applyBorder="1" applyAlignment="1">
      <alignment vertical="center"/>
    </xf>
    <xf numFmtId="0" fontId="6" fillId="4" borderId="13" xfId="48" applyFont="1" applyFill="1" applyBorder="1" applyAlignment="1">
      <alignment vertical="center"/>
    </xf>
    <xf numFmtId="0" fontId="10" fillId="0" borderId="13" xfId="45" applyFont="1" applyFill="1" applyBorder="1" applyAlignment="1">
      <alignment vertical="center"/>
    </xf>
    <xf numFmtId="0" fontId="122" fillId="4" borderId="13" xfId="0" applyFont="1" applyFill="1" applyBorder="1" applyAlignment="1">
      <alignment vertical="center"/>
    </xf>
    <xf numFmtId="0" fontId="122" fillId="0" borderId="13" xfId="0" applyFont="1" applyFill="1" applyBorder="1" applyAlignment="1">
      <alignment vertical="center"/>
    </xf>
    <xf numFmtId="0" fontId="6" fillId="4" borderId="17" xfId="48" applyFont="1" applyFill="1" applyBorder="1" applyAlignment="1">
      <alignment vertical="center"/>
    </xf>
    <xf numFmtId="49" fontId="127" fillId="5" borderId="20" xfId="5" applyNumberFormat="1" applyFont="1" applyFill="1" applyBorder="1" applyAlignment="1">
      <alignment vertical="center"/>
    </xf>
    <xf numFmtId="0" fontId="20" fillId="4" borderId="0" xfId="44" quotePrefix="1" applyFont="1" applyFill="1" applyBorder="1" applyAlignment="1">
      <alignment horizontal="left" vertical="center"/>
    </xf>
    <xf numFmtId="0" fontId="10" fillId="4" borderId="0" xfId="44" applyFont="1" applyFill="1" applyBorder="1" applyAlignment="1">
      <alignment horizontal="center" vertical="center"/>
    </xf>
    <xf numFmtId="0" fontId="20" fillId="4" borderId="13" xfId="49" applyFont="1" applyFill="1" applyBorder="1" applyAlignment="1">
      <alignment horizontal="center" vertical="center"/>
    </xf>
    <xf numFmtId="3" fontId="10" fillId="4" borderId="32" xfId="16" applyNumberFormat="1" applyFont="1" applyFill="1" applyBorder="1" applyAlignment="1">
      <alignment horizontal="center" vertical="center"/>
    </xf>
    <xf numFmtId="0" fontId="22" fillId="4" borderId="32" xfId="0" applyFont="1" applyFill="1" applyBorder="1"/>
    <xf numFmtId="0" fontId="77" fillId="4" borderId="13" xfId="48" applyFont="1" applyFill="1" applyBorder="1" applyAlignment="1">
      <alignment horizontal="left" vertical="center"/>
    </xf>
    <xf numFmtId="1" fontId="54" fillId="4" borderId="15" xfId="48" applyNumberFormat="1" applyFont="1" applyFill="1" applyBorder="1" applyAlignment="1">
      <alignment horizontal="left" vertical="center"/>
    </xf>
    <xf numFmtId="0" fontId="54" fillId="4" borderId="24" xfId="0" applyFont="1" applyFill="1" applyBorder="1" applyAlignment="1">
      <alignment vertical="top"/>
    </xf>
    <xf numFmtId="0" fontId="20" fillId="4" borderId="13" xfId="0" applyFont="1" applyFill="1" applyBorder="1" applyAlignment="1">
      <alignment horizontal="center" vertical="center"/>
    </xf>
    <xf numFmtId="0" fontId="20" fillId="4" borderId="13" xfId="45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vertical="center"/>
    </xf>
    <xf numFmtId="0" fontId="21" fillId="4" borderId="0" xfId="0" applyFont="1" applyFill="1" applyBorder="1" applyAlignment="1">
      <alignment vertical="top" wrapText="1"/>
    </xf>
    <xf numFmtId="0" fontId="13" fillId="4" borderId="8" xfId="0" applyFont="1" applyFill="1" applyBorder="1"/>
    <xf numFmtId="0" fontId="21" fillId="4" borderId="8" xfId="0" applyFont="1" applyFill="1" applyBorder="1" applyAlignment="1">
      <alignment vertical="center"/>
    </xf>
    <xf numFmtId="49" fontId="49" fillId="4" borderId="20" xfId="60" applyNumberFormat="1" applyFont="1" applyFill="1" applyBorder="1" applyAlignment="1">
      <alignment horizontal="center" vertical="center"/>
    </xf>
    <xf numFmtId="49" fontId="49" fillId="4" borderId="14" xfId="60" applyNumberFormat="1" applyFont="1" applyFill="1" applyBorder="1" applyAlignment="1">
      <alignment horizontal="center" vertical="center"/>
    </xf>
    <xf numFmtId="0" fontId="50" fillId="4" borderId="14" xfId="0" applyFont="1" applyFill="1" applyBorder="1" applyAlignment="1">
      <alignment vertical="center"/>
    </xf>
    <xf numFmtId="0" fontId="9" fillId="4" borderId="15" xfId="48" applyNumberFormat="1" applyFont="1" applyFill="1" applyBorder="1" applyAlignment="1">
      <alignment horizontal="left" vertical="center"/>
    </xf>
    <xf numFmtId="0" fontId="50" fillId="4" borderId="13" xfId="0" applyFont="1" applyFill="1" applyBorder="1" applyAlignment="1">
      <alignment vertical="center"/>
    </xf>
    <xf numFmtId="0" fontId="5" fillId="3" borderId="2" xfId="44" applyFont="1" applyFill="1" applyBorder="1" applyAlignment="1">
      <alignment vertical="center"/>
    </xf>
    <xf numFmtId="0" fontId="5" fillId="3" borderId="1" xfId="44" applyFont="1" applyFill="1" applyBorder="1" applyAlignment="1">
      <alignment vertical="center"/>
    </xf>
    <xf numFmtId="0" fontId="6" fillId="4" borderId="14" xfId="0" applyNumberFormat="1" applyFont="1" applyFill="1" applyBorder="1" applyAlignment="1"/>
    <xf numFmtId="0" fontId="24" fillId="4" borderId="14" xfId="60" applyFont="1" applyFill="1" applyBorder="1" applyAlignment="1">
      <alignment vertical="center"/>
    </xf>
    <xf numFmtId="4" fontId="5" fillId="4" borderId="13" xfId="16" applyNumberFormat="1" applyFont="1" applyFill="1" applyBorder="1" applyAlignment="1">
      <alignment horizontal="right" vertical="center"/>
    </xf>
    <xf numFmtId="0" fontId="22" fillId="4" borderId="0" xfId="0" applyFont="1" applyFill="1"/>
    <xf numFmtId="3" fontId="6" fillId="4" borderId="15" xfId="61" applyNumberFormat="1" applyFont="1" applyFill="1" applyBorder="1" applyAlignment="1">
      <alignment horizontal="left" vertical="center"/>
    </xf>
    <xf numFmtId="0" fontId="5" fillId="0" borderId="14" xfId="44" applyFont="1" applyFill="1" applyBorder="1" applyAlignment="1">
      <alignment horizontal="center" vertical="center"/>
    </xf>
    <xf numFmtId="0" fontId="5" fillId="0" borderId="13" xfId="44" applyFont="1" applyFill="1" applyBorder="1" applyAlignment="1">
      <alignment horizontal="center" vertical="center"/>
    </xf>
    <xf numFmtId="0" fontId="5" fillId="0" borderId="16" xfId="44" applyFont="1" applyFill="1" applyBorder="1" applyAlignment="1">
      <alignment horizontal="center" vertical="center"/>
    </xf>
    <xf numFmtId="0" fontId="10" fillId="4" borderId="0" xfId="44" applyFont="1" applyFill="1" applyBorder="1" applyAlignment="1">
      <alignment horizontal="left" vertical="center"/>
    </xf>
    <xf numFmtId="187" fontId="6" fillId="0" borderId="15" xfId="50" applyNumberFormat="1" applyFont="1" applyBorder="1" applyAlignment="1">
      <alignment horizontal="center" vertical="center" wrapText="1"/>
    </xf>
    <xf numFmtId="0" fontId="129" fillId="0" borderId="14" xfId="0" applyFont="1" applyBorder="1" applyAlignment="1">
      <alignment vertical="center"/>
    </xf>
    <xf numFmtId="43" fontId="130" fillId="0" borderId="15" xfId="50" applyFont="1" applyBorder="1" applyAlignment="1">
      <alignment vertical="center" wrapText="1"/>
    </xf>
    <xf numFmtId="0" fontId="123" fillId="0" borderId="16" xfId="0" applyFont="1" applyBorder="1" applyAlignment="1">
      <alignment vertical="center"/>
    </xf>
    <xf numFmtId="0" fontId="9" fillId="0" borderId="15" xfId="0" applyFont="1" applyBorder="1" applyAlignment="1">
      <alignment horizontal="center" vertical="center" wrapText="1"/>
    </xf>
    <xf numFmtId="4" fontId="50" fillId="0" borderId="15" xfId="50" applyNumberFormat="1" applyFont="1" applyFill="1" applyBorder="1" applyAlignment="1">
      <alignment horizontal="center" vertical="center" wrapText="1"/>
    </xf>
    <xf numFmtId="3" fontId="50" fillId="0" borderId="15" xfId="48" applyNumberFormat="1" applyFont="1" applyFill="1" applyBorder="1" applyAlignment="1">
      <alignment horizontal="center" vertical="center" wrapText="1"/>
    </xf>
    <xf numFmtId="0" fontId="118" fillId="0" borderId="0" xfId="46" applyFont="1" applyFill="1" applyBorder="1" applyAlignment="1">
      <alignment horizontal="left" vertical="center"/>
    </xf>
    <xf numFmtId="0" fontId="120" fillId="0" borderId="0" xfId="46" applyFont="1" applyFill="1" applyBorder="1" applyAlignment="1">
      <alignment horizontal="left" vertical="center"/>
    </xf>
    <xf numFmtId="0" fontId="10" fillId="0" borderId="13" xfId="44" applyFont="1" applyFill="1" applyBorder="1" applyAlignment="1">
      <alignment vertical="center"/>
    </xf>
    <xf numFmtId="0" fontId="54" fillId="4" borderId="24" xfId="45" applyFont="1" applyFill="1" applyBorder="1" applyAlignment="1">
      <alignment vertical="top"/>
    </xf>
    <xf numFmtId="0" fontId="33" fillId="4" borderId="14" xfId="60" applyFont="1" applyFill="1" applyBorder="1" applyAlignment="1">
      <alignment vertical="center"/>
    </xf>
    <xf numFmtId="0" fontId="10" fillId="3" borderId="4" xfId="44" applyFont="1" applyFill="1" applyBorder="1" applyAlignment="1">
      <alignment horizontal="center" vertical="center"/>
    </xf>
    <xf numFmtId="0" fontId="6" fillId="0" borderId="16" xfId="46" applyFont="1" applyFill="1" applyBorder="1" applyAlignment="1">
      <alignment horizontal="left" vertical="center"/>
    </xf>
    <xf numFmtId="0" fontId="5" fillId="3" borderId="4" xfId="44" applyFont="1" applyFill="1" applyBorder="1" applyAlignment="1">
      <alignment horizontal="center" vertical="center"/>
    </xf>
    <xf numFmtId="0" fontId="5" fillId="3" borderId="10" xfId="44" applyFont="1" applyFill="1" applyBorder="1" applyAlignment="1">
      <alignment horizontal="center" vertical="center"/>
    </xf>
    <xf numFmtId="0" fontId="5" fillId="3" borderId="7" xfId="44" applyFont="1" applyFill="1" applyBorder="1" applyAlignment="1">
      <alignment horizontal="center" vertical="center"/>
    </xf>
    <xf numFmtId="0" fontId="6" fillId="0" borderId="18" xfId="19" applyFont="1" applyFill="1" applyBorder="1" applyAlignment="1">
      <alignment horizontal="left" vertical="center"/>
    </xf>
    <xf numFmtId="0" fontId="6" fillId="0" borderId="19" xfId="19" applyFont="1" applyFill="1" applyBorder="1" applyAlignment="1">
      <alignment horizontal="left" vertical="center"/>
    </xf>
    <xf numFmtId="0" fontId="6" fillId="0" borderId="27" xfId="19" applyFont="1" applyFill="1" applyBorder="1" applyAlignment="1">
      <alignment horizontal="left" vertical="center"/>
    </xf>
    <xf numFmtId="0" fontId="33" fillId="5" borderId="14" xfId="19" applyFont="1" applyFill="1" applyBorder="1" applyAlignment="1">
      <alignment horizontal="left" vertical="center"/>
    </xf>
    <xf numFmtId="0" fontId="33" fillId="5" borderId="15" xfId="19" applyFont="1" applyFill="1" applyBorder="1" applyAlignment="1">
      <alignment horizontal="left" vertical="center"/>
    </xf>
    <xf numFmtId="0" fontId="33" fillId="5" borderId="16" xfId="19" applyFont="1" applyFill="1" applyBorder="1" applyAlignment="1">
      <alignment horizontal="left" vertical="center"/>
    </xf>
    <xf numFmtId="0" fontId="6" fillId="0" borderId="14" xfId="19" applyFont="1" applyFill="1" applyBorder="1" applyAlignment="1">
      <alignment horizontal="left" vertical="center"/>
    </xf>
    <xf numFmtId="0" fontId="6" fillId="0" borderId="15" xfId="19" applyFont="1" applyFill="1" applyBorder="1" applyAlignment="1">
      <alignment horizontal="left" vertical="center"/>
    </xf>
    <xf numFmtId="0" fontId="6" fillId="0" borderId="16" xfId="19" applyFont="1" applyFill="1" applyBorder="1" applyAlignment="1">
      <alignment horizontal="left" vertical="center"/>
    </xf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33" fillId="4" borderId="14" xfId="48" applyFont="1" applyFill="1" applyBorder="1" applyAlignment="1">
      <alignment horizontal="left" vertical="center"/>
    </xf>
    <xf numFmtId="0" fontId="33" fillId="4" borderId="15" xfId="48" applyFont="1" applyFill="1" applyBorder="1" applyAlignment="1">
      <alignment horizontal="left" vertical="center"/>
    </xf>
    <xf numFmtId="0" fontId="33" fillId="4" borderId="16" xfId="48" applyFont="1" applyFill="1" applyBorder="1" applyAlignment="1">
      <alignment horizontal="left" vertical="center"/>
    </xf>
    <xf numFmtId="0" fontId="6" fillId="0" borderId="14" xfId="48" applyFont="1" applyFill="1" applyBorder="1" applyAlignment="1">
      <alignment horizontal="left" vertical="center"/>
    </xf>
    <xf numFmtId="0" fontId="6" fillId="0" borderId="16" xfId="48" applyFont="1" applyFill="1" applyBorder="1" applyAlignment="1">
      <alignment horizontal="left" vertical="center"/>
    </xf>
    <xf numFmtId="0" fontId="33" fillId="0" borderId="15" xfId="61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left" vertical="top" wrapText="1"/>
    </xf>
    <xf numFmtId="0" fontId="54" fillId="4" borderId="14" xfId="48" applyFont="1" applyFill="1" applyBorder="1" applyAlignment="1">
      <alignment horizontal="left" vertical="center"/>
    </xf>
    <xf numFmtId="0" fontId="54" fillId="4" borderId="15" xfId="48" applyFont="1" applyFill="1" applyBorder="1" applyAlignment="1">
      <alignment horizontal="left" vertical="center"/>
    </xf>
    <xf numFmtId="0" fontId="54" fillId="4" borderId="16" xfId="48" applyFont="1" applyFill="1" applyBorder="1" applyAlignment="1">
      <alignment horizontal="left" vertical="center"/>
    </xf>
    <xf numFmtId="0" fontId="33" fillId="5" borderId="14" xfId="61" applyFont="1" applyFill="1" applyBorder="1" applyAlignment="1">
      <alignment horizontal="left" vertical="center"/>
    </xf>
    <xf numFmtId="0" fontId="33" fillId="5" borderId="15" xfId="61" applyFont="1" applyFill="1" applyBorder="1" applyAlignment="1">
      <alignment horizontal="left" vertical="center"/>
    </xf>
    <xf numFmtId="2" fontId="54" fillId="4" borderId="14" xfId="0" applyNumberFormat="1" applyFont="1" applyFill="1" applyBorder="1"/>
    <xf numFmtId="2" fontId="54" fillId="4" borderId="15" xfId="0" applyNumberFormat="1" applyFont="1" applyFill="1" applyBorder="1"/>
    <xf numFmtId="2" fontId="54" fillId="4" borderId="16" xfId="0" applyNumberFormat="1" applyFont="1" applyFill="1" applyBorder="1"/>
    <xf numFmtId="0" fontId="33" fillId="4" borderId="14" xfId="0" applyNumberFormat="1" applyFont="1" applyFill="1" applyBorder="1"/>
    <xf numFmtId="0" fontId="33" fillId="4" borderId="15" xfId="0" applyNumberFormat="1" applyFont="1" applyFill="1" applyBorder="1"/>
    <xf numFmtId="0" fontId="33" fillId="4" borderId="16" xfId="0" applyNumberFormat="1" applyFont="1" applyFill="1" applyBorder="1"/>
    <xf numFmtId="0" fontId="6" fillId="4" borderId="15" xfId="48" applyNumberFormat="1" applyFont="1" applyFill="1" applyBorder="1" applyAlignment="1">
      <alignment horizontal="left" vertical="center"/>
    </xf>
    <xf numFmtId="0" fontId="6" fillId="4" borderId="16" xfId="48" applyNumberFormat="1" applyFont="1" applyFill="1" applyBorder="1" applyAlignment="1">
      <alignment horizontal="left" vertical="center"/>
    </xf>
    <xf numFmtId="0" fontId="6" fillId="4" borderId="14" xfId="0" applyNumberFormat="1" applyFont="1" applyFill="1" applyBorder="1"/>
    <xf numFmtId="0" fontId="6" fillId="4" borderId="15" xfId="0" applyNumberFormat="1" applyFont="1" applyFill="1" applyBorder="1"/>
    <xf numFmtId="0" fontId="6" fillId="4" borderId="16" xfId="0" applyNumberFormat="1" applyFont="1" applyFill="1" applyBorder="1"/>
    <xf numFmtId="0" fontId="47" fillId="4" borderId="14" xfId="0" applyNumberFormat="1" applyFont="1" applyFill="1" applyBorder="1"/>
    <xf numFmtId="0" fontId="6" fillId="4" borderId="13" xfId="60" applyFont="1" applyFill="1" applyBorder="1" applyAlignment="1">
      <alignment horizontal="center" vertical="center"/>
    </xf>
    <xf numFmtId="0" fontId="49" fillId="0" borderId="17" xfId="46" applyFont="1" applyFill="1" applyBorder="1" applyAlignment="1">
      <alignment horizontal="center" vertical="center"/>
    </xf>
    <xf numFmtId="0" fontId="129" fillId="0" borderId="18" xfId="0" applyFont="1" applyBorder="1" applyAlignment="1">
      <alignment vertical="center"/>
    </xf>
    <xf numFmtId="43" fontId="130" fillId="0" borderId="19" xfId="50" applyFont="1" applyBorder="1" applyAlignment="1">
      <alignment vertical="center" wrapText="1"/>
    </xf>
    <xf numFmtId="0" fontId="123" fillId="0" borderId="27" xfId="0" applyFont="1" applyBorder="1" applyAlignment="1">
      <alignment vertical="center"/>
    </xf>
    <xf numFmtId="49" fontId="10" fillId="0" borderId="17" xfId="0" applyNumberFormat="1" applyFont="1" applyFill="1" applyBorder="1" applyAlignment="1">
      <alignment vertical="center"/>
    </xf>
    <xf numFmtId="0" fontId="131" fillId="0" borderId="14" xfId="0" applyFont="1" applyBorder="1" applyAlignment="1">
      <alignment vertical="center"/>
    </xf>
    <xf numFmtId="0" fontId="109" fillId="0" borderId="15" xfId="0" applyFont="1" applyBorder="1" applyAlignment="1">
      <alignment vertical="center"/>
    </xf>
    <xf numFmtId="0" fontId="109" fillId="0" borderId="16" xfId="0" applyFont="1" applyBorder="1" applyAlignment="1">
      <alignment vertical="center" wrapText="1"/>
    </xf>
    <xf numFmtId="0" fontId="6" fillId="0" borderId="27" xfId="46" applyFont="1" applyFill="1" applyBorder="1" applyAlignment="1">
      <alignment horizontal="center" vertical="center"/>
    </xf>
    <xf numFmtId="0" fontId="110" fillId="4" borderId="13" xfId="46" applyFont="1" applyFill="1" applyBorder="1" applyAlignment="1">
      <alignment horizontal="left" vertical="center"/>
    </xf>
    <xf numFmtId="0" fontId="52" fillId="4" borderId="15" xfId="46" applyFont="1" applyFill="1" applyBorder="1" applyAlignment="1">
      <alignment horizontal="center" vertical="center"/>
    </xf>
    <xf numFmtId="0" fontId="52" fillId="4" borderId="16" xfId="46" applyFont="1" applyFill="1" applyBorder="1" applyAlignment="1">
      <alignment horizontal="center" vertical="center"/>
    </xf>
    <xf numFmtId="0" fontId="54" fillId="0" borderId="15" xfId="0" applyFont="1" applyBorder="1" applyAlignment="1">
      <alignment vertical="center"/>
    </xf>
    <xf numFmtId="3" fontId="16" fillId="0" borderId="19" xfId="48" applyNumberFormat="1" applyFont="1" applyFill="1" applyBorder="1" applyAlignment="1">
      <alignment vertical="center" wrapText="1"/>
    </xf>
    <xf numFmtId="0" fontId="119" fillId="4" borderId="24" xfId="0" applyFont="1" applyFill="1" applyBorder="1" applyAlignment="1">
      <alignment vertical="center"/>
    </xf>
    <xf numFmtId="3" fontId="16" fillId="0" borderId="25" xfId="48" applyNumberFormat="1" applyFont="1" applyFill="1" applyBorder="1" applyAlignment="1">
      <alignment horizontal="center" vertical="center" wrapText="1"/>
    </xf>
    <xf numFmtId="0" fontId="50" fillId="0" borderId="26" xfId="48" applyFont="1" applyFill="1" applyBorder="1" applyAlignment="1">
      <alignment vertical="center"/>
    </xf>
    <xf numFmtId="0" fontId="11" fillId="0" borderId="17" xfId="0" applyFont="1" applyFill="1" applyBorder="1"/>
    <xf numFmtId="0" fontId="122" fillId="0" borderId="12" xfId="0" applyFont="1" applyFill="1" applyBorder="1" applyAlignment="1">
      <alignment horizontal="left" vertical="top" wrapText="1"/>
    </xf>
    <xf numFmtId="0" fontId="6" fillId="0" borderId="17" xfId="0" applyFont="1" applyFill="1" applyBorder="1" applyAlignment="1">
      <alignment horizontal="left" vertical="top" wrapText="1"/>
    </xf>
    <xf numFmtId="187" fontId="11" fillId="0" borderId="18" xfId="16" quotePrefix="1" applyNumberFormat="1" applyFont="1" applyFill="1" applyBorder="1" applyAlignment="1">
      <alignment horizontal="center" vertical="center"/>
    </xf>
    <xf numFmtId="0" fontId="57" fillId="4" borderId="17" xfId="0" applyFont="1" applyFill="1" applyBorder="1"/>
    <xf numFmtId="4" fontId="11" fillId="4" borderId="18" xfId="16" quotePrefix="1" applyNumberFormat="1" applyFont="1" applyFill="1" applyBorder="1" applyAlignment="1">
      <alignment horizontal="center" vertical="center"/>
    </xf>
    <xf numFmtId="4" fontId="11" fillId="4" borderId="24" xfId="16" quotePrefix="1" applyNumberFormat="1" applyFont="1" applyFill="1" applyBorder="1" applyAlignment="1">
      <alignment horizontal="center" vertical="center"/>
    </xf>
    <xf numFmtId="0" fontId="9" fillId="4" borderId="14" xfId="48" applyFont="1" applyFill="1" applyBorder="1" applyAlignment="1">
      <alignment horizontal="left" vertical="center"/>
    </xf>
    <xf numFmtId="0" fontId="9" fillId="4" borderId="16" xfId="48" applyFont="1" applyFill="1" applyBorder="1" applyAlignment="1">
      <alignment horizontal="left" vertical="center"/>
    </xf>
    <xf numFmtId="9" fontId="9" fillId="4" borderId="15" xfId="49" applyNumberFormat="1" applyFont="1" applyFill="1" applyBorder="1" applyAlignment="1">
      <alignment horizontal="left" vertical="center"/>
    </xf>
    <xf numFmtId="0" fontId="54" fillId="0" borderId="14" xfId="61" applyFont="1" applyFill="1" applyBorder="1" applyAlignment="1">
      <alignment horizontal="left" vertical="center"/>
    </xf>
    <xf numFmtId="0" fontId="54" fillId="0" borderId="15" xfId="61" applyFont="1" applyFill="1" applyBorder="1" applyAlignment="1">
      <alignment horizontal="left" vertical="center"/>
    </xf>
    <xf numFmtId="3" fontId="9" fillId="0" borderId="16" xfId="61" applyNumberFormat="1" applyFont="1" applyFill="1" applyBorder="1" applyAlignment="1">
      <alignment horizontal="left" vertical="center"/>
    </xf>
    <xf numFmtId="3" fontId="6" fillId="0" borderId="16" xfId="51" applyNumberFormat="1" applyFont="1" applyFill="1" applyBorder="1" applyAlignment="1">
      <alignment horizontal="left" vertical="center"/>
    </xf>
    <xf numFmtId="0" fontId="54" fillId="4" borderId="13" xfId="49" applyFont="1" applyFill="1" applyBorder="1" applyAlignment="1">
      <alignment horizontal="left" vertical="center"/>
    </xf>
    <xf numFmtId="4" fontId="11" fillId="4" borderId="13" xfId="49" applyNumberFormat="1" applyFont="1" applyFill="1" applyBorder="1" applyAlignment="1">
      <alignment horizontal="center" vertical="center"/>
    </xf>
    <xf numFmtId="0" fontId="33" fillId="4" borderId="13" xfId="48" applyFont="1" applyFill="1" applyBorder="1" applyAlignment="1">
      <alignment vertical="center"/>
    </xf>
    <xf numFmtId="0" fontId="33" fillId="4" borderId="13" xfId="45" applyFont="1" applyFill="1" applyBorder="1" applyAlignment="1">
      <alignment vertical="center"/>
    </xf>
    <xf numFmtId="0" fontId="49" fillId="4" borderId="14" xfId="49" applyFont="1" applyFill="1" applyBorder="1" applyAlignment="1">
      <alignment vertical="center"/>
    </xf>
    <xf numFmtId="0" fontId="49" fillId="4" borderId="15" xfId="49" applyFont="1" applyFill="1" applyBorder="1" applyAlignment="1">
      <alignment vertical="center"/>
    </xf>
    <xf numFmtId="0" fontId="49" fillId="4" borderId="16" xfId="49" applyFont="1" applyFill="1" applyBorder="1" applyAlignment="1">
      <alignment vertical="center"/>
    </xf>
    <xf numFmtId="0" fontId="10" fillId="4" borderId="23" xfId="45" applyFont="1" applyFill="1" applyBorder="1" applyAlignment="1">
      <alignment horizontal="center" vertical="center"/>
    </xf>
    <xf numFmtId="0" fontId="10" fillId="4" borderId="16" xfId="45" applyFont="1" applyFill="1" applyBorder="1" applyAlignment="1">
      <alignment horizontal="center" vertical="center"/>
    </xf>
    <xf numFmtId="0" fontId="19" fillId="4" borderId="13" xfId="49" applyFont="1" applyFill="1" applyBorder="1" applyAlignment="1">
      <alignment horizontal="center" vertical="center"/>
    </xf>
    <xf numFmtId="0" fontId="22" fillId="4" borderId="13" xfId="0" applyFont="1" applyFill="1" applyBorder="1" applyAlignment="1">
      <alignment horizontal="center"/>
    </xf>
    <xf numFmtId="0" fontId="24" fillId="4" borderId="13" xfId="60" applyFont="1" applyFill="1" applyBorder="1" applyAlignment="1">
      <alignment vertical="center"/>
    </xf>
    <xf numFmtId="0" fontId="33" fillId="4" borderId="13" xfId="60" applyFont="1" applyFill="1" applyBorder="1" applyAlignment="1">
      <alignment vertical="center"/>
    </xf>
    <xf numFmtId="0" fontId="6" fillId="4" borderId="15" xfId="0" applyNumberFormat="1" applyFont="1" applyFill="1" applyBorder="1" applyAlignment="1"/>
    <xf numFmtId="0" fontId="6" fillId="4" borderId="16" xfId="0" applyNumberFormat="1" applyFont="1" applyFill="1" applyBorder="1" applyAlignment="1"/>
    <xf numFmtId="0" fontId="6" fillId="4" borderId="16" xfId="48" applyNumberFormat="1" applyFont="1" applyFill="1" applyBorder="1" applyAlignment="1">
      <alignment vertical="center"/>
    </xf>
    <xf numFmtId="0" fontId="6" fillId="4" borderId="15" xfId="48" applyNumberFormat="1" applyFont="1" applyFill="1" applyBorder="1" applyAlignment="1">
      <alignment vertical="center"/>
    </xf>
    <xf numFmtId="0" fontId="11" fillId="0" borderId="14" xfId="0" applyFont="1" applyBorder="1" applyAlignment="1">
      <alignment vertical="center"/>
    </xf>
    <xf numFmtId="17" fontId="10" fillId="0" borderId="12" xfId="45" applyNumberFormat="1" applyFont="1" applyFill="1" applyBorder="1" applyAlignment="1">
      <alignment horizontal="center" vertical="center"/>
    </xf>
    <xf numFmtId="49" fontId="65" fillId="5" borderId="1" xfId="5" applyNumberFormat="1" applyFont="1" applyFill="1" applyBorder="1" applyAlignment="1">
      <alignment vertical="center"/>
    </xf>
    <xf numFmtId="0" fontId="12" fillId="0" borderId="1" xfId="49" applyFont="1" applyFill="1" applyBorder="1" applyAlignment="1">
      <alignment horizontal="center" vertical="center"/>
    </xf>
    <xf numFmtId="0" fontId="6" fillId="0" borderId="18" xfId="45" applyFont="1" applyFill="1" applyBorder="1" applyAlignment="1">
      <alignment horizontal="left" vertical="center"/>
    </xf>
    <xf numFmtId="49" fontId="12" fillId="0" borderId="17" xfId="0" applyNumberFormat="1" applyFont="1" applyFill="1" applyBorder="1" applyAlignment="1">
      <alignment vertical="center"/>
    </xf>
    <xf numFmtId="188" fontId="54" fillId="0" borderId="17" xfId="16" applyNumberFormat="1" applyFont="1" applyFill="1" applyBorder="1" applyAlignment="1">
      <alignment horizontal="right" vertical="center"/>
    </xf>
    <xf numFmtId="0" fontId="33" fillId="0" borderId="17" xfId="61" applyFont="1" applyFill="1" applyBorder="1" applyAlignment="1">
      <alignment vertical="center"/>
    </xf>
    <xf numFmtId="0" fontId="10" fillId="0" borderId="17" xfId="51" applyFont="1" applyFill="1" applyBorder="1" applyAlignment="1">
      <alignment horizontal="center" vertical="center"/>
    </xf>
    <xf numFmtId="0" fontId="47" fillId="0" borderId="17" xfId="51" applyFont="1" applyFill="1" applyBorder="1" applyAlignment="1">
      <alignment vertical="center"/>
    </xf>
    <xf numFmtId="0" fontId="6" fillId="5" borderId="18" xfId="51" applyFont="1" applyFill="1" applyBorder="1" applyAlignment="1">
      <alignment horizontal="left" vertical="center"/>
    </xf>
    <xf numFmtId="3" fontId="6" fillId="5" borderId="19" xfId="61" applyNumberFormat="1" applyFont="1" applyFill="1" applyBorder="1" applyAlignment="1">
      <alignment horizontal="left" vertical="center"/>
    </xf>
    <xf numFmtId="4" fontId="11" fillId="0" borderId="24" xfId="0" applyNumberFormat="1" applyFont="1" applyBorder="1" applyAlignment="1">
      <alignment horizontal="right" vertical="center"/>
    </xf>
    <xf numFmtId="4" fontId="11" fillId="0" borderId="12" xfId="0" applyNumberFormat="1" applyFont="1" applyFill="1" applyBorder="1" applyAlignment="1">
      <alignment vertical="center"/>
    </xf>
    <xf numFmtId="0" fontId="10" fillId="5" borderId="17" xfId="49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59" fillId="0" borderId="17" xfId="0" applyFont="1" applyFill="1" applyBorder="1" applyAlignment="1">
      <alignment vertical="center"/>
    </xf>
    <xf numFmtId="0" fontId="50" fillId="0" borderId="1" xfId="0" applyFont="1" applyFill="1" applyBorder="1" applyAlignment="1">
      <alignment vertical="center"/>
    </xf>
    <xf numFmtId="0" fontId="51" fillId="5" borderId="8" xfId="51" applyFont="1" applyFill="1" applyBorder="1" applyAlignment="1">
      <alignment horizontal="left" vertical="center"/>
    </xf>
    <xf numFmtId="0" fontId="10" fillId="0" borderId="1" xfId="51" applyFont="1" applyFill="1" applyBorder="1" applyAlignment="1">
      <alignment horizontal="center" vertical="center"/>
    </xf>
    <xf numFmtId="43" fontId="10" fillId="0" borderId="1" xfId="16" applyFont="1" applyFill="1" applyBorder="1" applyAlignment="1">
      <alignment horizontal="center" vertical="center"/>
    </xf>
    <xf numFmtId="0" fontId="10" fillId="0" borderId="1" xfId="40" applyFont="1" applyFill="1" applyBorder="1" applyAlignment="1">
      <alignment vertical="center"/>
    </xf>
    <xf numFmtId="187" fontId="14" fillId="0" borderId="7" xfId="16" quotePrefix="1" applyNumberFormat="1" applyFont="1" applyFill="1" applyBorder="1" applyAlignment="1">
      <alignment horizontal="center" vertical="center"/>
    </xf>
    <xf numFmtId="4" fontId="11" fillId="0" borderId="1" xfId="16" applyNumberFormat="1" applyFont="1" applyFill="1" applyBorder="1" applyAlignment="1">
      <alignment horizontal="right" vertical="center"/>
    </xf>
    <xf numFmtId="0" fontId="54" fillId="0" borderId="12" xfId="0" applyFont="1" applyFill="1" applyBorder="1" applyAlignment="1">
      <alignment vertical="center"/>
    </xf>
    <xf numFmtId="0" fontId="6" fillId="5" borderId="19" xfId="0" applyFont="1" applyFill="1" applyBorder="1" applyAlignment="1">
      <alignment horizontal="left" vertical="center"/>
    </xf>
    <xf numFmtId="0" fontId="6" fillId="5" borderId="56" xfId="0" applyFont="1" applyFill="1" applyBorder="1" applyAlignment="1">
      <alignment horizontal="left" vertical="center"/>
    </xf>
    <xf numFmtId="0" fontId="10" fillId="0" borderId="17" xfId="49" applyFont="1" applyFill="1" applyBorder="1" applyAlignment="1">
      <alignment horizontal="center" vertical="center"/>
    </xf>
    <xf numFmtId="43" fontId="10" fillId="0" borderId="17" xfId="16" applyFont="1" applyFill="1" applyBorder="1" applyAlignment="1">
      <alignment horizontal="center" vertical="center"/>
    </xf>
    <xf numFmtId="0" fontId="11" fillId="0" borderId="17" xfId="61" applyFont="1" applyFill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187" fontId="14" fillId="4" borderId="1" xfId="16" quotePrefix="1" applyNumberFormat="1" applyFont="1" applyFill="1" applyBorder="1" applyAlignment="1">
      <alignment horizontal="center" vertical="center"/>
    </xf>
    <xf numFmtId="4" fontId="11" fillId="4" borderId="1" xfId="16" applyNumberFormat="1" applyFont="1" applyFill="1" applyBorder="1" applyAlignment="1">
      <alignment horizontal="right" vertical="center"/>
    </xf>
    <xf numFmtId="0" fontId="13" fillId="4" borderId="1" xfId="0" applyFont="1" applyFill="1" applyBorder="1"/>
    <xf numFmtId="0" fontId="29" fillId="4" borderId="25" xfId="45" applyFont="1" applyFill="1" applyBorder="1" applyAlignment="1">
      <alignment vertical="top" wrapText="1"/>
    </xf>
    <xf numFmtId="0" fontId="29" fillId="4" borderId="26" xfId="45" applyFont="1" applyFill="1" applyBorder="1" applyAlignment="1">
      <alignment vertical="top" wrapText="1"/>
    </xf>
    <xf numFmtId="0" fontId="50" fillId="4" borderId="18" xfId="0" applyFont="1" applyFill="1" applyBorder="1" applyAlignment="1">
      <alignment vertical="center"/>
    </xf>
    <xf numFmtId="0" fontId="10" fillId="4" borderId="26" xfId="45" applyFont="1" applyFill="1" applyBorder="1" applyAlignment="1">
      <alignment horizontal="center" vertical="center"/>
    </xf>
    <xf numFmtId="0" fontId="47" fillId="4" borderId="18" xfId="0" applyNumberFormat="1" applyFont="1" applyFill="1" applyBorder="1"/>
    <xf numFmtId="0" fontId="47" fillId="4" borderId="24" xfId="0" applyNumberFormat="1" applyFont="1" applyFill="1" applyBorder="1"/>
    <xf numFmtId="0" fontId="13" fillId="4" borderId="25" xfId="0" applyFont="1" applyFill="1" applyBorder="1"/>
    <xf numFmtId="0" fontId="13" fillId="4" borderId="26" xfId="0" applyFont="1" applyFill="1" applyBorder="1"/>
    <xf numFmtId="0" fontId="13" fillId="4" borderId="12" xfId="0" applyFont="1" applyFill="1" applyBorder="1" applyAlignment="1">
      <alignment horizontal="left"/>
    </xf>
    <xf numFmtId="0" fontId="6" fillId="4" borderId="19" xfId="48" applyNumberFormat="1" applyFont="1" applyFill="1" applyBorder="1" applyAlignment="1">
      <alignment horizontal="left" vertical="center"/>
    </xf>
    <xf numFmtId="0" fontId="6" fillId="4" borderId="27" xfId="48" applyNumberFormat="1" applyFont="1" applyFill="1" applyBorder="1" applyAlignment="1">
      <alignment horizontal="left" vertical="center"/>
    </xf>
    <xf numFmtId="0" fontId="6" fillId="0" borderId="18" xfId="53" applyFont="1" applyFill="1" applyBorder="1" applyAlignment="1">
      <alignment horizontal="left" vertical="center"/>
    </xf>
    <xf numFmtId="188" fontId="6" fillId="0" borderId="27" xfId="16" applyNumberFormat="1" applyFont="1" applyFill="1" applyBorder="1" applyAlignment="1">
      <alignment horizontal="right" vertical="center"/>
    </xf>
    <xf numFmtId="0" fontId="6" fillId="4" borderId="15" xfId="48" applyNumberFormat="1" applyFont="1" applyFill="1" applyBorder="1" applyAlignment="1">
      <alignment horizontal="left" vertical="center"/>
    </xf>
    <xf numFmtId="0" fontId="6" fillId="4" borderId="16" xfId="48" applyNumberFormat="1" applyFont="1" applyFill="1" applyBorder="1" applyAlignment="1">
      <alignment horizontal="left" vertical="center"/>
    </xf>
    <xf numFmtId="0" fontId="33" fillId="4" borderId="15" xfId="0" applyFont="1" applyFill="1" applyBorder="1"/>
    <xf numFmtId="0" fontId="33" fillId="4" borderId="14" xfId="0" applyFont="1" applyFill="1" applyBorder="1"/>
    <xf numFmtId="0" fontId="5" fillId="3" borderId="4" xfId="44" applyFont="1" applyFill="1" applyBorder="1" applyAlignment="1">
      <alignment horizontal="center" vertical="center"/>
    </xf>
    <xf numFmtId="0" fontId="5" fillId="3" borderId="10" xfId="44" applyFont="1" applyFill="1" applyBorder="1" applyAlignment="1">
      <alignment horizontal="center" vertical="center"/>
    </xf>
    <xf numFmtId="0" fontId="5" fillId="3" borderId="7" xfId="44" applyFont="1" applyFill="1" applyBorder="1" applyAlignment="1">
      <alignment horizontal="center" vertical="center"/>
    </xf>
    <xf numFmtId="0" fontId="54" fillId="0" borderId="15" xfId="61" applyFont="1" applyFill="1" applyBorder="1" applyAlignment="1">
      <alignment horizontal="left" vertical="center"/>
    </xf>
    <xf numFmtId="0" fontId="33" fillId="4" borderId="14" xfId="0" applyNumberFormat="1" applyFont="1" applyFill="1" applyBorder="1"/>
    <xf numFmtId="0" fontId="33" fillId="4" borderId="15" xfId="0" applyNumberFormat="1" applyFont="1" applyFill="1" applyBorder="1"/>
    <xf numFmtId="0" fontId="33" fillId="4" borderId="16" xfId="0" applyNumberFormat="1" applyFont="1" applyFill="1" applyBorder="1"/>
    <xf numFmtId="0" fontId="6" fillId="4" borderId="15" xfId="48" applyNumberFormat="1" applyFont="1" applyFill="1" applyBorder="1" applyAlignment="1">
      <alignment horizontal="left" vertical="center"/>
    </xf>
    <xf numFmtId="0" fontId="6" fillId="4" borderId="16" xfId="48" applyNumberFormat="1" applyFont="1" applyFill="1" applyBorder="1" applyAlignment="1">
      <alignment horizontal="left" vertical="center"/>
    </xf>
    <xf numFmtId="0" fontId="33" fillId="5" borderId="14" xfId="19" applyFont="1" applyFill="1" applyBorder="1" applyAlignment="1">
      <alignment horizontal="left" vertical="center"/>
    </xf>
    <xf numFmtId="0" fontId="6" fillId="4" borderId="13" xfId="19" applyFont="1" applyFill="1" applyBorder="1" applyAlignment="1">
      <alignment horizontal="left" vertical="center"/>
    </xf>
    <xf numFmtId="9" fontId="6" fillId="5" borderId="15" xfId="61" applyNumberFormat="1" applyFont="1" applyFill="1" applyBorder="1" applyAlignment="1">
      <alignment horizontal="left" vertical="center"/>
    </xf>
    <xf numFmtId="9" fontId="6" fillId="4" borderId="15" xfId="61" applyNumberFormat="1" applyFont="1" applyFill="1" applyBorder="1" applyAlignment="1">
      <alignment horizontal="left" vertical="center"/>
    </xf>
    <xf numFmtId="9" fontId="6" fillId="4" borderId="16" xfId="48" applyNumberFormat="1" applyFont="1" applyFill="1" applyBorder="1" applyAlignment="1">
      <alignment horizontal="left" vertical="center"/>
    </xf>
    <xf numFmtId="9" fontId="6" fillId="4" borderId="15" xfId="48" applyNumberFormat="1" applyFont="1" applyFill="1" applyBorder="1" applyAlignment="1">
      <alignment horizontal="center" vertical="center"/>
    </xf>
    <xf numFmtId="9" fontId="6" fillId="4" borderId="15" xfId="48" applyNumberFormat="1" applyFont="1" applyFill="1" applyBorder="1" applyAlignment="1">
      <alignment horizontal="left" vertical="center"/>
    </xf>
    <xf numFmtId="0" fontId="6" fillId="0" borderId="7" xfId="19" applyFont="1" applyFill="1" applyBorder="1" applyAlignment="1">
      <alignment vertical="center"/>
    </xf>
    <xf numFmtId="0" fontId="6" fillId="4" borderId="7" xfId="48" applyFont="1" applyFill="1" applyBorder="1" applyAlignment="1">
      <alignment horizontal="left" vertical="center"/>
    </xf>
    <xf numFmtId="0" fontId="132" fillId="0" borderId="13" xfId="46" applyFont="1" applyFill="1" applyBorder="1" applyAlignment="1">
      <alignment horizontal="center" vertical="center"/>
    </xf>
    <xf numFmtId="0" fontId="133" fillId="0" borderId="12" xfId="45" applyFont="1" applyFill="1" applyBorder="1" applyAlignment="1">
      <alignment horizontal="center" vertical="center"/>
    </xf>
    <xf numFmtId="49" fontId="133" fillId="0" borderId="13" xfId="0" applyNumberFormat="1" applyFont="1" applyFill="1" applyBorder="1" applyAlignment="1">
      <alignment horizontal="center" vertical="center"/>
    </xf>
    <xf numFmtId="0" fontId="133" fillId="3" borderId="3" xfId="44" applyFont="1" applyFill="1" applyBorder="1" applyAlignment="1">
      <alignment horizontal="center" vertical="center"/>
    </xf>
    <xf numFmtId="0" fontId="133" fillId="3" borderId="2" xfId="44" applyFont="1" applyFill="1" applyBorder="1" applyAlignment="1">
      <alignment horizontal="center" vertical="center"/>
    </xf>
    <xf numFmtId="0" fontId="133" fillId="2" borderId="28" xfId="44" applyFont="1" applyFill="1" applyBorder="1" applyAlignment="1">
      <alignment horizontal="center" vertical="center"/>
    </xf>
    <xf numFmtId="0" fontId="133" fillId="3" borderId="28" xfId="44" applyFont="1" applyFill="1" applyBorder="1" applyAlignment="1">
      <alignment horizontal="center" vertical="center"/>
    </xf>
    <xf numFmtId="0" fontId="133" fillId="3" borderId="1" xfId="44" applyFont="1" applyFill="1" applyBorder="1" applyAlignment="1">
      <alignment horizontal="center" vertical="center"/>
    </xf>
    <xf numFmtId="0" fontId="133" fillId="0" borderId="20" xfId="46" applyFont="1" applyFill="1" applyBorder="1" applyAlignment="1">
      <alignment horizontal="center" vertical="center"/>
    </xf>
    <xf numFmtId="0" fontId="133" fillId="0" borderId="13" xfId="46" applyFont="1" applyFill="1" applyBorder="1" applyAlignment="1">
      <alignment horizontal="center" vertical="center"/>
    </xf>
    <xf numFmtId="0" fontId="134" fillId="0" borderId="0" xfId="0" applyFont="1" applyAlignment="1">
      <alignment vertical="center"/>
    </xf>
    <xf numFmtId="0" fontId="6" fillId="0" borderId="16" xfId="46" applyFont="1" applyFill="1" applyBorder="1" applyAlignment="1">
      <alignment horizontal="left" vertical="center"/>
    </xf>
    <xf numFmtId="0" fontId="6" fillId="0" borderId="14" xfId="48" applyFont="1" applyFill="1" applyBorder="1" applyAlignment="1">
      <alignment horizontal="left" vertical="center"/>
    </xf>
    <xf numFmtId="0" fontId="6" fillId="0" borderId="15" xfId="48" applyFont="1" applyFill="1" applyBorder="1" applyAlignment="1">
      <alignment horizontal="left" vertical="center"/>
    </xf>
    <xf numFmtId="0" fontId="6" fillId="0" borderId="16" xfId="48" applyFont="1" applyFill="1" applyBorder="1" applyAlignment="1">
      <alignment horizontal="left" vertical="center"/>
    </xf>
    <xf numFmtId="0" fontId="132" fillId="0" borderId="13" xfId="46" applyFont="1" applyFill="1" applyBorder="1" applyAlignment="1">
      <alignment horizontal="left" vertical="center"/>
    </xf>
    <xf numFmtId="0" fontId="135" fillId="0" borderId="14" xfId="46" applyFont="1" applyFill="1" applyBorder="1" applyAlignment="1">
      <alignment horizontal="left" vertical="center"/>
    </xf>
    <xf numFmtId="0" fontId="134" fillId="0" borderId="0" xfId="0" applyFont="1" applyBorder="1" applyAlignment="1">
      <alignment vertical="center"/>
    </xf>
    <xf numFmtId="0" fontId="135" fillId="0" borderId="18" xfId="46" applyFont="1" applyFill="1" applyBorder="1" applyAlignment="1">
      <alignment horizontal="left" vertical="center"/>
    </xf>
    <xf numFmtId="0" fontId="135" fillId="0" borderId="24" xfId="46" applyFont="1" applyFill="1" applyBorder="1" applyAlignment="1">
      <alignment horizontal="left" vertical="center"/>
    </xf>
    <xf numFmtId="0" fontId="135" fillId="0" borderId="14" xfId="45" applyFont="1" applyFill="1" applyBorder="1" applyAlignment="1">
      <alignment horizontal="left" vertical="center"/>
    </xf>
    <xf numFmtId="0" fontId="5" fillId="0" borderId="13" xfId="46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6" fillId="0" borderId="15" xfId="0" applyFont="1" applyBorder="1" applyAlignment="1">
      <alignment horizontal="center"/>
    </xf>
    <xf numFmtId="49" fontId="52" fillId="0" borderId="13" xfId="0" applyNumberFormat="1" applyFont="1" applyFill="1" applyBorder="1" applyAlignment="1">
      <alignment vertical="center"/>
    </xf>
    <xf numFmtId="0" fontId="52" fillId="0" borderId="13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2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19" xfId="0" applyFont="1" applyBorder="1" applyAlignment="1">
      <alignment horizontal="center"/>
    </xf>
    <xf numFmtId="49" fontId="52" fillId="0" borderId="17" xfId="0" applyNumberFormat="1" applyFont="1" applyFill="1" applyBorder="1" applyAlignment="1">
      <alignment vertical="center"/>
    </xf>
    <xf numFmtId="0" fontId="52" fillId="0" borderId="17" xfId="0" applyFont="1" applyFill="1" applyBorder="1" applyAlignment="1">
      <alignment vertical="center"/>
    </xf>
    <xf numFmtId="0" fontId="6" fillId="0" borderId="24" xfId="46" applyFont="1" applyFill="1" applyBorder="1" applyAlignment="1">
      <alignment horizontal="left" vertical="center"/>
    </xf>
    <xf numFmtId="49" fontId="52" fillId="0" borderId="12" xfId="0" applyNumberFormat="1" applyFont="1" applyFill="1" applyBorder="1" applyAlignment="1">
      <alignment vertical="center"/>
    </xf>
    <xf numFmtId="0" fontId="52" fillId="0" borderId="12" xfId="0" applyFont="1" applyFill="1" applyBorder="1" applyAlignment="1">
      <alignment vertical="center"/>
    </xf>
    <xf numFmtId="49" fontId="47" fillId="0" borderId="32" xfId="0" applyNumberFormat="1" applyFont="1" applyFill="1" applyBorder="1" applyAlignment="1">
      <alignment vertical="center"/>
    </xf>
    <xf numFmtId="0" fontId="47" fillId="0" borderId="32" xfId="0" applyFont="1" applyFill="1" applyBorder="1" applyAlignment="1">
      <alignment vertical="center"/>
    </xf>
    <xf numFmtId="2" fontId="48" fillId="0" borderId="0" xfId="46" applyNumberFormat="1" applyFont="1" applyFill="1" applyBorder="1" applyAlignment="1">
      <alignment horizontal="center" vertical="center"/>
    </xf>
    <xf numFmtId="4" fontId="48" fillId="0" borderId="0" xfId="16" applyNumberFormat="1" applyFont="1" applyFill="1" applyBorder="1" applyAlignment="1">
      <alignment horizontal="center" vertical="center"/>
    </xf>
    <xf numFmtId="187" fontId="134" fillId="0" borderId="20" xfId="0" applyNumberFormat="1" applyFont="1" applyBorder="1" applyAlignment="1">
      <alignment horizontal="center" vertical="center"/>
    </xf>
    <xf numFmtId="0" fontId="133" fillId="0" borderId="12" xfId="46" applyFont="1" applyFill="1" applyBorder="1" applyAlignment="1">
      <alignment horizontal="center" vertical="center"/>
    </xf>
    <xf numFmtId="187" fontId="134" fillId="0" borderId="13" xfId="0" applyNumberFormat="1" applyFont="1" applyBorder="1" applyAlignment="1">
      <alignment horizontal="center" vertical="center"/>
    </xf>
    <xf numFmtId="0" fontId="6" fillId="4" borderId="14" xfId="0" applyFont="1" applyFill="1" applyBorder="1" applyAlignment="1">
      <alignment vertical="center" wrapText="1"/>
    </xf>
    <xf numFmtId="3" fontId="64" fillId="0" borderId="15" xfId="48" applyNumberFormat="1" applyFont="1" applyFill="1" applyBorder="1" applyAlignment="1">
      <alignment horizontal="center" vertical="center" wrapText="1"/>
    </xf>
    <xf numFmtId="0" fontId="64" fillId="0" borderId="16" xfId="48" applyFont="1" applyFill="1" applyBorder="1" applyAlignment="1">
      <alignment horizontal="center" vertical="center"/>
    </xf>
    <xf numFmtId="9" fontId="5" fillId="0" borderId="13" xfId="46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64" fillId="0" borderId="27" xfId="48" applyFont="1" applyFill="1" applyBorder="1" applyAlignment="1">
      <alignment horizontal="center" vertical="center"/>
    </xf>
    <xf numFmtId="0" fontId="33" fillId="0" borderId="12" xfId="47" applyFont="1" applyFill="1" applyBorder="1" applyAlignment="1">
      <alignment vertical="center"/>
    </xf>
    <xf numFmtId="0" fontId="64" fillId="0" borderId="26" xfId="48" applyFont="1" applyFill="1" applyBorder="1" applyAlignment="1">
      <alignment horizontal="center" vertical="center"/>
    </xf>
    <xf numFmtId="0" fontId="5" fillId="0" borderId="12" xfId="46" applyFont="1" applyFill="1" applyBorder="1" applyAlignment="1">
      <alignment horizontal="center" vertical="center"/>
    </xf>
    <xf numFmtId="187" fontId="9" fillId="0" borderId="12" xfId="0" applyNumberFormat="1" applyFont="1" applyBorder="1" applyAlignment="1">
      <alignment horizontal="center" vertical="center"/>
    </xf>
    <xf numFmtId="3" fontId="5" fillId="0" borderId="15" xfId="0" applyNumberFormat="1" applyFont="1" applyBorder="1" applyAlignment="1">
      <alignment vertical="center"/>
    </xf>
    <xf numFmtId="0" fontId="50" fillId="0" borderId="16" xfId="48" applyFont="1" applyFill="1" applyBorder="1" applyAlignment="1">
      <alignment horizontal="center" vertical="center"/>
    </xf>
    <xf numFmtId="0" fontId="5" fillId="0" borderId="13" xfId="45" applyFont="1" applyFill="1" applyBorder="1" applyAlignment="1">
      <alignment horizontal="center" vertical="center"/>
    </xf>
    <xf numFmtId="17" fontId="40" fillId="0" borderId="14" xfId="46" applyNumberFormat="1" applyFont="1" applyFill="1" applyBorder="1" applyAlignment="1">
      <alignment horizontal="center" vertical="center"/>
    </xf>
    <xf numFmtId="17" fontId="40" fillId="0" borderId="13" xfId="46" applyNumberFormat="1" applyFont="1" applyFill="1" applyBorder="1" applyAlignment="1">
      <alignment horizontal="center" vertical="center"/>
    </xf>
    <xf numFmtId="0" fontId="6" fillId="0" borderId="15" xfId="46" applyFont="1" applyFill="1" applyBorder="1" applyAlignment="1">
      <alignment vertical="center"/>
    </xf>
    <xf numFmtId="49" fontId="49" fillId="0" borderId="13" xfId="0" applyNumberFormat="1" applyFont="1" applyFill="1" applyBorder="1" applyAlignment="1">
      <alignment vertical="center"/>
    </xf>
    <xf numFmtId="0" fontId="5" fillId="0" borderId="15" xfId="46" applyFont="1" applyFill="1" applyBorder="1" applyAlignment="1">
      <alignment vertical="center"/>
    </xf>
    <xf numFmtId="0" fontId="6" fillId="0" borderId="30" xfId="46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34" fillId="0" borderId="12" xfId="0" applyFont="1" applyFill="1" applyBorder="1" applyAlignment="1">
      <alignment horizontal="center" vertical="center"/>
    </xf>
    <xf numFmtId="0" fontId="139" fillId="0" borderId="14" xfId="0" applyFont="1" applyBorder="1" applyAlignment="1">
      <alignment vertical="center"/>
    </xf>
    <xf numFmtId="0" fontId="133" fillId="4" borderId="13" xfId="45" applyFont="1" applyFill="1" applyBorder="1" applyAlignment="1">
      <alignment horizontal="center" vertical="center"/>
    </xf>
    <xf numFmtId="0" fontId="5" fillId="4" borderId="13" xfId="45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/>
    </xf>
    <xf numFmtId="0" fontId="49" fillId="4" borderId="13" xfId="0" applyFont="1" applyFill="1" applyBorder="1" applyAlignment="1">
      <alignment horizontal="left" vertical="center"/>
    </xf>
    <xf numFmtId="0" fontId="40" fillId="0" borderId="13" xfId="45" applyFont="1" applyFill="1" applyBorder="1" applyAlignment="1">
      <alignment horizontal="center" vertical="center"/>
    </xf>
    <xf numFmtId="43" fontId="40" fillId="0" borderId="13" xfId="16" applyFont="1" applyFill="1" applyBorder="1" applyAlignment="1">
      <alignment horizontal="right" vertical="center"/>
    </xf>
    <xf numFmtId="0" fontId="40" fillId="4" borderId="13" xfId="45" applyFont="1" applyFill="1" applyBorder="1" applyAlignment="1">
      <alignment horizontal="center" vertical="center"/>
    </xf>
    <xf numFmtId="43" fontId="9" fillId="0" borderId="13" xfId="16" applyFont="1" applyFill="1" applyBorder="1" applyAlignment="1">
      <alignment horizontal="center" vertical="center"/>
    </xf>
    <xf numFmtId="0" fontId="140" fillId="0" borderId="13" xfId="45" applyFont="1" applyFill="1" applyBorder="1" applyAlignment="1">
      <alignment horizontal="center" vertical="center"/>
    </xf>
    <xf numFmtId="43" fontId="40" fillId="0" borderId="13" xfId="16" applyFont="1" applyFill="1" applyBorder="1" applyAlignment="1">
      <alignment horizontal="center" vertical="center"/>
    </xf>
    <xf numFmtId="0" fontId="5" fillId="0" borderId="13" xfId="45" applyFont="1" applyFill="1" applyBorder="1" applyAlignment="1">
      <alignment vertical="center"/>
    </xf>
    <xf numFmtId="9" fontId="40" fillId="0" borderId="13" xfId="16" applyNumberFormat="1" applyFont="1" applyFill="1" applyBorder="1" applyAlignment="1">
      <alignment horizontal="center" vertical="center"/>
    </xf>
    <xf numFmtId="0" fontId="54" fillId="4" borderId="13" xfId="0" applyFont="1" applyFill="1" applyBorder="1" applyAlignment="1">
      <alignment horizontal="center"/>
    </xf>
    <xf numFmtId="0" fontId="140" fillId="4" borderId="13" xfId="45" applyFont="1" applyFill="1" applyBorder="1" applyAlignment="1">
      <alignment horizontal="center" vertical="center"/>
    </xf>
    <xf numFmtId="9" fontId="140" fillId="0" borderId="20" xfId="45" applyNumberFormat="1" applyFont="1" applyFill="1" applyBorder="1" applyAlignment="1">
      <alignment horizontal="center" vertical="center"/>
    </xf>
    <xf numFmtId="43" fontId="142" fillId="0" borderId="13" xfId="16" applyFont="1" applyFill="1" applyBorder="1" applyAlignment="1">
      <alignment horizontal="center" vertical="center"/>
    </xf>
    <xf numFmtId="0" fontId="144" fillId="4" borderId="12" xfId="0" applyFont="1" applyFill="1" applyBorder="1" applyAlignment="1">
      <alignment horizontal="center"/>
    </xf>
    <xf numFmtId="0" fontId="20" fillId="4" borderId="0" xfId="0" applyFont="1" applyFill="1" applyBorder="1"/>
    <xf numFmtId="0" fontId="6" fillId="4" borderId="15" xfId="48" applyNumberFormat="1" applyFont="1" applyFill="1" applyBorder="1" applyAlignment="1">
      <alignment horizontal="left" vertical="center"/>
    </xf>
    <xf numFmtId="0" fontId="9" fillId="0" borderId="12" xfId="0" applyFont="1" applyBorder="1" applyAlignment="1">
      <alignment horizontal="center"/>
    </xf>
    <xf numFmtId="9" fontId="5" fillId="0" borderId="13" xfId="45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9" fontId="141" fillId="0" borderId="13" xfId="16" applyNumberFormat="1" applyFont="1" applyFill="1" applyBorder="1" applyAlignment="1">
      <alignment horizontal="center" vertical="center"/>
    </xf>
    <xf numFmtId="49" fontId="141" fillId="0" borderId="13" xfId="21" applyNumberFormat="1" applyFont="1" applyFill="1" applyBorder="1" applyAlignment="1">
      <alignment horizontal="center" vertical="center"/>
    </xf>
    <xf numFmtId="0" fontId="134" fillId="0" borderId="0" xfId="0" applyFont="1"/>
    <xf numFmtId="0" fontId="6" fillId="0" borderId="15" xfId="0" applyFont="1" applyBorder="1" applyAlignment="1">
      <alignment horizontal="center" vertical="center"/>
    </xf>
    <xf numFmtId="2" fontId="49" fillId="0" borderId="13" xfId="49" applyNumberFormat="1" applyFont="1" applyFill="1" applyBorder="1" applyAlignment="1">
      <alignment horizontal="left" vertical="center" wrapText="1"/>
    </xf>
    <xf numFmtId="43" fontId="54" fillId="0" borderId="13" xfId="16" applyFont="1" applyFill="1" applyBorder="1" applyAlignment="1">
      <alignment horizontal="center" vertical="center"/>
    </xf>
    <xf numFmtId="2" fontId="49" fillId="0" borderId="13" xfId="0" applyNumberFormat="1" applyFont="1" applyBorder="1" applyAlignment="1">
      <alignment horizontal="left" vertical="center"/>
    </xf>
    <xf numFmtId="0" fontId="49" fillId="0" borderId="13" xfId="21" applyFont="1" applyFill="1" applyBorder="1" applyAlignment="1">
      <alignment horizontal="left" vertical="center"/>
    </xf>
    <xf numFmtId="0" fontId="5" fillId="0" borderId="13" xfId="21" applyFont="1" applyFill="1" applyBorder="1" applyAlignment="1">
      <alignment horizontal="center" vertical="center"/>
    </xf>
    <xf numFmtId="0" fontId="49" fillId="0" borderId="13" xfId="61" applyFont="1" applyFill="1" applyBorder="1" applyAlignment="1">
      <alignment vertical="center"/>
    </xf>
    <xf numFmtId="0" fontId="9" fillId="0" borderId="14" xfId="46" applyFont="1" applyFill="1" applyBorder="1" applyAlignment="1">
      <alignment horizontal="left" vertical="center"/>
    </xf>
    <xf numFmtId="0" fontId="40" fillId="0" borderId="13" xfId="21" applyFont="1" applyFill="1" applyBorder="1" applyAlignment="1">
      <alignment horizontal="center" vertical="center"/>
    </xf>
    <xf numFmtId="0" fontId="49" fillId="0" borderId="13" xfId="0" applyFont="1" applyBorder="1" applyAlignment="1">
      <alignment horizontal="center" vertical="center"/>
    </xf>
    <xf numFmtId="0" fontId="49" fillId="0" borderId="0" xfId="0" applyFont="1"/>
    <xf numFmtId="0" fontId="9" fillId="0" borderId="16" xfId="46" applyFont="1" applyFill="1" applyBorder="1" applyAlignment="1">
      <alignment horizontal="left" vertical="center"/>
    </xf>
    <xf numFmtId="0" fontId="140" fillId="0" borderId="12" xfId="45" applyFont="1" applyFill="1" applyBorder="1" applyAlignment="1">
      <alignment horizontal="center" vertical="center"/>
    </xf>
    <xf numFmtId="0" fontId="6" fillId="0" borderId="5" xfId="45" applyFont="1" applyFill="1" applyBorder="1" applyAlignment="1">
      <alignment horizontal="left" vertical="center"/>
    </xf>
    <xf numFmtId="0" fontId="6" fillId="0" borderId="5" xfId="0" applyFont="1" applyBorder="1"/>
    <xf numFmtId="43" fontId="54" fillId="0" borderId="5" xfId="16" applyFont="1" applyFill="1" applyBorder="1" applyAlignment="1">
      <alignment horizontal="right" vertical="center"/>
    </xf>
    <xf numFmtId="43" fontId="133" fillId="0" borderId="13" xfId="16" applyFont="1" applyFill="1" applyBorder="1" applyAlignment="1">
      <alignment horizontal="center" vertical="center"/>
    </xf>
    <xf numFmtId="0" fontId="140" fillId="4" borderId="13" xfId="49" applyFont="1" applyFill="1" applyBorder="1" applyAlignment="1">
      <alignment horizontal="center" vertical="center"/>
    </xf>
    <xf numFmtId="0" fontId="144" fillId="4" borderId="0" xfId="0" applyFont="1" applyFill="1"/>
    <xf numFmtId="0" fontId="140" fillId="4" borderId="20" xfId="49" applyFont="1" applyFill="1" applyBorder="1" applyAlignment="1">
      <alignment horizontal="center" vertical="center"/>
    </xf>
    <xf numFmtId="0" fontId="5" fillId="4" borderId="13" xfId="49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149" fillId="4" borderId="14" xfId="0" applyFont="1" applyFill="1" applyBorder="1" applyAlignment="1">
      <alignment horizontal="left" vertical="center"/>
    </xf>
    <xf numFmtId="9" fontId="140" fillId="0" borderId="13" xfId="45" applyNumberFormat="1" applyFont="1" applyFill="1" applyBorder="1" applyAlignment="1">
      <alignment horizontal="center" vertical="center"/>
    </xf>
    <xf numFmtId="0" fontId="143" fillId="4" borderId="20" xfId="0" applyFont="1" applyFill="1" applyBorder="1" applyAlignment="1">
      <alignment horizontal="center"/>
    </xf>
    <xf numFmtId="191" fontId="5" fillId="4" borderId="13" xfId="16" applyNumberFormat="1" applyFont="1" applyFill="1" applyBorder="1" applyAlignment="1">
      <alignment horizontal="center" vertical="center"/>
    </xf>
    <xf numFmtId="43" fontId="5" fillId="0" borderId="13" xfId="16" applyFont="1" applyFill="1" applyBorder="1" applyAlignment="1">
      <alignment vertical="center"/>
    </xf>
    <xf numFmtId="43" fontId="5" fillId="0" borderId="13" xfId="16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" fillId="4" borderId="17" xfId="49" applyFont="1" applyFill="1" applyBorder="1" applyAlignment="1">
      <alignment horizontal="center" vertical="center"/>
    </xf>
    <xf numFmtId="0" fontId="49" fillId="4" borderId="14" xfId="0" applyFont="1" applyFill="1" applyBorder="1" applyAlignment="1">
      <alignment horizontal="left" vertical="center"/>
    </xf>
    <xf numFmtId="0" fontId="6" fillId="4" borderId="13" xfId="45" applyFont="1" applyFill="1" applyBorder="1" applyAlignment="1">
      <alignment horizontal="center" vertical="center"/>
    </xf>
    <xf numFmtId="0" fontId="52" fillId="4" borderId="14" xfId="0" applyFont="1" applyFill="1" applyBorder="1" applyAlignment="1">
      <alignment horizontal="left" vertical="center"/>
    </xf>
    <xf numFmtId="0" fontId="9" fillId="4" borderId="13" xfId="0" applyFont="1" applyFill="1" applyBorder="1" applyAlignment="1">
      <alignment horizontal="center"/>
    </xf>
    <xf numFmtId="0" fontId="6" fillId="4" borderId="29" xfId="48" applyFont="1" applyFill="1" applyBorder="1" applyAlignment="1">
      <alignment horizontal="left" vertical="center"/>
    </xf>
    <xf numFmtId="0" fontId="9" fillId="4" borderId="12" xfId="0" applyFont="1" applyFill="1" applyBorder="1" applyAlignment="1">
      <alignment horizontal="center"/>
    </xf>
    <xf numFmtId="49" fontId="6" fillId="4" borderId="13" xfId="63" applyNumberFormat="1" applyFont="1" applyFill="1" applyBorder="1" applyAlignment="1">
      <alignment vertical="center"/>
    </xf>
    <xf numFmtId="3" fontId="5" fillId="4" borderId="13" xfId="16" applyNumberFormat="1" applyFont="1" applyFill="1" applyBorder="1" applyAlignment="1">
      <alignment horizontal="center" vertical="center"/>
    </xf>
    <xf numFmtId="2" fontId="6" fillId="0" borderId="15" xfId="0" applyNumberFormat="1" applyFont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2" fontId="52" fillId="0" borderId="13" xfId="0" applyNumberFormat="1" applyFont="1" applyFill="1" applyBorder="1" applyAlignment="1">
      <alignment vertical="center"/>
    </xf>
    <xf numFmtId="49" fontId="6" fillId="0" borderId="13" xfId="63" applyNumberFormat="1" applyFont="1" applyFill="1" applyBorder="1" applyAlignment="1">
      <alignment vertical="center"/>
    </xf>
    <xf numFmtId="0" fontId="6" fillId="0" borderId="32" xfId="0" applyFont="1" applyFill="1" applyBorder="1" applyAlignment="1">
      <alignment horizontal="center" vertical="center"/>
    </xf>
    <xf numFmtId="9" fontId="141" fillId="0" borderId="13" xfId="45" applyNumberFormat="1" applyFont="1" applyFill="1" applyBorder="1" applyAlignment="1">
      <alignment horizontal="center" vertical="center"/>
    </xf>
    <xf numFmtId="0" fontId="58" fillId="0" borderId="13" xfId="46" applyFont="1" applyFill="1" applyBorder="1" applyAlignment="1">
      <alignment horizontal="center" vertical="center"/>
    </xf>
    <xf numFmtId="190" fontId="6" fillId="0" borderId="13" xfId="50" applyNumberFormat="1" applyFont="1" applyFill="1" applyBorder="1" applyAlignment="1">
      <alignment horizontal="left" vertical="center"/>
    </xf>
    <xf numFmtId="190" fontId="9" fillId="0" borderId="15" xfId="50" applyNumberFormat="1" applyFont="1" applyFill="1" applyBorder="1" applyAlignment="1"/>
    <xf numFmtId="0" fontId="6" fillId="0" borderId="13" xfId="0" applyNumberFormat="1" applyFont="1" applyFill="1" applyBorder="1" applyAlignment="1">
      <alignment horizontal="center" vertical="center"/>
    </xf>
    <xf numFmtId="3" fontId="6" fillId="0" borderId="13" xfId="0" applyNumberFormat="1" applyFont="1" applyFill="1" applyBorder="1" applyAlignment="1">
      <alignment horizontal="center" vertical="center"/>
    </xf>
    <xf numFmtId="190" fontId="6" fillId="0" borderId="15" xfId="50" applyNumberFormat="1" applyFont="1" applyFill="1" applyBorder="1" applyAlignment="1"/>
    <xf numFmtId="190" fontId="6" fillId="0" borderId="13" xfId="50" applyNumberFormat="1" applyFont="1" applyFill="1" applyBorder="1" applyAlignment="1">
      <alignment horizontal="center" vertical="center"/>
    </xf>
    <xf numFmtId="49" fontId="47" fillId="0" borderId="13" xfId="0" applyNumberFormat="1" applyFont="1" applyFill="1" applyBorder="1" applyAlignment="1">
      <alignment vertical="center"/>
    </xf>
    <xf numFmtId="0" fontId="143" fillId="0" borderId="13" xfId="0" applyFont="1" applyBorder="1" applyAlignment="1">
      <alignment horizontal="center"/>
    </xf>
    <xf numFmtId="190" fontId="6" fillId="0" borderId="15" xfId="50" applyNumberFormat="1" applyFont="1" applyFill="1" applyBorder="1" applyAlignment="1">
      <alignment horizontal="center"/>
    </xf>
    <xf numFmtId="49" fontId="138" fillId="4" borderId="13" xfId="63" applyNumberFormat="1" applyFont="1" applyFill="1" applyBorder="1" applyAlignment="1">
      <alignment horizontal="center" vertical="center"/>
    </xf>
    <xf numFmtId="0" fontId="29" fillId="0" borderId="13" xfId="51" applyFont="1" applyFill="1" applyBorder="1" applyAlignment="1">
      <alignment horizontal="center" vertical="center"/>
    </xf>
    <xf numFmtId="190" fontId="6" fillId="0" borderId="15" xfId="50" applyNumberFormat="1" applyFont="1" applyBorder="1" applyAlignment="1">
      <alignment horizontal="center"/>
    </xf>
    <xf numFmtId="190" fontId="6" fillId="0" borderId="16" xfId="50" applyNumberFormat="1" applyFont="1" applyFill="1" applyBorder="1" applyAlignment="1">
      <alignment horizontal="center" vertical="center"/>
    </xf>
    <xf numFmtId="190" fontId="52" fillId="0" borderId="13" xfId="50" applyNumberFormat="1" applyFont="1" applyFill="1" applyBorder="1" applyAlignment="1">
      <alignment vertical="center"/>
    </xf>
    <xf numFmtId="43" fontId="40" fillId="0" borderId="13" xfId="21" applyNumberFormat="1" applyFont="1" applyFill="1" applyBorder="1" applyAlignment="1">
      <alignment horizontal="center" vertical="center"/>
    </xf>
    <xf numFmtId="43" fontId="9" fillId="0" borderId="13" xfId="21" applyNumberFormat="1" applyFont="1" applyFill="1" applyBorder="1" applyAlignment="1">
      <alignment horizontal="center" vertical="center"/>
    </xf>
    <xf numFmtId="190" fontId="6" fillId="0" borderId="19" xfId="50" applyNumberFormat="1" applyFont="1" applyBorder="1" applyAlignment="1">
      <alignment horizontal="center"/>
    </xf>
    <xf numFmtId="190" fontId="52" fillId="0" borderId="17" xfId="50" applyNumberFormat="1" applyFont="1" applyFill="1" applyBorder="1" applyAlignment="1">
      <alignment vertical="center"/>
    </xf>
    <xf numFmtId="190" fontId="6" fillId="0" borderId="17" xfId="50" applyNumberFormat="1" applyFont="1" applyFill="1" applyBorder="1" applyAlignment="1">
      <alignment horizontal="center" vertical="center"/>
    </xf>
    <xf numFmtId="43" fontId="9" fillId="0" borderId="17" xfId="21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47" fillId="0" borderId="20" xfId="61" applyFont="1" applyFill="1" applyBorder="1" applyAlignment="1">
      <alignment vertical="center"/>
    </xf>
    <xf numFmtId="0" fontId="6" fillId="0" borderId="21" xfId="46" applyFont="1" applyFill="1" applyBorder="1" applyAlignment="1">
      <alignment horizontal="left" vertical="center"/>
    </xf>
    <xf numFmtId="190" fontId="6" fillId="0" borderId="0" xfId="50" applyNumberFormat="1" applyFont="1" applyFill="1" applyAlignment="1">
      <alignment horizontal="center" vertical="center"/>
    </xf>
    <xf numFmtId="190" fontId="52" fillId="0" borderId="20" xfId="50" applyNumberFormat="1" applyFont="1" applyFill="1" applyBorder="1" applyAlignment="1">
      <alignment vertical="center"/>
    </xf>
    <xf numFmtId="190" fontId="6" fillId="0" borderId="20" xfId="50" applyNumberFormat="1" applyFont="1" applyFill="1" applyBorder="1" applyAlignment="1">
      <alignment horizontal="center" vertical="center"/>
    </xf>
    <xf numFmtId="43" fontId="9" fillId="0" borderId="20" xfId="21" applyNumberFormat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190" fontId="6" fillId="0" borderId="22" xfId="50" applyNumberFormat="1" applyFont="1" applyBorder="1" applyAlignment="1">
      <alignment horizontal="center"/>
    </xf>
    <xf numFmtId="190" fontId="6" fillId="0" borderId="15" xfId="50" applyNumberFormat="1" applyFont="1" applyFill="1" applyBorder="1" applyAlignment="1">
      <alignment horizontal="center" vertical="center"/>
    </xf>
    <xf numFmtId="190" fontId="47" fillId="0" borderId="32" xfId="50" applyNumberFormat="1" applyFont="1" applyFill="1" applyBorder="1" applyAlignment="1">
      <alignment vertical="center"/>
    </xf>
    <xf numFmtId="0" fontId="49" fillId="0" borderId="14" xfId="51" applyFont="1" applyFill="1" applyBorder="1" applyAlignment="1">
      <alignment vertical="center"/>
    </xf>
    <xf numFmtId="0" fontId="49" fillId="0" borderId="14" xfId="51" applyFont="1" applyFill="1" applyBorder="1" applyAlignment="1">
      <alignment horizontal="left" vertical="center"/>
    </xf>
    <xf numFmtId="0" fontId="134" fillId="0" borderId="32" xfId="0" applyFont="1" applyBorder="1"/>
    <xf numFmtId="0" fontId="6" fillId="0" borderId="15" xfId="50" applyNumberFormat="1" applyFont="1" applyBorder="1" applyAlignment="1">
      <alignment horizontal="center" vertical="center"/>
    </xf>
    <xf numFmtId="9" fontId="6" fillId="0" borderId="13" xfId="62" applyNumberFormat="1" applyFont="1" applyFill="1" applyBorder="1" applyAlignment="1">
      <alignment horizontal="center" vertical="center"/>
    </xf>
    <xf numFmtId="0" fontId="40" fillId="0" borderId="13" xfId="0" applyFont="1" applyBorder="1"/>
    <xf numFmtId="190" fontId="54" fillId="0" borderId="13" xfId="50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4" fillId="0" borderId="0" xfId="0" applyFont="1" applyFill="1" applyBorder="1" applyAlignment="1">
      <alignment horizontal="center" vertical="center"/>
    </xf>
    <xf numFmtId="0" fontId="33" fillId="0" borderId="20" xfId="61" applyFont="1" applyFill="1" applyBorder="1" applyAlignment="1">
      <alignment vertical="center"/>
    </xf>
    <xf numFmtId="190" fontId="54" fillId="0" borderId="20" xfId="50" applyNumberFormat="1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49" fontId="5" fillId="0" borderId="13" xfId="63" applyNumberFormat="1" applyFont="1" applyFill="1" applyBorder="1" applyAlignment="1">
      <alignment vertical="center"/>
    </xf>
    <xf numFmtId="0" fontId="33" fillId="0" borderId="32" xfId="46" applyFont="1" applyFill="1" applyBorder="1" applyAlignment="1">
      <alignment horizontal="left" vertical="center"/>
    </xf>
    <xf numFmtId="190" fontId="33" fillId="0" borderId="32" xfId="50" applyNumberFormat="1" applyFont="1" applyFill="1" applyBorder="1" applyAlignment="1">
      <alignment vertical="center"/>
    </xf>
    <xf numFmtId="0" fontId="5" fillId="0" borderId="32" xfId="0" applyFont="1" applyFill="1" applyBorder="1" applyAlignment="1">
      <alignment horizontal="center" vertical="center"/>
    </xf>
    <xf numFmtId="2" fontId="24" fillId="0" borderId="0" xfId="46" applyNumberFormat="1" applyFont="1" applyFill="1" applyBorder="1" applyAlignment="1">
      <alignment horizontal="center" vertical="center"/>
    </xf>
    <xf numFmtId="4" fontId="24" fillId="0" borderId="0" xfId="16" applyNumberFormat="1" applyFont="1" applyFill="1" applyBorder="1" applyAlignment="1">
      <alignment horizontal="center" vertical="center"/>
    </xf>
    <xf numFmtId="0" fontId="137" fillId="0" borderId="13" xfId="40" applyFont="1" applyFill="1" applyBorder="1" applyAlignment="1">
      <alignment horizontal="center" vertical="center"/>
    </xf>
    <xf numFmtId="9" fontId="40" fillId="5" borderId="13" xfId="16" applyNumberFormat="1" applyFont="1" applyFill="1" applyBorder="1" applyAlignment="1">
      <alignment horizontal="center" vertical="center"/>
    </xf>
    <xf numFmtId="0" fontId="140" fillId="5" borderId="12" xfId="49" applyFont="1" applyFill="1" applyBorder="1" applyAlignment="1">
      <alignment horizontal="center" vertical="center"/>
    </xf>
    <xf numFmtId="0" fontId="140" fillId="5" borderId="13" xfId="49" applyFont="1" applyFill="1" applyBorder="1" applyAlignment="1">
      <alignment horizontal="center" vertical="center"/>
    </xf>
    <xf numFmtId="0" fontId="140" fillId="0" borderId="13" xfId="61" applyFont="1" applyFill="1" applyBorder="1" applyAlignment="1">
      <alignment horizontal="center" vertical="center"/>
    </xf>
    <xf numFmtId="43" fontId="143" fillId="0" borderId="13" xfId="16" applyFont="1" applyFill="1" applyBorder="1" applyAlignment="1">
      <alignment horizontal="right" vertical="center"/>
    </xf>
    <xf numFmtId="0" fontId="29" fillId="0" borderId="13" xfId="51" applyFont="1" applyFill="1" applyBorder="1" applyAlignment="1">
      <alignment horizontal="left" vertical="center"/>
    </xf>
    <xf numFmtId="3" fontId="6" fillId="0" borderId="15" xfId="0" applyNumberFormat="1" applyFont="1" applyBorder="1" applyAlignment="1">
      <alignment horizontal="right"/>
    </xf>
    <xf numFmtId="1" fontId="6" fillId="0" borderId="13" xfId="0" applyNumberFormat="1" applyFont="1" applyFill="1" applyBorder="1" applyAlignment="1">
      <alignment horizontal="center" vertical="center"/>
    </xf>
    <xf numFmtId="43" fontId="6" fillId="0" borderId="13" xfId="16" applyFont="1" applyFill="1" applyBorder="1" applyAlignment="1">
      <alignment horizontal="right" vertical="center"/>
    </xf>
    <xf numFmtId="0" fontId="6" fillId="0" borderId="15" xfId="0" applyFont="1" applyBorder="1" applyAlignment="1">
      <alignment horizontal="right"/>
    </xf>
    <xf numFmtId="49" fontId="54" fillId="0" borderId="13" xfId="0" applyNumberFormat="1" applyFont="1" applyFill="1" applyBorder="1" applyAlignment="1">
      <alignment vertical="center"/>
    </xf>
    <xf numFmtId="0" fontId="6" fillId="0" borderId="19" xfId="0" applyFont="1" applyBorder="1" applyAlignment="1">
      <alignment horizontal="right"/>
    </xf>
    <xf numFmtId="0" fontId="6" fillId="0" borderId="22" xfId="0" applyFont="1" applyBorder="1" applyAlignment="1">
      <alignment horizontal="right"/>
    </xf>
    <xf numFmtId="49" fontId="52" fillId="0" borderId="20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right" vertical="center"/>
    </xf>
    <xf numFmtId="3" fontId="6" fillId="0" borderId="15" xfId="61" applyNumberFormat="1" applyFont="1" applyFill="1" applyBorder="1" applyAlignment="1">
      <alignment horizontal="right" vertical="center"/>
    </xf>
    <xf numFmtId="49" fontId="33" fillId="0" borderId="32" xfId="0" applyNumberFormat="1" applyFont="1" applyFill="1" applyBorder="1" applyAlignment="1">
      <alignment vertical="center"/>
    </xf>
    <xf numFmtId="9" fontId="143" fillId="0" borderId="13" xfId="16" applyNumberFormat="1" applyFont="1" applyFill="1" applyBorder="1" applyAlignment="1">
      <alignment horizontal="center" vertical="center"/>
    </xf>
    <xf numFmtId="3" fontId="6" fillId="0" borderId="19" xfId="61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3" fontId="6" fillId="0" borderId="17" xfId="0" applyNumberFormat="1" applyFont="1" applyFill="1" applyBorder="1" applyAlignment="1">
      <alignment horizontal="center" vertical="center"/>
    </xf>
    <xf numFmtId="3" fontId="6" fillId="0" borderId="22" xfId="61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3" fontId="6" fillId="0" borderId="20" xfId="0" applyNumberFormat="1" applyFont="1" applyFill="1" applyBorder="1" applyAlignment="1">
      <alignment horizontal="center" vertical="center"/>
    </xf>
    <xf numFmtId="43" fontId="10" fillId="0" borderId="32" xfId="16" applyFont="1" applyFill="1" applyBorder="1" applyAlignment="1">
      <alignment horizontal="right" vertical="center"/>
    </xf>
    <xf numFmtId="190" fontId="9" fillId="0" borderId="13" xfId="50" applyNumberFormat="1" applyFont="1" applyFill="1" applyBorder="1" applyAlignment="1">
      <alignment horizontal="center" vertical="center"/>
    </xf>
    <xf numFmtId="43" fontId="9" fillId="0" borderId="13" xfId="16" applyFont="1" applyFill="1" applyBorder="1" applyAlignment="1">
      <alignment horizontal="right" vertical="center"/>
    </xf>
    <xf numFmtId="190" fontId="9" fillId="0" borderId="20" xfId="50" applyNumberFormat="1" applyFont="1" applyFill="1" applyBorder="1" applyAlignment="1">
      <alignment horizontal="center" vertical="center"/>
    </xf>
    <xf numFmtId="0" fontId="5" fillId="5" borderId="13" xfId="49" applyFont="1" applyFill="1" applyBorder="1" applyAlignment="1">
      <alignment horizontal="center" vertical="center"/>
    </xf>
    <xf numFmtId="0" fontId="5" fillId="5" borderId="20" xfId="49" applyFont="1" applyFill="1" applyBorder="1" applyAlignment="1">
      <alignment horizontal="center" vertical="center"/>
    </xf>
    <xf numFmtId="187" fontId="6" fillId="0" borderId="21" xfId="16" applyNumberFormat="1" applyFont="1" applyFill="1" applyBorder="1" applyAlignment="1">
      <alignment horizontal="center" vertical="center"/>
    </xf>
    <xf numFmtId="4" fontId="6" fillId="0" borderId="20" xfId="16" applyNumberFormat="1" applyFont="1" applyFill="1" applyBorder="1" applyAlignment="1">
      <alignment horizontal="center" vertical="center"/>
    </xf>
    <xf numFmtId="3" fontId="9" fillId="4" borderId="15" xfId="61" applyNumberFormat="1" applyFont="1" applyFill="1" applyBorder="1" applyAlignment="1">
      <alignment horizontal="left" vertical="center"/>
    </xf>
    <xf numFmtId="9" fontId="5" fillId="5" borderId="13" xfId="16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6" fillId="0" borderId="23" xfId="46" applyFont="1" applyFill="1" applyBorder="1" applyAlignment="1">
      <alignment horizontal="center" vertical="center"/>
    </xf>
    <xf numFmtId="0" fontId="9" fillId="0" borderId="32" xfId="0" applyFont="1" applyBorder="1"/>
    <xf numFmtId="0" fontId="6" fillId="0" borderId="30" xfId="0" applyFont="1" applyBorder="1" applyAlignment="1">
      <alignment horizontal="center"/>
    </xf>
    <xf numFmtId="0" fontId="6" fillId="0" borderId="31" xfId="46" applyFont="1" applyFill="1" applyBorder="1" applyAlignment="1">
      <alignment horizontal="center" vertical="center"/>
    </xf>
    <xf numFmtId="49" fontId="52" fillId="0" borderId="32" xfId="0" applyNumberFormat="1" applyFont="1" applyFill="1" applyBorder="1" applyAlignment="1">
      <alignment vertical="center"/>
    </xf>
    <xf numFmtId="0" fontId="5" fillId="5" borderId="12" xfId="49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9" fontId="5" fillId="0" borderId="13" xfId="62" applyNumberFormat="1" applyFont="1" applyFill="1" applyBorder="1" applyAlignment="1">
      <alignment horizontal="center" vertical="center"/>
    </xf>
    <xf numFmtId="0" fontId="6" fillId="0" borderId="29" xfId="45" applyFont="1" applyFill="1" applyBorder="1" applyAlignment="1">
      <alignment horizontal="left" vertical="center"/>
    </xf>
    <xf numFmtId="0" fontId="5" fillId="0" borderId="13" xfId="5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9" xfId="0" applyFont="1" applyBorder="1" applyAlignment="1"/>
    <xf numFmtId="0" fontId="6" fillId="0" borderId="22" xfId="0" applyFont="1" applyBorder="1" applyAlignment="1"/>
    <xf numFmtId="3" fontId="6" fillId="0" borderId="15" xfId="61" applyNumberFormat="1" applyFont="1" applyFill="1" applyBorder="1" applyAlignment="1">
      <alignment vertical="center"/>
    </xf>
    <xf numFmtId="3" fontId="6" fillId="0" borderId="30" xfId="61" applyNumberFormat="1" applyFont="1" applyFill="1" applyBorder="1" applyAlignment="1">
      <alignment horizontal="center" vertical="center"/>
    </xf>
    <xf numFmtId="0" fontId="6" fillId="0" borderId="32" xfId="0" applyNumberFormat="1" applyFont="1" applyFill="1" applyBorder="1" applyAlignment="1">
      <alignment horizontal="center" vertical="center"/>
    </xf>
    <xf numFmtId="3" fontId="6" fillId="0" borderId="32" xfId="0" applyNumberFormat="1" applyFont="1" applyFill="1" applyBorder="1" applyAlignment="1">
      <alignment horizontal="center" vertical="center"/>
    </xf>
    <xf numFmtId="9" fontId="140" fillId="0" borderId="13" xfId="62" applyNumberFormat="1" applyFont="1" applyFill="1" applyBorder="1" applyAlignment="1">
      <alignment horizontal="center" vertical="center"/>
    </xf>
    <xf numFmtId="49" fontId="143" fillId="0" borderId="13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9" fontId="143" fillId="0" borderId="13" xfId="62" applyNumberFormat="1" applyFont="1" applyFill="1" applyBorder="1" applyAlignment="1">
      <alignment horizontal="center" vertical="center"/>
    </xf>
    <xf numFmtId="0" fontId="143" fillId="0" borderId="20" xfId="0" applyFont="1" applyBorder="1" applyAlignment="1">
      <alignment horizontal="center"/>
    </xf>
    <xf numFmtId="0" fontId="49" fillId="0" borderId="13" xfId="0" applyFont="1" applyFill="1" applyBorder="1" applyAlignment="1">
      <alignment vertical="center"/>
    </xf>
    <xf numFmtId="9" fontId="6" fillId="0" borderId="15" xfId="62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49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vertical="center"/>
    </xf>
    <xf numFmtId="0" fontId="49" fillId="0" borderId="13" xfId="0" applyFont="1" applyBorder="1" applyAlignment="1">
      <alignment horizontal="left"/>
    </xf>
    <xf numFmtId="9" fontId="6" fillId="5" borderId="15" xfId="61" applyNumberFormat="1" applyFont="1" applyFill="1" applyBorder="1" applyAlignment="1">
      <alignment horizontal="center" vertical="center"/>
    </xf>
    <xf numFmtId="41" fontId="6" fillId="0" borderId="13" xfId="0" applyNumberFormat="1" applyFont="1" applyFill="1" applyBorder="1" applyAlignment="1">
      <alignment vertical="center"/>
    </xf>
    <xf numFmtId="0" fontId="5" fillId="2" borderId="28" xfId="44" applyFont="1" applyFill="1" applyBorder="1" applyAlignment="1">
      <alignment horizontal="center" vertical="center"/>
    </xf>
    <xf numFmtId="0" fontId="5" fillId="3" borderId="33" xfId="44" applyFont="1" applyFill="1" applyBorder="1" applyAlignment="1">
      <alignment horizontal="center" vertical="center"/>
    </xf>
    <xf numFmtId="188" fontId="5" fillId="0" borderId="12" xfId="16" applyNumberFormat="1" applyFont="1" applyFill="1" applyBorder="1" applyAlignment="1">
      <alignment horizontal="center" vertical="center"/>
    </xf>
    <xf numFmtId="0" fontId="5" fillId="0" borderId="13" xfId="49" applyFont="1" applyFill="1" applyBorder="1" applyAlignment="1">
      <alignment horizontal="center" vertical="center"/>
    </xf>
    <xf numFmtId="188" fontId="54" fillId="0" borderId="13" xfId="16" applyNumberFormat="1" applyFont="1" applyFill="1" applyBorder="1" applyAlignment="1">
      <alignment horizontal="center" vertical="center"/>
    </xf>
    <xf numFmtId="9" fontId="5" fillId="0" borderId="13" xfId="49" applyNumberFormat="1" applyFont="1" applyFill="1" applyBorder="1" applyAlignment="1">
      <alignment horizontal="center" vertical="center"/>
    </xf>
    <xf numFmtId="0" fontId="52" fillId="0" borderId="13" xfId="0" applyFont="1" applyFill="1" applyBorder="1" applyAlignment="1">
      <alignment horizontal="center" vertical="center"/>
    </xf>
    <xf numFmtId="0" fontId="47" fillId="0" borderId="32" xfId="0" applyFont="1" applyFill="1" applyBorder="1" applyAlignment="1">
      <alignment horizontal="center" vertical="center"/>
    </xf>
    <xf numFmtId="188" fontId="5" fillId="0" borderId="13" xfId="16" applyNumberFormat="1" applyFont="1" applyFill="1" applyBorder="1" applyAlignment="1">
      <alignment horizontal="center" vertical="center"/>
    </xf>
    <xf numFmtId="0" fontId="6" fillId="0" borderId="53" xfId="0" applyFont="1" applyFill="1" applyBorder="1"/>
    <xf numFmtId="9" fontId="140" fillId="0" borderId="13" xfId="49" applyNumberFormat="1" applyFont="1" applyFill="1" applyBorder="1" applyAlignment="1">
      <alignment horizontal="center" vertical="center"/>
    </xf>
    <xf numFmtId="188" fontId="142" fillId="0" borderId="13" xfId="16" applyNumberFormat="1" applyFont="1" applyFill="1" applyBorder="1" applyAlignment="1">
      <alignment horizontal="center" vertical="center"/>
    </xf>
    <xf numFmtId="0" fontId="50" fillId="0" borderId="17" xfId="0" applyFont="1" applyBorder="1" applyAlignment="1">
      <alignment vertical="center"/>
    </xf>
    <xf numFmtId="0" fontId="96" fillId="0" borderId="17" xfId="0" applyFont="1" applyFill="1" applyBorder="1" applyAlignment="1">
      <alignment vertical="center"/>
    </xf>
    <xf numFmtId="0" fontId="141" fillId="0" borderId="13" xfId="49" applyFont="1" applyFill="1" applyBorder="1" applyAlignment="1">
      <alignment horizontal="center" vertical="center"/>
    </xf>
    <xf numFmtId="43" fontId="154" fillId="0" borderId="13" xfId="16" applyFont="1" applyFill="1" applyBorder="1" applyAlignment="1">
      <alignment horizontal="center" vertical="center"/>
    </xf>
    <xf numFmtId="4" fontId="143" fillId="0" borderId="13" xfId="16" applyNumberFormat="1" applyFont="1" applyFill="1" applyBorder="1" applyAlignment="1">
      <alignment horizontal="center" vertical="center"/>
    </xf>
    <xf numFmtId="0" fontId="10" fillId="4" borderId="32" xfId="45" applyFont="1" applyFill="1" applyBorder="1" applyAlignment="1">
      <alignment vertical="center"/>
    </xf>
    <xf numFmtId="0" fontId="6" fillId="4" borderId="16" xfId="48" applyFont="1" applyFill="1" applyBorder="1" applyAlignment="1">
      <alignment horizontal="center" vertical="center"/>
    </xf>
    <xf numFmtId="43" fontId="6" fillId="0" borderId="13" xfId="16" applyFont="1" applyFill="1" applyBorder="1" applyAlignment="1">
      <alignment horizontal="center" vertical="center"/>
    </xf>
    <xf numFmtId="0" fontId="49" fillId="4" borderId="18" xfId="0" applyFont="1" applyFill="1" applyBorder="1" applyAlignment="1">
      <alignment horizontal="left" vertical="center"/>
    </xf>
    <xf numFmtId="9" fontId="5" fillId="0" borderId="17" xfId="49" applyNumberFormat="1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/>
    </xf>
    <xf numFmtId="0" fontId="5" fillId="4" borderId="12" xfId="49" applyFont="1" applyFill="1" applyBorder="1" applyAlignment="1">
      <alignment horizontal="center" vertical="center"/>
    </xf>
    <xf numFmtId="0" fontId="5" fillId="4" borderId="32" xfId="49" applyFont="1" applyFill="1" applyBorder="1" applyAlignment="1">
      <alignment horizontal="center" vertical="center"/>
    </xf>
    <xf numFmtId="43" fontId="40" fillId="0" borderId="32" xfId="16" applyFont="1" applyFill="1" applyBorder="1" applyAlignment="1">
      <alignment horizontal="center" vertical="center"/>
    </xf>
    <xf numFmtId="0" fontId="155" fillId="4" borderId="14" xfId="0" applyFont="1" applyFill="1" applyBorder="1"/>
    <xf numFmtId="190" fontId="9" fillId="0" borderId="30" xfId="16" applyNumberFormat="1" applyFont="1" applyFill="1" applyBorder="1" applyAlignment="1">
      <alignment horizontal="right" vertical="center"/>
    </xf>
    <xf numFmtId="0" fontId="9" fillId="4" borderId="16" xfId="48" applyFont="1" applyFill="1" applyBorder="1" applyAlignment="1">
      <alignment horizontal="center" vertical="center"/>
    </xf>
    <xf numFmtId="190" fontId="9" fillId="0" borderId="32" xfId="16" applyNumberFormat="1" applyFont="1" applyFill="1" applyBorder="1" applyAlignment="1">
      <alignment horizontal="right" vertical="center"/>
    </xf>
    <xf numFmtId="190" fontId="9" fillId="0" borderId="15" xfId="50" applyNumberFormat="1" applyFont="1" applyFill="1" applyBorder="1" applyAlignment="1">
      <alignment horizontal="right" vertical="center"/>
    </xf>
    <xf numFmtId="190" fontId="9" fillId="0" borderId="13" xfId="50" applyNumberFormat="1" applyFont="1" applyFill="1" applyBorder="1" applyAlignment="1">
      <alignment horizontal="right" vertical="center"/>
    </xf>
    <xf numFmtId="190" fontId="9" fillId="4" borderId="15" xfId="50" quotePrefix="1" applyNumberFormat="1" applyFont="1" applyFill="1" applyBorder="1" applyAlignment="1">
      <alignment horizontal="left" vertical="center"/>
    </xf>
    <xf numFmtId="190" fontId="9" fillId="4" borderId="13" xfId="50" quotePrefix="1" applyNumberFormat="1" applyFont="1" applyFill="1" applyBorder="1" applyAlignment="1">
      <alignment horizontal="left" vertical="center"/>
    </xf>
    <xf numFmtId="9" fontId="143" fillId="0" borderId="13" xfId="49" applyNumberFormat="1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/>
    </xf>
    <xf numFmtId="0" fontId="5" fillId="4" borderId="23" xfId="45" applyFont="1" applyFill="1" applyBorder="1" applyAlignment="1">
      <alignment horizontal="center" vertical="center"/>
    </xf>
    <xf numFmtId="0" fontId="5" fillId="4" borderId="16" xfId="45" applyFont="1" applyFill="1" applyBorder="1" applyAlignment="1">
      <alignment horizontal="center" vertical="center"/>
    </xf>
    <xf numFmtId="0" fontId="143" fillId="4" borderId="13" xfId="0" applyFont="1" applyFill="1" applyBorder="1" applyAlignment="1">
      <alignment horizontal="center" vertical="center"/>
    </xf>
    <xf numFmtId="187" fontId="148" fillId="4" borderId="13" xfId="16" quotePrefix="1" applyNumberFormat="1" applyFont="1" applyFill="1" applyBorder="1" applyAlignment="1">
      <alignment horizontal="center" vertical="center"/>
    </xf>
    <xf numFmtId="4" fontId="143" fillId="4" borderId="13" xfId="0" applyNumberFormat="1" applyFont="1" applyFill="1" applyBorder="1" applyAlignment="1">
      <alignment horizontal="right" vertical="center"/>
    </xf>
    <xf numFmtId="0" fontId="144" fillId="4" borderId="13" xfId="0" applyFont="1" applyFill="1" applyBorder="1" applyAlignment="1">
      <alignment horizontal="center"/>
    </xf>
    <xf numFmtId="4" fontId="143" fillId="4" borderId="13" xfId="16" applyNumberFormat="1" applyFont="1" applyFill="1" applyBorder="1" applyAlignment="1">
      <alignment horizontal="right" vertical="center"/>
    </xf>
    <xf numFmtId="0" fontId="9" fillId="0" borderId="12" xfId="0" applyFont="1" applyFill="1" applyBorder="1" applyAlignment="1">
      <alignment horizontal="center"/>
    </xf>
    <xf numFmtId="0" fontId="140" fillId="4" borderId="23" xfId="45" applyFont="1" applyFill="1" applyBorder="1" applyAlignment="1">
      <alignment horizontal="center" vertical="center"/>
    </xf>
    <xf numFmtId="0" fontId="140" fillId="4" borderId="16" xfId="45" applyFont="1" applyFill="1" applyBorder="1" applyAlignment="1">
      <alignment horizontal="center" vertical="center"/>
    </xf>
    <xf numFmtId="9" fontId="10" fillId="0" borderId="13" xfId="45" applyNumberFormat="1" applyFont="1" applyFill="1" applyBorder="1" applyAlignment="1">
      <alignment horizontal="center" vertical="center"/>
    </xf>
    <xf numFmtId="4" fontId="6" fillId="4" borderId="13" xfId="16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4" borderId="13" xfId="0" applyFont="1" applyFill="1" applyBorder="1" applyAlignment="1">
      <alignment horizontal="center"/>
    </xf>
    <xf numFmtId="0" fontId="20" fillId="4" borderId="0" xfId="0" applyFont="1" applyFill="1" applyBorder="1"/>
    <xf numFmtId="0" fontId="54" fillId="4" borderId="14" xfId="0" applyFont="1" applyFill="1" applyBorder="1" applyAlignment="1">
      <alignment horizontal="center" vertical="center"/>
    </xf>
    <xf numFmtId="0" fontId="156" fillId="0" borderId="13" xfId="48" applyFont="1" applyFill="1" applyBorder="1" applyAlignment="1">
      <alignment horizontal="center" vertical="center"/>
    </xf>
    <xf numFmtId="0" fontId="9" fillId="13" borderId="12" xfId="0" applyFont="1" applyFill="1" applyBorder="1" applyAlignment="1">
      <alignment horizontal="center"/>
    </xf>
    <xf numFmtId="0" fontId="10" fillId="13" borderId="13" xfId="45" applyFont="1" applyFill="1" applyBorder="1" applyAlignment="1">
      <alignment horizontal="center" vertical="center"/>
    </xf>
    <xf numFmtId="0" fontId="10" fillId="13" borderId="12" xfId="0" applyFont="1" applyFill="1" applyBorder="1" applyAlignment="1">
      <alignment horizontal="center" vertical="center"/>
    </xf>
    <xf numFmtId="0" fontId="156" fillId="4" borderId="13" xfId="46" applyFont="1" applyFill="1" applyBorder="1" applyAlignment="1">
      <alignment horizontal="center" vertical="center"/>
    </xf>
    <xf numFmtId="0" fontId="10" fillId="4" borderId="32" xfId="0" applyFont="1" applyFill="1" applyBorder="1" applyAlignment="1">
      <alignment horizontal="center" vertical="center"/>
    </xf>
    <xf numFmtId="0" fontId="10" fillId="0" borderId="32" xfId="46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vertical="center" wrapText="1"/>
    </xf>
    <xf numFmtId="0" fontId="118" fillId="0" borderId="13" xfId="46" applyFont="1" applyFill="1" applyBorder="1" applyAlignment="1">
      <alignment horizontal="center" vertical="center"/>
    </xf>
    <xf numFmtId="49" fontId="29" fillId="4" borderId="13" xfId="5" applyNumberFormat="1" applyFont="1" applyFill="1" applyBorder="1" applyAlignment="1">
      <alignment horizontal="center" vertical="center"/>
    </xf>
    <xf numFmtId="0" fontId="49" fillId="0" borderId="14" xfId="0" applyFont="1" applyFill="1" applyBorder="1" applyAlignment="1">
      <alignment horizontal="center" vertical="center"/>
    </xf>
    <xf numFmtId="0" fontId="13" fillId="13" borderId="12" xfId="0" applyFont="1" applyFill="1" applyBorder="1" applyAlignment="1">
      <alignment horizontal="center"/>
    </xf>
    <xf numFmtId="0" fontId="54" fillId="0" borderId="14" xfId="61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5" fillId="4" borderId="14" xfId="0" applyFont="1" applyFill="1" applyBorder="1" applyAlignment="1">
      <alignment vertical="center" wrapText="1"/>
    </xf>
    <xf numFmtId="3" fontId="136" fillId="0" borderId="15" xfId="48" applyNumberFormat="1" applyFont="1" applyFill="1" applyBorder="1" applyAlignment="1">
      <alignment horizontal="center" vertical="center" wrapText="1"/>
    </xf>
    <xf numFmtId="0" fontId="136" fillId="0" borderId="16" xfId="48" applyFont="1" applyFill="1" applyBorder="1" applyAlignment="1">
      <alignment horizontal="center" vertical="center"/>
    </xf>
    <xf numFmtId="0" fontId="134" fillId="0" borderId="13" xfId="0" applyFont="1" applyBorder="1" applyAlignment="1">
      <alignment horizontal="center" vertical="center"/>
    </xf>
    <xf numFmtId="0" fontId="0" fillId="0" borderId="13" xfId="0" applyFont="1" applyBorder="1"/>
    <xf numFmtId="49" fontId="152" fillId="0" borderId="13" xfId="0" applyNumberFormat="1" applyFont="1" applyFill="1" applyBorder="1" applyAlignment="1">
      <alignment vertical="center"/>
    </xf>
    <xf numFmtId="0" fontId="152" fillId="0" borderId="13" xfId="0" applyFont="1" applyFill="1" applyBorder="1" applyAlignment="1">
      <alignment vertical="center"/>
    </xf>
    <xf numFmtId="0" fontId="135" fillId="0" borderId="0" xfId="0" applyFont="1" applyFill="1" applyBorder="1" applyAlignment="1">
      <alignment vertical="center"/>
    </xf>
    <xf numFmtId="0" fontId="152" fillId="0" borderId="0" xfId="0" applyFont="1" applyFill="1" applyBorder="1" applyAlignment="1">
      <alignment horizontal="center" vertical="center"/>
    </xf>
    <xf numFmtId="0" fontId="135" fillId="0" borderId="0" xfId="0" applyFont="1" applyFill="1" applyAlignment="1">
      <alignment vertical="center"/>
    </xf>
    <xf numFmtId="0" fontId="0" fillId="0" borderId="17" xfId="0" applyFont="1" applyBorder="1"/>
    <xf numFmtId="0" fontId="136" fillId="0" borderId="27" xfId="48" applyFont="1" applyFill="1" applyBorder="1" applyAlignment="1">
      <alignment horizontal="center" vertical="center"/>
    </xf>
    <xf numFmtId="49" fontId="152" fillId="0" borderId="17" xfId="0" applyNumberFormat="1" applyFont="1" applyFill="1" applyBorder="1" applyAlignment="1">
      <alignment vertical="center"/>
    </xf>
    <xf numFmtId="0" fontId="152" fillId="0" borderId="17" xfId="0" applyFont="1" applyFill="1" applyBorder="1" applyAlignment="1">
      <alignment vertical="center"/>
    </xf>
    <xf numFmtId="0" fontId="138" fillId="0" borderId="57" xfId="47" applyFont="1" applyFill="1" applyBorder="1" applyAlignment="1">
      <alignment vertical="center"/>
    </xf>
    <xf numFmtId="0" fontId="136" fillId="0" borderId="26" xfId="48" applyFont="1" applyFill="1" applyBorder="1" applyAlignment="1">
      <alignment horizontal="center" vertical="center"/>
    </xf>
    <xf numFmtId="49" fontId="152" fillId="0" borderId="12" xfId="0" applyNumberFormat="1" applyFont="1" applyFill="1" applyBorder="1" applyAlignment="1">
      <alignment vertical="center"/>
    </xf>
    <xf numFmtId="0" fontId="152" fillId="0" borderId="12" xfId="0" applyFont="1" applyFill="1" applyBorder="1" applyAlignment="1">
      <alignment vertical="center"/>
    </xf>
    <xf numFmtId="0" fontId="137" fillId="4" borderId="20" xfId="46" applyFont="1" applyFill="1" applyBorder="1" applyAlignment="1">
      <alignment horizontal="left" vertical="center"/>
    </xf>
    <xf numFmtId="0" fontId="135" fillId="0" borderId="21" xfId="46" applyFont="1" applyFill="1" applyBorder="1" applyAlignment="1">
      <alignment horizontal="left" vertical="center"/>
    </xf>
    <xf numFmtId="0" fontId="136" fillId="0" borderId="23" xfId="48" applyFont="1" applyFill="1" applyBorder="1" applyAlignment="1">
      <alignment horizontal="center" vertical="center"/>
    </xf>
    <xf numFmtId="49" fontId="152" fillId="0" borderId="20" xfId="0" applyNumberFormat="1" applyFont="1" applyFill="1" applyBorder="1" applyAlignment="1">
      <alignment vertical="center"/>
    </xf>
    <xf numFmtId="0" fontId="152" fillId="0" borderId="20" xfId="0" applyFont="1" applyFill="1" applyBorder="1" applyAlignment="1">
      <alignment vertical="center"/>
    </xf>
    <xf numFmtId="0" fontId="138" fillId="0" borderId="58" xfId="47" applyFont="1" applyFill="1" applyBorder="1" applyAlignment="1">
      <alignment vertical="center"/>
    </xf>
    <xf numFmtId="0" fontId="137" fillId="4" borderId="13" xfId="46" applyFont="1" applyFill="1" applyBorder="1" applyAlignment="1">
      <alignment horizontal="left" vertical="center"/>
    </xf>
    <xf numFmtId="49" fontId="135" fillId="0" borderId="13" xfId="63" applyNumberFormat="1" applyFont="1" applyFill="1" applyBorder="1" applyAlignment="1">
      <alignment vertical="center"/>
    </xf>
    <xf numFmtId="0" fontId="132" fillId="0" borderId="32" xfId="46" applyFont="1" applyFill="1" applyBorder="1" applyAlignment="1">
      <alignment horizontal="left" vertical="center"/>
    </xf>
    <xf numFmtId="49" fontId="132" fillId="0" borderId="32" xfId="0" applyNumberFormat="1" applyFont="1" applyFill="1" applyBorder="1" applyAlignment="1">
      <alignment vertical="center"/>
    </xf>
    <xf numFmtId="0" fontId="132" fillId="0" borderId="32" xfId="0" applyFont="1" applyFill="1" applyBorder="1" applyAlignment="1">
      <alignment vertical="center"/>
    </xf>
    <xf numFmtId="2" fontId="157" fillId="0" borderId="0" xfId="46" applyNumberFormat="1" applyFont="1" applyFill="1" applyBorder="1" applyAlignment="1">
      <alignment horizontal="center" vertical="center"/>
    </xf>
    <xf numFmtId="4" fontId="157" fillId="0" borderId="0" xfId="16" applyNumberFormat="1" applyFont="1" applyFill="1" applyBorder="1" applyAlignment="1">
      <alignment horizontal="center" vertical="center"/>
    </xf>
    <xf numFmtId="0" fontId="135" fillId="0" borderId="16" xfId="46" applyFont="1" applyFill="1" applyBorder="1" applyAlignment="1">
      <alignment horizontal="center" vertical="center"/>
    </xf>
    <xf numFmtId="43" fontId="145" fillId="0" borderId="13" xfId="0" applyNumberFormat="1" applyFont="1" applyFill="1" applyBorder="1" applyAlignment="1">
      <alignment vertical="center"/>
    </xf>
    <xf numFmtId="2" fontId="135" fillId="0" borderId="0" xfId="0" applyNumberFormat="1" applyFont="1" applyFill="1" applyBorder="1" applyAlignment="1">
      <alignment vertical="center"/>
    </xf>
    <xf numFmtId="0" fontId="138" fillId="0" borderId="12" xfId="47" applyFont="1" applyFill="1" applyBorder="1" applyAlignment="1">
      <alignment vertical="center"/>
    </xf>
    <xf numFmtId="43" fontId="135" fillId="0" borderId="0" xfId="0" applyNumberFormat="1" applyFont="1" applyFill="1" applyBorder="1" applyAlignment="1">
      <alignment vertical="center"/>
    </xf>
    <xf numFmtId="9" fontId="40" fillId="0" borderId="13" xfId="45" applyNumberFormat="1" applyFont="1" applyFill="1" applyBorder="1" applyAlignment="1">
      <alignment horizontal="center" vertical="center"/>
    </xf>
    <xf numFmtId="0" fontId="22" fillId="0" borderId="20" xfId="49" applyFont="1" applyFill="1" applyBorder="1" applyAlignment="1">
      <alignment horizontal="center" vertical="center"/>
    </xf>
    <xf numFmtId="0" fontId="159" fillId="0" borderId="13" xfId="48" applyFont="1" applyFill="1" applyBorder="1" applyAlignment="1">
      <alignment horizontal="center" vertical="center"/>
    </xf>
    <xf numFmtId="0" fontId="54" fillId="4" borderId="14" xfId="0" applyFont="1" applyFill="1" applyBorder="1"/>
    <xf numFmtId="0" fontId="33" fillId="4" borderId="14" xfId="0" applyNumberFormat="1" applyFont="1" applyFill="1" applyBorder="1"/>
    <xf numFmtId="1" fontId="13" fillId="4" borderId="0" xfId="49" applyNumberFormat="1" applyFont="1" applyFill="1" applyBorder="1" applyAlignment="1">
      <alignment horizontal="right" vertical="center"/>
    </xf>
    <xf numFmtId="0" fontId="19" fillId="4" borderId="0" xfId="51" applyFont="1" applyFill="1" applyBorder="1" applyAlignment="1">
      <alignment vertical="center"/>
    </xf>
    <xf numFmtId="0" fontId="19" fillId="4" borderId="0" xfId="51" applyFont="1" applyFill="1" applyBorder="1" applyAlignment="1">
      <alignment horizontal="left" vertical="center"/>
    </xf>
    <xf numFmtId="0" fontId="11" fillId="4" borderId="0" xfId="0" applyFont="1" applyFill="1" applyBorder="1" applyAlignment="1">
      <alignment horizontal="left" vertical="center"/>
    </xf>
    <xf numFmtId="1" fontId="13" fillId="4" borderId="0" xfId="51" applyNumberFormat="1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/>
    </xf>
    <xf numFmtId="0" fontId="33" fillId="0" borderId="12" xfId="0" applyFont="1" applyFill="1" applyBorder="1" applyAlignment="1"/>
    <xf numFmtId="0" fontId="54" fillId="0" borderId="12" xfId="48" applyFont="1" applyFill="1" applyBorder="1" applyAlignment="1">
      <alignment horizontal="left"/>
    </xf>
    <xf numFmtId="0" fontId="5" fillId="0" borderId="12" xfId="48" applyFont="1" applyFill="1" applyBorder="1" applyAlignment="1">
      <alignment horizontal="left"/>
    </xf>
    <xf numFmtId="0" fontId="9" fillId="0" borderId="25" xfId="0" applyFont="1" applyFill="1" applyBorder="1"/>
    <xf numFmtId="0" fontId="13" fillId="0" borderId="12" xfId="0" applyFont="1" applyFill="1" applyBorder="1"/>
    <xf numFmtId="0" fontId="137" fillId="0" borderId="13" xfId="0" applyFont="1" applyFill="1" applyBorder="1" applyAlignment="1">
      <alignment horizontal="center"/>
    </xf>
    <xf numFmtId="0" fontId="54" fillId="0" borderId="13" xfId="61" applyFont="1" applyFill="1" applyBorder="1" applyAlignment="1"/>
    <xf numFmtId="0" fontId="9" fillId="0" borderId="15" xfId="0" applyFont="1" applyFill="1" applyBorder="1"/>
    <xf numFmtId="0" fontId="13" fillId="0" borderId="14" xfId="0" applyFont="1" applyFill="1" applyBorder="1"/>
    <xf numFmtId="190" fontId="9" fillId="0" borderId="15" xfId="50" applyNumberFormat="1" applyFont="1" applyFill="1" applyBorder="1" applyAlignment="1">
      <alignment vertical="center"/>
    </xf>
    <xf numFmtId="0" fontId="106" fillId="0" borderId="14" xfId="48" applyFont="1" applyFill="1" applyBorder="1" applyAlignment="1">
      <alignment horizontal="left"/>
    </xf>
    <xf numFmtId="0" fontId="145" fillId="0" borderId="13" xfId="0" applyFont="1" applyFill="1" applyBorder="1" applyAlignment="1">
      <alignment horizontal="center"/>
    </xf>
    <xf numFmtId="0" fontId="19" fillId="0" borderId="17" xfId="0" applyFont="1" applyFill="1" applyBorder="1"/>
    <xf numFmtId="0" fontId="106" fillId="0" borderId="18" xfId="48" applyFont="1" applyFill="1" applyBorder="1" applyAlignment="1">
      <alignment horizontal="left"/>
    </xf>
    <xf numFmtId="3" fontId="9" fillId="0" borderId="19" xfId="50" applyNumberFormat="1" applyFont="1" applyFill="1" applyBorder="1" applyAlignment="1">
      <alignment horizontal="center"/>
    </xf>
    <xf numFmtId="0" fontId="9" fillId="0" borderId="27" xfId="0" applyFont="1" applyFill="1" applyBorder="1"/>
    <xf numFmtId="0" fontId="22" fillId="0" borderId="17" xfId="0" applyFont="1" applyFill="1" applyBorder="1"/>
    <xf numFmtId="0" fontId="9" fillId="0" borderId="20" xfId="0" applyFont="1" applyFill="1" applyBorder="1" applyAlignment="1">
      <alignment horizontal="center"/>
    </xf>
    <xf numFmtId="0" fontId="49" fillId="0" borderId="14" xfId="48" applyFont="1" applyFill="1" applyBorder="1" applyAlignment="1">
      <alignment vertical="center"/>
    </xf>
    <xf numFmtId="0" fontId="6" fillId="0" borderId="14" xfId="0" applyFont="1" applyFill="1" applyBorder="1" applyAlignment="1">
      <alignment vertical="top"/>
    </xf>
    <xf numFmtId="0" fontId="6" fillId="0" borderId="15" xfId="0" applyFont="1" applyFill="1" applyBorder="1" applyAlignment="1">
      <alignment vertical="top"/>
    </xf>
    <xf numFmtId="0" fontId="6" fillId="0" borderId="16" xfId="0" applyFont="1" applyFill="1" applyBorder="1" applyAlignment="1">
      <alignment vertical="top"/>
    </xf>
    <xf numFmtId="2" fontId="160" fillId="0" borderId="12" xfId="0" applyNumberFormat="1" applyFont="1" applyFill="1" applyBorder="1" applyAlignment="1">
      <alignment horizontal="center"/>
    </xf>
    <xf numFmtId="2" fontId="160" fillId="0" borderId="13" xfId="0" applyNumberFormat="1" applyFont="1" applyFill="1" applyBorder="1" applyAlignment="1">
      <alignment horizontal="center"/>
    </xf>
    <xf numFmtId="2" fontId="160" fillId="0" borderId="32" xfId="0" applyNumberFormat="1" applyFont="1" applyFill="1" applyBorder="1" applyAlignment="1">
      <alignment horizontal="center"/>
    </xf>
    <xf numFmtId="4" fontId="6" fillId="0" borderId="15" xfId="50" applyNumberFormat="1" applyFont="1" applyFill="1" applyBorder="1" applyAlignment="1">
      <alignment horizontal="center"/>
    </xf>
    <xf numFmtId="4" fontId="6" fillId="0" borderId="15" xfId="0" applyNumberFormat="1" applyFont="1" applyFill="1" applyBorder="1" applyAlignment="1">
      <alignment horizontal="center"/>
    </xf>
    <xf numFmtId="43" fontId="40" fillId="0" borderId="13" xfId="0" applyNumberFormat="1" applyFont="1" applyFill="1" applyBorder="1" applyAlignment="1">
      <alignment vertical="center"/>
    </xf>
    <xf numFmtId="0" fontId="161" fillId="0" borderId="16" xfId="48" applyFont="1" applyFill="1" applyBorder="1" applyAlignment="1">
      <alignment horizontal="center" vertical="center"/>
    </xf>
    <xf numFmtId="9" fontId="10" fillId="0" borderId="13" xfId="46" applyNumberFormat="1" applyFont="1" applyFill="1" applyBorder="1" applyAlignment="1">
      <alignment horizontal="center" vertical="center"/>
    </xf>
    <xf numFmtId="9" fontId="40" fillId="0" borderId="13" xfId="62" applyFont="1" applyFill="1" applyBorder="1" applyAlignment="1">
      <alignment horizontal="center" vertical="center"/>
    </xf>
    <xf numFmtId="0" fontId="134" fillId="0" borderId="0" xfId="0" applyFont="1" applyFill="1" applyBorder="1" applyAlignment="1">
      <alignment vertical="center"/>
    </xf>
    <xf numFmtId="0" fontId="134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43" fontId="28" fillId="0" borderId="13" xfId="16" applyFont="1" applyFill="1" applyBorder="1" applyAlignment="1">
      <alignment horizontal="right" vertical="center"/>
    </xf>
    <xf numFmtId="0" fontId="20" fillId="0" borderId="0" xfId="46" applyFont="1" applyFill="1" applyBorder="1" applyAlignment="1">
      <alignment vertical="center"/>
    </xf>
    <xf numFmtId="0" fontId="133" fillId="0" borderId="14" xfId="46" applyFont="1" applyFill="1" applyBorder="1" applyAlignment="1">
      <alignment horizontal="left" vertical="center"/>
    </xf>
    <xf numFmtId="0" fontId="165" fillId="0" borderId="0" xfId="46" applyFont="1" applyFill="1" applyBorder="1" applyAlignment="1">
      <alignment vertical="center"/>
    </xf>
    <xf numFmtId="0" fontId="133" fillId="0" borderId="29" xfId="46" applyFont="1" applyFill="1" applyBorder="1" applyAlignment="1">
      <alignment horizontal="left" vertical="center"/>
    </xf>
    <xf numFmtId="49" fontId="132" fillId="0" borderId="13" xfId="0" applyNumberFormat="1" applyFont="1" applyFill="1" applyBorder="1" applyAlignment="1">
      <alignment vertical="center"/>
    </xf>
    <xf numFmtId="0" fontId="9" fillId="0" borderId="3" xfId="0" applyFont="1" applyBorder="1" applyAlignment="1">
      <alignment horizontal="center"/>
    </xf>
    <xf numFmtId="41" fontId="6" fillId="0" borderId="16" xfId="46" applyNumberFormat="1" applyFont="1" applyFill="1" applyBorder="1" applyAlignment="1">
      <alignment horizontal="center" vertical="center"/>
    </xf>
    <xf numFmtId="41" fontId="52" fillId="0" borderId="13" xfId="0" applyNumberFormat="1" applyFont="1" applyFill="1" applyBorder="1" applyAlignment="1">
      <alignment vertical="center"/>
    </xf>
    <xf numFmtId="41" fontId="6" fillId="0" borderId="15" xfId="0" applyNumberFormat="1" applyFont="1" applyFill="1" applyBorder="1" applyAlignment="1">
      <alignment horizontal="center" vertical="center"/>
    </xf>
    <xf numFmtId="41" fontId="6" fillId="0" borderId="13" xfId="0" applyNumberFormat="1" applyFont="1" applyFill="1" applyBorder="1" applyAlignment="1">
      <alignment horizontal="center" vertical="center"/>
    </xf>
    <xf numFmtId="41" fontId="6" fillId="0" borderId="32" xfId="0" applyNumberFormat="1" applyFont="1" applyFill="1" applyBorder="1" applyAlignment="1">
      <alignment vertical="center"/>
    </xf>
    <xf numFmtId="41" fontId="166" fillId="0" borderId="13" xfId="0" applyNumberFormat="1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vertical="center"/>
    </xf>
    <xf numFmtId="0" fontId="0" fillId="0" borderId="32" xfId="0" applyFont="1" applyFill="1" applyBorder="1" applyAlignment="1">
      <alignment vertical="center"/>
    </xf>
    <xf numFmtId="43" fontId="6" fillId="0" borderId="13" xfId="0" applyNumberFormat="1" applyFont="1" applyFill="1" applyBorder="1" applyAlignment="1">
      <alignment horizontal="center" vertical="center"/>
    </xf>
    <xf numFmtId="0" fontId="40" fillId="0" borderId="14" xfId="46" applyFont="1" applyFill="1" applyBorder="1" applyAlignment="1">
      <alignment horizontal="left" vertical="center"/>
    </xf>
    <xf numFmtId="41" fontId="40" fillId="0" borderId="15" xfId="0" applyNumberFormat="1" applyFont="1" applyFill="1" applyBorder="1" applyAlignment="1">
      <alignment horizontal="center" vertical="center"/>
    </xf>
    <xf numFmtId="41" fontId="40" fillId="0" borderId="16" xfId="0" applyNumberFormat="1" applyFont="1" applyFill="1" applyBorder="1" applyAlignment="1">
      <alignment horizontal="center" vertical="center"/>
    </xf>
    <xf numFmtId="41" fontId="40" fillId="0" borderId="13" xfId="0" applyNumberFormat="1" applyFont="1" applyFill="1" applyBorder="1" applyAlignment="1">
      <alignment horizontal="center" vertical="center"/>
    </xf>
    <xf numFmtId="0" fontId="22" fillId="0" borderId="13" xfId="45" applyFont="1" applyFill="1" applyBorder="1" applyAlignment="1">
      <alignment horizontal="center" vertical="center"/>
    </xf>
    <xf numFmtId="190" fontId="11" fillId="0" borderId="14" xfId="50" applyNumberFormat="1" applyFont="1" applyFill="1" applyBorder="1" applyAlignment="1">
      <alignment horizontal="center" vertical="center"/>
    </xf>
    <xf numFmtId="190" fontId="10" fillId="0" borderId="14" xfId="50" applyNumberFormat="1" applyFont="1" applyFill="1" applyBorder="1" applyAlignment="1">
      <alignment horizontal="center" vertical="center"/>
    </xf>
    <xf numFmtId="43" fontId="6" fillId="0" borderId="15" xfId="50" applyFont="1" applyFill="1" applyBorder="1" applyAlignment="1">
      <alignment horizontal="center"/>
    </xf>
    <xf numFmtId="0" fontId="6" fillId="0" borderId="16" xfId="46" applyFont="1" applyFill="1" applyBorder="1" applyAlignment="1">
      <alignment horizontal="left" vertical="center" indent="1"/>
    </xf>
    <xf numFmtId="0" fontId="168" fillId="0" borderId="14" xfId="51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top" wrapText="1"/>
    </xf>
    <xf numFmtId="0" fontId="6" fillId="0" borderId="15" xfId="48" applyNumberFormat="1" applyFont="1" applyFill="1" applyBorder="1" applyAlignment="1">
      <alignment horizontal="left" vertical="center"/>
    </xf>
    <xf numFmtId="0" fontId="6" fillId="0" borderId="16" xfId="48" applyNumberFormat="1" applyFont="1" applyFill="1" applyBorder="1" applyAlignment="1">
      <alignment horizontal="left" vertical="center"/>
    </xf>
    <xf numFmtId="0" fontId="9" fillId="4" borderId="16" xfId="48" applyNumberFormat="1" applyFont="1" applyFill="1" applyBorder="1" applyAlignment="1">
      <alignment horizontal="left" vertical="center"/>
    </xf>
    <xf numFmtId="0" fontId="49" fillId="0" borderId="14" xfId="0" applyNumberFormat="1" applyFont="1" applyFill="1" applyBorder="1" applyAlignment="1">
      <alignment vertical="center"/>
    </xf>
    <xf numFmtId="0" fontId="6" fillId="0" borderId="16" xfId="46" applyFont="1" applyFill="1" applyBorder="1" applyAlignment="1">
      <alignment horizontal="left" vertical="center"/>
    </xf>
    <xf numFmtId="0" fontId="6" fillId="0" borderId="14" xfId="48" applyFont="1" applyFill="1" applyBorder="1" applyAlignment="1">
      <alignment horizontal="left" vertical="center"/>
    </xf>
    <xf numFmtId="0" fontId="6" fillId="0" borderId="16" xfId="48" applyFont="1" applyFill="1" applyBorder="1" applyAlignment="1">
      <alignment horizontal="left" vertical="center"/>
    </xf>
    <xf numFmtId="0" fontId="6" fillId="0" borderId="13" xfId="19" applyFont="1" applyFill="1" applyBorder="1" applyAlignment="1">
      <alignment vertical="center"/>
    </xf>
    <xf numFmtId="0" fontId="28" fillId="0" borderId="14" xfId="0" applyFont="1" applyBorder="1" applyAlignment="1">
      <alignment horizontal="left"/>
    </xf>
    <xf numFmtId="0" fontId="28" fillId="0" borderId="15" xfId="0" applyFont="1" applyBorder="1" applyAlignment="1">
      <alignment horizontal="left"/>
    </xf>
    <xf numFmtId="0" fontId="28" fillId="0" borderId="16" xfId="0" applyFont="1" applyBorder="1" applyAlignment="1">
      <alignment horizontal="left"/>
    </xf>
    <xf numFmtId="0" fontId="5" fillId="0" borderId="14" xfId="46" applyFont="1" applyFill="1" applyBorder="1" applyAlignment="1">
      <alignment horizontal="left" vertical="center"/>
    </xf>
    <xf numFmtId="3" fontId="5" fillId="0" borderId="15" xfId="0" applyNumberFormat="1" applyFont="1" applyBorder="1" applyAlignment="1">
      <alignment horizontal="right"/>
    </xf>
    <xf numFmtId="3" fontId="40" fillId="0" borderId="15" xfId="61" applyNumberFormat="1" applyFont="1" applyFill="1" applyBorder="1" applyAlignment="1">
      <alignment horizontal="center" vertical="center"/>
    </xf>
    <xf numFmtId="190" fontId="40" fillId="0" borderId="13" xfId="50" applyNumberFormat="1" applyFont="1" applyFill="1" applyBorder="1" applyAlignment="1">
      <alignment horizontal="center" vertical="center"/>
    </xf>
    <xf numFmtId="190" fontId="6" fillId="0" borderId="15" xfId="50" applyNumberFormat="1" applyFont="1" applyFill="1" applyBorder="1" applyAlignment="1">
      <alignment horizontal="right"/>
    </xf>
    <xf numFmtId="190" fontId="6" fillId="0" borderId="19" xfId="50" applyNumberFormat="1" applyFont="1" applyFill="1" applyBorder="1" applyAlignment="1">
      <alignment horizontal="right"/>
    </xf>
    <xf numFmtId="190" fontId="6" fillId="0" borderId="22" xfId="50" applyNumberFormat="1" applyFont="1" applyFill="1" applyBorder="1" applyAlignment="1">
      <alignment horizontal="right"/>
    </xf>
    <xf numFmtId="190" fontId="6" fillId="0" borderId="15" xfId="50" applyNumberFormat="1" applyFont="1" applyBorder="1" applyAlignment="1">
      <alignment horizontal="right"/>
    </xf>
    <xf numFmtId="190" fontId="6" fillId="0" borderId="30" xfId="50" applyNumberFormat="1" applyFont="1" applyBorder="1" applyAlignment="1">
      <alignment horizontal="right"/>
    </xf>
    <xf numFmtId="0" fontId="22" fillId="0" borderId="13" xfId="49" applyFont="1" applyFill="1" applyBorder="1" applyAlignment="1">
      <alignment horizontal="center" vertical="center"/>
    </xf>
    <xf numFmtId="9" fontId="11" fillId="0" borderId="13" xfId="0" applyNumberFormat="1" applyFont="1" applyFill="1" applyBorder="1" applyAlignment="1">
      <alignment horizontal="center" vertical="center"/>
    </xf>
    <xf numFmtId="9" fontId="22" fillId="0" borderId="13" xfId="62" applyFont="1" applyFill="1" applyBorder="1" applyAlignment="1">
      <alignment horizontal="center"/>
    </xf>
    <xf numFmtId="0" fontId="171" fillId="0" borderId="13" xfId="46" applyFont="1" applyFill="1" applyBorder="1" applyAlignment="1">
      <alignment horizontal="left" vertical="center"/>
    </xf>
    <xf numFmtId="0" fontId="135" fillId="0" borderId="13" xfId="46" applyFont="1" applyFill="1" applyBorder="1" applyAlignment="1">
      <alignment horizontal="center" vertical="center"/>
    </xf>
    <xf numFmtId="189" fontId="135" fillId="0" borderId="16" xfId="46" applyNumberFormat="1" applyFont="1" applyFill="1" applyBorder="1" applyAlignment="1">
      <alignment horizontal="center" vertical="center"/>
    </xf>
    <xf numFmtId="0" fontId="135" fillId="0" borderId="14" xfId="0" applyFont="1" applyFill="1" applyBorder="1" applyAlignment="1">
      <alignment vertical="center"/>
    </xf>
    <xf numFmtId="0" fontId="133" fillId="0" borderId="0" xfId="0" applyFont="1" applyFill="1" applyBorder="1" applyAlignment="1">
      <alignment vertical="center"/>
    </xf>
    <xf numFmtId="0" fontId="137" fillId="0" borderId="0" xfId="0" applyFont="1" applyFill="1" applyBorder="1" applyAlignment="1">
      <alignment horizontal="center" vertical="center"/>
    </xf>
    <xf numFmtId="0" fontId="133" fillId="0" borderId="0" xfId="0" applyFont="1" applyFill="1" applyAlignment="1">
      <alignment vertical="center"/>
    </xf>
    <xf numFmtId="0" fontId="172" fillId="0" borderId="13" xfId="48" applyFont="1" applyFill="1" applyBorder="1" applyAlignment="1">
      <alignment horizontal="center" vertical="center"/>
    </xf>
    <xf numFmtId="49" fontId="133" fillId="0" borderId="13" xfId="64" applyNumberFormat="1" applyFont="1" applyFill="1" applyBorder="1" applyAlignment="1">
      <alignment vertical="center"/>
    </xf>
    <xf numFmtId="49" fontId="133" fillId="0" borderId="32" xfId="64" applyNumberFormat="1" applyFont="1" applyFill="1" applyBorder="1" applyAlignment="1">
      <alignment vertical="center"/>
    </xf>
    <xf numFmtId="0" fontId="135" fillId="0" borderId="30" xfId="46" applyFont="1" applyFill="1" applyBorder="1" applyAlignment="1">
      <alignment horizontal="left" vertical="center"/>
    </xf>
    <xf numFmtId="49" fontId="152" fillId="0" borderId="32" xfId="0" applyNumberFormat="1" applyFont="1" applyFill="1" applyBorder="1" applyAlignment="1">
      <alignment vertical="center"/>
    </xf>
    <xf numFmtId="0" fontId="138" fillId="0" borderId="13" xfId="46" applyFont="1" applyFill="1" applyBorder="1" applyAlignment="1">
      <alignment horizontal="left" vertical="center"/>
    </xf>
    <xf numFmtId="0" fontId="133" fillId="0" borderId="0" xfId="65" applyFont="1" applyFill="1" applyAlignment="1">
      <alignment vertical="center"/>
    </xf>
    <xf numFmtId="0" fontId="136" fillId="0" borderId="0" xfId="0" applyFont="1" applyFill="1" applyAlignment="1">
      <alignment vertical="center"/>
    </xf>
    <xf numFmtId="0" fontId="133" fillId="0" borderId="13" xfId="0" applyFont="1" applyFill="1" applyBorder="1" applyAlignment="1">
      <alignment vertical="center"/>
    </xf>
    <xf numFmtId="0" fontId="133" fillId="0" borderId="13" xfId="65" applyFont="1" applyFill="1" applyBorder="1" applyAlignment="1">
      <alignment vertical="center"/>
    </xf>
    <xf numFmtId="9" fontId="5" fillId="0" borderId="13" xfId="62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9" fontId="10" fillId="0" borderId="13" xfId="62" applyFont="1" applyFill="1" applyBorder="1" applyAlignment="1">
      <alignment horizontal="center" vertical="center"/>
    </xf>
    <xf numFmtId="9" fontId="145" fillId="0" borderId="13" xfId="62" applyFont="1" applyFill="1" applyBorder="1" applyAlignment="1">
      <alignment horizontal="center" vertical="center"/>
    </xf>
    <xf numFmtId="0" fontId="134" fillId="0" borderId="20" xfId="0" applyFont="1" applyFill="1" applyBorder="1" applyAlignment="1">
      <alignment horizontal="center" vertical="center"/>
    </xf>
    <xf numFmtId="17" fontId="22" fillId="0" borderId="13" xfId="46" applyNumberFormat="1" applyFont="1" applyFill="1" applyBorder="1" applyAlignment="1">
      <alignment horizontal="center" vertical="center"/>
    </xf>
    <xf numFmtId="187" fontId="10" fillId="0" borderId="13" xfId="16" applyNumberFormat="1" applyFont="1" applyFill="1" applyBorder="1" applyAlignment="1">
      <alignment horizontal="center" vertical="center"/>
    </xf>
    <xf numFmtId="9" fontId="10" fillId="0" borderId="20" xfId="62" applyFont="1" applyFill="1" applyBorder="1" applyAlignment="1">
      <alignment horizontal="center" vertical="center"/>
    </xf>
    <xf numFmtId="4" fontId="5" fillId="0" borderId="13" xfId="16" applyNumberFormat="1" applyFont="1" applyFill="1" applyBorder="1" applyAlignment="1">
      <alignment horizontal="right" vertical="center"/>
    </xf>
    <xf numFmtId="0" fontId="49" fillId="0" borderId="14" xfId="45" applyFont="1" applyFill="1" applyBorder="1" applyAlignment="1">
      <alignment horizontal="left" vertical="center"/>
    </xf>
    <xf numFmtId="0" fontId="29" fillId="0" borderId="15" xfId="0" applyFont="1" applyFill="1" applyBorder="1" applyAlignment="1">
      <alignment horizontal="center"/>
    </xf>
    <xf numFmtId="0" fontId="49" fillId="0" borderId="16" xfId="0" applyFont="1" applyFill="1" applyBorder="1"/>
    <xf numFmtId="0" fontId="49" fillId="0" borderId="15" xfId="45" applyFont="1" applyFill="1" applyBorder="1" applyAlignment="1">
      <alignment horizontal="left" vertical="center"/>
    </xf>
    <xf numFmtId="0" fontId="49" fillId="0" borderId="15" xfId="0" applyFont="1" applyFill="1" applyBorder="1"/>
    <xf numFmtId="4" fontId="22" fillId="0" borderId="13" xfId="16" applyNumberFormat="1" applyFont="1" applyFill="1" applyBorder="1" applyAlignment="1">
      <alignment horizontal="center" vertical="center"/>
    </xf>
    <xf numFmtId="4" fontId="6" fillId="4" borderId="12" xfId="16" applyNumberFormat="1" applyFont="1" applyFill="1" applyBorder="1" applyAlignment="1">
      <alignment horizontal="right" vertical="center"/>
    </xf>
    <xf numFmtId="9" fontId="13" fillId="0" borderId="13" xfId="0" applyNumberFormat="1" applyFont="1" applyFill="1" applyBorder="1" applyAlignment="1">
      <alignment horizontal="center" vertical="center"/>
    </xf>
    <xf numFmtId="189" fontId="143" fillId="0" borderId="15" xfId="46" applyNumberFormat="1" applyFont="1" applyFill="1" applyBorder="1" applyAlignment="1">
      <alignment horizontal="right" vertical="center"/>
    </xf>
    <xf numFmtId="0" fontId="6" fillId="0" borderId="15" xfId="0" applyFont="1" applyFill="1" applyBorder="1" applyAlignment="1">
      <alignment horizontal="right"/>
    </xf>
    <xf numFmtId="190" fontId="6" fillId="0" borderId="15" xfId="50" applyNumberFormat="1" applyFont="1" applyFill="1" applyBorder="1" applyAlignment="1">
      <alignment horizontal="right" vertical="center"/>
    </xf>
    <xf numFmtId="190" fontId="52" fillId="0" borderId="13" xfId="50" applyNumberFormat="1" applyFont="1" applyFill="1" applyBorder="1" applyAlignment="1">
      <alignment horizontal="center" vertical="center"/>
    </xf>
    <xf numFmtId="0" fontId="6" fillId="5" borderId="13" xfId="49" applyFont="1" applyFill="1" applyBorder="1" applyAlignment="1">
      <alignment horizontal="center" vertical="center"/>
    </xf>
    <xf numFmtId="43" fontId="52" fillId="0" borderId="13" xfId="16" applyFont="1" applyFill="1" applyBorder="1" applyAlignment="1">
      <alignment horizontal="right" vertical="center"/>
    </xf>
    <xf numFmtId="0" fontId="68" fillId="0" borderId="13" xfId="48" applyFont="1" applyFill="1" applyBorder="1" applyAlignment="1">
      <alignment horizontal="left"/>
    </xf>
    <xf numFmtId="0" fontId="6" fillId="0" borderId="13" xfId="48" applyFont="1" applyFill="1" applyBorder="1" applyAlignment="1">
      <alignment horizontal="left"/>
    </xf>
    <xf numFmtId="0" fontId="168" fillId="0" borderId="14" xfId="46" applyFont="1" applyFill="1" applyBorder="1" applyAlignment="1">
      <alignment horizontal="left" vertical="center"/>
    </xf>
    <xf numFmtId="190" fontId="49" fillId="0" borderId="15" xfId="50" applyNumberFormat="1" applyFont="1" applyFill="1" applyBorder="1" applyAlignment="1">
      <alignment horizontal="center" vertical="center"/>
    </xf>
    <xf numFmtId="190" fontId="168" fillId="0" borderId="15" xfId="50" applyNumberFormat="1" applyFont="1" applyFill="1" applyBorder="1" applyAlignment="1">
      <alignment horizontal="center" vertical="center"/>
    </xf>
    <xf numFmtId="43" fontId="52" fillId="0" borderId="13" xfId="50" applyFont="1" applyFill="1" applyBorder="1" applyAlignment="1">
      <alignment vertical="center"/>
    </xf>
    <xf numFmtId="43" fontId="6" fillId="0" borderId="15" xfId="50" applyFont="1" applyFill="1" applyBorder="1" applyAlignment="1">
      <alignment horizontal="center" vertical="center"/>
    </xf>
    <xf numFmtId="43" fontId="6" fillId="0" borderId="13" xfId="50" applyFont="1" applyFill="1" applyBorder="1" applyAlignment="1">
      <alignment horizontal="center" vertical="center"/>
    </xf>
    <xf numFmtId="43" fontId="168" fillId="0" borderId="15" xfId="50" applyFont="1" applyFill="1" applyBorder="1" applyAlignment="1">
      <alignment horizontal="center" vertical="center"/>
    </xf>
    <xf numFmtId="43" fontId="6" fillId="17" borderId="10" xfId="50" applyFont="1" applyFill="1" applyBorder="1" applyAlignment="1">
      <alignment horizontal="center" vertical="center"/>
    </xf>
    <xf numFmtId="43" fontId="6" fillId="17" borderId="0" xfId="50" applyFont="1" applyFill="1" applyBorder="1" applyAlignment="1">
      <alignment horizontal="center" vertical="center"/>
    </xf>
    <xf numFmtId="43" fontId="168" fillId="17" borderId="10" xfId="50" applyFont="1" applyFill="1" applyBorder="1" applyAlignment="1">
      <alignment horizontal="center" vertical="center"/>
    </xf>
    <xf numFmtId="43" fontId="168" fillId="17" borderId="0" xfId="50" applyFont="1" applyFill="1" applyBorder="1" applyAlignment="1">
      <alignment horizontal="center" vertical="center"/>
    </xf>
    <xf numFmtId="49" fontId="9" fillId="0" borderId="13" xfId="0" applyNumberFormat="1" applyFont="1" applyFill="1" applyBorder="1" applyAlignment="1">
      <alignment horizontal="center" vertical="center"/>
    </xf>
    <xf numFmtId="9" fontId="9" fillId="0" borderId="13" xfId="62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vertical="center"/>
    </xf>
    <xf numFmtId="0" fontId="12" fillId="0" borderId="20" xfId="0" applyFont="1" applyFill="1" applyBorder="1" applyAlignment="1">
      <alignment vertical="center"/>
    </xf>
    <xf numFmtId="0" fontId="6" fillId="0" borderId="51" xfId="46" applyFont="1" applyFill="1" applyBorder="1" applyAlignment="1">
      <alignment horizontal="left" vertical="center"/>
    </xf>
    <xf numFmtId="190" fontId="6" fillId="4" borderId="52" xfId="50" applyNumberFormat="1" applyFont="1" applyFill="1" applyBorder="1" applyAlignment="1">
      <alignment horizontal="center" vertical="center"/>
    </xf>
    <xf numFmtId="0" fontId="6" fillId="0" borderId="58" xfId="46" applyFont="1" applyFill="1" applyBorder="1" applyAlignment="1">
      <alignment horizontal="center" vertical="center"/>
    </xf>
    <xf numFmtId="0" fontId="168" fillId="0" borderId="51" xfId="46" applyFont="1" applyFill="1" applyBorder="1" applyAlignment="1">
      <alignment horizontal="left" vertical="center"/>
    </xf>
    <xf numFmtId="190" fontId="168" fillId="4" borderId="52" xfId="50" applyNumberFormat="1" applyFont="1" applyFill="1" applyBorder="1" applyAlignment="1">
      <alignment horizontal="center" vertical="center"/>
    </xf>
    <xf numFmtId="0" fontId="168" fillId="0" borderId="51" xfId="51" applyFont="1" applyFill="1" applyBorder="1" applyAlignment="1">
      <alignment horizontal="left" vertical="center"/>
    </xf>
    <xf numFmtId="0" fontId="5" fillId="0" borderId="30" xfId="0" applyFont="1" applyBorder="1" applyAlignment="1">
      <alignment horizontal="center"/>
    </xf>
    <xf numFmtId="0" fontId="6" fillId="0" borderId="31" xfId="0" applyFont="1" applyBorder="1"/>
    <xf numFmtId="0" fontId="6" fillId="0" borderId="21" xfId="0" applyFont="1" applyBorder="1"/>
    <xf numFmtId="0" fontId="5" fillId="0" borderId="22" xfId="0" applyFont="1" applyBorder="1" applyAlignment="1">
      <alignment horizontal="center"/>
    </xf>
    <xf numFmtId="0" fontId="6" fillId="0" borderId="23" xfId="0" applyFont="1" applyBorder="1"/>
    <xf numFmtId="0" fontId="6" fillId="0" borderId="31" xfId="0" applyFont="1" applyFill="1" applyBorder="1"/>
    <xf numFmtId="0" fontId="5" fillId="0" borderId="22" xfId="0" applyFont="1" applyFill="1" applyBorder="1" applyAlignment="1">
      <alignment horizontal="center"/>
    </xf>
    <xf numFmtId="0" fontId="6" fillId="0" borderId="23" xfId="0" applyFont="1" applyFill="1" applyBorder="1"/>
    <xf numFmtId="0" fontId="10" fillId="0" borderId="32" xfId="45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/>
    </xf>
    <xf numFmtId="0" fontId="49" fillId="0" borderId="29" xfId="0" applyFont="1" applyBorder="1"/>
    <xf numFmtId="9" fontId="9" fillId="0" borderId="13" xfId="49" applyNumberFormat="1" applyFont="1" applyFill="1" applyBorder="1" applyAlignment="1">
      <alignment horizontal="center" vertical="center"/>
    </xf>
    <xf numFmtId="0" fontId="47" fillId="5" borderId="17" xfId="0" applyFont="1" applyFill="1" applyBorder="1" applyAlignment="1">
      <alignment vertical="center"/>
    </xf>
    <xf numFmtId="0" fontId="6" fillId="4" borderId="18" xfId="45" applyFont="1" applyFill="1" applyBorder="1" applyAlignment="1">
      <alignment horizontal="left" vertical="center"/>
    </xf>
    <xf numFmtId="0" fontId="6" fillId="4" borderId="19" xfId="45" applyFont="1" applyFill="1" applyBorder="1" applyAlignment="1">
      <alignment horizontal="left" vertical="center"/>
    </xf>
    <xf numFmtId="0" fontId="6" fillId="4" borderId="27" xfId="0" applyFont="1" applyFill="1" applyBorder="1"/>
    <xf numFmtId="1" fontId="9" fillId="0" borderId="13" xfId="45" applyNumberFormat="1" applyFont="1" applyFill="1" applyBorder="1" applyAlignment="1">
      <alignment horizontal="center" vertical="center"/>
    </xf>
    <xf numFmtId="1" fontId="9" fillId="0" borderId="13" xfId="0" applyNumberFormat="1" applyFont="1" applyBorder="1" applyAlignment="1">
      <alignment horizontal="center"/>
    </xf>
    <xf numFmtId="1" fontId="9" fillId="0" borderId="13" xfId="0" applyNumberFormat="1" applyFont="1" applyFill="1" applyBorder="1" applyAlignment="1">
      <alignment horizontal="center"/>
    </xf>
    <xf numFmtId="0" fontId="5" fillId="4" borderId="13" xfId="45" applyFont="1" applyFill="1" applyBorder="1" applyAlignment="1">
      <alignment vertical="center"/>
    </xf>
    <xf numFmtId="0" fontId="54" fillId="4" borderId="13" xfId="0" applyFont="1" applyFill="1" applyBorder="1" applyAlignment="1"/>
    <xf numFmtId="0" fontId="6" fillId="0" borderId="14" xfId="46" applyFont="1" applyFill="1" applyBorder="1" applyAlignment="1">
      <alignment vertical="center"/>
    </xf>
    <xf numFmtId="43" fontId="54" fillId="0" borderId="13" xfId="16" applyFont="1" applyFill="1" applyBorder="1" applyAlignment="1">
      <alignment vertical="center"/>
    </xf>
    <xf numFmtId="0" fontId="9" fillId="4" borderId="0" xfId="0" applyFont="1" applyFill="1" applyAlignment="1"/>
    <xf numFmtId="0" fontId="57" fillId="4" borderId="13" xfId="0" applyFont="1" applyFill="1" applyBorder="1" applyAlignment="1"/>
    <xf numFmtId="0" fontId="6" fillId="0" borderId="14" xfId="45" applyFont="1" applyFill="1" applyBorder="1" applyAlignment="1">
      <alignment vertical="center"/>
    </xf>
    <xf numFmtId="1" fontId="9" fillId="0" borderId="13" xfId="16" applyNumberFormat="1" applyFont="1" applyFill="1" applyBorder="1" applyAlignment="1">
      <alignment horizontal="center" vertical="center"/>
    </xf>
    <xf numFmtId="49" fontId="52" fillId="4" borderId="14" xfId="60" applyNumberFormat="1" applyFont="1" applyFill="1" applyBorder="1" applyAlignment="1">
      <alignment horizontal="center" vertical="center"/>
    </xf>
    <xf numFmtId="0" fontId="134" fillId="18" borderId="12" xfId="0" applyFont="1" applyFill="1" applyBorder="1" applyAlignment="1">
      <alignment horizontal="center" vertical="center"/>
    </xf>
    <xf numFmtId="0" fontId="33" fillId="4" borderId="14" xfId="48" applyFont="1" applyFill="1" applyBorder="1" applyAlignment="1">
      <alignment horizontal="left" vertical="center"/>
    </xf>
    <xf numFmtId="0" fontId="33" fillId="4" borderId="15" xfId="48" applyFont="1" applyFill="1" applyBorder="1" applyAlignment="1">
      <alignment horizontal="left" vertical="center"/>
    </xf>
    <xf numFmtId="0" fontId="33" fillId="4" borderId="16" xfId="48" applyFont="1" applyFill="1" applyBorder="1" applyAlignment="1">
      <alignment horizontal="left" vertical="center"/>
    </xf>
    <xf numFmtId="0" fontId="54" fillId="4" borderId="14" xfId="61" applyFont="1" applyFill="1" applyBorder="1" applyAlignment="1">
      <alignment horizontal="left" vertical="center"/>
    </xf>
    <xf numFmtId="0" fontId="54" fillId="4" borderId="15" xfId="61" applyFont="1" applyFill="1" applyBorder="1" applyAlignment="1">
      <alignment horizontal="left" vertical="center"/>
    </xf>
    <xf numFmtId="0" fontId="54" fillId="0" borderId="14" xfId="61" applyFont="1" applyFill="1" applyBorder="1" applyAlignment="1">
      <alignment horizontal="left" vertical="center"/>
    </xf>
    <xf numFmtId="0" fontId="33" fillId="4" borderId="14" xfId="0" applyNumberFormat="1" applyFont="1" applyFill="1" applyBorder="1"/>
    <xf numFmtId="0" fontId="33" fillId="4" borderId="15" xfId="0" applyNumberFormat="1" applyFont="1" applyFill="1" applyBorder="1"/>
    <xf numFmtId="0" fontId="33" fillId="4" borderId="16" xfId="0" applyNumberFormat="1" applyFont="1" applyFill="1" applyBorder="1"/>
    <xf numFmtId="0" fontId="6" fillId="4" borderId="15" xfId="48" applyNumberFormat="1" applyFont="1" applyFill="1" applyBorder="1" applyAlignment="1">
      <alignment horizontal="left" vertical="center"/>
    </xf>
    <xf numFmtId="0" fontId="6" fillId="4" borderId="16" xfId="48" applyNumberFormat="1" applyFont="1" applyFill="1" applyBorder="1" applyAlignment="1">
      <alignment horizontal="left" vertical="center"/>
    </xf>
    <xf numFmtId="0" fontId="47" fillId="4" borderId="17" xfId="60" applyFont="1" applyFill="1" applyBorder="1" applyAlignment="1">
      <alignment horizontal="center" vertical="center"/>
    </xf>
    <xf numFmtId="0" fontId="11" fillId="0" borderId="18" xfId="48" applyFont="1" applyFill="1" applyBorder="1" applyAlignment="1">
      <alignment horizontal="left" vertical="center"/>
    </xf>
    <xf numFmtId="0" fontId="11" fillId="0" borderId="19" xfId="48" applyFont="1" applyFill="1" applyBorder="1" applyAlignment="1">
      <alignment horizontal="center" vertical="center"/>
    </xf>
    <xf numFmtId="0" fontId="11" fillId="0" borderId="27" xfId="19" applyFont="1" applyFill="1" applyBorder="1" applyAlignment="1">
      <alignment vertical="center"/>
    </xf>
    <xf numFmtId="49" fontId="79" fillId="4" borderId="17" xfId="5" applyNumberFormat="1" applyFont="1" applyFill="1" applyBorder="1" applyAlignment="1">
      <alignment horizontal="right" vertical="center"/>
    </xf>
    <xf numFmtId="0" fontId="149" fillId="4" borderId="29" xfId="0" applyFont="1" applyFill="1" applyBorder="1" applyAlignment="1">
      <alignment horizontal="left" vertical="center"/>
    </xf>
    <xf numFmtId="0" fontId="6" fillId="0" borderId="30" xfId="0" applyFont="1" applyBorder="1" applyAlignment="1">
      <alignment horizontal="center" vertical="center"/>
    </xf>
    <xf numFmtId="191" fontId="5" fillId="4" borderId="32" xfId="16" applyNumberFormat="1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/>
    </xf>
    <xf numFmtId="0" fontId="77" fillId="4" borderId="18" xfId="48" applyFont="1" applyFill="1" applyBorder="1" applyAlignment="1">
      <alignment horizontal="left" vertical="center"/>
    </xf>
    <xf numFmtId="1" fontId="6" fillId="4" borderId="19" xfId="48" applyNumberFormat="1" applyFont="1" applyFill="1" applyBorder="1" applyAlignment="1">
      <alignment horizontal="center" vertical="center"/>
    </xf>
    <xf numFmtId="43" fontId="10" fillId="4" borderId="17" xfId="16" applyFont="1" applyFill="1" applyBorder="1" applyAlignment="1">
      <alignment horizontal="center" vertical="center"/>
    </xf>
    <xf numFmtId="0" fontId="54" fillId="4" borderId="21" xfId="48" applyFont="1" applyFill="1" applyBorder="1" applyAlignment="1">
      <alignment vertical="center"/>
    </xf>
    <xf numFmtId="1" fontId="54" fillId="4" borderId="22" xfId="48" applyNumberFormat="1" applyFont="1" applyFill="1" applyBorder="1" applyAlignment="1">
      <alignment horizontal="center" vertical="center"/>
    </xf>
    <xf numFmtId="0" fontId="54" fillId="4" borderId="23" xfId="48" applyFont="1" applyFill="1" applyBorder="1" applyAlignment="1">
      <alignment vertical="center"/>
    </xf>
    <xf numFmtId="0" fontId="5" fillId="4" borderId="20" xfId="49" applyFont="1" applyFill="1" applyBorder="1" applyAlignment="1">
      <alignment horizontal="center" vertical="center"/>
    </xf>
    <xf numFmtId="187" fontId="12" fillId="4" borderId="20" xfId="16" quotePrefix="1" applyNumberFormat="1" applyFont="1" applyFill="1" applyBorder="1" applyAlignment="1">
      <alignment horizontal="left" vertical="center"/>
    </xf>
    <xf numFmtId="0" fontId="22" fillId="4" borderId="20" xfId="0" applyFont="1" applyFill="1" applyBorder="1"/>
    <xf numFmtId="0" fontId="5" fillId="4" borderId="20" xfId="0" applyFont="1" applyFill="1" applyBorder="1" applyAlignment="1">
      <alignment horizontal="center"/>
    </xf>
    <xf numFmtId="0" fontId="20" fillId="4" borderId="20" xfId="45" applyFont="1" applyFill="1" applyBorder="1" applyAlignment="1">
      <alignment horizontal="center" vertical="center"/>
    </xf>
    <xf numFmtId="0" fontId="20" fillId="4" borderId="20" xfId="0" applyFont="1" applyFill="1" applyBorder="1" applyAlignment="1">
      <alignment horizontal="center" vertical="center"/>
    </xf>
    <xf numFmtId="3" fontId="9" fillId="5" borderId="19" xfId="61" applyNumberFormat="1" applyFont="1" applyFill="1" applyBorder="1" applyAlignment="1">
      <alignment horizontal="left" vertical="center"/>
    </xf>
    <xf numFmtId="43" fontId="54" fillId="0" borderId="18" xfId="16" applyFont="1" applyFill="1" applyBorder="1" applyAlignment="1">
      <alignment horizontal="right" vertical="center"/>
    </xf>
    <xf numFmtId="0" fontId="33" fillId="5" borderId="24" xfId="51" applyFont="1" applyFill="1" applyBorder="1" applyAlignment="1">
      <alignment horizontal="left" vertical="center"/>
    </xf>
    <xf numFmtId="0" fontId="47" fillId="5" borderId="25" xfId="51" applyFont="1" applyFill="1" applyBorder="1" applyAlignment="1">
      <alignment horizontal="left" vertical="center"/>
    </xf>
    <xf numFmtId="0" fontId="10" fillId="0" borderId="20" xfId="61" applyFont="1" applyFill="1" applyBorder="1" applyAlignment="1">
      <alignment horizontal="center" vertical="center"/>
    </xf>
    <xf numFmtId="0" fontId="33" fillId="0" borderId="17" xfId="46" applyFont="1" applyFill="1" applyBorder="1" applyAlignment="1">
      <alignment horizontal="left" vertical="center"/>
    </xf>
    <xf numFmtId="0" fontId="6" fillId="0" borderId="19" xfId="50" applyNumberFormat="1" applyFont="1" applyBorder="1" applyAlignment="1">
      <alignment horizontal="center" vertical="center"/>
    </xf>
    <xf numFmtId="190" fontId="33" fillId="0" borderId="17" xfId="50" applyNumberFormat="1" applyFont="1" applyFill="1" applyBorder="1" applyAlignment="1">
      <alignment vertical="center"/>
    </xf>
    <xf numFmtId="9" fontId="6" fillId="0" borderId="17" xfId="62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187" fontId="14" fillId="0" borderId="24" xfId="16" quotePrefix="1" applyNumberFormat="1" applyFont="1" applyFill="1" applyBorder="1" applyAlignment="1">
      <alignment horizontal="center" vertical="center"/>
    </xf>
    <xf numFmtId="0" fontId="143" fillId="0" borderId="12" xfId="0" applyFont="1" applyBorder="1" applyAlignment="1">
      <alignment horizontal="center"/>
    </xf>
    <xf numFmtId="0" fontId="56" fillId="0" borderId="17" xfId="40" applyFont="1" applyFill="1" applyBorder="1" applyAlignment="1">
      <alignment horizontal="center" vertical="center"/>
    </xf>
    <xf numFmtId="3" fontId="9" fillId="0" borderId="19" xfId="61" applyNumberFormat="1" applyFont="1" applyFill="1" applyBorder="1" applyAlignment="1">
      <alignment horizontal="left" vertical="center"/>
    </xf>
    <xf numFmtId="0" fontId="20" fillId="0" borderId="17" xfId="51" applyFont="1" applyFill="1" applyBorder="1" applyAlignment="1">
      <alignment horizontal="left" vertical="center"/>
    </xf>
    <xf numFmtId="10" fontId="29" fillId="0" borderId="17" xfId="62" applyNumberFormat="1" applyFont="1" applyFill="1" applyBorder="1" applyAlignment="1">
      <alignment horizontal="center" vertical="center"/>
    </xf>
    <xf numFmtId="10" fontId="29" fillId="0" borderId="17" xfId="62" applyNumberFormat="1" applyFont="1" applyFill="1" applyBorder="1" applyAlignment="1">
      <alignment horizontal="right" vertical="center"/>
    </xf>
    <xf numFmtId="3" fontId="6" fillId="0" borderId="19" xfId="61" applyNumberFormat="1" applyFont="1" applyFill="1" applyBorder="1" applyAlignment="1">
      <alignment horizontal="left" vertical="center"/>
    </xf>
    <xf numFmtId="43" fontId="10" fillId="5" borderId="17" xfId="16" applyFont="1" applyFill="1" applyBorder="1" applyAlignment="1">
      <alignment horizontal="center" vertical="center"/>
    </xf>
    <xf numFmtId="187" fontId="6" fillId="0" borderId="14" xfId="0" applyNumberFormat="1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right" vertical="center"/>
    </xf>
    <xf numFmtId="0" fontId="6" fillId="4" borderId="18" xfId="51" applyFont="1" applyFill="1" applyBorder="1" applyAlignment="1">
      <alignment horizontal="left" vertical="center"/>
    </xf>
    <xf numFmtId="3" fontId="9" fillId="4" borderId="19" xfId="51" applyNumberFormat="1" applyFont="1" applyFill="1" applyBorder="1" applyAlignment="1">
      <alignment horizontal="left" vertical="center"/>
    </xf>
    <xf numFmtId="0" fontId="48" fillId="0" borderId="17" xfId="0" applyFont="1" applyFill="1" applyBorder="1" applyAlignment="1">
      <alignment horizontal="center" vertical="center"/>
    </xf>
    <xf numFmtId="0" fontId="59" fillId="0" borderId="32" xfId="0" applyFont="1" applyFill="1" applyBorder="1" applyAlignment="1">
      <alignment vertical="center"/>
    </xf>
    <xf numFmtId="0" fontId="51" fillId="0" borderId="29" xfId="51" applyFont="1" applyFill="1" applyBorder="1" applyAlignment="1">
      <alignment horizontal="left" vertical="center"/>
    </xf>
    <xf numFmtId="3" fontId="51" fillId="0" borderId="30" xfId="51" applyNumberFormat="1" applyFont="1" applyFill="1" applyBorder="1" applyAlignment="1">
      <alignment horizontal="center" vertical="center"/>
    </xf>
    <xf numFmtId="0" fontId="6" fillId="0" borderId="30" xfId="51" applyFont="1" applyFill="1" applyBorder="1" applyAlignment="1">
      <alignment horizontal="left" vertical="center"/>
    </xf>
    <xf numFmtId="187" fontId="11" fillId="0" borderId="29" xfId="16" applyNumberFormat="1" applyFont="1" applyFill="1" applyBorder="1" applyAlignment="1">
      <alignment horizontal="center" vertical="center"/>
    </xf>
    <xf numFmtId="9" fontId="6" fillId="5" borderId="19" xfId="61" applyNumberFormat="1" applyFont="1" applyFill="1" applyBorder="1" applyAlignment="1">
      <alignment horizontal="left" vertical="center"/>
    </xf>
    <xf numFmtId="3" fontId="9" fillId="0" borderId="27" xfId="51" applyNumberFormat="1" applyFont="1" applyFill="1" applyBorder="1" applyAlignment="1">
      <alignment horizontal="left" vertical="center"/>
    </xf>
    <xf numFmtId="0" fontId="10" fillId="0" borderId="17" xfId="31" applyFont="1" applyFill="1" applyBorder="1" applyAlignment="1">
      <alignment horizontal="center" vertical="center"/>
    </xf>
    <xf numFmtId="0" fontId="13" fillId="0" borderId="30" xfId="0" applyFont="1" applyBorder="1" applyAlignment="1">
      <alignment horizontal="left"/>
    </xf>
    <xf numFmtId="43" fontId="10" fillId="5" borderId="12" xfId="16" applyFont="1" applyFill="1" applyBorder="1" applyAlignment="1">
      <alignment horizontal="center" vertical="center"/>
    </xf>
    <xf numFmtId="3" fontId="9" fillId="0" borderId="19" xfId="51" applyNumberFormat="1" applyFont="1" applyFill="1" applyBorder="1" applyAlignment="1">
      <alignment horizontal="left" vertical="center"/>
    </xf>
    <xf numFmtId="3" fontId="9" fillId="0" borderId="19" xfId="51" applyNumberFormat="1" applyFont="1" applyFill="1" applyBorder="1" applyAlignment="1">
      <alignment horizontal="center" vertical="center"/>
    </xf>
    <xf numFmtId="0" fontId="5" fillId="0" borderId="12" xfId="49" applyFont="1" applyFill="1" applyBorder="1" applyAlignment="1">
      <alignment horizontal="center" vertical="center"/>
    </xf>
    <xf numFmtId="190" fontId="9" fillId="0" borderId="15" xfId="50" applyNumberFormat="1" applyFont="1" applyFill="1" applyBorder="1" applyAlignment="1">
      <alignment horizontal="center"/>
    </xf>
    <xf numFmtId="0" fontId="9" fillId="0" borderId="16" xfId="0" applyFont="1" applyFill="1" applyBorder="1" applyAlignment="1">
      <alignment horizontal="center"/>
    </xf>
    <xf numFmtId="9" fontId="6" fillId="0" borderId="13" xfId="49" applyNumberFormat="1" applyFont="1" applyFill="1" applyBorder="1" applyAlignment="1">
      <alignment horizontal="center" vertical="center"/>
    </xf>
    <xf numFmtId="3" fontId="5" fillId="0" borderId="15" xfId="50" applyNumberFormat="1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4" fillId="4" borderId="21" xfId="0" applyFont="1" applyFill="1" applyBorder="1" applyAlignment="1">
      <alignment horizontal="center" vertical="center"/>
    </xf>
    <xf numFmtId="0" fontId="6" fillId="5" borderId="19" xfId="48" applyFont="1" applyFill="1" applyBorder="1" applyAlignment="1">
      <alignment horizontal="left" vertical="center"/>
    </xf>
    <xf numFmtId="0" fontId="49" fillId="5" borderId="27" xfId="48" applyFont="1" applyFill="1" applyBorder="1" applyAlignment="1">
      <alignment horizontal="left" vertical="center"/>
    </xf>
    <xf numFmtId="0" fontId="33" fillId="0" borderId="29" xfId="0" applyFont="1" applyFill="1" applyBorder="1" applyAlignment="1">
      <alignment vertical="center"/>
    </xf>
    <xf numFmtId="0" fontId="50" fillId="0" borderId="30" xfId="0" applyFont="1" applyFill="1" applyBorder="1" applyAlignment="1">
      <alignment vertical="center"/>
    </xf>
    <xf numFmtId="0" fontId="50" fillId="0" borderId="31" xfId="0" applyFont="1" applyFill="1" applyBorder="1" applyAlignment="1">
      <alignment vertical="center"/>
    </xf>
    <xf numFmtId="0" fontId="10" fillId="0" borderId="32" xfId="61" applyFont="1" applyFill="1" applyBorder="1" applyAlignment="1">
      <alignment horizontal="center" vertical="center"/>
    </xf>
    <xf numFmtId="4" fontId="11" fillId="0" borderId="32" xfId="0" applyNumberFormat="1" applyFont="1" applyBorder="1" applyAlignment="1">
      <alignment horizontal="right" vertical="center"/>
    </xf>
    <xf numFmtId="0" fontId="14" fillId="5" borderId="17" xfId="48" applyFont="1" applyFill="1" applyBorder="1" applyAlignment="1">
      <alignment horizontal="center" vertical="center"/>
    </xf>
    <xf numFmtId="0" fontId="6" fillId="4" borderId="18" xfId="61" applyFont="1" applyFill="1" applyBorder="1" applyAlignment="1">
      <alignment horizontal="left" vertical="center"/>
    </xf>
    <xf numFmtId="3" fontId="6" fillId="4" borderId="19" xfId="61" applyNumberFormat="1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vertical="center"/>
    </xf>
    <xf numFmtId="0" fontId="6" fillId="4" borderId="32" xfId="60" applyFont="1" applyFill="1" applyBorder="1" applyAlignment="1">
      <alignment vertical="center"/>
    </xf>
    <xf numFmtId="49" fontId="49" fillId="4" borderId="17" xfId="60" applyNumberFormat="1" applyFont="1" applyFill="1" applyBorder="1" applyAlignment="1">
      <alignment horizontal="center" vertical="center"/>
    </xf>
    <xf numFmtId="0" fontId="33" fillId="4" borderId="25" xfId="0" applyFont="1" applyFill="1" applyBorder="1" applyAlignment="1">
      <alignment vertical="top"/>
    </xf>
    <xf numFmtId="0" fontId="33" fillId="4" borderId="26" xfId="0" applyFont="1" applyFill="1" applyBorder="1" applyAlignment="1">
      <alignment vertical="top"/>
    </xf>
    <xf numFmtId="0" fontId="11" fillId="4" borderId="32" xfId="49" applyFont="1" applyFill="1" applyBorder="1" applyAlignment="1">
      <alignment horizontal="center" vertical="center"/>
    </xf>
    <xf numFmtId="0" fontId="5" fillId="4" borderId="26" xfId="45" applyFont="1" applyFill="1" applyBorder="1" applyAlignment="1">
      <alignment horizontal="center" vertical="center"/>
    </xf>
    <xf numFmtId="0" fontId="6" fillId="4" borderId="18" xfId="0" applyNumberFormat="1" applyFont="1" applyFill="1" applyBorder="1" applyAlignment="1">
      <alignment vertical="center"/>
    </xf>
    <xf numFmtId="9" fontId="6" fillId="4" borderId="19" xfId="48" applyNumberFormat="1" applyFont="1" applyFill="1" applyBorder="1" applyAlignment="1">
      <alignment horizontal="left" vertical="center"/>
    </xf>
    <xf numFmtId="9" fontId="6" fillId="4" borderId="27" xfId="48" applyNumberFormat="1" applyFont="1" applyFill="1" applyBorder="1" applyAlignment="1">
      <alignment horizontal="left" vertical="center"/>
    </xf>
    <xf numFmtId="9" fontId="6" fillId="4" borderId="30" xfId="48" applyNumberFormat="1" applyFont="1" applyFill="1" applyBorder="1" applyAlignment="1">
      <alignment horizontal="center" vertical="center"/>
    </xf>
    <xf numFmtId="0" fontId="10" fillId="4" borderId="31" xfId="45" applyFont="1" applyFill="1" applyBorder="1" applyAlignment="1">
      <alignment horizontal="center" vertical="center"/>
    </xf>
    <xf numFmtId="0" fontId="50" fillId="4" borderId="32" xfId="0" applyFont="1" applyFill="1" applyBorder="1" applyAlignment="1">
      <alignment vertical="center"/>
    </xf>
    <xf numFmtId="0" fontId="22" fillId="0" borderId="32" xfId="45" applyFont="1" applyFill="1" applyBorder="1" applyAlignment="1">
      <alignment horizontal="center" vertical="center"/>
    </xf>
    <xf numFmtId="0" fontId="22" fillId="0" borderId="32" xfId="49" applyFont="1" applyFill="1" applyBorder="1" applyAlignment="1">
      <alignment horizontal="center" vertical="center"/>
    </xf>
    <xf numFmtId="9" fontId="13" fillId="0" borderId="32" xfId="0" applyNumberFormat="1" applyFont="1" applyFill="1" applyBorder="1" applyAlignment="1">
      <alignment horizontal="center" vertical="center"/>
    </xf>
    <xf numFmtId="0" fontId="47" fillId="4" borderId="24" xfId="60" applyFont="1" applyFill="1" applyBorder="1" applyAlignment="1">
      <alignment vertical="center"/>
    </xf>
    <xf numFmtId="0" fontId="24" fillId="4" borderId="29" xfId="60" applyFont="1" applyFill="1" applyBorder="1" applyAlignment="1">
      <alignment vertical="center"/>
    </xf>
    <xf numFmtId="0" fontId="33" fillId="4" borderId="29" xfId="0" applyNumberFormat="1" applyFont="1" applyFill="1" applyBorder="1"/>
    <xf numFmtId="0" fontId="33" fillId="4" borderId="30" xfId="0" applyNumberFormat="1" applyFont="1" applyFill="1" applyBorder="1"/>
    <xf numFmtId="0" fontId="33" fillId="4" borderId="31" xfId="0" applyNumberFormat="1" applyFont="1" applyFill="1" applyBorder="1"/>
    <xf numFmtId="4" fontId="5" fillId="4" borderId="32" xfId="16" applyNumberFormat="1" applyFont="1" applyFill="1" applyBorder="1" applyAlignment="1">
      <alignment horizontal="right" vertical="center"/>
    </xf>
    <xf numFmtId="0" fontId="13" fillId="13" borderId="13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left" vertical="top" wrapText="1"/>
    </xf>
    <xf numFmtId="0" fontId="6" fillId="0" borderId="30" xfId="48" applyNumberFormat="1" applyFont="1" applyFill="1" applyBorder="1" applyAlignment="1">
      <alignment horizontal="left" vertical="center"/>
    </xf>
    <xf numFmtId="0" fontId="6" fillId="0" borderId="31" xfId="48" applyNumberFormat="1" applyFont="1" applyFill="1" applyBorder="1" applyAlignment="1">
      <alignment horizontal="left" vertical="center"/>
    </xf>
    <xf numFmtId="0" fontId="22" fillId="4" borderId="32" xfId="0" applyFont="1" applyFill="1" applyBorder="1" applyAlignment="1">
      <alignment horizontal="center"/>
    </xf>
    <xf numFmtId="9" fontId="40" fillId="0" borderId="32" xfId="16" applyNumberFormat="1" applyFont="1" applyFill="1" applyBorder="1" applyAlignment="1">
      <alignment horizontal="center" vertical="center"/>
    </xf>
    <xf numFmtId="0" fontId="6" fillId="4" borderId="18" xfId="0" applyNumberFormat="1" applyFont="1" applyFill="1" applyBorder="1"/>
    <xf numFmtId="0" fontId="6" fillId="4" borderId="19" xfId="0" applyNumberFormat="1" applyFont="1" applyFill="1" applyBorder="1"/>
    <xf numFmtId="0" fontId="6" fillId="4" borderId="27" xfId="0" applyNumberFormat="1" applyFont="1" applyFill="1" applyBorder="1"/>
    <xf numFmtId="0" fontId="6" fillId="4" borderId="29" xfId="0" applyNumberFormat="1" applyFont="1" applyFill="1" applyBorder="1" applyAlignment="1"/>
    <xf numFmtId="0" fontId="6" fillId="4" borderId="30" xfId="0" applyNumberFormat="1" applyFont="1" applyFill="1" applyBorder="1" applyAlignment="1"/>
    <xf numFmtId="0" fontId="6" fillId="4" borderId="31" xfId="0" applyNumberFormat="1" applyFont="1" applyFill="1" applyBorder="1" applyAlignment="1"/>
    <xf numFmtId="4" fontId="6" fillId="0" borderId="13" xfId="50" applyNumberFormat="1" applyFont="1" applyFill="1" applyBorder="1" applyAlignment="1">
      <alignment horizontal="center" vertical="center" wrapText="1"/>
    </xf>
    <xf numFmtId="0" fontId="22" fillId="0" borderId="0" xfId="46" applyFont="1" applyFill="1" applyBorder="1" applyAlignment="1">
      <alignment vertical="center"/>
    </xf>
    <xf numFmtId="0" fontId="133" fillId="2" borderId="4" xfId="44" applyFont="1" applyFill="1" applyBorder="1" applyAlignment="1">
      <alignment vertical="center"/>
    </xf>
    <xf numFmtId="0" fontId="133" fillId="2" borderId="5" xfId="44" applyFont="1" applyFill="1" applyBorder="1" applyAlignment="1">
      <alignment vertical="center"/>
    </xf>
    <xf numFmtId="0" fontId="133" fillId="2" borderId="6" xfId="44" applyFont="1" applyFill="1" applyBorder="1" applyAlignment="1">
      <alignment vertical="center"/>
    </xf>
    <xf numFmtId="0" fontId="133" fillId="2" borderId="7" xfId="44" applyFont="1" applyFill="1" applyBorder="1" applyAlignment="1">
      <alignment vertical="center"/>
    </xf>
    <xf numFmtId="0" fontId="133" fillId="2" borderId="8" xfId="44" applyFont="1" applyFill="1" applyBorder="1" applyAlignment="1">
      <alignment vertical="center"/>
    </xf>
    <xf numFmtId="0" fontId="133" fillId="2" borderId="9" xfId="44" applyFont="1" applyFill="1" applyBorder="1" applyAlignment="1">
      <alignment vertical="center"/>
    </xf>
    <xf numFmtId="2" fontId="133" fillId="2" borderId="6" xfId="44" applyNumberFormat="1" applyFont="1" applyFill="1" applyBorder="1" applyAlignment="1">
      <alignment vertical="center"/>
    </xf>
    <xf numFmtId="2" fontId="133" fillId="2" borderId="9" xfId="44" applyNumberFormat="1" applyFont="1" applyFill="1" applyBorder="1" applyAlignment="1">
      <alignment vertical="center"/>
    </xf>
    <xf numFmtId="2" fontId="133" fillId="3" borderId="33" xfId="44" applyNumberFormat="1" applyFont="1" applyFill="1" applyBorder="1" applyAlignment="1">
      <alignment horizontal="center" vertical="center"/>
    </xf>
    <xf numFmtId="2" fontId="15" fillId="0" borderId="12" xfId="0" applyNumberFormat="1" applyFont="1" applyFill="1" applyBorder="1" applyAlignment="1">
      <alignment horizontal="right" vertical="center"/>
    </xf>
    <xf numFmtId="2" fontId="54" fillId="0" borderId="13" xfId="16" applyNumberFormat="1" applyFont="1" applyFill="1" applyBorder="1" applyAlignment="1">
      <alignment horizontal="right" vertical="center"/>
    </xf>
    <xf numFmtId="2" fontId="6" fillId="0" borderId="15" xfId="50" applyNumberFormat="1" applyFont="1" applyFill="1" applyBorder="1" applyAlignment="1">
      <alignment horizontal="center" vertical="center" wrapText="1"/>
    </xf>
    <xf numFmtId="2" fontId="6" fillId="0" borderId="13" xfId="16" applyNumberFormat="1" applyFont="1" applyFill="1" applyBorder="1" applyAlignment="1">
      <alignment horizontal="right" vertical="center"/>
    </xf>
    <xf numFmtId="2" fontId="6" fillId="0" borderId="13" xfId="0" applyNumberFormat="1" applyFont="1" applyFill="1" applyBorder="1" applyAlignment="1">
      <alignment horizontal="center" vertical="center"/>
    </xf>
    <xf numFmtId="2" fontId="54" fillId="0" borderId="17" xfId="16" applyNumberFormat="1" applyFont="1" applyFill="1" applyBorder="1" applyAlignment="1">
      <alignment horizontal="right" vertical="center"/>
    </xf>
    <xf numFmtId="2" fontId="14" fillId="0" borderId="12" xfId="16" applyNumberFormat="1" applyFont="1" applyFill="1" applyBorder="1" applyAlignment="1">
      <alignment horizontal="right" vertical="center"/>
    </xf>
    <xf numFmtId="2" fontId="14" fillId="0" borderId="13" xfId="16" applyNumberFormat="1" applyFont="1" applyFill="1" applyBorder="1" applyAlignment="1">
      <alignment horizontal="right" vertical="center"/>
    </xf>
    <xf numFmtId="2" fontId="145" fillId="0" borderId="13" xfId="62" applyNumberFormat="1" applyFont="1" applyFill="1" applyBorder="1" applyAlignment="1">
      <alignment horizontal="center" vertical="center"/>
    </xf>
    <xf numFmtId="2" fontId="54" fillId="0" borderId="20" xfId="16" applyNumberFormat="1" applyFont="1" applyFill="1" applyBorder="1" applyAlignment="1">
      <alignment horizontal="right" vertical="center"/>
    </xf>
    <xf numFmtId="2" fontId="10" fillId="0" borderId="13" xfId="46" applyNumberFormat="1" applyFont="1" applyFill="1" applyBorder="1" applyAlignment="1">
      <alignment horizontal="center" vertical="center"/>
    </xf>
    <xf numFmtId="2" fontId="11" fillId="0" borderId="13" xfId="16" applyNumberFormat="1" applyFont="1" applyFill="1" applyBorder="1" applyAlignment="1">
      <alignment horizontal="center" vertical="center"/>
    </xf>
    <xf numFmtId="2" fontId="11" fillId="0" borderId="12" xfId="16" applyNumberFormat="1" applyFont="1" applyFill="1" applyBorder="1" applyAlignment="1">
      <alignment horizontal="center" vertical="center"/>
    </xf>
    <xf numFmtId="2" fontId="11" fillId="0" borderId="20" xfId="16" applyNumberFormat="1" applyFont="1" applyFill="1" applyBorder="1" applyAlignment="1">
      <alignment horizontal="center" vertical="center"/>
    </xf>
    <xf numFmtId="2" fontId="133" fillId="0" borderId="13" xfId="46" applyNumberFormat="1" applyFont="1" applyFill="1" applyBorder="1" applyAlignment="1">
      <alignment horizontal="center" vertical="center"/>
    </xf>
    <xf numFmtId="2" fontId="5" fillId="0" borderId="13" xfId="46" applyNumberFormat="1" applyFont="1" applyFill="1" applyBorder="1" applyAlignment="1">
      <alignment horizontal="center" vertical="center"/>
    </xf>
    <xf numFmtId="2" fontId="40" fillId="0" borderId="16" xfId="46" applyNumberFormat="1" applyFont="1" applyFill="1" applyBorder="1" applyAlignment="1">
      <alignment horizontal="center" vertical="center"/>
    </xf>
    <xf numFmtId="2" fontId="13" fillId="0" borderId="13" xfId="0" applyNumberFormat="1" applyFont="1" applyBorder="1" applyAlignment="1">
      <alignment vertical="center"/>
    </xf>
    <xf numFmtId="2" fontId="13" fillId="0" borderId="17" xfId="0" applyNumberFormat="1" applyFont="1" applyBorder="1" applyAlignment="1">
      <alignment vertical="center"/>
    </xf>
    <xf numFmtId="2" fontId="13" fillId="0" borderId="0" xfId="0" applyNumberFormat="1" applyFont="1" applyAlignment="1">
      <alignment vertical="center"/>
    </xf>
    <xf numFmtId="2" fontId="40" fillId="0" borderId="13" xfId="16" applyNumberFormat="1" applyFont="1" applyFill="1" applyBorder="1" applyAlignment="1">
      <alignment horizontal="right" vertical="center"/>
    </xf>
    <xf numFmtId="10" fontId="6" fillId="0" borderId="13" xfId="62" applyNumberFormat="1" applyFont="1" applyFill="1" applyBorder="1" applyAlignment="1">
      <alignment horizontal="center" vertical="center" wrapText="1"/>
    </xf>
    <xf numFmtId="10" fontId="143" fillId="0" borderId="13" xfId="16" applyNumberFormat="1" applyFont="1" applyFill="1" applyBorder="1" applyAlignment="1">
      <alignment horizontal="center" vertical="center"/>
    </xf>
    <xf numFmtId="190" fontId="5" fillId="5" borderId="13" xfId="16" applyNumberFormat="1" applyFont="1" applyFill="1" applyBorder="1" applyAlignment="1">
      <alignment horizontal="center" vertical="center"/>
    </xf>
    <xf numFmtId="10" fontId="6" fillId="0" borderId="13" xfId="62" applyNumberFormat="1" applyFont="1" applyFill="1" applyBorder="1" applyAlignment="1">
      <alignment horizontal="center" vertical="center"/>
    </xf>
    <xf numFmtId="190" fontId="175" fillId="0" borderId="13" xfId="50" applyNumberFormat="1" applyFont="1" applyFill="1" applyBorder="1" applyAlignment="1">
      <alignment horizontal="center" vertical="center"/>
    </xf>
    <xf numFmtId="190" fontId="152" fillId="0" borderId="13" xfId="50" applyNumberFormat="1" applyFont="1" applyFill="1" applyBorder="1" applyAlignment="1">
      <alignment horizontal="center" vertical="center"/>
    </xf>
    <xf numFmtId="190" fontId="152" fillId="0" borderId="13" xfId="50" applyNumberFormat="1" applyFont="1" applyFill="1" applyBorder="1" applyAlignment="1">
      <alignment vertical="center"/>
    </xf>
    <xf numFmtId="2" fontId="6" fillId="0" borderId="13" xfId="50" applyNumberFormat="1" applyFont="1" applyFill="1" applyBorder="1" applyAlignment="1">
      <alignment horizontal="center" vertical="center"/>
    </xf>
    <xf numFmtId="43" fontId="175" fillId="0" borderId="13" xfId="50" applyFont="1" applyFill="1" applyBorder="1" applyAlignment="1">
      <alignment horizontal="center" vertical="center"/>
    </xf>
    <xf numFmtId="43" fontId="152" fillId="0" borderId="13" xfId="50" applyFont="1" applyFill="1" applyBorder="1" applyAlignment="1">
      <alignment vertical="center"/>
    </xf>
    <xf numFmtId="2" fontId="9" fillId="0" borderId="13" xfId="49" applyNumberFormat="1" applyFont="1" applyFill="1" applyBorder="1" applyAlignment="1">
      <alignment horizontal="center" vertical="center"/>
    </xf>
    <xf numFmtId="10" fontId="11" fillId="4" borderId="28" xfId="62" applyNumberFormat="1" applyFont="1" applyFill="1" applyBorder="1" applyAlignment="1">
      <alignment horizontal="center" vertical="center"/>
    </xf>
    <xf numFmtId="10" fontId="177" fillId="4" borderId="20" xfId="62" applyNumberFormat="1" applyFont="1" applyFill="1" applyBorder="1" applyAlignment="1">
      <alignment horizontal="center" vertical="center"/>
    </xf>
    <xf numFmtId="10" fontId="177" fillId="4" borderId="13" xfId="62" applyNumberFormat="1" applyFont="1" applyFill="1" applyBorder="1" applyAlignment="1">
      <alignment horizontal="center" vertical="center"/>
    </xf>
    <xf numFmtId="10" fontId="177" fillId="4" borderId="17" xfId="62" applyNumberFormat="1" applyFont="1" applyFill="1" applyBorder="1" applyAlignment="1">
      <alignment horizontal="center" vertical="center"/>
    </xf>
    <xf numFmtId="193" fontId="175" fillId="0" borderId="28" xfId="50" applyNumberFormat="1" applyFont="1" applyFill="1" applyBorder="1" applyAlignment="1">
      <alignment horizontal="center" vertical="center"/>
    </xf>
    <xf numFmtId="193" fontId="175" fillId="0" borderId="3" xfId="50" applyNumberFormat="1" applyFont="1" applyFill="1" applyBorder="1" applyAlignment="1">
      <alignment horizontal="center" vertical="center"/>
    </xf>
    <xf numFmtId="193" fontId="176" fillId="0" borderId="12" xfId="50" applyNumberFormat="1" applyFont="1" applyFill="1" applyBorder="1" applyAlignment="1">
      <alignment horizontal="center" vertical="center"/>
    </xf>
    <xf numFmtId="193" fontId="176" fillId="0" borderId="13" xfId="50" applyNumberFormat="1" applyFont="1" applyFill="1" applyBorder="1" applyAlignment="1">
      <alignment horizontal="center" vertical="center"/>
    </xf>
    <xf numFmtId="193" fontId="176" fillId="0" borderId="17" xfId="50" applyNumberFormat="1" applyFont="1" applyFill="1" applyBorder="1" applyAlignment="1">
      <alignment horizontal="center" vertical="center"/>
    </xf>
    <xf numFmtId="2" fontId="9" fillId="0" borderId="13" xfId="62" applyNumberFormat="1" applyFont="1" applyFill="1" applyBorder="1" applyAlignment="1">
      <alignment horizontal="center" vertical="center"/>
    </xf>
    <xf numFmtId="193" fontId="175" fillId="0" borderId="0" xfId="50" applyNumberFormat="1" applyFont="1" applyFill="1" applyBorder="1" applyAlignment="1">
      <alignment horizontal="center" vertical="center"/>
    </xf>
    <xf numFmtId="193" fontId="176" fillId="0" borderId="0" xfId="50" applyNumberFormat="1" applyFont="1" applyFill="1" applyBorder="1" applyAlignment="1">
      <alignment horizontal="center" vertical="center"/>
    </xf>
    <xf numFmtId="2" fontId="9" fillId="0" borderId="13" xfId="0" applyNumberFormat="1" applyFont="1" applyFill="1" applyBorder="1" applyAlignment="1">
      <alignment horizontal="center" vertical="center"/>
    </xf>
    <xf numFmtId="1" fontId="5" fillId="0" borderId="13" xfId="16" applyNumberFormat="1" applyFont="1" applyFill="1" applyBorder="1" applyAlignment="1">
      <alignment vertical="center"/>
    </xf>
    <xf numFmtId="1" fontId="5" fillId="0" borderId="32" xfId="16" applyNumberFormat="1" applyFont="1" applyFill="1" applyBorder="1" applyAlignment="1">
      <alignment vertical="center"/>
    </xf>
    <xf numFmtId="1" fontId="5" fillId="0" borderId="13" xfId="16" applyNumberFormat="1" applyFont="1" applyFill="1" applyBorder="1" applyAlignment="1">
      <alignment horizontal="center" vertical="center"/>
    </xf>
    <xf numFmtId="43" fontId="9" fillId="0" borderId="13" xfId="0" applyNumberFormat="1" applyFont="1" applyFill="1" applyBorder="1" applyAlignment="1">
      <alignment vertical="center"/>
    </xf>
    <xf numFmtId="2" fontId="133" fillId="0" borderId="14" xfId="46" applyNumberFormat="1" applyFont="1" applyFill="1" applyBorder="1" applyAlignment="1">
      <alignment horizontal="center" vertical="center"/>
    </xf>
    <xf numFmtId="9" fontId="133" fillId="0" borderId="16" xfId="46" applyNumberFormat="1" applyFont="1" applyFill="1" applyBorder="1" applyAlignment="1">
      <alignment horizontal="center" vertical="center"/>
    </xf>
    <xf numFmtId="4" fontId="178" fillId="0" borderId="13" xfId="6" applyNumberFormat="1" applyFont="1" applyFill="1" applyBorder="1" applyAlignment="1">
      <alignment horizontal="center" vertical="center"/>
    </xf>
    <xf numFmtId="0" fontId="5" fillId="2" borderId="4" xfId="44" applyFont="1" applyFill="1" applyBorder="1" applyAlignment="1">
      <alignment vertical="center"/>
    </xf>
    <xf numFmtId="0" fontId="5" fillId="2" borderId="5" xfId="44" applyFont="1" applyFill="1" applyBorder="1" applyAlignment="1">
      <alignment vertical="center"/>
    </xf>
    <xf numFmtId="0" fontId="5" fillId="2" borderId="6" xfId="44" applyFont="1" applyFill="1" applyBorder="1" applyAlignment="1">
      <alignment vertical="center"/>
    </xf>
    <xf numFmtId="0" fontId="5" fillId="2" borderId="7" xfId="44" applyFont="1" applyFill="1" applyBorder="1" applyAlignment="1">
      <alignment vertical="center"/>
    </xf>
    <xf numFmtId="0" fontId="5" fillId="2" borderId="8" xfId="44" applyFont="1" applyFill="1" applyBorder="1" applyAlignment="1">
      <alignment vertical="center"/>
    </xf>
    <xf numFmtId="0" fontId="5" fillId="2" borderId="9" xfId="44" applyFont="1" applyFill="1" applyBorder="1" applyAlignment="1">
      <alignment vertical="center"/>
    </xf>
    <xf numFmtId="10" fontId="5" fillId="0" borderId="13" xfId="49" applyNumberFormat="1" applyFont="1" applyFill="1" applyBorder="1" applyAlignment="1">
      <alignment horizontal="center" vertical="center"/>
    </xf>
    <xf numFmtId="10" fontId="10" fillId="0" borderId="17" xfId="49" applyNumberFormat="1" applyFont="1" applyFill="1" applyBorder="1" applyAlignment="1">
      <alignment horizontal="center" vertical="center"/>
    </xf>
    <xf numFmtId="10" fontId="10" fillId="0" borderId="12" xfId="49" applyNumberFormat="1" applyFont="1" applyFill="1" applyBorder="1" applyAlignment="1">
      <alignment horizontal="center" vertical="center"/>
    </xf>
    <xf numFmtId="10" fontId="10" fillId="0" borderId="13" xfId="45" applyNumberFormat="1" applyFont="1" applyFill="1" applyBorder="1" applyAlignment="1">
      <alignment horizontal="center" vertical="center"/>
    </xf>
    <xf numFmtId="10" fontId="10" fillId="0" borderId="13" xfId="61" applyNumberFormat="1" applyFont="1" applyFill="1" applyBorder="1" applyAlignment="1">
      <alignment horizontal="center" vertical="center"/>
    </xf>
    <xf numFmtId="190" fontId="6" fillId="4" borderId="16" xfId="50" applyNumberFormat="1" applyFont="1" applyFill="1" applyBorder="1" applyAlignment="1">
      <alignment horizontal="center" vertical="center"/>
    </xf>
    <xf numFmtId="0" fontId="33" fillId="0" borderId="15" xfId="0" applyFont="1" applyFill="1" applyBorder="1" applyAlignment="1">
      <alignment horizontal="left" vertical="center"/>
    </xf>
    <xf numFmtId="0" fontId="33" fillId="0" borderId="16" xfId="0" applyFont="1" applyFill="1" applyBorder="1" applyAlignment="1">
      <alignment horizontal="left" vertical="center"/>
    </xf>
    <xf numFmtId="0" fontId="33" fillId="0" borderId="25" xfId="0" applyFont="1" applyFill="1" applyBorder="1" applyAlignment="1">
      <alignment horizontal="left" vertical="center"/>
    </xf>
    <xf numFmtId="0" fontId="33" fillId="0" borderId="26" xfId="0" applyFont="1" applyFill="1" applyBorder="1" applyAlignment="1">
      <alignment horizontal="left" vertical="center"/>
    </xf>
    <xf numFmtId="10" fontId="145" fillId="0" borderId="13" xfId="62" applyNumberFormat="1" applyFont="1" applyFill="1" applyBorder="1" applyAlignment="1">
      <alignment horizontal="center" vertical="center"/>
    </xf>
    <xf numFmtId="190" fontId="10" fillId="0" borderId="13" xfId="50" applyNumberFormat="1" applyFont="1" applyFill="1" applyBorder="1" applyAlignment="1">
      <alignment horizontal="center" vertical="center"/>
    </xf>
    <xf numFmtId="194" fontId="11" fillId="0" borderId="13" xfId="16" applyNumberFormat="1" applyFont="1" applyFill="1" applyBorder="1" applyAlignment="1">
      <alignment vertical="center"/>
    </xf>
    <xf numFmtId="0" fontId="6" fillId="0" borderId="16" xfId="46" applyFont="1" applyFill="1" applyBorder="1" applyAlignment="1">
      <alignment horizontal="left" vertical="center"/>
    </xf>
    <xf numFmtId="0" fontId="11" fillId="0" borderId="14" xfId="0" applyFont="1" applyFill="1" applyBorder="1" applyAlignment="1">
      <alignment vertical="center"/>
    </xf>
    <xf numFmtId="4" fontId="6" fillId="0" borderId="15" xfId="50" applyNumberFormat="1" applyFont="1" applyFill="1" applyBorder="1" applyAlignment="1">
      <alignment horizontal="right" vertical="center" wrapText="1"/>
    </xf>
    <xf numFmtId="0" fontId="11" fillId="0" borderId="16" xfId="0" applyFont="1" applyFill="1" applyBorder="1" applyAlignment="1">
      <alignment horizontal="center" vertical="center"/>
    </xf>
    <xf numFmtId="43" fontId="6" fillId="0" borderId="15" xfId="50" applyFont="1" applyFill="1" applyBorder="1" applyAlignment="1">
      <alignment horizontal="center" vertical="center" wrapText="1"/>
    </xf>
    <xf numFmtId="4" fontId="6" fillId="0" borderId="15" xfId="50" applyNumberFormat="1" applyFont="1" applyFill="1" applyBorder="1" applyAlignment="1">
      <alignment horizontal="center" vertical="center" wrapText="1"/>
    </xf>
    <xf numFmtId="0" fontId="133" fillId="0" borderId="14" xfId="0" applyFont="1" applyFill="1" applyBorder="1" applyAlignment="1">
      <alignment vertical="center"/>
    </xf>
    <xf numFmtId="4" fontId="178" fillId="0" borderId="0" xfId="0" applyNumberFormat="1" applyFont="1"/>
    <xf numFmtId="10" fontId="178" fillId="0" borderId="0" xfId="62" applyNumberFormat="1" applyFont="1"/>
    <xf numFmtId="10" fontId="178" fillId="0" borderId="13" xfId="62" applyNumberFormat="1" applyFont="1" applyBorder="1"/>
    <xf numFmtId="2" fontId="137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vertical="center"/>
    </xf>
    <xf numFmtId="0" fontId="107" fillId="0" borderId="24" xfId="0" applyFont="1" applyFill="1" applyBorder="1" applyAlignment="1">
      <alignment horizontal="left" vertical="center"/>
    </xf>
    <xf numFmtId="0" fontId="33" fillId="0" borderId="14" xfId="0" quotePrefix="1" applyFont="1" applyFill="1" applyBorder="1" applyAlignment="1">
      <alignment horizontal="left" vertical="center"/>
    </xf>
    <xf numFmtId="0" fontId="9" fillId="0" borderId="15" xfId="0" applyFont="1" applyFill="1" applyBorder="1" applyAlignment="1">
      <alignment horizontal="right" vertical="center" wrapText="1"/>
    </xf>
    <xf numFmtId="0" fontId="133" fillId="0" borderId="14" xfId="0" applyFont="1" applyFill="1" applyBorder="1" applyAlignment="1">
      <alignment horizontal="left" vertical="top" wrapText="1"/>
    </xf>
    <xf numFmtId="189" fontId="143" fillId="0" borderId="15" xfId="0" applyNumberFormat="1" applyFont="1" applyFill="1" applyBorder="1" applyAlignment="1">
      <alignment horizontal="right" vertical="center"/>
    </xf>
    <xf numFmtId="189" fontId="135" fillId="0" borderId="16" xfId="0" applyNumberFormat="1" applyFont="1" applyFill="1" applyBorder="1" applyAlignment="1">
      <alignment horizontal="center" vertical="center"/>
    </xf>
    <xf numFmtId="0" fontId="134" fillId="0" borderId="13" xfId="0" applyFont="1" applyFill="1" applyBorder="1" applyAlignment="1">
      <alignment vertical="center"/>
    </xf>
    <xf numFmtId="0" fontId="0" fillId="0" borderId="13" xfId="0" applyFill="1" applyBorder="1"/>
    <xf numFmtId="0" fontId="171" fillId="0" borderId="14" xfId="0" applyFont="1" applyFill="1" applyBorder="1" applyAlignment="1">
      <alignment vertical="center"/>
    </xf>
    <xf numFmtId="0" fontId="171" fillId="0" borderId="29" xfId="0" applyFont="1" applyFill="1" applyBorder="1" applyAlignment="1">
      <alignment vertical="center"/>
    </xf>
    <xf numFmtId="0" fontId="110" fillId="0" borderId="14" xfId="48" applyFont="1" applyFill="1" applyBorder="1" applyAlignment="1">
      <alignment horizontal="left" vertical="center"/>
    </xf>
    <xf numFmtId="49" fontId="47" fillId="0" borderId="15" xfId="0" applyNumberFormat="1" applyFont="1" applyFill="1" applyBorder="1" applyAlignment="1">
      <alignment vertical="center"/>
    </xf>
    <xf numFmtId="0" fontId="47" fillId="0" borderId="16" xfId="0" applyFont="1" applyFill="1" applyBorder="1" applyAlignment="1">
      <alignment vertical="center"/>
    </xf>
    <xf numFmtId="0" fontId="6" fillId="0" borderId="13" xfId="46" applyFont="1" applyFill="1" applyBorder="1" applyAlignment="1">
      <alignment horizontal="center" vertical="center"/>
    </xf>
    <xf numFmtId="9" fontId="133" fillId="0" borderId="13" xfId="0" applyNumberFormat="1" applyFont="1" applyFill="1" applyBorder="1" applyAlignment="1">
      <alignment horizontal="center" vertical="center"/>
    </xf>
    <xf numFmtId="0" fontId="135" fillId="0" borderId="15" xfId="46" applyFont="1" applyFill="1" applyBorder="1" applyAlignment="1">
      <alignment horizontal="center" vertical="center"/>
    </xf>
    <xf numFmtId="0" fontId="135" fillId="0" borderId="16" xfId="46" applyFont="1" applyFill="1" applyBorder="1" applyAlignment="1">
      <alignment horizontal="left" vertical="center"/>
    </xf>
    <xf numFmtId="0" fontId="136" fillId="0" borderId="13" xfId="0" applyFont="1" applyFill="1" applyBorder="1" applyAlignment="1">
      <alignment horizontal="center" vertical="center"/>
    </xf>
    <xf numFmtId="43" fontId="137" fillId="0" borderId="13" xfId="16" applyFont="1" applyFill="1" applyBorder="1" applyAlignment="1">
      <alignment horizontal="center" vertical="center"/>
    </xf>
    <xf numFmtId="0" fontId="132" fillId="0" borderId="17" xfId="46" applyFont="1" applyFill="1" applyBorder="1" applyAlignment="1">
      <alignment horizontal="left" vertical="center"/>
    </xf>
    <xf numFmtId="0" fontId="135" fillId="0" borderId="19" xfId="46" applyFont="1" applyFill="1" applyBorder="1" applyAlignment="1">
      <alignment horizontal="center" vertical="center"/>
    </xf>
    <xf numFmtId="0" fontId="135" fillId="0" borderId="27" xfId="46" applyFont="1" applyFill="1" applyBorder="1" applyAlignment="1">
      <alignment horizontal="left" vertical="center"/>
    </xf>
    <xf numFmtId="0" fontId="136" fillId="0" borderId="17" xfId="0" applyFont="1" applyFill="1" applyBorder="1" applyAlignment="1">
      <alignment horizontal="center" vertical="center"/>
    </xf>
    <xf numFmtId="9" fontId="133" fillId="0" borderId="17" xfId="0" applyNumberFormat="1" applyFont="1" applyFill="1" applyBorder="1" applyAlignment="1">
      <alignment horizontal="center" vertical="center"/>
    </xf>
    <xf numFmtId="43" fontId="137" fillId="0" borderId="17" xfId="16" applyFont="1" applyFill="1" applyBorder="1" applyAlignment="1">
      <alignment horizontal="center" vertical="center"/>
    </xf>
    <xf numFmtId="0" fontId="138" fillId="0" borderId="20" xfId="46" applyFont="1" applyFill="1" applyBorder="1" applyAlignment="1">
      <alignment horizontal="left" vertical="center"/>
    </xf>
    <xf numFmtId="0" fontId="135" fillId="0" borderId="25" xfId="46" applyFont="1" applyFill="1" applyBorder="1" applyAlignment="1">
      <alignment horizontal="center" vertical="center"/>
    </xf>
    <xf numFmtId="0" fontId="135" fillId="0" borderId="26" xfId="46" applyFont="1" applyFill="1" applyBorder="1" applyAlignment="1">
      <alignment horizontal="left" vertical="center"/>
    </xf>
    <xf numFmtId="0" fontId="136" fillId="0" borderId="12" xfId="0" applyFont="1" applyFill="1" applyBorder="1" applyAlignment="1">
      <alignment horizontal="center" vertical="center"/>
    </xf>
    <xf numFmtId="9" fontId="133" fillId="0" borderId="12" xfId="0" applyNumberFormat="1" applyFont="1" applyFill="1" applyBorder="1" applyAlignment="1">
      <alignment horizontal="center" vertical="center"/>
    </xf>
    <xf numFmtId="43" fontId="137" fillId="0" borderId="12" xfId="16" applyFont="1" applyFill="1" applyBorder="1" applyAlignment="1">
      <alignment horizontal="center" vertical="center"/>
    </xf>
    <xf numFmtId="0" fontId="138" fillId="0" borderId="12" xfId="46" applyFont="1" applyFill="1" applyBorder="1" applyAlignment="1">
      <alignment horizontal="left" vertical="center"/>
    </xf>
    <xf numFmtId="0" fontId="9" fillId="0" borderId="13" xfId="0" applyNumberFormat="1" applyFont="1" applyFill="1" applyBorder="1" applyAlignment="1">
      <alignment horizontal="center" vertical="center"/>
    </xf>
    <xf numFmtId="2" fontId="9" fillId="0" borderId="17" xfId="0" applyNumberFormat="1" applyFont="1" applyFill="1" applyBorder="1" applyAlignment="1">
      <alignment horizontal="center" vertical="center"/>
    </xf>
    <xf numFmtId="2" fontId="9" fillId="0" borderId="12" xfId="0" applyNumberFormat="1" applyFont="1" applyFill="1" applyBorder="1" applyAlignment="1">
      <alignment horizontal="center" vertical="center"/>
    </xf>
    <xf numFmtId="0" fontId="9" fillId="0" borderId="32" xfId="0" applyNumberFormat="1" applyFont="1" applyFill="1" applyBorder="1" applyAlignment="1">
      <alignment horizontal="center" vertical="center"/>
    </xf>
    <xf numFmtId="0" fontId="20" fillId="0" borderId="15" xfId="46" applyFont="1" applyFill="1" applyBorder="1" applyAlignment="1">
      <alignment vertical="center"/>
    </xf>
    <xf numFmtId="0" fontId="49" fillId="19" borderId="13" xfId="0" applyFont="1" applyFill="1" applyBorder="1" applyAlignment="1">
      <alignment vertical="center"/>
    </xf>
    <xf numFmtId="0" fontId="133" fillId="19" borderId="20" xfId="46" applyFont="1" applyFill="1" applyBorder="1" applyAlignment="1">
      <alignment horizontal="center" vertical="center"/>
    </xf>
    <xf numFmtId="0" fontId="10" fillId="19" borderId="13" xfId="46" applyFont="1" applyFill="1" applyBorder="1" applyAlignment="1">
      <alignment horizontal="center" vertical="center"/>
    </xf>
    <xf numFmtId="187" fontId="11" fillId="19" borderId="13" xfId="16" applyNumberFormat="1" applyFont="1" applyFill="1" applyBorder="1" applyAlignment="1">
      <alignment horizontal="right" vertical="center"/>
    </xf>
    <xf numFmtId="2" fontId="11" fillId="19" borderId="13" xfId="16" applyNumberFormat="1" applyFont="1" applyFill="1" applyBorder="1" applyAlignment="1">
      <alignment horizontal="right" vertical="center"/>
    </xf>
    <xf numFmtId="0" fontId="134" fillId="19" borderId="20" xfId="0" applyFont="1" applyFill="1" applyBorder="1" applyAlignment="1">
      <alignment horizontal="center" vertical="center"/>
    </xf>
    <xf numFmtId="0" fontId="13" fillId="19" borderId="0" xfId="0" applyFont="1" applyFill="1" applyAlignment="1">
      <alignment vertical="center"/>
    </xf>
    <xf numFmtId="0" fontId="19" fillId="19" borderId="0" xfId="0" applyFont="1" applyFill="1" applyBorder="1" applyAlignment="1">
      <alignment horizontal="center" vertical="center"/>
    </xf>
    <xf numFmtId="0" fontId="19" fillId="19" borderId="0" xfId="0" applyFont="1" applyFill="1" applyBorder="1" applyAlignment="1">
      <alignment vertical="center"/>
    </xf>
    <xf numFmtId="0" fontId="19" fillId="19" borderId="0" xfId="0" applyFont="1" applyFill="1" applyAlignment="1">
      <alignment vertical="center"/>
    </xf>
    <xf numFmtId="0" fontId="13" fillId="19" borderId="0" xfId="0" applyFont="1" applyFill="1" applyBorder="1" applyAlignment="1">
      <alignment horizontal="center" vertical="center"/>
    </xf>
    <xf numFmtId="0" fontId="49" fillId="19" borderId="13" xfId="46" applyFont="1" applyFill="1" applyBorder="1" applyAlignment="1">
      <alignment horizontal="left" vertical="center"/>
    </xf>
    <xf numFmtId="0" fontId="133" fillId="19" borderId="13" xfId="46" applyFont="1" applyFill="1" applyBorder="1" applyAlignment="1">
      <alignment horizontal="center" vertical="center"/>
    </xf>
    <xf numFmtId="0" fontId="10" fillId="19" borderId="13" xfId="45" applyFont="1" applyFill="1" applyBorder="1" applyAlignment="1">
      <alignment horizontal="center" vertical="center"/>
    </xf>
    <xf numFmtId="0" fontId="11" fillId="19" borderId="13" xfId="0" applyFont="1" applyFill="1" applyBorder="1" applyAlignment="1">
      <alignment vertical="center"/>
    </xf>
    <xf numFmtId="0" fontId="43" fillId="19" borderId="13" xfId="46" applyFont="1" applyFill="1" applyBorder="1" applyAlignment="1">
      <alignment horizontal="center" vertical="center"/>
    </xf>
    <xf numFmtId="0" fontId="54" fillId="19" borderId="14" xfId="0" applyFont="1" applyFill="1" applyBorder="1" applyAlignment="1">
      <alignment horizontal="left" vertical="center"/>
    </xf>
    <xf numFmtId="0" fontId="54" fillId="19" borderId="15" xfId="0" applyFont="1" applyFill="1" applyBorder="1" applyAlignment="1">
      <alignment horizontal="left" vertical="center"/>
    </xf>
    <xf numFmtId="0" fontId="54" fillId="19" borderId="16" xfId="0" applyFont="1" applyFill="1" applyBorder="1" applyAlignment="1">
      <alignment horizontal="left" vertical="center"/>
    </xf>
    <xf numFmtId="0" fontId="43" fillId="19" borderId="13" xfId="46" applyFont="1" applyFill="1" applyBorder="1" applyAlignment="1">
      <alignment horizontal="left" vertical="center"/>
    </xf>
    <xf numFmtId="0" fontId="19" fillId="19" borderId="13" xfId="46" applyFont="1" applyFill="1" applyBorder="1" applyAlignment="1">
      <alignment horizontal="left" vertical="center"/>
    </xf>
    <xf numFmtId="0" fontId="111" fillId="19" borderId="14" xfId="46" applyFont="1" applyFill="1" applyBorder="1" applyAlignment="1">
      <alignment horizontal="left" vertical="center"/>
    </xf>
    <xf numFmtId="187" fontId="111" fillId="19" borderId="15" xfId="50" applyNumberFormat="1" applyFont="1" applyFill="1" applyBorder="1" applyAlignment="1">
      <alignment horizontal="center" vertical="center"/>
    </xf>
    <xf numFmtId="0" fontId="111" fillId="19" borderId="16" xfId="46" applyFont="1" applyFill="1" applyBorder="1" applyAlignment="1">
      <alignment horizontal="left" vertical="center"/>
    </xf>
    <xf numFmtId="9" fontId="10" fillId="19" borderId="13" xfId="62" applyFont="1" applyFill="1" applyBorder="1" applyAlignment="1">
      <alignment horizontal="center" vertical="center"/>
    </xf>
    <xf numFmtId="10" fontId="10" fillId="19" borderId="13" xfId="62" applyNumberFormat="1" applyFont="1" applyFill="1" applyBorder="1" applyAlignment="1">
      <alignment horizontal="center" vertical="center"/>
    </xf>
    <xf numFmtId="2" fontId="10" fillId="19" borderId="13" xfId="62" applyNumberFormat="1" applyFont="1" applyFill="1" applyBorder="1" applyAlignment="1">
      <alignment horizontal="center" vertical="center"/>
    </xf>
    <xf numFmtId="43" fontId="5" fillId="19" borderId="13" xfId="16" applyFont="1" applyFill="1" applyBorder="1" applyAlignment="1">
      <alignment horizontal="right" vertical="center"/>
    </xf>
    <xf numFmtId="0" fontId="49" fillId="19" borderId="1" xfId="46" applyFont="1" applyFill="1" applyBorder="1" applyAlignment="1">
      <alignment horizontal="left" vertical="center"/>
    </xf>
    <xf numFmtId="0" fontId="49" fillId="19" borderId="7" xfId="46" applyFont="1" applyFill="1" applyBorder="1" applyAlignment="1">
      <alignment horizontal="left" vertical="center"/>
    </xf>
    <xf numFmtId="0" fontId="49" fillId="19" borderId="8" xfId="46" applyFont="1" applyFill="1" applyBorder="1" applyAlignment="1">
      <alignment horizontal="left" vertical="center"/>
    </xf>
    <xf numFmtId="0" fontId="49" fillId="19" borderId="9" xfId="46" applyFont="1" applyFill="1" applyBorder="1" applyAlignment="1">
      <alignment horizontal="left" vertical="center"/>
    </xf>
    <xf numFmtId="0" fontId="20" fillId="19" borderId="1" xfId="46" applyFont="1" applyFill="1" applyBorder="1" applyAlignment="1">
      <alignment horizontal="center" vertical="center"/>
    </xf>
    <xf numFmtId="43" fontId="29" fillId="19" borderId="1" xfId="16" applyFont="1" applyFill="1" applyBorder="1" applyAlignment="1">
      <alignment horizontal="right" vertical="center"/>
    </xf>
    <xf numFmtId="2" fontId="29" fillId="19" borderId="1" xfId="16" applyNumberFormat="1" applyFont="1" applyFill="1" applyBorder="1" applyAlignment="1">
      <alignment horizontal="right" vertical="center"/>
    </xf>
    <xf numFmtId="0" fontId="49" fillId="19" borderId="0" xfId="46" applyFont="1" applyFill="1" applyBorder="1" applyAlignment="1">
      <alignment horizontal="center" vertical="center"/>
    </xf>
    <xf numFmtId="0" fontId="33" fillId="19" borderId="12" xfId="0" applyFont="1" applyFill="1" applyBorder="1" applyAlignment="1">
      <alignment vertical="center"/>
    </xf>
    <xf numFmtId="0" fontId="110" fillId="19" borderId="24" xfId="0" applyFont="1" applyFill="1" applyBorder="1" applyAlignment="1">
      <alignment horizontal="left" vertical="center"/>
    </xf>
    <xf numFmtId="0" fontId="54" fillId="19" borderId="25" xfId="0" applyFont="1" applyFill="1" applyBorder="1" applyAlignment="1">
      <alignment horizontal="left" vertical="center"/>
    </xf>
    <xf numFmtId="0" fontId="54" fillId="19" borderId="26" xfId="0" applyFont="1" applyFill="1" applyBorder="1" applyAlignment="1">
      <alignment horizontal="left" vertical="center"/>
    </xf>
    <xf numFmtId="0" fontId="10" fillId="19" borderId="12" xfId="46" applyFont="1" applyFill="1" applyBorder="1" applyAlignment="1">
      <alignment horizontal="center" vertical="center"/>
    </xf>
    <xf numFmtId="43" fontId="54" fillId="19" borderId="12" xfId="16" applyFont="1" applyFill="1" applyBorder="1" applyAlignment="1">
      <alignment horizontal="right" vertical="center"/>
    </xf>
    <xf numFmtId="2" fontId="54" fillId="19" borderId="12" xfId="16" applyNumberFormat="1" applyFont="1" applyFill="1" applyBorder="1" applyAlignment="1">
      <alignment horizontal="right" vertical="center"/>
    </xf>
    <xf numFmtId="0" fontId="13" fillId="19" borderId="0" xfId="0" applyFont="1" applyFill="1" applyBorder="1" applyAlignment="1">
      <alignment vertical="center"/>
    </xf>
    <xf numFmtId="0" fontId="33" fillId="19" borderId="20" xfId="0" applyFont="1" applyFill="1" applyBorder="1" applyAlignment="1">
      <alignment vertical="center"/>
    </xf>
    <xf numFmtId="0" fontId="110" fillId="19" borderId="21" xfId="0" applyFont="1" applyFill="1" applyBorder="1" applyAlignment="1">
      <alignment horizontal="left" vertical="center"/>
    </xf>
    <xf numFmtId="0" fontId="54" fillId="19" borderId="22" xfId="0" applyFont="1" applyFill="1" applyBorder="1" applyAlignment="1">
      <alignment horizontal="left" vertical="center"/>
    </xf>
    <xf numFmtId="0" fontId="54" fillId="19" borderId="23" xfId="0" applyFont="1" applyFill="1" applyBorder="1" applyAlignment="1">
      <alignment horizontal="left" vertical="center"/>
    </xf>
    <xf numFmtId="0" fontId="10" fillId="19" borderId="20" xfId="46" applyFont="1" applyFill="1" applyBorder="1" applyAlignment="1">
      <alignment horizontal="center" vertical="center"/>
    </xf>
    <xf numFmtId="43" fontId="54" fillId="19" borderId="20" xfId="16" applyFont="1" applyFill="1" applyBorder="1" applyAlignment="1">
      <alignment horizontal="right" vertical="center"/>
    </xf>
    <xf numFmtId="2" fontId="54" fillId="19" borderId="20" xfId="16" applyNumberFormat="1" applyFont="1" applyFill="1" applyBorder="1" applyAlignment="1">
      <alignment horizontal="right" vertical="center"/>
    </xf>
    <xf numFmtId="0" fontId="47" fillId="19" borderId="13" xfId="46" applyFont="1" applyFill="1" applyBorder="1" applyAlignment="1">
      <alignment horizontal="left" vertical="center"/>
    </xf>
    <xf numFmtId="0" fontId="110" fillId="19" borderId="14" xfId="0" applyFont="1" applyFill="1" applyBorder="1" applyAlignment="1">
      <alignment horizontal="left" vertical="center"/>
    </xf>
    <xf numFmtId="0" fontId="28" fillId="19" borderId="15" xfId="0" applyFont="1" applyFill="1" applyBorder="1" applyAlignment="1">
      <alignment horizontal="left" vertical="center"/>
    </xf>
    <xf numFmtId="0" fontId="28" fillId="19" borderId="16" xfId="0" applyFont="1" applyFill="1" applyBorder="1" applyAlignment="1">
      <alignment horizontal="left" vertical="center"/>
    </xf>
    <xf numFmtId="43" fontId="54" fillId="19" borderId="13" xfId="16" applyFont="1" applyFill="1" applyBorder="1" applyAlignment="1">
      <alignment horizontal="right" vertical="center"/>
    </xf>
    <xf numFmtId="2" fontId="54" fillId="19" borderId="13" xfId="16" applyNumberFormat="1" applyFont="1" applyFill="1" applyBorder="1" applyAlignment="1">
      <alignment horizontal="right" vertical="center"/>
    </xf>
    <xf numFmtId="0" fontId="50" fillId="19" borderId="14" xfId="48" applyFont="1" applyFill="1" applyBorder="1" applyAlignment="1">
      <alignment vertical="center"/>
    </xf>
    <xf numFmtId="4" fontId="9" fillId="19" borderId="15" xfId="48" applyNumberFormat="1" applyFont="1" applyFill="1" applyBorder="1" applyAlignment="1">
      <alignment horizontal="center" vertical="center"/>
    </xf>
    <xf numFmtId="0" fontId="50" fillId="19" borderId="16" xfId="48" applyFont="1" applyFill="1" applyBorder="1" applyAlignment="1">
      <alignment vertical="center"/>
    </xf>
    <xf numFmtId="0" fontId="6" fillId="19" borderId="14" xfId="46" applyFont="1" applyFill="1" applyBorder="1" applyAlignment="1">
      <alignment horizontal="left" vertical="center"/>
    </xf>
    <xf numFmtId="0" fontId="64" fillId="19" borderId="13" xfId="0" applyFont="1" applyFill="1" applyBorder="1" applyAlignment="1">
      <alignment horizontal="center" vertical="center"/>
    </xf>
    <xf numFmtId="9" fontId="5" fillId="19" borderId="13" xfId="0" applyNumberFormat="1" applyFont="1" applyFill="1" applyBorder="1" applyAlignment="1">
      <alignment horizontal="center" vertical="center"/>
    </xf>
    <xf numFmtId="2" fontId="5" fillId="19" borderId="13" xfId="0" applyNumberFormat="1" applyFont="1" applyFill="1" applyBorder="1" applyAlignment="1">
      <alignment horizontal="center" vertical="center"/>
    </xf>
    <xf numFmtId="43" fontId="54" fillId="19" borderId="13" xfId="16" applyFont="1" applyFill="1" applyBorder="1" applyAlignment="1">
      <alignment horizontal="center" vertical="center"/>
    </xf>
    <xf numFmtId="0" fontId="9" fillId="19" borderId="0" xfId="0" applyFont="1" applyFill="1" applyBorder="1" applyAlignment="1">
      <alignment vertical="center"/>
    </xf>
    <xf numFmtId="0" fontId="9" fillId="19" borderId="0" xfId="0" applyFont="1" applyFill="1" applyAlignment="1">
      <alignment vertical="center"/>
    </xf>
    <xf numFmtId="0" fontId="47" fillId="19" borderId="17" xfId="46" applyFont="1" applyFill="1" applyBorder="1" applyAlignment="1">
      <alignment horizontal="left" vertical="center"/>
    </xf>
    <xf numFmtId="0" fontId="6" fillId="19" borderId="18" xfId="46" applyFont="1" applyFill="1" applyBorder="1" applyAlignment="1">
      <alignment horizontal="left" vertical="center"/>
    </xf>
    <xf numFmtId="0" fontId="64" fillId="19" borderId="17" xfId="0" applyFont="1" applyFill="1" applyBorder="1" applyAlignment="1">
      <alignment horizontal="center" vertical="center"/>
    </xf>
    <xf numFmtId="9" fontId="5" fillId="19" borderId="17" xfId="0" applyNumberFormat="1" applyFont="1" applyFill="1" applyBorder="1" applyAlignment="1">
      <alignment horizontal="center" vertical="center"/>
    </xf>
    <xf numFmtId="2" fontId="5" fillId="19" borderId="17" xfId="0" applyNumberFormat="1" applyFont="1" applyFill="1" applyBorder="1" applyAlignment="1">
      <alignment horizontal="center" vertical="center"/>
    </xf>
    <xf numFmtId="43" fontId="54" fillId="19" borderId="17" xfId="16" applyFont="1" applyFill="1" applyBorder="1" applyAlignment="1">
      <alignment horizontal="center" vertical="center"/>
    </xf>
    <xf numFmtId="0" fontId="33" fillId="19" borderId="20" xfId="46" applyFont="1" applyFill="1" applyBorder="1" applyAlignment="1">
      <alignment horizontal="left" vertical="center"/>
    </xf>
    <xf numFmtId="0" fontId="6" fillId="19" borderId="24" xfId="46" applyFont="1" applyFill="1" applyBorder="1" applyAlignment="1">
      <alignment horizontal="left" vertical="center"/>
    </xf>
    <xf numFmtId="0" fontId="64" fillId="19" borderId="12" xfId="0" applyFont="1" applyFill="1" applyBorder="1" applyAlignment="1">
      <alignment horizontal="center" vertical="center"/>
    </xf>
    <xf numFmtId="9" fontId="5" fillId="19" borderId="12" xfId="0" applyNumberFormat="1" applyFont="1" applyFill="1" applyBorder="1" applyAlignment="1">
      <alignment horizontal="center" vertical="center"/>
    </xf>
    <xf numFmtId="2" fontId="5" fillId="19" borderId="12" xfId="0" applyNumberFormat="1" applyFont="1" applyFill="1" applyBorder="1" applyAlignment="1">
      <alignment horizontal="center" vertical="center"/>
    </xf>
    <xf numFmtId="43" fontId="54" fillId="19" borderId="12" xfId="16" applyFont="1" applyFill="1" applyBorder="1" applyAlignment="1">
      <alignment horizontal="center" vertical="center"/>
    </xf>
    <xf numFmtId="0" fontId="33" fillId="19" borderId="12" xfId="46" applyFont="1" applyFill="1" applyBorder="1" applyAlignment="1">
      <alignment horizontal="left" vertical="center"/>
    </xf>
    <xf numFmtId="0" fontId="6" fillId="19" borderId="14" xfId="45" applyFont="1" applyFill="1" applyBorder="1" applyAlignment="1">
      <alignment horizontal="left" vertical="center"/>
    </xf>
    <xf numFmtId="0" fontId="112" fillId="19" borderId="13" xfId="46" applyFont="1" applyFill="1" applyBorder="1" applyAlignment="1">
      <alignment horizontal="left" vertical="center"/>
    </xf>
    <xf numFmtId="0" fontId="73" fillId="19" borderId="14" xfId="48" applyFont="1" applyFill="1" applyBorder="1" applyAlignment="1">
      <alignment vertical="center"/>
    </xf>
    <xf numFmtId="189" fontId="114" fillId="19" borderId="15" xfId="48" applyNumberFormat="1" applyFont="1" applyFill="1" applyBorder="1" applyAlignment="1">
      <alignment horizontal="center" vertical="center"/>
    </xf>
    <xf numFmtId="0" fontId="115" fillId="19" borderId="16" xfId="48" applyFont="1" applyFill="1" applyBorder="1" applyAlignment="1">
      <alignment vertical="center"/>
    </xf>
    <xf numFmtId="0" fontId="73" fillId="19" borderId="14" xfId="46" applyFont="1" applyFill="1" applyBorder="1" applyAlignment="1">
      <alignment horizontal="left" vertical="center"/>
    </xf>
    <xf numFmtId="0" fontId="113" fillId="19" borderId="15" xfId="46" applyFont="1" applyFill="1" applyBorder="1" applyAlignment="1">
      <alignment horizontal="left" vertical="center"/>
    </xf>
    <xf numFmtId="0" fontId="113" fillId="19" borderId="16" xfId="46" applyFont="1" applyFill="1" applyBorder="1" applyAlignment="1">
      <alignment horizontal="left" vertical="center"/>
    </xf>
    <xf numFmtId="0" fontId="20" fillId="19" borderId="13" xfId="46" applyFont="1" applyFill="1" applyBorder="1" applyAlignment="1">
      <alignment horizontal="center" vertical="center"/>
    </xf>
    <xf numFmtId="43" fontId="29" fillId="19" borderId="13" xfId="16" applyFont="1" applyFill="1" applyBorder="1" applyAlignment="1">
      <alignment horizontal="right" vertical="center"/>
    </xf>
    <xf numFmtId="2" fontId="29" fillId="19" borderId="13" xfId="16" applyNumberFormat="1" applyFont="1" applyFill="1" applyBorder="1" applyAlignment="1">
      <alignment horizontal="right" vertical="center"/>
    </xf>
    <xf numFmtId="0" fontId="9" fillId="19" borderId="0" xfId="46" applyFont="1" applyFill="1" applyBorder="1" applyAlignment="1">
      <alignment horizontal="center" vertical="center"/>
    </xf>
    <xf numFmtId="9" fontId="144" fillId="19" borderId="15" xfId="48" applyNumberFormat="1" applyFont="1" applyFill="1" applyBorder="1" applyAlignment="1">
      <alignment horizontal="center" vertical="center"/>
    </xf>
    <xf numFmtId="0" fontId="40" fillId="19" borderId="13" xfId="46" applyFont="1" applyFill="1" applyBorder="1" applyAlignment="1">
      <alignment horizontal="center" vertical="center"/>
    </xf>
    <xf numFmtId="10" fontId="40" fillId="19" borderId="13" xfId="62" applyNumberFormat="1" applyFont="1" applyFill="1" applyBorder="1" applyAlignment="1">
      <alignment horizontal="center" vertical="center"/>
    </xf>
    <xf numFmtId="2" fontId="22" fillId="19" borderId="13" xfId="62" applyNumberFormat="1" applyFont="1" applyFill="1" applyBorder="1" applyAlignment="1">
      <alignment horizontal="center" vertical="center"/>
    </xf>
    <xf numFmtId="0" fontId="132" fillId="19" borderId="13" xfId="46" applyFont="1" applyFill="1" applyBorder="1" applyAlignment="1">
      <alignment horizontal="left" vertical="center"/>
    </xf>
    <xf numFmtId="0" fontId="135" fillId="19" borderId="14" xfId="46" applyFont="1" applyFill="1" applyBorder="1" applyAlignment="1">
      <alignment horizontal="left" vertical="center"/>
    </xf>
    <xf numFmtId="9" fontId="143" fillId="19" borderId="15" xfId="48" applyNumberFormat="1" applyFont="1" applyFill="1" applyBorder="1" applyAlignment="1">
      <alignment horizontal="center" vertical="center"/>
    </xf>
    <xf numFmtId="0" fontId="135" fillId="19" borderId="16" xfId="46" applyFont="1" applyFill="1" applyBorder="1" applyAlignment="1">
      <alignment horizontal="left" vertical="center"/>
    </xf>
    <xf numFmtId="0" fontId="136" fillId="19" borderId="13" xfId="0" applyFont="1" applyFill="1" applyBorder="1" applyAlignment="1">
      <alignment horizontal="center" vertical="center"/>
    </xf>
    <xf numFmtId="43" fontId="137" fillId="19" borderId="13" xfId="16" applyFont="1" applyFill="1" applyBorder="1" applyAlignment="1">
      <alignment horizontal="center" vertical="center"/>
    </xf>
    <xf numFmtId="0" fontId="134" fillId="19" borderId="0" xfId="0" applyFont="1" applyFill="1" applyBorder="1" applyAlignment="1">
      <alignment vertical="center"/>
    </xf>
    <xf numFmtId="0" fontId="134" fillId="19" borderId="0" xfId="0" applyFont="1" applyFill="1" applyAlignment="1">
      <alignment vertical="center"/>
    </xf>
    <xf numFmtId="0" fontId="132" fillId="19" borderId="17" xfId="46" applyFont="1" applyFill="1" applyBorder="1" applyAlignment="1">
      <alignment horizontal="left" vertical="center"/>
    </xf>
    <xf numFmtId="0" fontId="135" fillId="19" borderId="18" xfId="46" applyFont="1" applyFill="1" applyBorder="1" applyAlignment="1">
      <alignment horizontal="left" vertical="center"/>
    </xf>
    <xf numFmtId="0" fontId="135" fillId="19" borderId="27" xfId="46" applyFont="1" applyFill="1" applyBorder="1" applyAlignment="1">
      <alignment horizontal="left" vertical="center"/>
    </xf>
    <xf numFmtId="0" fontId="136" fillId="19" borderId="17" xfId="0" applyFont="1" applyFill="1" applyBorder="1" applyAlignment="1">
      <alignment horizontal="center" vertical="center"/>
    </xf>
    <xf numFmtId="43" fontId="137" fillId="19" borderId="17" xfId="16" applyFont="1" applyFill="1" applyBorder="1" applyAlignment="1">
      <alignment horizontal="center" vertical="center"/>
    </xf>
    <xf numFmtId="0" fontId="138" fillId="19" borderId="20" xfId="46" applyFont="1" applyFill="1" applyBorder="1" applyAlignment="1">
      <alignment horizontal="left" vertical="center"/>
    </xf>
    <xf numFmtId="0" fontId="135" fillId="19" borderId="24" xfId="46" applyFont="1" applyFill="1" applyBorder="1" applyAlignment="1">
      <alignment horizontal="left" vertical="center"/>
    </xf>
    <xf numFmtId="0" fontId="135" fillId="19" borderId="26" xfId="46" applyFont="1" applyFill="1" applyBorder="1" applyAlignment="1">
      <alignment horizontal="left" vertical="center"/>
    </xf>
    <xf numFmtId="0" fontId="136" fillId="19" borderId="12" xfId="0" applyFont="1" applyFill="1" applyBorder="1" applyAlignment="1">
      <alignment horizontal="center" vertical="center"/>
    </xf>
    <xf numFmtId="43" fontId="137" fillId="19" borderId="12" xfId="16" applyFont="1" applyFill="1" applyBorder="1" applyAlignment="1">
      <alignment horizontal="center" vertical="center"/>
    </xf>
    <xf numFmtId="0" fontId="138" fillId="19" borderId="12" xfId="46" applyFont="1" applyFill="1" applyBorder="1" applyAlignment="1">
      <alignment horizontal="left" vertical="center"/>
    </xf>
    <xf numFmtId="0" fontId="135" fillId="19" borderId="14" xfId="45" applyFont="1" applyFill="1" applyBorder="1" applyAlignment="1">
      <alignment horizontal="left" vertical="center"/>
    </xf>
    <xf numFmtId="0" fontId="6" fillId="19" borderId="19" xfId="46" applyFont="1" applyFill="1" applyBorder="1" applyAlignment="1">
      <alignment horizontal="left" vertical="center"/>
    </xf>
    <xf numFmtId="0" fontId="6" fillId="19" borderId="27" xfId="46" applyFont="1" applyFill="1" applyBorder="1" applyAlignment="1">
      <alignment horizontal="left" vertical="center"/>
    </xf>
    <xf numFmtId="0" fontId="12" fillId="19" borderId="17" xfId="0" applyFont="1" applyFill="1" applyBorder="1" applyAlignment="1">
      <alignment vertical="center"/>
    </xf>
    <xf numFmtId="43" fontId="54" fillId="19" borderId="17" xfId="16" applyFont="1" applyFill="1" applyBorder="1" applyAlignment="1">
      <alignment horizontal="right" vertical="center"/>
    </xf>
    <xf numFmtId="2" fontId="54" fillId="19" borderId="17" xfId="16" applyNumberFormat="1" applyFont="1" applyFill="1" applyBorder="1" applyAlignment="1">
      <alignment horizontal="right" vertical="center"/>
    </xf>
    <xf numFmtId="187" fontId="11" fillId="19" borderId="12" xfId="16" applyNumberFormat="1" applyFont="1" applyFill="1" applyBorder="1" applyAlignment="1">
      <alignment horizontal="right" vertical="center"/>
    </xf>
    <xf numFmtId="2" fontId="11" fillId="19" borderId="12" xfId="16" applyNumberFormat="1" applyFont="1" applyFill="1" applyBorder="1" applyAlignment="1">
      <alignment horizontal="right" vertical="center"/>
    </xf>
    <xf numFmtId="0" fontId="13" fillId="19" borderId="13" xfId="0" applyFont="1" applyFill="1" applyBorder="1" applyAlignment="1">
      <alignment vertical="center"/>
    </xf>
    <xf numFmtId="43" fontId="79" fillId="19" borderId="13" xfId="46" applyNumberFormat="1" applyFont="1" applyFill="1" applyBorder="1" applyAlignment="1">
      <alignment horizontal="left" vertical="center"/>
    </xf>
    <xf numFmtId="43" fontId="143" fillId="19" borderId="15" xfId="50" applyFont="1" applyFill="1" applyBorder="1" applyAlignment="1">
      <alignment horizontal="center" vertical="center"/>
    </xf>
    <xf numFmtId="0" fontId="50" fillId="19" borderId="16" xfId="48" applyFont="1" applyFill="1" applyBorder="1" applyAlignment="1">
      <alignment horizontal="center" vertical="center"/>
    </xf>
    <xf numFmtId="2" fontId="10" fillId="19" borderId="13" xfId="46" applyNumberFormat="1" applyFont="1" applyFill="1" applyBorder="1" applyAlignment="1">
      <alignment horizontal="center" vertical="center"/>
    </xf>
    <xf numFmtId="43" fontId="163" fillId="19" borderId="13" xfId="50" applyFont="1" applyFill="1" applyBorder="1" applyAlignment="1">
      <alignment horizontal="left" vertical="center"/>
    </xf>
    <xf numFmtId="0" fontId="135" fillId="19" borderId="16" xfId="46" applyFont="1" applyFill="1" applyBorder="1" applyAlignment="1">
      <alignment horizontal="center" vertical="center"/>
    </xf>
    <xf numFmtId="43" fontId="163" fillId="19" borderId="17" xfId="50" applyFont="1" applyFill="1" applyBorder="1" applyAlignment="1">
      <alignment horizontal="left" vertical="center"/>
    </xf>
    <xf numFmtId="43" fontId="164" fillId="19" borderId="20" xfId="50" applyFont="1" applyFill="1" applyBorder="1" applyAlignment="1">
      <alignment horizontal="left" vertical="center"/>
    </xf>
    <xf numFmtId="43" fontId="164" fillId="19" borderId="12" xfId="50" applyFont="1" applyFill="1" applyBorder="1" applyAlignment="1">
      <alignment horizontal="left" vertical="center"/>
    </xf>
    <xf numFmtId="189" fontId="9" fillId="19" borderId="15" xfId="48" applyNumberFormat="1" applyFont="1" applyFill="1" applyBorder="1" applyAlignment="1">
      <alignment horizontal="center" vertical="center"/>
    </xf>
    <xf numFmtId="189" fontId="9" fillId="19" borderId="0" xfId="48" applyNumberFormat="1" applyFont="1" applyFill="1" applyBorder="1" applyAlignment="1">
      <alignment horizontal="center" vertical="center"/>
    </xf>
    <xf numFmtId="0" fontId="49" fillId="19" borderId="14" xfId="46" applyFont="1" applyFill="1" applyBorder="1" applyAlignment="1">
      <alignment horizontal="left" vertical="center"/>
    </xf>
    <xf numFmtId="0" fontId="107" fillId="19" borderId="13" xfId="0" applyFont="1" applyFill="1" applyBorder="1" applyAlignment="1">
      <alignment vertical="center"/>
    </xf>
    <xf numFmtId="187" fontId="14" fillId="19" borderId="13" xfId="16" quotePrefix="1" applyNumberFormat="1" applyFont="1" applyFill="1" applyBorder="1" applyAlignment="1">
      <alignment horizontal="center" vertical="center"/>
    </xf>
    <xf numFmtId="2" fontId="11" fillId="19" borderId="13" xfId="16" applyNumberFormat="1" applyFont="1" applyFill="1" applyBorder="1" applyAlignment="1">
      <alignment horizontal="center" vertical="center"/>
    </xf>
    <xf numFmtId="0" fontId="33" fillId="19" borderId="13" xfId="0" applyFont="1" applyFill="1" applyBorder="1" applyAlignment="1">
      <alignment vertical="center"/>
    </xf>
    <xf numFmtId="0" fontId="33" fillId="19" borderId="14" xfId="0" applyFont="1" applyFill="1" applyBorder="1" applyAlignment="1">
      <alignment horizontal="left" vertical="center"/>
    </xf>
    <xf numFmtId="0" fontId="33" fillId="19" borderId="15" xfId="0" applyFont="1" applyFill="1" applyBorder="1" applyAlignment="1">
      <alignment horizontal="left" vertical="center"/>
    </xf>
    <xf numFmtId="0" fontId="33" fillId="19" borderId="16" xfId="0" applyFont="1" applyFill="1" applyBorder="1" applyAlignment="1">
      <alignment horizontal="left" vertical="center"/>
    </xf>
    <xf numFmtId="0" fontId="6" fillId="19" borderId="14" xfId="0" applyFont="1" applyFill="1" applyBorder="1" applyAlignment="1">
      <alignment vertical="center"/>
    </xf>
    <xf numFmtId="0" fontId="6" fillId="19" borderId="15" xfId="0" applyFont="1" applyFill="1" applyBorder="1" applyAlignment="1">
      <alignment vertical="center"/>
    </xf>
    <xf numFmtId="0" fontId="6" fillId="19" borderId="16" xfId="0" applyFont="1" applyFill="1" applyBorder="1" applyAlignment="1">
      <alignment vertical="center"/>
    </xf>
    <xf numFmtId="0" fontId="5" fillId="19" borderId="13" xfId="46" applyFont="1" applyFill="1" applyBorder="1" applyAlignment="1">
      <alignment horizontal="center" vertical="center"/>
    </xf>
    <xf numFmtId="9" fontId="40" fillId="19" borderId="13" xfId="46" applyNumberFormat="1" applyFont="1" applyFill="1" applyBorder="1" applyAlignment="1">
      <alignment horizontal="center" vertical="center"/>
    </xf>
    <xf numFmtId="10" fontId="40" fillId="19" borderId="13" xfId="46" applyNumberFormat="1" applyFont="1" applyFill="1" applyBorder="1" applyAlignment="1">
      <alignment horizontal="center" vertical="center"/>
    </xf>
    <xf numFmtId="2" fontId="40" fillId="19" borderId="13" xfId="46" applyNumberFormat="1" applyFont="1" applyFill="1" applyBorder="1" applyAlignment="1">
      <alignment horizontal="center" vertical="center"/>
    </xf>
    <xf numFmtId="0" fontId="9" fillId="19" borderId="13" xfId="0" applyFont="1" applyFill="1" applyBorder="1"/>
    <xf numFmtId="0" fontId="6" fillId="19" borderId="15" xfId="0" applyFont="1" applyFill="1" applyBorder="1" applyAlignment="1">
      <alignment horizontal="center"/>
    </xf>
    <xf numFmtId="0" fontId="6" fillId="19" borderId="16" xfId="46" applyFont="1" applyFill="1" applyBorder="1" applyAlignment="1">
      <alignment horizontal="center" vertical="center"/>
    </xf>
    <xf numFmtId="49" fontId="52" fillId="19" borderId="13" xfId="0" applyNumberFormat="1" applyFont="1" applyFill="1" applyBorder="1" applyAlignment="1">
      <alignment vertical="center"/>
    </xf>
    <xf numFmtId="0" fontId="52" fillId="19" borderId="13" xfId="0" applyFont="1" applyFill="1" applyBorder="1" applyAlignment="1">
      <alignment vertical="center"/>
    </xf>
    <xf numFmtId="0" fontId="6" fillId="19" borderId="0" xfId="0" applyFont="1" applyFill="1" applyBorder="1" applyAlignment="1">
      <alignment vertical="center"/>
    </xf>
    <xf numFmtId="0" fontId="52" fillId="19" borderId="0" xfId="0" applyFont="1" applyFill="1" applyBorder="1" applyAlignment="1">
      <alignment horizontal="center" vertical="center"/>
    </xf>
    <xf numFmtId="0" fontId="6" fillId="19" borderId="0" xfId="0" applyFont="1" applyFill="1" applyAlignment="1">
      <alignment vertical="center"/>
    </xf>
    <xf numFmtId="0" fontId="56" fillId="19" borderId="13" xfId="48" applyFont="1" applyFill="1" applyBorder="1" applyAlignment="1">
      <alignment horizontal="center" vertical="center"/>
    </xf>
    <xf numFmtId="0" fontId="9" fillId="19" borderId="17" xfId="0" applyFont="1" applyFill="1" applyBorder="1"/>
    <xf numFmtId="0" fontId="6" fillId="19" borderId="19" xfId="0" applyFont="1" applyFill="1" applyBorder="1" applyAlignment="1">
      <alignment horizontal="center"/>
    </xf>
    <xf numFmtId="0" fontId="6" fillId="19" borderId="27" xfId="46" applyFont="1" applyFill="1" applyBorder="1" applyAlignment="1">
      <alignment horizontal="center" vertical="center"/>
    </xf>
    <xf numFmtId="49" fontId="52" fillId="19" borderId="17" xfId="0" applyNumberFormat="1" applyFont="1" applyFill="1" applyBorder="1" applyAlignment="1">
      <alignment vertical="center"/>
    </xf>
    <xf numFmtId="9" fontId="40" fillId="19" borderId="17" xfId="46" applyNumberFormat="1" applyFont="1" applyFill="1" applyBorder="1" applyAlignment="1">
      <alignment horizontal="center" vertical="center"/>
    </xf>
    <xf numFmtId="2" fontId="40" fillId="19" borderId="17" xfId="46" applyNumberFormat="1" applyFont="1" applyFill="1" applyBorder="1" applyAlignment="1">
      <alignment horizontal="center" vertical="center"/>
    </xf>
    <xf numFmtId="0" fontId="52" fillId="19" borderId="17" xfId="0" applyFont="1" applyFill="1" applyBorder="1" applyAlignment="1">
      <alignment vertical="center"/>
    </xf>
    <xf numFmtId="0" fontId="6" fillId="19" borderId="25" xfId="0" applyFont="1" applyFill="1" applyBorder="1" applyAlignment="1">
      <alignment horizontal="center"/>
    </xf>
    <xf numFmtId="0" fontId="6" fillId="19" borderId="26" xfId="46" applyFont="1" applyFill="1" applyBorder="1" applyAlignment="1">
      <alignment horizontal="center" vertical="center"/>
    </xf>
    <xf numFmtId="49" fontId="52" fillId="19" borderId="12" xfId="0" applyNumberFormat="1" applyFont="1" applyFill="1" applyBorder="1" applyAlignment="1">
      <alignment vertical="center"/>
    </xf>
    <xf numFmtId="9" fontId="40" fillId="19" borderId="12" xfId="46" applyNumberFormat="1" applyFont="1" applyFill="1" applyBorder="1" applyAlignment="1">
      <alignment horizontal="center" vertical="center"/>
    </xf>
    <xf numFmtId="2" fontId="40" fillId="19" borderId="12" xfId="46" applyNumberFormat="1" applyFont="1" applyFill="1" applyBorder="1" applyAlignment="1">
      <alignment horizontal="center" vertical="center"/>
    </xf>
    <xf numFmtId="0" fontId="52" fillId="19" borderId="12" xfId="0" applyFont="1" applyFill="1" applyBorder="1" applyAlignment="1">
      <alignment vertical="center"/>
    </xf>
    <xf numFmtId="49" fontId="6" fillId="19" borderId="13" xfId="5" applyNumberFormat="1" applyFont="1" applyFill="1" applyBorder="1" applyAlignment="1">
      <alignment vertical="center"/>
    </xf>
    <xf numFmtId="0" fontId="47" fillId="19" borderId="32" xfId="46" applyFont="1" applyFill="1" applyBorder="1" applyAlignment="1">
      <alignment horizontal="left" vertical="center"/>
    </xf>
    <xf numFmtId="49" fontId="47" fillId="19" borderId="32" xfId="0" applyNumberFormat="1" applyFont="1" applyFill="1" applyBorder="1" applyAlignment="1">
      <alignment vertical="center"/>
    </xf>
    <xf numFmtId="0" fontId="47" fillId="19" borderId="32" xfId="0" applyFont="1" applyFill="1" applyBorder="1" applyAlignment="1">
      <alignment vertical="center"/>
    </xf>
    <xf numFmtId="2" fontId="48" fillId="19" borderId="0" xfId="46" applyNumberFormat="1" applyFont="1" applyFill="1" applyBorder="1" applyAlignment="1">
      <alignment horizontal="center" vertical="center"/>
    </xf>
    <xf numFmtId="4" fontId="48" fillId="19" borderId="0" xfId="16" applyNumberFormat="1" applyFont="1" applyFill="1" applyBorder="1" applyAlignment="1">
      <alignment horizontal="center" vertical="center"/>
    </xf>
    <xf numFmtId="0" fontId="73" fillId="19" borderId="14" xfId="0" applyFont="1" applyFill="1" applyBorder="1" applyAlignment="1">
      <alignment vertical="center"/>
    </xf>
    <xf numFmtId="0" fontId="29" fillId="19" borderId="15" xfId="46" applyFont="1" applyFill="1" applyBorder="1" applyAlignment="1">
      <alignment horizontal="center" vertical="center"/>
    </xf>
    <xf numFmtId="0" fontId="29" fillId="19" borderId="16" xfId="46" applyFont="1" applyFill="1" applyBorder="1" applyAlignment="1">
      <alignment horizontal="center" vertical="center"/>
    </xf>
    <xf numFmtId="0" fontId="49" fillId="19" borderId="14" xfId="0" applyFont="1" applyFill="1" applyBorder="1" applyAlignment="1">
      <alignment vertical="center"/>
    </xf>
    <xf numFmtId="0" fontId="6" fillId="19" borderId="15" xfId="46" applyFont="1" applyFill="1" applyBorder="1" applyAlignment="1">
      <alignment horizontal="center" vertical="center"/>
    </xf>
    <xf numFmtId="0" fontId="29" fillId="19" borderId="14" xfId="0" applyFont="1" applyFill="1" applyBorder="1" applyAlignment="1">
      <alignment vertical="center"/>
    </xf>
    <xf numFmtId="0" fontId="12" fillId="19" borderId="13" xfId="0" applyFont="1" applyFill="1" applyBorder="1" applyAlignment="1">
      <alignment vertical="center"/>
    </xf>
    <xf numFmtId="0" fontId="54" fillId="19" borderId="14" xfId="0" applyFont="1" applyFill="1" applyBorder="1" applyAlignment="1">
      <alignment vertical="center"/>
    </xf>
    <xf numFmtId="0" fontId="140" fillId="19" borderId="20" xfId="46" applyFont="1" applyFill="1" applyBorder="1" applyAlignment="1">
      <alignment horizontal="center" vertical="center"/>
    </xf>
    <xf numFmtId="0" fontId="144" fillId="19" borderId="20" xfId="0" applyFont="1" applyFill="1" applyBorder="1" applyAlignment="1">
      <alignment horizontal="center" vertical="center"/>
    </xf>
    <xf numFmtId="0" fontId="49" fillId="19" borderId="13" xfId="46" applyFont="1" applyFill="1" applyBorder="1" applyAlignment="1">
      <alignment horizontal="center" vertical="center"/>
    </xf>
    <xf numFmtId="0" fontId="140" fillId="19" borderId="13" xfId="46" applyFont="1" applyFill="1" applyBorder="1" applyAlignment="1">
      <alignment horizontal="center" vertical="center"/>
    </xf>
    <xf numFmtId="9" fontId="140" fillId="19" borderId="13" xfId="46" applyNumberFormat="1" applyFont="1" applyFill="1" applyBorder="1" applyAlignment="1">
      <alignment horizontal="center" vertical="center"/>
    </xf>
    <xf numFmtId="10" fontId="140" fillId="19" borderId="13" xfId="46" applyNumberFormat="1" applyFont="1" applyFill="1" applyBorder="1" applyAlignment="1">
      <alignment horizontal="center" vertical="center"/>
    </xf>
    <xf numFmtId="2" fontId="140" fillId="19" borderId="13" xfId="46" applyNumberFormat="1" applyFont="1" applyFill="1" applyBorder="1" applyAlignment="1">
      <alignment horizontal="center" vertical="center"/>
    </xf>
    <xf numFmtId="49" fontId="6" fillId="19" borderId="13" xfId="63" applyNumberFormat="1" applyFont="1" applyFill="1" applyBorder="1" applyAlignment="1">
      <alignment vertical="center"/>
    </xf>
    <xf numFmtId="0" fontId="117" fillId="19" borderId="15" xfId="46" applyFont="1" applyFill="1" applyBorder="1" applyAlignment="1">
      <alignment horizontal="center" vertical="center"/>
    </xf>
    <xf numFmtId="0" fontId="117" fillId="19" borderId="16" xfId="46" applyFont="1" applyFill="1" applyBorder="1" applyAlignment="1">
      <alignment horizontal="center" vertical="center"/>
    </xf>
    <xf numFmtId="4" fontId="15" fillId="19" borderId="13" xfId="16" applyNumberFormat="1" applyFont="1" applyFill="1" applyBorder="1" applyAlignment="1">
      <alignment horizontal="right" vertical="center"/>
    </xf>
    <xf numFmtId="2" fontId="15" fillId="19" borderId="13" xfId="0" applyNumberFormat="1" applyFont="1" applyFill="1" applyBorder="1" applyAlignment="1">
      <alignment horizontal="right" vertical="center"/>
    </xf>
    <xf numFmtId="0" fontId="110" fillId="19" borderId="14" xfId="0" applyFont="1" applyFill="1" applyBorder="1" applyAlignment="1">
      <alignment vertical="center"/>
    </xf>
    <xf numFmtId="0" fontId="33" fillId="19" borderId="17" xfId="0" applyFont="1" applyFill="1" applyBorder="1" applyAlignment="1">
      <alignment vertical="center"/>
    </xf>
    <xf numFmtId="0" fontId="110" fillId="19" borderId="18" xfId="0" applyFont="1" applyFill="1" applyBorder="1" applyAlignment="1">
      <alignment vertical="center"/>
    </xf>
    <xf numFmtId="0" fontId="6" fillId="19" borderId="19" xfId="46" applyFont="1" applyFill="1" applyBorder="1" applyAlignment="1">
      <alignment horizontal="center" vertical="center"/>
    </xf>
    <xf numFmtId="0" fontId="10" fillId="19" borderId="17" xfId="46" applyFont="1" applyFill="1" applyBorder="1" applyAlignment="1">
      <alignment horizontal="center" vertical="center"/>
    </xf>
    <xf numFmtId="187" fontId="14" fillId="19" borderId="17" xfId="16" quotePrefix="1" applyNumberFormat="1" applyFont="1" applyFill="1" applyBorder="1" applyAlignment="1">
      <alignment horizontal="center" vertical="center"/>
    </xf>
    <xf numFmtId="2" fontId="11" fillId="19" borderId="17" xfId="16" applyNumberFormat="1" applyFont="1" applyFill="1" applyBorder="1" applyAlignment="1">
      <alignment horizontal="center" vertical="center"/>
    </xf>
    <xf numFmtId="0" fontId="13" fillId="19" borderId="17" xfId="0" applyFont="1" applyFill="1" applyBorder="1" applyAlignment="1">
      <alignment vertical="center"/>
    </xf>
    <xf numFmtId="0" fontId="107" fillId="19" borderId="12" xfId="0" applyFont="1" applyFill="1" applyBorder="1" applyAlignment="1">
      <alignment vertical="center"/>
    </xf>
    <xf numFmtId="0" fontId="110" fillId="19" borderId="24" xfId="0" applyFont="1" applyFill="1" applyBorder="1" applyAlignment="1">
      <alignment vertical="center"/>
    </xf>
    <xf numFmtId="0" fontId="6" fillId="19" borderId="25" xfId="46" applyFont="1" applyFill="1" applyBorder="1" applyAlignment="1">
      <alignment horizontal="center" vertical="center"/>
    </xf>
    <xf numFmtId="187" fontId="14" fillId="19" borderId="12" xfId="16" quotePrefix="1" applyNumberFormat="1" applyFont="1" applyFill="1" applyBorder="1" applyAlignment="1">
      <alignment horizontal="center" vertical="center"/>
    </xf>
    <xf numFmtId="2" fontId="11" fillId="19" borderId="12" xfId="16" applyNumberFormat="1" applyFont="1" applyFill="1" applyBorder="1" applyAlignment="1">
      <alignment horizontal="center" vertical="center"/>
    </xf>
    <xf numFmtId="9" fontId="22" fillId="19" borderId="13" xfId="62" applyFont="1" applyFill="1" applyBorder="1" applyAlignment="1">
      <alignment horizontal="center" vertical="center"/>
    </xf>
    <xf numFmtId="10" fontId="22" fillId="19" borderId="13" xfId="62" applyNumberFormat="1" applyFont="1" applyFill="1" applyBorder="1" applyAlignment="1">
      <alignment horizontal="center" vertical="center"/>
    </xf>
    <xf numFmtId="9" fontId="40" fillId="19" borderId="13" xfId="62" applyFont="1" applyFill="1" applyBorder="1" applyAlignment="1">
      <alignment horizontal="center" vertical="center"/>
    </xf>
    <xf numFmtId="2" fontId="40" fillId="19" borderId="13" xfId="62" applyNumberFormat="1" applyFont="1" applyFill="1" applyBorder="1" applyAlignment="1">
      <alignment horizontal="center" vertical="center"/>
    </xf>
    <xf numFmtId="0" fontId="6" fillId="19" borderId="15" xfId="0" applyFont="1" applyFill="1" applyBorder="1" applyAlignment="1">
      <alignment horizontal="left" vertical="center"/>
    </xf>
    <xf numFmtId="0" fontId="6" fillId="19" borderId="16" xfId="0" applyFont="1" applyFill="1" applyBorder="1" applyAlignment="1">
      <alignment horizontal="left" vertical="center"/>
    </xf>
    <xf numFmtId="0" fontId="29" fillId="19" borderId="18" xfId="0" applyFont="1" applyFill="1" applyBorder="1" applyAlignment="1">
      <alignment vertical="center"/>
    </xf>
    <xf numFmtId="0" fontId="6" fillId="19" borderId="19" xfId="0" applyFont="1" applyFill="1" applyBorder="1" applyAlignment="1">
      <alignment horizontal="left" vertical="center"/>
    </xf>
    <xf numFmtId="0" fontId="6" fillId="19" borderId="27" xfId="0" applyFont="1" applyFill="1" applyBorder="1" applyAlignment="1">
      <alignment horizontal="left" vertical="center"/>
    </xf>
    <xf numFmtId="0" fontId="107" fillId="19" borderId="12" xfId="47" applyFont="1" applyFill="1" applyBorder="1" applyAlignment="1">
      <alignment vertical="center"/>
    </xf>
    <xf numFmtId="17" fontId="10" fillId="19" borderId="12" xfId="46" applyNumberFormat="1" applyFont="1" applyFill="1" applyBorder="1" applyAlignment="1">
      <alignment horizontal="center" vertical="center"/>
    </xf>
    <xf numFmtId="0" fontId="10" fillId="19" borderId="12" xfId="45" applyFont="1" applyFill="1" applyBorder="1" applyAlignment="1">
      <alignment horizontal="center" vertical="center"/>
    </xf>
    <xf numFmtId="187" fontId="14" fillId="19" borderId="12" xfId="16" applyNumberFormat="1" applyFont="1" applyFill="1" applyBorder="1" applyAlignment="1">
      <alignment horizontal="center" vertical="center"/>
    </xf>
    <xf numFmtId="2" fontId="16" fillId="19" borderId="12" xfId="16" applyNumberFormat="1" applyFont="1" applyFill="1" applyBorder="1" applyAlignment="1">
      <alignment horizontal="center" vertical="center"/>
    </xf>
    <xf numFmtId="187" fontId="134" fillId="19" borderId="20" xfId="0" applyNumberFormat="1" applyFont="1" applyFill="1" applyBorder="1" applyAlignment="1">
      <alignment horizontal="center" vertical="center"/>
    </xf>
    <xf numFmtId="0" fontId="33" fillId="19" borderId="13" xfId="47" applyFont="1" applyFill="1" applyBorder="1" applyAlignment="1">
      <alignment vertical="center"/>
    </xf>
    <xf numFmtId="17" fontId="10" fillId="19" borderId="13" xfId="46" applyNumberFormat="1" applyFont="1" applyFill="1" applyBorder="1" applyAlignment="1">
      <alignment horizontal="center" vertical="center"/>
    </xf>
    <xf numFmtId="187" fontId="14" fillId="19" borderId="13" xfId="16" applyNumberFormat="1" applyFont="1" applyFill="1" applyBorder="1" applyAlignment="1">
      <alignment horizontal="center" vertical="center"/>
    </xf>
    <xf numFmtId="2" fontId="16" fillId="19" borderId="13" xfId="16" applyNumberFormat="1" applyFont="1" applyFill="1" applyBorder="1" applyAlignment="1">
      <alignment horizontal="center" vertical="center"/>
    </xf>
    <xf numFmtId="187" fontId="13" fillId="19" borderId="13" xfId="0" applyNumberFormat="1" applyFont="1" applyFill="1" applyBorder="1" applyAlignment="1">
      <alignment horizontal="center" vertical="center"/>
    </xf>
    <xf numFmtId="0" fontId="33" fillId="19" borderId="13" xfId="47" applyFont="1" applyFill="1" applyBorder="1" applyAlignment="1">
      <alignment horizontal="left" vertical="center"/>
    </xf>
    <xf numFmtId="3" fontId="50" fillId="19" borderId="15" xfId="48" applyNumberFormat="1" applyFont="1" applyFill="1" applyBorder="1" applyAlignment="1">
      <alignment horizontal="center" vertical="center"/>
    </xf>
    <xf numFmtId="9" fontId="10" fillId="19" borderId="13" xfId="62" quotePrefix="1" applyFont="1" applyFill="1" applyBorder="1" applyAlignment="1">
      <alignment horizontal="center" vertical="center"/>
    </xf>
    <xf numFmtId="2" fontId="10" fillId="19" borderId="13" xfId="62" quotePrefix="1" applyNumberFormat="1" applyFont="1" applyFill="1" applyBorder="1" applyAlignment="1">
      <alignment horizontal="center" vertical="center"/>
    </xf>
    <xf numFmtId="0" fontId="54" fillId="19" borderId="14" xfId="0" applyFont="1" applyFill="1" applyBorder="1" applyAlignment="1">
      <alignment horizontal="left" vertical="center"/>
    </xf>
    <xf numFmtId="0" fontId="54" fillId="19" borderId="15" xfId="0" applyFont="1" applyFill="1" applyBorder="1" applyAlignment="1">
      <alignment horizontal="left" vertical="center"/>
    </xf>
    <xf numFmtId="0" fontId="33" fillId="20" borderId="2" xfId="61" applyFont="1" applyFill="1" applyBorder="1" applyAlignment="1">
      <alignment vertical="center"/>
    </xf>
    <xf numFmtId="0" fontId="169" fillId="20" borderId="3" xfId="0" applyFont="1" applyFill="1" applyBorder="1" applyAlignment="1">
      <alignment horizontal="left" vertical="top" wrapText="1"/>
    </xf>
    <xf numFmtId="0" fontId="10" fillId="20" borderId="32" xfId="45" applyFont="1" applyFill="1" applyBorder="1" applyAlignment="1">
      <alignment horizontal="center" vertical="center"/>
    </xf>
    <xf numFmtId="4" fontId="11" fillId="20" borderId="29" xfId="16" applyNumberFormat="1" applyFont="1" applyFill="1" applyBorder="1" applyAlignment="1">
      <alignment horizontal="right" vertical="center"/>
    </xf>
    <xf numFmtId="0" fontId="11" fillId="20" borderId="32" xfId="0" applyFont="1" applyFill="1" applyBorder="1"/>
    <xf numFmtId="0" fontId="83" fillId="20" borderId="0" xfId="0" applyFont="1" applyFill="1"/>
    <xf numFmtId="4" fontId="84" fillId="20" borderId="0" xfId="16" applyNumberFormat="1" applyFont="1" applyFill="1" applyBorder="1" applyAlignment="1">
      <alignment horizontal="right" vertical="center"/>
    </xf>
    <xf numFmtId="0" fontId="83" fillId="20" borderId="0" xfId="0" applyFont="1" applyFill="1" applyBorder="1"/>
    <xf numFmtId="0" fontId="47" fillId="20" borderId="13" xfId="46" applyFont="1" applyFill="1" applyBorder="1" applyAlignment="1">
      <alignment horizontal="center" vertical="center"/>
    </xf>
    <xf numFmtId="0" fontId="169" fillId="20" borderId="13" xfId="0" applyFont="1" applyFill="1" applyBorder="1" applyAlignment="1">
      <alignment horizontal="left" vertical="top" wrapText="1"/>
    </xf>
    <xf numFmtId="0" fontId="10" fillId="20" borderId="13" xfId="45" applyFont="1" applyFill="1" applyBorder="1" applyAlignment="1">
      <alignment horizontal="center" vertical="center"/>
    </xf>
    <xf numFmtId="4" fontId="11" fillId="20" borderId="14" xfId="16" applyNumberFormat="1" applyFont="1" applyFill="1" applyBorder="1" applyAlignment="1">
      <alignment horizontal="right" vertical="center"/>
    </xf>
    <xf numFmtId="0" fontId="11" fillId="20" borderId="13" xfId="0" applyFont="1" applyFill="1" applyBorder="1"/>
    <xf numFmtId="43" fontId="54" fillId="20" borderId="13" xfId="16" applyFont="1" applyFill="1" applyBorder="1" applyAlignment="1">
      <alignment horizontal="right" vertical="center"/>
    </xf>
    <xf numFmtId="0" fontId="57" fillId="20" borderId="13" xfId="0" applyFont="1" applyFill="1" applyBorder="1"/>
    <xf numFmtId="0" fontId="6" fillId="20" borderId="13" xfId="0" applyFont="1" applyFill="1" applyBorder="1" applyAlignment="1">
      <alignment horizontal="left" vertical="top" wrapText="1"/>
    </xf>
    <xf numFmtId="0" fontId="82" fillId="20" borderId="13" xfId="0" applyFont="1" applyFill="1" applyBorder="1"/>
    <xf numFmtId="43" fontId="54" fillId="20" borderId="14" xfId="16" applyFont="1" applyFill="1" applyBorder="1" applyAlignment="1">
      <alignment horizontal="right" vertical="center"/>
    </xf>
    <xf numFmtId="0" fontId="47" fillId="20" borderId="17" xfId="46" applyFont="1" applyFill="1" applyBorder="1" applyAlignment="1">
      <alignment horizontal="center" vertical="center"/>
    </xf>
    <xf numFmtId="0" fontId="82" fillId="20" borderId="17" xfId="0" applyFont="1" applyFill="1" applyBorder="1"/>
    <xf numFmtId="0" fontId="10" fillId="20" borderId="17" xfId="45" applyFont="1" applyFill="1" applyBorder="1" applyAlignment="1">
      <alignment horizontal="center" vertical="center"/>
    </xf>
    <xf numFmtId="4" fontId="11" fillId="20" borderId="18" xfId="16" applyNumberFormat="1" applyFont="1" applyFill="1" applyBorder="1" applyAlignment="1">
      <alignment horizontal="right" vertical="center"/>
    </xf>
    <xf numFmtId="0" fontId="11" fillId="20" borderId="17" xfId="0" applyFont="1" applyFill="1" applyBorder="1"/>
    <xf numFmtId="0" fontId="33" fillId="20" borderId="12" xfId="61" applyFont="1" applyFill="1" applyBorder="1" applyAlignment="1">
      <alignment vertical="center"/>
    </xf>
    <xf numFmtId="0" fontId="169" fillId="20" borderId="12" xfId="0" applyFont="1" applyFill="1" applyBorder="1" applyAlignment="1">
      <alignment horizontal="left" vertical="top" wrapText="1"/>
    </xf>
    <xf numFmtId="0" fontId="5" fillId="20" borderId="13" xfId="45" applyFont="1" applyFill="1" applyBorder="1" applyAlignment="1">
      <alignment horizontal="center" vertical="center"/>
    </xf>
    <xf numFmtId="0" fontId="5" fillId="20" borderId="24" xfId="45" applyFont="1" applyFill="1" applyBorder="1" applyAlignment="1">
      <alignment vertical="center"/>
    </xf>
    <xf numFmtId="0" fontId="5" fillId="20" borderId="25" xfId="45" applyFont="1" applyFill="1" applyBorder="1" applyAlignment="1">
      <alignment vertical="center"/>
    </xf>
    <xf numFmtId="0" fontId="5" fillId="20" borderId="26" xfId="45" applyFont="1" applyFill="1" applyBorder="1" applyAlignment="1">
      <alignment vertical="center"/>
    </xf>
    <xf numFmtId="0" fontId="6" fillId="20" borderId="13" xfId="0" applyFont="1" applyFill="1" applyBorder="1" applyAlignment="1">
      <alignment horizontal="center"/>
    </xf>
    <xf numFmtId="0" fontId="33" fillId="20" borderId="13" xfId="61" applyFont="1" applyFill="1" applyBorder="1" applyAlignment="1">
      <alignment vertical="center"/>
    </xf>
    <xf numFmtId="0" fontId="122" fillId="20" borderId="13" xfId="0" applyFont="1" applyFill="1" applyBorder="1" applyAlignment="1">
      <alignment horizontal="left" vertical="top" wrapText="1"/>
    </xf>
    <xf numFmtId="4" fontId="6" fillId="20" borderId="14" xfId="16" applyNumberFormat="1" applyFont="1" applyFill="1" applyBorder="1" applyAlignment="1">
      <alignment horizontal="right" vertical="center"/>
    </xf>
    <xf numFmtId="0" fontId="6" fillId="20" borderId="13" xfId="0" applyFont="1" applyFill="1" applyBorder="1"/>
    <xf numFmtId="0" fontId="80" fillId="20" borderId="0" xfId="61" applyFont="1" applyFill="1" applyBorder="1" applyAlignment="1">
      <alignment horizontal="left" vertical="center"/>
    </xf>
    <xf numFmtId="0" fontId="6" fillId="20" borderId="13" xfId="48" applyFont="1" applyFill="1" applyBorder="1" applyAlignment="1">
      <alignment horizontal="left" vertical="center"/>
    </xf>
    <xf numFmtId="0" fontId="122" fillId="20" borderId="12" xfId="0" applyFont="1" applyFill="1" applyBorder="1" applyAlignment="1">
      <alignment horizontal="left" vertical="top" wrapText="1"/>
    </xf>
    <xf numFmtId="0" fontId="40" fillId="20" borderId="20" xfId="45" applyFont="1" applyFill="1" applyBorder="1" applyAlignment="1">
      <alignment horizontal="center" vertical="center"/>
    </xf>
    <xf numFmtId="0" fontId="10" fillId="20" borderId="12" xfId="45" applyFont="1" applyFill="1" applyBorder="1" applyAlignment="1">
      <alignment horizontal="center" vertical="center"/>
    </xf>
    <xf numFmtId="187" fontId="11" fillId="20" borderId="24" xfId="16" applyNumberFormat="1" applyFont="1" applyFill="1" applyBorder="1" applyAlignment="1">
      <alignment horizontal="center" vertical="center"/>
    </xf>
    <xf numFmtId="0" fontId="11" fillId="20" borderId="12" xfId="0" applyFont="1" applyFill="1" applyBorder="1"/>
    <xf numFmtId="0" fontId="11" fillId="20" borderId="12" xfId="0" applyFont="1" applyFill="1" applyBorder="1" applyAlignment="1">
      <alignment horizontal="center"/>
    </xf>
    <xf numFmtId="0" fontId="40" fillId="20" borderId="13" xfId="45" applyFont="1" applyFill="1" applyBorder="1" applyAlignment="1">
      <alignment horizontal="center" vertical="center"/>
    </xf>
    <xf numFmtId="187" fontId="11" fillId="20" borderId="14" xfId="16" applyNumberFormat="1" applyFont="1" applyFill="1" applyBorder="1" applyAlignment="1">
      <alignment horizontal="center" vertical="center"/>
    </xf>
    <xf numFmtId="0" fontId="6" fillId="20" borderId="13" xfId="61" applyFont="1" applyFill="1" applyBorder="1" applyAlignment="1">
      <alignment vertical="center"/>
    </xf>
    <xf numFmtId="0" fontId="10" fillId="20" borderId="13" xfId="61" applyFont="1" applyFill="1" applyBorder="1" applyAlignment="1">
      <alignment horizontal="center" vertical="center"/>
    </xf>
    <xf numFmtId="0" fontId="56" fillId="20" borderId="13" xfId="48" applyFont="1" applyFill="1" applyBorder="1" applyAlignment="1">
      <alignment horizontal="center" vertical="center"/>
    </xf>
    <xf numFmtId="9" fontId="10" fillId="20" borderId="13" xfId="45" applyNumberFormat="1" applyFont="1" applyFill="1" applyBorder="1" applyAlignment="1">
      <alignment horizontal="center" vertical="center"/>
    </xf>
    <xf numFmtId="43" fontId="9" fillId="20" borderId="13" xfId="16" applyFont="1" applyFill="1" applyBorder="1" applyAlignment="1">
      <alignment horizontal="center" vertical="center"/>
    </xf>
    <xf numFmtId="4" fontId="11" fillId="20" borderId="14" xfId="16" quotePrefix="1" applyNumberFormat="1" applyFont="1" applyFill="1" applyBorder="1" applyAlignment="1">
      <alignment horizontal="center" vertical="center"/>
    </xf>
    <xf numFmtId="0" fontId="10" fillId="20" borderId="12" xfId="45" applyFont="1" applyFill="1" applyBorder="1" applyAlignment="1">
      <alignment vertical="center"/>
    </xf>
    <xf numFmtId="4" fontId="11" fillId="20" borderId="24" xfId="16" quotePrefix="1" applyNumberFormat="1" applyFont="1" applyFill="1" applyBorder="1" applyAlignment="1">
      <alignment horizontal="center" vertical="center"/>
    </xf>
    <xf numFmtId="0" fontId="33" fillId="20" borderId="20" xfId="61" applyFont="1" applyFill="1" applyBorder="1" applyAlignment="1">
      <alignment vertical="center"/>
    </xf>
    <xf numFmtId="0" fontId="122" fillId="20" borderId="20" xfId="0" applyFont="1" applyFill="1" applyBorder="1" applyAlignment="1">
      <alignment horizontal="left" vertical="top" wrapText="1"/>
    </xf>
    <xf numFmtId="0" fontId="10" fillId="20" borderId="20" xfId="45" applyFont="1" applyFill="1" applyBorder="1" applyAlignment="1">
      <alignment vertical="center"/>
    </xf>
    <xf numFmtId="0" fontId="10" fillId="20" borderId="20" xfId="45" applyFont="1" applyFill="1" applyBorder="1" applyAlignment="1">
      <alignment horizontal="center" vertical="center"/>
    </xf>
    <xf numFmtId="4" fontId="11" fillId="20" borderId="21" xfId="16" quotePrefix="1" applyNumberFormat="1" applyFont="1" applyFill="1" applyBorder="1" applyAlignment="1">
      <alignment horizontal="center" vertical="center"/>
    </xf>
    <xf numFmtId="0" fontId="11" fillId="20" borderId="20" xfId="0" applyFont="1" applyFill="1" applyBorder="1"/>
    <xf numFmtId="17" fontId="5" fillId="20" borderId="13" xfId="45" applyNumberFormat="1" applyFont="1" applyFill="1" applyBorder="1" applyAlignment="1">
      <alignment horizontal="center" vertical="center"/>
    </xf>
    <xf numFmtId="9" fontId="6" fillId="20" borderId="14" xfId="16" quotePrefix="1" applyNumberFormat="1" applyFont="1" applyFill="1" applyBorder="1" applyAlignment="1">
      <alignment horizontal="center" vertical="center"/>
    </xf>
    <xf numFmtId="0" fontId="33" fillId="19" borderId="14" xfId="0" applyFont="1" applyFill="1" applyBorder="1" applyAlignment="1">
      <alignment horizontal="left" vertical="center"/>
    </xf>
    <xf numFmtId="0" fontId="33" fillId="19" borderId="15" xfId="0" applyFont="1" applyFill="1" applyBorder="1" applyAlignment="1">
      <alignment horizontal="left" vertical="center"/>
    </xf>
    <xf numFmtId="0" fontId="33" fillId="19" borderId="16" xfId="0" applyFont="1" applyFill="1" applyBorder="1" applyAlignment="1">
      <alignment horizontal="left" vertical="center"/>
    </xf>
    <xf numFmtId="0" fontId="54" fillId="19" borderId="14" xfId="0" applyFont="1" applyFill="1" applyBorder="1" applyAlignment="1">
      <alignment horizontal="left" vertical="center"/>
    </xf>
    <xf numFmtId="0" fontId="54" fillId="19" borderId="15" xfId="0" applyFont="1" applyFill="1" applyBorder="1" applyAlignment="1">
      <alignment horizontal="left" vertical="center"/>
    </xf>
    <xf numFmtId="49" fontId="33" fillId="19" borderId="12" xfId="5" applyNumberFormat="1" applyFont="1" applyFill="1" applyBorder="1" applyAlignment="1">
      <alignment vertical="center"/>
    </xf>
    <xf numFmtId="0" fontId="54" fillId="19" borderId="24" xfId="61" applyFont="1" applyFill="1" applyBorder="1" applyAlignment="1">
      <alignment horizontal="left" vertical="center"/>
    </xf>
    <xf numFmtId="0" fontId="54" fillId="19" borderId="25" xfId="61" applyFont="1" applyFill="1" applyBorder="1" applyAlignment="1">
      <alignment horizontal="left" vertical="center"/>
    </xf>
    <xf numFmtId="0" fontId="54" fillId="19" borderId="26" xfId="61" applyFont="1" applyFill="1" applyBorder="1" applyAlignment="1">
      <alignment horizontal="left" vertical="center"/>
    </xf>
    <xf numFmtId="0" fontId="140" fillId="19" borderId="13" xfId="45" applyFont="1" applyFill="1" applyBorder="1" applyAlignment="1">
      <alignment horizontal="center" vertical="center"/>
    </xf>
    <xf numFmtId="0" fontId="10" fillId="19" borderId="12" xfId="49" applyFont="1" applyFill="1" applyBorder="1" applyAlignment="1">
      <alignment horizontal="center" vertical="center"/>
    </xf>
    <xf numFmtId="4" fontId="10" fillId="19" borderId="12" xfId="16" applyNumberFormat="1" applyFont="1" applyFill="1" applyBorder="1" applyAlignment="1">
      <alignment horizontal="right" vertical="center"/>
    </xf>
    <xf numFmtId="0" fontId="22" fillId="19" borderId="12" xfId="0" applyFont="1" applyFill="1" applyBorder="1"/>
    <xf numFmtId="0" fontId="143" fillId="19" borderId="12" xfId="0" applyFont="1" applyFill="1" applyBorder="1" applyAlignment="1">
      <alignment horizontal="center" vertical="center"/>
    </xf>
    <xf numFmtId="0" fontId="13" fillId="19" borderId="0" xfId="0" applyFont="1" applyFill="1"/>
    <xf numFmtId="49" fontId="47" fillId="19" borderId="13" xfId="5" applyNumberFormat="1" applyFont="1" applyFill="1" applyBorder="1" applyAlignment="1">
      <alignment vertical="center"/>
    </xf>
    <xf numFmtId="0" fontId="54" fillId="19" borderId="14" xfId="61" applyFont="1" applyFill="1" applyBorder="1" applyAlignment="1">
      <alignment horizontal="left" vertical="center"/>
    </xf>
    <xf numFmtId="0" fontId="54" fillId="19" borderId="15" xfId="61" applyFont="1" applyFill="1" applyBorder="1" applyAlignment="1">
      <alignment horizontal="left" vertical="center"/>
    </xf>
    <xf numFmtId="0" fontId="54" fillId="19" borderId="16" xfId="61" applyFont="1" applyFill="1" applyBorder="1" applyAlignment="1">
      <alignment horizontal="left" vertical="center"/>
    </xf>
    <xf numFmtId="0" fontId="10" fillId="19" borderId="13" xfId="49" applyFont="1" applyFill="1" applyBorder="1" applyAlignment="1">
      <alignment horizontal="center" vertical="center"/>
    </xf>
    <xf numFmtId="4" fontId="10" fillId="19" borderId="13" xfId="16" applyNumberFormat="1" applyFont="1" applyFill="1" applyBorder="1" applyAlignment="1">
      <alignment horizontal="right" vertical="center"/>
    </xf>
    <xf numFmtId="0" fontId="22" fillId="19" borderId="13" xfId="0" applyFont="1" applyFill="1" applyBorder="1"/>
    <xf numFmtId="0" fontId="13" fillId="19" borderId="13" xfId="0" applyFont="1" applyFill="1" applyBorder="1"/>
    <xf numFmtId="0" fontId="10" fillId="19" borderId="32" xfId="49" applyFont="1" applyFill="1" applyBorder="1" applyAlignment="1">
      <alignment horizontal="center" vertical="center"/>
    </xf>
    <xf numFmtId="4" fontId="10" fillId="19" borderId="32" xfId="16" applyNumberFormat="1" applyFont="1" applyFill="1" applyBorder="1" applyAlignment="1">
      <alignment horizontal="right" vertical="center"/>
    </xf>
    <xf numFmtId="0" fontId="22" fillId="19" borderId="32" xfId="0" applyFont="1" applyFill="1" applyBorder="1"/>
    <xf numFmtId="49" fontId="58" fillId="19" borderId="13" xfId="5" applyNumberFormat="1" applyFont="1" applyFill="1" applyBorder="1" applyAlignment="1">
      <alignment horizontal="center" vertical="center"/>
    </xf>
    <xf numFmtId="0" fontId="6" fillId="19" borderId="14" xfId="48" applyFont="1" applyFill="1" applyBorder="1" applyAlignment="1">
      <alignment vertical="center"/>
    </xf>
    <xf numFmtId="0" fontId="6" fillId="19" borderId="15" xfId="45" applyFont="1" applyFill="1" applyBorder="1" applyAlignment="1">
      <alignment horizontal="center" vertical="center"/>
    </xf>
    <xf numFmtId="0" fontId="6" fillId="19" borderId="16" xfId="46" applyFont="1" applyFill="1" applyBorder="1" applyAlignment="1">
      <alignment horizontal="left" vertical="center"/>
    </xf>
    <xf numFmtId="0" fontId="140" fillId="19" borderId="13" xfId="49" applyFont="1" applyFill="1" applyBorder="1" applyAlignment="1">
      <alignment vertical="center"/>
    </xf>
    <xf numFmtId="0" fontId="10" fillId="19" borderId="20" xfId="49" applyFont="1" applyFill="1" applyBorder="1" applyAlignment="1">
      <alignment horizontal="center" vertical="center"/>
    </xf>
    <xf numFmtId="49" fontId="6" fillId="19" borderId="32" xfId="5" applyNumberFormat="1" applyFont="1" applyFill="1" applyBorder="1" applyAlignment="1">
      <alignment vertical="center"/>
    </xf>
    <xf numFmtId="0" fontId="6" fillId="19" borderId="29" xfId="48" applyFont="1" applyFill="1" applyBorder="1" applyAlignment="1">
      <alignment vertical="center"/>
    </xf>
    <xf numFmtId="0" fontId="6" fillId="19" borderId="30" xfId="49" applyFont="1" applyFill="1" applyBorder="1" applyAlignment="1">
      <alignment horizontal="center" vertical="center"/>
    </xf>
    <xf numFmtId="0" fontId="6" fillId="19" borderId="31" xfId="46" applyFont="1" applyFill="1" applyBorder="1" applyAlignment="1">
      <alignment horizontal="left" vertical="center"/>
    </xf>
    <xf numFmtId="187" fontId="12" fillId="19" borderId="32" xfId="16" quotePrefix="1" applyNumberFormat="1" applyFont="1" applyFill="1" applyBorder="1" applyAlignment="1">
      <alignment horizontal="center" vertical="center"/>
    </xf>
    <xf numFmtId="0" fontId="13" fillId="19" borderId="32" xfId="0" applyFont="1" applyFill="1" applyBorder="1"/>
    <xf numFmtId="0" fontId="13" fillId="19" borderId="0" xfId="0" applyFont="1" applyFill="1" applyBorder="1"/>
    <xf numFmtId="49" fontId="33" fillId="19" borderId="13" xfId="5" applyNumberFormat="1" applyFont="1" applyFill="1" applyBorder="1" applyAlignment="1">
      <alignment vertical="center"/>
    </xf>
    <xf numFmtId="0" fontId="33" fillId="19" borderId="15" xfId="0" applyFont="1" applyFill="1" applyBorder="1" applyAlignment="1">
      <alignment vertical="center"/>
    </xf>
    <xf numFmtId="0" fontId="54" fillId="19" borderId="16" xfId="0" applyFont="1" applyFill="1" applyBorder="1" applyAlignment="1">
      <alignment vertical="center"/>
    </xf>
    <xf numFmtId="4" fontId="10" fillId="19" borderId="13" xfId="16" applyNumberFormat="1" applyFont="1" applyFill="1" applyBorder="1" applyAlignment="1">
      <alignment horizontal="left" vertical="center"/>
    </xf>
    <xf numFmtId="0" fontId="6" fillId="19" borderId="0" xfId="48" applyFont="1" applyFill="1" applyBorder="1" applyAlignment="1">
      <alignment vertical="center"/>
    </xf>
    <xf numFmtId="1" fontId="6" fillId="19" borderId="0" xfId="48" applyNumberFormat="1" applyFont="1" applyFill="1" applyBorder="1" applyAlignment="1">
      <alignment horizontal="left" vertical="center"/>
    </xf>
    <xf numFmtId="0" fontId="19" fillId="19" borderId="13" xfId="0" applyFont="1" applyFill="1" applyBorder="1"/>
    <xf numFmtId="0" fontId="54" fillId="19" borderId="14" xfId="48" applyFont="1" applyFill="1" applyBorder="1" applyAlignment="1">
      <alignment vertical="center"/>
    </xf>
    <xf numFmtId="0" fontId="33" fillId="19" borderId="15" xfId="48" applyFont="1" applyFill="1" applyBorder="1" applyAlignment="1">
      <alignment vertical="center"/>
    </xf>
    <xf numFmtId="0" fontId="54" fillId="19" borderId="16" xfId="48" applyFont="1" applyFill="1" applyBorder="1" applyAlignment="1">
      <alignment vertical="center"/>
    </xf>
    <xf numFmtId="43" fontId="10" fillId="19" borderId="13" xfId="16" applyFont="1" applyFill="1" applyBorder="1" applyAlignment="1">
      <alignment horizontal="center" vertical="center"/>
    </xf>
    <xf numFmtId="0" fontId="10" fillId="19" borderId="13" xfId="0" applyFont="1" applyFill="1" applyBorder="1" applyAlignment="1">
      <alignment horizontal="center" vertical="center"/>
    </xf>
    <xf numFmtId="4" fontId="10" fillId="19" borderId="13" xfId="0" applyNumberFormat="1" applyFont="1" applyFill="1" applyBorder="1" applyAlignment="1">
      <alignment horizontal="left" vertical="center"/>
    </xf>
    <xf numFmtId="0" fontId="143" fillId="19" borderId="13" xfId="0" applyFont="1" applyFill="1" applyBorder="1" applyAlignment="1">
      <alignment horizontal="center"/>
    </xf>
    <xf numFmtId="0" fontId="6" fillId="19" borderId="14" xfId="48" applyFont="1" applyFill="1" applyBorder="1" applyAlignment="1">
      <alignment horizontal="left" vertical="center"/>
    </xf>
    <xf numFmtId="0" fontId="6" fillId="19" borderId="15" xfId="49" applyFont="1" applyFill="1" applyBorder="1" applyAlignment="1">
      <alignment horizontal="center" vertical="center"/>
    </xf>
    <xf numFmtId="0" fontId="6" fillId="19" borderId="16" xfId="48" applyFont="1" applyFill="1" applyBorder="1" applyAlignment="1">
      <alignment horizontal="left" vertical="center"/>
    </xf>
    <xf numFmtId="9" fontId="140" fillId="19" borderId="13" xfId="16" applyNumberFormat="1" applyFont="1" applyFill="1" applyBorder="1" applyAlignment="1">
      <alignment horizontal="center" vertical="center"/>
    </xf>
    <xf numFmtId="2" fontId="140" fillId="19" borderId="13" xfId="16" applyNumberFormat="1" applyFont="1" applyFill="1" applyBorder="1" applyAlignment="1">
      <alignment horizontal="center" vertical="center"/>
    </xf>
    <xf numFmtId="49" fontId="49" fillId="19" borderId="17" xfId="5" applyNumberFormat="1" applyFont="1" applyFill="1" applyBorder="1" applyAlignment="1">
      <alignment vertical="center"/>
    </xf>
    <xf numFmtId="0" fontId="6" fillId="19" borderId="18" xfId="48" applyFont="1" applyFill="1" applyBorder="1" applyAlignment="1">
      <alignment horizontal="left" vertical="center"/>
    </xf>
    <xf numFmtId="0" fontId="6" fillId="19" borderId="19" xfId="45" applyFont="1" applyFill="1" applyBorder="1" applyAlignment="1">
      <alignment horizontal="center" vertical="center"/>
    </xf>
    <xf numFmtId="0" fontId="6" fillId="19" borderId="27" xfId="48" applyFont="1" applyFill="1" applyBorder="1" applyAlignment="1">
      <alignment horizontal="left" vertical="center"/>
    </xf>
    <xf numFmtId="0" fontId="10" fillId="19" borderId="17" xfId="45" applyFont="1" applyFill="1" applyBorder="1" applyAlignment="1">
      <alignment horizontal="center" vertical="center"/>
    </xf>
    <xf numFmtId="0" fontId="10" fillId="19" borderId="17" xfId="48" applyFont="1" applyFill="1" applyBorder="1" applyAlignment="1">
      <alignment horizontal="center" vertical="center"/>
    </xf>
    <xf numFmtId="0" fontId="54" fillId="19" borderId="24" xfId="48" applyFont="1" applyFill="1" applyBorder="1" applyAlignment="1">
      <alignment vertical="center"/>
    </xf>
    <xf numFmtId="1" fontId="54" fillId="19" borderId="25" xfId="48" applyNumberFormat="1" applyFont="1" applyFill="1" applyBorder="1" applyAlignment="1">
      <alignment horizontal="center" vertical="center"/>
    </xf>
    <xf numFmtId="0" fontId="54" fillId="19" borderId="26" xfId="48" applyFont="1" applyFill="1" applyBorder="1" applyAlignment="1">
      <alignment vertical="center"/>
    </xf>
    <xf numFmtId="0" fontId="140" fillId="19" borderId="12" xfId="45" applyFont="1" applyFill="1" applyBorder="1" applyAlignment="1">
      <alignment horizontal="center" vertical="center"/>
    </xf>
    <xf numFmtId="187" fontId="12" fillId="19" borderId="12" xfId="16" applyNumberFormat="1" applyFont="1" applyFill="1" applyBorder="1" applyAlignment="1">
      <alignment horizontal="left" vertical="center"/>
    </xf>
    <xf numFmtId="0" fontId="143" fillId="19" borderId="12" xfId="0" applyFont="1" applyFill="1" applyBorder="1" applyAlignment="1">
      <alignment horizontal="center"/>
    </xf>
    <xf numFmtId="1" fontId="54" fillId="19" borderId="15" xfId="48" applyNumberFormat="1" applyFont="1" applyFill="1" applyBorder="1" applyAlignment="1">
      <alignment horizontal="center" vertical="center"/>
    </xf>
    <xf numFmtId="187" fontId="12" fillId="19" borderId="13" xfId="16" applyNumberFormat="1" applyFont="1" applyFill="1" applyBorder="1" applyAlignment="1">
      <alignment horizontal="left" vertical="center"/>
    </xf>
    <xf numFmtId="0" fontId="49" fillId="19" borderId="14" xfId="48" applyFont="1" applyFill="1" applyBorder="1" applyAlignment="1">
      <alignment vertical="center"/>
    </xf>
    <xf numFmtId="1" fontId="6" fillId="19" borderId="15" xfId="48" applyNumberFormat="1" applyFont="1" applyFill="1" applyBorder="1" applyAlignment="1">
      <alignment horizontal="left" vertical="center"/>
    </xf>
    <xf numFmtId="0" fontId="6" fillId="19" borderId="16" xfId="48" applyFont="1" applyFill="1" applyBorder="1" applyAlignment="1">
      <alignment vertical="center"/>
    </xf>
    <xf numFmtId="0" fontId="61" fillId="19" borderId="13" xfId="0" applyFont="1" applyFill="1" applyBorder="1"/>
    <xf numFmtId="0" fontId="143" fillId="19" borderId="14" xfId="46" applyFont="1" applyFill="1" applyBorder="1" applyAlignment="1">
      <alignment horizontal="left" vertical="center"/>
    </xf>
    <xf numFmtId="0" fontId="143" fillId="19" borderId="15" xfId="0" applyFont="1" applyFill="1" applyBorder="1" applyAlignment="1">
      <alignment horizontal="center"/>
    </xf>
    <xf numFmtId="0" fontId="143" fillId="19" borderId="16" xfId="46" applyFont="1" applyFill="1" applyBorder="1" applyAlignment="1">
      <alignment horizontal="center" vertical="center"/>
    </xf>
    <xf numFmtId="49" fontId="146" fillId="19" borderId="13" xfId="0" applyNumberFormat="1" applyFont="1" applyFill="1" applyBorder="1" applyAlignment="1">
      <alignment vertical="center"/>
    </xf>
    <xf numFmtId="43" fontId="140" fillId="19" borderId="13" xfId="16" applyFont="1" applyFill="1" applyBorder="1" applyAlignment="1">
      <alignment horizontal="center" vertical="center"/>
    </xf>
    <xf numFmtId="0" fontId="140" fillId="19" borderId="13" xfId="0" applyFont="1" applyFill="1" applyBorder="1" applyAlignment="1">
      <alignment horizontal="center" vertical="center"/>
    </xf>
    <xf numFmtId="0" fontId="143" fillId="19" borderId="13" xfId="0" applyFont="1" applyFill="1" applyBorder="1" applyAlignment="1">
      <alignment horizontal="center" vertical="center"/>
    </xf>
    <xf numFmtId="0" fontId="143" fillId="19" borderId="0" xfId="0" applyFont="1" applyFill="1" applyBorder="1" applyAlignment="1">
      <alignment vertical="center"/>
    </xf>
    <xf numFmtId="0" fontId="146" fillId="19" borderId="0" xfId="0" applyFont="1" applyFill="1" applyBorder="1" applyAlignment="1">
      <alignment horizontal="center" vertical="center"/>
    </xf>
    <xf numFmtId="0" fontId="143" fillId="19" borderId="0" xfId="0" applyFont="1" applyFill="1" applyAlignment="1">
      <alignment vertical="center"/>
    </xf>
    <xf numFmtId="1" fontId="6" fillId="19" borderId="15" xfId="48" applyNumberFormat="1" applyFont="1" applyFill="1" applyBorder="1" applyAlignment="1">
      <alignment horizontal="center" vertical="center"/>
    </xf>
    <xf numFmtId="0" fontId="147" fillId="19" borderId="13" xfId="48" applyFont="1" applyFill="1" applyBorder="1" applyAlignment="1">
      <alignment horizontal="center" vertical="center"/>
    </xf>
    <xf numFmtId="49" fontId="143" fillId="19" borderId="13" xfId="63" applyNumberFormat="1" applyFont="1" applyFill="1" applyBorder="1" applyAlignment="1">
      <alignment vertical="center"/>
    </xf>
    <xf numFmtId="0" fontId="148" fillId="19" borderId="32" xfId="46" applyFont="1" applyFill="1" applyBorder="1" applyAlignment="1">
      <alignment horizontal="left" vertical="center"/>
    </xf>
    <xf numFmtId="0" fontId="143" fillId="19" borderId="29" xfId="45" applyFont="1" applyFill="1" applyBorder="1" applyAlignment="1">
      <alignment horizontal="left" vertical="center"/>
    </xf>
    <xf numFmtId="1" fontId="6" fillId="19" borderId="30" xfId="48" applyNumberFormat="1" applyFont="1" applyFill="1" applyBorder="1" applyAlignment="1">
      <alignment horizontal="center" vertical="center"/>
    </xf>
    <xf numFmtId="0" fontId="143" fillId="19" borderId="31" xfId="46" applyFont="1" applyFill="1" applyBorder="1" applyAlignment="1">
      <alignment horizontal="center" vertical="center"/>
    </xf>
    <xf numFmtId="49" fontId="148" fillId="19" borderId="32" xfId="0" applyNumberFormat="1" applyFont="1" applyFill="1" applyBorder="1" applyAlignment="1">
      <alignment vertical="center"/>
    </xf>
    <xf numFmtId="9" fontId="140" fillId="19" borderId="32" xfId="16" applyNumberFormat="1" applyFont="1" applyFill="1" applyBorder="1" applyAlignment="1">
      <alignment horizontal="center" vertical="center"/>
    </xf>
    <xf numFmtId="0" fontId="143" fillId="19" borderId="32" xfId="0" applyFont="1" applyFill="1" applyBorder="1" applyAlignment="1">
      <alignment horizontal="center" vertical="center"/>
    </xf>
    <xf numFmtId="3" fontId="10" fillId="19" borderId="13" xfId="16" applyNumberFormat="1" applyFont="1" applyFill="1" applyBorder="1" applyAlignment="1">
      <alignment horizontal="center" vertical="center"/>
    </xf>
    <xf numFmtId="1" fontId="49" fillId="19" borderId="15" xfId="48" applyNumberFormat="1" applyFont="1" applyFill="1" applyBorder="1" applyAlignment="1">
      <alignment horizontal="left" vertical="center"/>
    </xf>
    <xf numFmtId="0" fontId="10" fillId="19" borderId="13" xfId="45" applyFont="1" applyFill="1" applyBorder="1" applyAlignment="1">
      <alignment vertical="center"/>
    </xf>
    <xf numFmtId="49" fontId="79" fillId="19" borderId="13" xfId="5" applyNumberFormat="1" applyFont="1" applyFill="1" applyBorder="1" applyAlignment="1">
      <alignment horizontal="right" vertical="center"/>
    </xf>
    <xf numFmtId="0" fontId="54" fillId="19" borderId="14" xfId="0" applyFont="1" applyFill="1" applyBorder="1" applyAlignment="1">
      <alignment vertical="top"/>
    </xf>
    <xf numFmtId="0" fontId="33" fillId="19" borderId="15" xfId="0" applyFont="1" applyFill="1" applyBorder="1" applyAlignment="1">
      <alignment vertical="top" wrapText="1"/>
    </xf>
    <xf numFmtId="0" fontId="33" fillId="19" borderId="16" xfId="0" applyFont="1" applyFill="1" applyBorder="1" applyAlignment="1">
      <alignment vertical="top" wrapText="1"/>
    </xf>
    <xf numFmtId="0" fontId="140" fillId="19" borderId="20" xfId="49" applyFont="1" applyFill="1" applyBorder="1" applyAlignment="1">
      <alignment horizontal="center" vertical="center"/>
    </xf>
    <xf numFmtId="0" fontId="5" fillId="19" borderId="13" xfId="49" applyFont="1" applyFill="1" applyBorder="1" applyAlignment="1">
      <alignment horizontal="center" vertical="center"/>
    </xf>
    <xf numFmtId="187" fontId="33" fillId="19" borderId="13" xfId="16" quotePrefix="1" applyNumberFormat="1" applyFont="1" applyFill="1" applyBorder="1" applyAlignment="1">
      <alignment horizontal="left" vertical="center"/>
    </xf>
    <xf numFmtId="0" fontId="40" fillId="19" borderId="13" xfId="0" applyFont="1" applyFill="1" applyBorder="1"/>
    <xf numFmtId="0" fontId="143" fillId="19" borderId="20" xfId="0" applyFont="1" applyFill="1" applyBorder="1" applyAlignment="1">
      <alignment horizontal="center"/>
    </xf>
    <xf numFmtId="0" fontId="9" fillId="19" borderId="0" xfId="0" applyFont="1" applyFill="1"/>
    <xf numFmtId="0" fontId="33" fillId="19" borderId="14" xfId="0" applyFont="1" applyFill="1" applyBorder="1" applyAlignment="1">
      <alignment horizontal="left" vertical="top" wrapText="1"/>
    </xf>
    <xf numFmtId="0" fontId="140" fillId="19" borderId="13" xfId="49" applyFont="1" applyFill="1" applyBorder="1" applyAlignment="1">
      <alignment horizontal="center" vertical="center"/>
    </xf>
    <xf numFmtId="43" fontId="5" fillId="19" borderId="13" xfId="16" applyFont="1" applyFill="1" applyBorder="1" applyAlignment="1">
      <alignment horizontal="center" vertical="center"/>
    </xf>
    <xf numFmtId="0" fontId="5" fillId="19" borderId="13" xfId="0" applyFont="1" applyFill="1" applyBorder="1" applyAlignment="1">
      <alignment horizontal="center" vertical="center"/>
    </xf>
    <xf numFmtId="0" fontId="149" fillId="19" borderId="14" xfId="0" applyFont="1" applyFill="1" applyBorder="1" applyAlignment="1">
      <alignment horizontal="left" vertical="center"/>
    </xf>
    <xf numFmtId="0" fontId="143" fillId="19" borderId="14" xfId="48" applyFont="1" applyFill="1" applyBorder="1" applyAlignment="1">
      <alignment vertical="center"/>
    </xf>
    <xf numFmtId="1" fontId="143" fillId="19" borderId="15" xfId="48" applyNumberFormat="1" applyFont="1" applyFill="1" applyBorder="1" applyAlignment="1">
      <alignment horizontal="left" vertical="center"/>
    </xf>
    <xf numFmtId="0" fontId="143" fillId="19" borderId="16" xfId="48" applyFont="1" applyFill="1" applyBorder="1" applyAlignment="1">
      <alignment vertical="center"/>
    </xf>
    <xf numFmtId="9" fontId="140" fillId="19" borderId="13" xfId="45" applyNumberFormat="1" applyFont="1" applyFill="1" applyBorder="1" applyAlignment="1">
      <alignment horizontal="center" vertical="center"/>
    </xf>
    <xf numFmtId="43" fontId="140" fillId="19" borderId="13" xfId="16" applyFont="1" applyFill="1" applyBorder="1" applyAlignment="1">
      <alignment vertical="center"/>
    </xf>
    <xf numFmtId="0" fontId="144" fillId="19" borderId="0" xfId="0" applyFont="1" applyFill="1"/>
    <xf numFmtId="0" fontId="150" fillId="19" borderId="13" xfId="46" applyFont="1" applyFill="1" applyBorder="1" applyAlignment="1">
      <alignment horizontal="center" vertical="center"/>
    </xf>
    <xf numFmtId="3" fontId="143" fillId="19" borderId="15" xfId="50" applyNumberFormat="1" applyFont="1" applyFill="1" applyBorder="1" applyAlignment="1">
      <alignment horizontal="center" vertical="center"/>
    </xf>
    <xf numFmtId="0" fontId="143" fillId="19" borderId="16" xfId="46" applyFont="1" applyFill="1" applyBorder="1" applyAlignment="1">
      <alignment horizontal="left" vertical="center"/>
    </xf>
    <xf numFmtId="190" fontId="143" fillId="19" borderId="0" xfId="50" applyNumberFormat="1" applyFont="1" applyFill="1" applyBorder="1" applyAlignment="1">
      <alignment vertical="center"/>
    </xf>
    <xf numFmtId="0" fontId="143" fillId="19" borderId="15" xfId="49" applyFont="1" applyFill="1" applyBorder="1" applyAlignment="1">
      <alignment horizontal="center" vertical="center"/>
    </xf>
    <xf numFmtId="190" fontId="143" fillId="19" borderId="0" xfId="50" applyNumberFormat="1" applyFont="1" applyFill="1" applyAlignment="1">
      <alignment vertical="center"/>
    </xf>
    <xf numFmtId="0" fontId="143" fillId="19" borderId="14" xfId="45" applyFont="1" applyFill="1" applyBorder="1" applyAlignment="1">
      <alignment horizontal="left" vertical="center"/>
    </xf>
    <xf numFmtId="0" fontId="78" fillId="19" borderId="13" xfId="0" applyFont="1" applyFill="1" applyBorder="1" applyAlignment="1">
      <alignment horizontal="right"/>
    </xf>
    <xf numFmtId="0" fontId="5" fillId="19" borderId="12" xfId="49" applyFont="1" applyFill="1" applyBorder="1" applyAlignment="1">
      <alignment horizontal="center" vertical="center"/>
    </xf>
    <xf numFmtId="187" fontId="12" fillId="19" borderId="12" xfId="16" quotePrefix="1" applyNumberFormat="1" applyFont="1" applyFill="1" applyBorder="1" applyAlignment="1">
      <alignment horizontal="left" vertical="center"/>
    </xf>
    <xf numFmtId="0" fontId="9" fillId="19" borderId="12" xfId="0" applyFont="1" applyFill="1" applyBorder="1" applyAlignment="1">
      <alignment horizontal="center"/>
    </xf>
    <xf numFmtId="0" fontId="93" fillId="19" borderId="14" xfId="0" applyFont="1" applyFill="1" applyBorder="1" applyAlignment="1">
      <alignment horizontal="left" vertical="center"/>
    </xf>
    <xf numFmtId="0" fontId="54" fillId="19" borderId="14" xfId="0" applyFont="1" applyFill="1" applyBorder="1"/>
    <xf numFmtId="187" fontId="12" fillId="19" borderId="13" xfId="16" quotePrefix="1" applyNumberFormat="1" applyFont="1" applyFill="1" applyBorder="1" applyAlignment="1">
      <alignment horizontal="left" vertical="center"/>
    </xf>
    <xf numFmtId="0" fontId="6" fillId="19" borderId="15" xfId="48" applyFont="1" applyFill="1" applyBorder="1" applyAlignment="1">
      <alignment horizontal="left" vertical="center"/>
    </xf>
    <xf numFmtId="43" fontId="5" fillId="19" borderId="13" xfId="16" applyFont="1" applyFill="1" applyBorder="1" applyAlignment="1">
      <alignment vertical="center"/>
    </xf>
    <xf numFmtId="0" fontId="6" fillId="19" borderId="15" xfId="0" applyFont="1" applyFill="1" applyBorder="1" applyAlignment="1">
      <alignment horizontal="center" vertical="center"/>
    </xf>
    <xf numFmtId="0" fontId="5" fillId="19" borderId="13" xfId="45" applyFont="1" applyFill="1" applyBorder="1" applyAlignment="1">
      <alignment horizontal="center" vertical="center"/>
    </xf>
    <xf numFmtId="0" fontId="9" fillId="19" borderId="0" xfId="0" applyFont="1" applyFill="1" applyBorder="1"/>
    <xf numFmtId="0" fontId="6" fillId="19" borderId="29" xfId="48" applyFont="1" applyFill="1" applyBorder="1" applyAlignment="1">
      <alignment horizontal="left" vertical="center"/>
    </xf>
    <xf numFmtId="0" fontId="5" fillId="19" borderId="32" xfId="45" applyFont="1" applyFill="1" applyBorder="1" applyAlignment="1">
      <alignment horizontal="center" vertical="center"/>
    </xf>
    <xf numFmtId="43" fontId="5" fillId="19" borderId="32" xfId="16" applyFont="1" applyFill="1" applyBorder="1" applyAlignment="1">
      <alignment horizontal="center" vertical="center"/>
    </xf>
    <xf numFmtId="189" fontId="160" fillId="0" borderId="0" xfId="0" applyNumberFormat="1" applyFont="1" applyFill="1" applyAlignment="1">
      <alignment horizontal="center"/>
    </xf>
    <xf numFmtId="0" fontId="22" fillId="19" borderId="13" xfId="49" applyFont="1" applyFill="1" applyBorder="1" applyAlignment="1">
      <alignment horizontal="center" vertical="center"/>
    </xf>
    <xf numFmtId="0" fontId="5" fillId="19" borderId="13" xfId="0" applyFont="1" applyFill="1" applyBorder="1" applyAlignment="1">
      <alignment horizontal="center"/>
    </xf>
    <xf numFmtId="0" fontId="9" fillId="19" borderId="14" xfId="48" applyFont="1" applyFill="1" applyBorder="1" applyAlignment="1">
      <alignment horizontal="left" vertical="center"/>
    </xf>
    <xf numFmtId="9" fontId="9" fillId="19" borderId="15" xfId="49" applyNumberFormat="1" applyFont="1" applyFill="1" applyBorder="1" applyAlignment="1">
      <alignment horizontal="left" vertical="center"/>
    </xf>
    <xf numFmtId="0" fontId="22" fillId="19" borderId="20" xfId="49" applyFont="1" applyFill="1" applyBorder="1" applyAlignment="1">
      <alignment horizontal="center" vertical="center"/>
    </xf>
    <xf numFmtId="0" fontId="22" fillId="19" borderId="13" xfId="45" applyFont="1" applyFill="1" applyBorder="1" applyAlignment="1">
      <alignment horizontal="center" vertical="center"/>
    </xf>
    <xf numFmtId="0" fontId="22" fillId="19" borderId="13" xfId="0" applyFont="1" applyFill="1" applyBorder="1" applyAlignment="1">
      <alignment horizontal="center" vertical="center"/>
    </xf>
    <xf numFmtId="0" fontId="20" fillId="19" borderId="13" xfId="49" applyFont="1" applyFill="1" applyBorder="1" applyAlignment="1">
      <alignment horizontal="center" vertical="center"/>
    </xf>
    <xf numFmtId="0" fontId="40" fillId="19" borderId="13" xfId="45" applyFont="1" applyFill="1" applyBorder="1" applyAlignment="1">
      <alignment horizontal="center" vertical="center"/>
    </xf>
    <xf numFmtId="0" fontId="40" fillId="19" borderId="13" xfId="0" applyFont="1" applyFill="1" applyBorder="1" applyAlignment="1">
      <alignment horizontal="center" vertical="center"/>
    </xf>
    <xf numFmtId="9" fontId="40" fillId="19" borderId="13" xfId="16" applyNumberFormat="1" applyFont="1" applyFill="1" applyBorder="1" applyAlignment="1">
      <alignment horizontal="center" vertical="center"/>
    </xf>
    <xf numFmtId="43" fontId="40" fillId="19" borderId="13" xfId="16" applyFont="1" applyFill="1" applyBorder="1" applyAlignment="1">
      <alignment horizontal="center" vertical="center"/>
    </xf>
    <xf numFmtId="49" fontId="33" fillId="19" borderId="17" xfId="5" applyNumberFormat="1" applyFont="1" applyFill="1" applyBorder="1" applyAlignment="1">
      <alignment vertical="center"/>
    </xf>
    <xf numFmtId="0" fontId="54" fillId="19" borderId="18" xfId="48" applyFont="1" applyFill="1" applyBorder="1" applyAlignment="1">
      <alignment vertical="center"/>
    </xf>
    <xf numFmtId="1" fontId="54" fillId="19" borderId="19" xfId="48" applyNumberFormat="1" applyFont="1" applyFill="1" applyBorder="1" applyAlignment="1">
      <alignment horizontal="center" vertical="center"/>
    </xf>
    <xf numFmtId="0" fontId="54" fillId="19" borderId="27" xfId="48" applyFont="1" applyFill="1" applyBorder="1" applyAlignment="1">
      <alignment vertical="center"/>
    </xf>
    <xf numFmtId="0" fontId="10" fillId="19" borderId="17" xfId="0" applyFont="1" applyFill="1" applyBorder="1" applyAlignment="1">
      <alignment horizontal="center" vertical="center"/>
    </xf>
    <xf numFmtId="0" fontId="10" fillId="19" borderId="17" xfId="49" applyFont="1" applyFill="1" applyBorder="1" applyAlignment="1">
      <alignment horizontal="center" vertical="center"/>
    </xf>
    <xf numFmtId="187" fontId="12" fillId="19" borderId="17" xfId="16" quotePrefix="1" applyNumberFormat="1" applyFont="1" applyFill="1" applyBorder="1" applyAlignment="1">
      <alignment horizontal="left" vertical="center"/>
    </xf>
    <xf numFmtId="0" fontId="22" fillId="19" borderId="17" xfId="0" applyFont="1" applyFill="1" applyBorder="1"/>
    <xf numFmtId="0" fontId="13" fillId="19" borderId="17" xfId="0" applyFont="1" applyFill="1" applyBorder="1"/>
    <xf numFmtId="0" fontId="10" fillId="19" borderId="12" xfId="0" applyFont="1" applyFill="1" applyBorder="1" applyAlignment="1">
      <alignment horizontal="center" vertical="center"/>
    </xf>
    <xf numFmtId="0" fontId="10" fillId="19" borderId="10" xfId="0" applyFont="1" applyFill="1" applyBorder="1" applyAlignment="1">
      <alignment horizontal="center" vertical="center"/>
    </xf>
    <xf numFmtId="49" fontId="5" fillId="19" borderId="13" xfId="5" applyNumberFormat="1" applyFont="1" applyFill="1" applyBorder="1" applyAlignment="1">
      <alignment vertical="center"/>
    </xf>
    <xf numFmtId="1" fontId="29" fillId="19" borderId="15" xfId="48" applyNumberFormat="1" applyFont="1" applyFill="1" applyBorder="1" applyAlignment="1">
      <alignment horizontal="center" vertical="center"/>
    </xf>
    <xf numFmtId="0" fontId="29" fillId="19" borderId="16" xfId="48" applyFont="1" applyFill="1" applyBorder="1" applyAlignment="1">
      <alignment vertical="center"/>
    </xf>
    <xf numFmtId="43" fontId="50" fillId="19" borderId="15" xfId="16" applyFont="1" applyFill="1" applyBorder="1" applyAlignment="1">
      <alignment vertical="center"/>
    </xf>
    <xf numFmtId="43" fontId="50" fillId="19" borderId="16" xfId="16" applyFont="1" applyFill="1" applyBorder="1" applyAlignment="1">
      <alignment vertical="center"/>
    </xf>
    <xf numFmtId="187" fontId="10" fillId="19" borderId="13" xfId="16" quotePrefix="1" applyNumberFormat="1" applyFont="1" applyFill="1" applyBorder="1" applyAlignment="1">
      <alignment horizontal="left" vertical="center"/>
    </xf>
    <xf numFmtId="49" fontId="54" fillId="19" borderId="13" xfId="5" applyNumberFormat="1" applyFont="1" applyFill="1" applyBorder="1" applyAlignment="1">
      <alignment horizontal="left" vertical="top"/>
    </xf>
    <xf numFmtId="49" fontId="47" fillId="19" borderId="32" xfId="5" applyNumberFormat="1" applyFont="1" applyFill="1" applyBorder="1" applyAlignment="1">
      <alignment vertical="center"/>
    </xf>
    <xf numFmtId="0" fontId="54" fillId="19" borderId="29" xfId="48" applyFont="1" applyFill="1" applyBorder="1" applyAlignment="1">
      <alignment vertical="center"/>
    </xf>
    <xf numFmtId="0" fontId="54" fillId="19" borderId="30" xfId="61" applyFont="1" applyFill="1" applyBorder="1" applyAlignment="1">
      <alignment horizontal="left" vertical="center"/>
    </xf>
    <xf numFmtId="0" fontId="10" fillId="19" borderId="32" xfId="0" applyFont="1" applyFill="1" applyBorder="1" applyAlignment="1">
      <alignment horizontal="center" vertical="center"/>
    </xf>
    <xf numFmtId="1" fontId="6" fillId="19" borderId="30" xfId="48" applyNumberFormat="1" applyFont="1" applyFill="1" applyBorder="1" applyAlignment="1">
      <alignment horizontal="left" vertical="center"/>
    </xf>
    <xf numFmtId="0" fontId="6" fillId="19" borderId="30" xfId="46" applyFont="1" applyFill="1" applyBorder="1" applyAlignment="1">
      <alignment horizontal="left" vertical="center"/>
    </xf>
    <xf numFmtId="43" fontId="10" fillId="19" borderId="32" xfId="16" applyFont="1" applyFill="1" applyBorder="1" applyAlignment="1">
      <alignment horizontal="center" vertical="center"/>
    </xf>
    <xf numFmtId="43" fontId="5" fillId="19" borderId="32" xfId="16" applyFont="1" applyFill="1" applyBorder="1" applyAlignment="1">
      <alignment horizontal="right" vertical="center"/>
    </xf>
    <xf numFmtId="43" fontId="54" fillId="19" borderId="32" xfId="16" applyFont="1" applyFill="1" applyBorder="1" applyAlignment="1">
      <alignment horizontal="right" vertical="center"/>
    </xf>
    <xf numFmtId="0" fontId="54" fillId="19" borderId="13" xfId="0" applyFont="1" applyFill="1" applyBorder="1" applyAlignment="1">
      <alignment vertical="center"/>
    </xf>
    <xf numFmtId="0" fontId="6" fillId="19" borderId="15" xfId="49" applyFont="1" applyFill="1" applyBorder="1" applyAlignment="1">
      <alignment horizontal="left" vertical="center"/>
    </xf>
    <xf numFmtId="0" fontId="6" fillId="19" borderId="15" xfId="46" applyFont="1" applyFill="1" applyBorder="1" applyAlignment="1">
      <alignment horizontal="left" vertical="center"/>
    </xf>
    <xf numFmtId="0" fontId="6" fillId="19" borderId="14" xfId="51" applyFont="1" applyFill="1" applyBorder="1" applyAlignment="1">
      <alignment horizontal="left" vertical="center"/>
    </xf>
    <xf numFmtId="3" fontId="140" fillId="19" borderId="13" xfId="16" applyNumberFormat="1" applyFont="1" applyFill="1" applyBorder="1" applyAlignment="1">
      <alignment horizontal="center" vertical="center"/>
    </xf>
    <xf numFmtId="191" fontId="140" fillId="19" borderId="13" xfId="16" applyNumberFormat="1" applyFont="1" applyFill="1" applyBorder="1" applyAlignment="1">
      <alignment horizontal="center" vertical="center"/>
    </xf>
    <xf numFmtId="0" fontId="10" fillId="19" borderId="2" xfId="49" applyFont="1" applyFill="1" applyBorder="1" applyAlignment="1">
      <alignment horizontal="center" vertical="center"/>
    </xf>
    <xf numFmtId="3" fontId="6" fillId="19" borderId="15" xfId="49" applyNumberFormat="1" applyFont="1" applyFill="1" applyBorder="1" applyAlignment="1">
      <alignment horizontal="left" vertical="center"/>
    </xf>
    <xf numFmtId="0" fontId="10" fillId="19" borderId="32" xfId="45" applyFont="1" applyFill="1" applyBorder="1" applyAlignment="1">
      <alignment horizontal="center" vertical="center"/>
    </xf>
    <xf numFmtId="3" fontId="10" fillId="19" borderId="32" xfId="16" applyNumberFormat="1" applyFont="1" applyFill="1" applyBorder="1" applyAlignment="1">
      <alignment horizontal="center" vertical="center"/>
    </xf>
    <xf numFmtId="43" fontId="140" fillId="19" borderId="20" xfId="16" applyFont="1" applyFill="1" applyBorder="1" applyAlignment="1">
      <alignment horizontal="center" vertical="center"/>
    </xf>
    <xf numFmtId="0" fontId="6" fillId="19" borderId="14" xfId="51" applyFont="1" applyFill="1" applyBorder="1" applyAlignment="1">
      <alignment horizontal="left" vertical="center" indent="1"/>
    </xf>
    <xf numFmtId="3" fontId="10" fillId="19" borderId="13" xfId="45" applyNumberFormat="1" applyFont="1" applyFill="1" applyBorder="1" applyAlignment="1">
      <alignment horizontal="center" vertical="center"/>
    </xf>
    <xf numFmtId="3" fontId="10" fillId="19" borderId="13" xfId="0" applyNumberFormat="1" applyFont="1" applyFill="1" applyBorder="1" applyAlignment="1">
      <alignment horizontal="center" vertical="center"/>
    </xf>
    <xf numFmtId="3" fontId="5" fillId="19" borderId="13" xfId="16" applyNumberFormat="1" applyFont="1" applyFill="1" applyBorder="1" applyAlignment="1">
      <alignment horizontal="center" vertical="center"/>
    </xf>
    <xf numFmtId="49" fontId="6" fillId="19" borderId="17" xfId="5" applyNumberFormat="1" applyFont="1" applyFill="1" applyBorder="1" applyAlignment="1">
      <alignment vertical="center"/>
    </xf>
    <xf numFmtId="0" fontId="6" fillId="19" borderId="18" xfId="48" applyFont="1" applyFill="1" applyBorder="1" applyAlignment="1">
      <alignment vertical="center"/>
    </xf>
    <xf numFmtId="0" fontId="6" fillId="19" borderId="19" xfId="49" applyFont="1" applyFill="1" applyBorder="1" applyAlignment="1">
      <alignment horizontal="left" vertical="center"/>
    </xf>
    <xf numFmtId="2" fontId="85" fillId="0" borderId="0" xfId="6" applyNumberFormat="1" applyFont="1" applyFill="1"/>
    <xf numFmtId="0" fontId="113" fillId="19" borderId="14" xfId="46" applyFont="1" applyFill="1" applyBorder="1" applyAlignment="1">
      <alignment horizontal="left" vertical="center"/>
    </xf>
    <xf numFmtId="0" fontId="94" fillId="19" borderId="13" xfId="46" applyFont="1" applyFill="1" applyBorder="1" applyAlignment="1">
      <alignment horizontal="center" vertical="center"/>
    </xf>
    <xf numFmtId="0" fontId="94" fillId="19" borderId="13" xfId="46" applyFont="1" applyFill="1" applyBorder="1" applyAlignment="1">
      <alignment horizontal="left" vertical="center"/>
    </xf>
    <xf numFmtId="0" fontId="29" fillId="19" borderId="13" xfId="46" applyFont="1" applyFill="1" applyBorder="1" applyAlignment="1">
      <alignment horizontal="left" vertical="center"/>
    </xf>
    <xf numFmtId="187" fontId="6" fillId="19" borderId="15" xfId="50" applyNumberFormat="1" applyFont="1" applyFill="1" applyBorder="1" applyAlignment="1">
      <alignment horizontal="center" vertical="center"/>
    </xf>
    <xf numFmtId="189" fontId="134" fillId="19" borderId="16" xfId="46" applyNumberFormat="1" applyFont="1" applyFill="1" applyBorder="1" applyAlignment="1">
      <alignment horizontal="center" vertical="center"/>
    </xf>
    <xf numFmtId="0" fontId="49" fillId="19" borderId="0" xfId="0" applyFont="1" applyFill="1" applyBorder="1" applyAlignment="1">
      <alignment vertical="center"/>
    </xf>
    <xf numFmtId="0" fontId="49" fillId="19" borderId="0" xfId="0" applyFont="1" applyFill="1" applyAlignment="1">
      <alignment vertical="center"/>
    </xf>
    <xf numFmtId="43" fontId="79" fillId="19" borderId="13" xfId="50" applyFont="1" applyFill="1" applyBorder="1" applyAlignment="1">
      <alignment horizontal="left" vertical="center"/>
    </xf>
    <xf numFmtId="189" fontId="6" fillId="19" borderId="15" xfId="46" applyNumberFormat="1" applyFont="1" applyFill="1" applyBorder="1" applyAlignment="1">
      <alignment horizontal="center" vertical="center"/>
    </xf>
    <xf numFmtId="9" fontId="5" fillId="19" borderId="13" xfId="62" applyFont="1" applyFill="1" applyBorder="1" applyAlignment="1">
      <alignment horizontal="center" vertical="center"/>
    </xf>
    <xf numFmtId="43" fontId="79" fillId="19" borderId="17" xfId="50" applyFont="1" applyFill="1" applyBorder="1" applyAlignment="1">
      <alignment horizontal="left" vertical="center"/>
    </xf>
    <xf numFmtId="43" fontId="174" fillId="19" borderId="20" xfId="50" applyFont="1" applyFill="1" applyBorder="1" applyAlignment="1">
      <alignment horizontal="left" vertical="center"/>
    </xf>
    <xf numFmtId="43" fontId="174" fillId="19" borderId="12" xfId="50" applyFont="1" applyFill="1" applyBorder="1" applyAlignment="1">
      <alignment horizontal="left" vertical="center"/>
    </xf>
    <xf numFmtId="0" fontId="79" fillId="19" borderId="13" xfId="46" applyFont="1" applyFill="1" applyBorder="1" applyAlignment="1">
      <alignment horizontal="left" vertical="center"/>
    </xf>
    <xf numFmtId="0" fontId="116" fillId="19" borderId="13" xfId="46" applyFont="1" applyFill="1" applyBorder="1" applyAlignment="1">
      <alignment horizontal="left" vertical="center"/>
    </xf>
    <xf numFmtId="0" fontId="49" fillId="19" borderId="15" xfId="46" applyFont="1" applyFill="1" applyBorder="1" applyAlignment="1">
      <alignment horizontal="left" vertical="center"/>
    </xf>
    <xf numFmtId="0" fontId="49" fillId="19" borderId="16" xfId="46" applyFont="1" applyFill="1" applyBorder="1" applyAlignment="1">
      <alignment horizontal="left" vertical="center"/>
    </xf>
    <xf numFmtId="0" fontId="76" fillId="19" borderId="29" xfId="48" applyFont="1" applyFill="1" applyBorder="1" applyAlignment="1">
      <alignment horizontal="left" vertical="center"/>
    </xf>
    <xf numFmtId="0" fontId="6" fillId="19" borderId="30" xfId="48" applyFont="1" applyFill="1" applyBorder="1" applyAlignment="1">
      <alignment horizontal="left" vertical="center"/>
    </xf>
    <xf numFmtId="0" fontId="6" fillId="19" borderId="31" xfId="48" applyFont="1" applyFill="1" applyBorder="1" applyAlignment="1">
      <alignment horizontal="left" vertical="center"/>
    </xf>
    <xf numFmtId="43" fontId="54" fillId="19" borderId="15" xfId="16" applyFont="1" applyFill="1" applyBorder="1" applyAlignment="1">
      <alignment vertical="center"/>
    </xf>
    <xf numFmtId="43" fontId="54" fillId="19" borderId="16" xfId="16" applyFont="1" applyFill="1" applyBorder="1" applyAlignment="1">
      <alignment vertical="center"/>
    </xf>
    <xf numFmtId="0" fontId="9" fillId="19" borderId="13" xfId="0" applyFont="1" applyFill="1" applyBorder="1" applyAlignment="1">
      <alignment horizontal="center"/>
    </xf>
    <xf numFmtId="9" fontId="141" fillId="19" borderId="13" xfId="45" applyNumberFormat="1" applyFont="1" applyFill="1" applyBorder="1" applyAlignment="1">
      <alignment horizontal="center" vertical="center"/>
    </xf>
    <xf numFmtId="43" fontId="141" fillId="19" borderId="13" xfId="16" applyFont="1" applyFill="1" applyBorder="1" applyAlignment="1">
      <alignment horizontal="center" vertical="center"/>
    </xf>
    <xf numFmtId="2" fontId="6" fillId="19" borderId="15" xfId="0" applyNumberFormat="1" applyFont="1" applyFill="1" applyBorder="1" applyAlignment="1">
      <alignment horizontal="center" vertical="center"/>
    </xf>
    <xf numFmtId="2" fontId="6" fillId="19" borderId="13" xfId="0" applyNumberFormat="1" applyFont="1" applyFill="1" applyBorder="1" applyAlignment="1">
      <alignment horizontal="center" vertical="center"/>
    </xf>
    <xf numFmtId="192" fontId="9" fillId="19" borderId="13" xfId="16" applyNumberFormat="1" applyFont="1" applyFill="1" applyBorder="1" applyAlignment="1">
      <alignment horizontal="center" vertical="center"/>
    </xf>
    <xf numFmtId="9" fontId="9" fillId="19" borderId="13" xfId="45" applyNumberFormat="1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/>
    </xf>
    <xf numFmtId="2" fontId="6" fillId="19" borderId="15" xfId="0" applyNumberFormat="1" applyFont="1" applyFill="1" applyBorder="1" applyAlignment="1">
      <alignment horizontal="center"/>
    </xf>
    <xf numFmtId="2" fontId="52" fillId="19" borderId="13" xfId="0" applyNumberFormat="1" applyFont="1" applyFill="1" applyBorder="1" applyAlignment="1">
      <alignment vertical="center"/>
    </xf>
    <xf numFmtId="0" fontId="6" fillId="19" borderId="32" xfId="0" applyFont="1" applyFill="1" applyBorder="1" applyAlignment="1">
      <alignment horizontal="center" vertical="center"/>
    </xf>
    <xf numFmtId="1" fontId="6" fillId="19" borderId="19" xfId="48" applyNumberFormat="1" applyFont="1" applyFill="1" applyBorder="1" applyAlignment="1">
      <alignment horizontal="left" vertical="center"/>
    </xf>
    <xf numFmtId="0" fontId="6" fillId="19" borderId="27" xfId="48" applyFont="1" applyFill="1" applyBorder="1" applyAlignment="1">
      <alignment vertical="center"/>
    </xf>
    <xf numFmtId="3" fontId="10" fillId="19" borderId="17" xfId="16" applyNumberFormat="1" applyFont="1" applyFill="1" applyBorder="1" applyAlignment="1">
      <alignment horizontal="center" vertical="center"/>
    </xf>
    <xf numFmtId="0" fontId="54" fillId="19" borderId="24" xfId="48" applyFont="1" applyFill="1" applyBorder="1" applyAlignment="1">
      <alignment horizontal="left" vertical="center"/>
    </xf>
    <xf numFmtId="0" fontId="13" fillId="19" borderId="12" xfId="0" applyFont="1" applyFill="1" applyBorder="1"/>
    <xf numFmtId="0" fontId="13" fillId="19" borderId="14" xfId="0" applyFont="1" applyFill="1" applyBorder="1"/>
    <xf numFmtId="0" fontId="54" fillId="19" borderId="14" xfId="48" applyFont="1" applyFill="1" applyBorder="1" applyAlignment="1">
      <alignment horizontal="left" vertical="center"/>
    </xf>
    <xf numFmtId="0" fontId="22" fillId="19" borderId="15" xfId="0" applyFont="1" applyFill="1" applyBorder="1"/>
    <xf numFmtId="0" fontId="149" fillId="19" borderId="14" xfId="48" applyFont="1" applyFill="1" applyBorder="1" applyAlignment="1">
      <alignment horizontal="left" vertical="center"/>
    </xf>
    <xf numFmtId="9" fontId="133" fillId="19" borderId="13" xfId="45" applyNumberFormat="1" applyFont="1" applyFill="1" applyBorder="1" applyAlignment="1">
      <alignment horizontal="center" vertical="center"/>
    </xf>
    <xf numFmtId="9" fontId="145" fillId="19" borderId="13" xfId="45" applyNumberFormat="1" applyFont="1" applyFill="1" applyBorder="1" applyAlignment="1">
      <alignment horizontal="center" vertical="center"/>
    </xf>
    <xf numFmtId="43" fontId="145" fillId="19" borderId="13" xfId="16" applyFont="1" applyFill="1" applyBorder="1" applyAlignment="1">
      <alignment horizontal="center" vertical="center"/>
    </xf>
    <xf numFmtId="0" fontId="19" fillId="19" borderId="0" xfId="0" applyFont="1" applyFill="1"/>
    <xf numFmtId="3" fontId="6" fillId="19" borderId="0" xfId="48" applyNumberFormat="1" applyFont="1" applyFill="1" applyBorder="1" applyAlignment="1">
      <alignment horizontal="left" vertical="center"/>
    </xf>
    <xf numFmtId="0" fontId="6" fillId="19" borderId="14" xfId="0" applyFont="1" applyFill="1" applyBorder="1" applyAlignment="1">
      <alignment horizontal="left" vertical="center"/>
    </xf>
    <xf numFmtId="1" fontId="9" fillId="19" borderId="15" xfId="48" applyNumberFormat="1" applyFont="1" applyFill="1" applyBorder="1" applyAlignment="1">
      <alignment horizontal="left" vertical="center"/>
    </xf>
    <xf numFmtId="43" fontId="50" fillId="19" borderId="30" xfId="16" applyFont="1" applyFill="1" applyBorder="1" applyAlignment="1">
      <alignment vertical="center"/>
    </xf>
    <xf numFmtId="43" fontId="50" fillId="19" borderId="31" xfId="16" applyFont="1" applyFill="1" applyBorder="1" applyAlignment="1">
      <alignment vertical="center"/>
    </xf>
    <xf numFmtId="187" fontId="12" fillId="19" borderId="32" xfId="16" quotePrefix="1" applyNumberFormat="1" applyFont="1" applyFill="1" applyBorder="1" applyAlignment="1">
      <alignment horizontal="left" vertical="center"/>
    </xf>
    <xf numFmtId="0" fontId="54" fillId="19" borderId="15" xfId="0" applyFont="1" applyFill="1" applyBorder="1" applyAlignment="1">
      <alignment vertical="top" wrapText="1"/>
    </xf>
    <xf numFmtId="0" fontId="54" fillId="19" borderId="16" xfId="0" applyFont="1" applyFill="1" applyBorder="1" applyAlignment="1">
      <alignment vertical="top" wrapText="1"/>
    </xf>
    <xf numFmtId="0" fontId="9" fillId="19" borderId="14" xfId="48" applyFont="1" applyFill="1" applyBorder="1" applyAlignment="1">
      <alignment vertical="center"/>
    </xf>
    <xf numFmtId="0" fontId="49" fillId="19" borderId="16" xfId="48" applyFont="1" applyFill="1" applyBorder="1" applyAlignment="1">
      <alignment vertical="center"/>
    </xf>
    <xf numFmtId="0" fontId="58" fillId="19" borderId="13" xfId="46" applyFont="1" applyFill="1" applyBorder="1" applyAlignment="1">
      <alignment horizontal="center" vertical="center"/>
    </xf>
    <xf numFmtId="9" fontId="5" fillId="19" borderId="13" xfId="45" applyNumberFormat="1" applyFont="1" applyFill="1" applyBorder="1" applyAlignment="1">
      <alignment horizontal="center" vertical="center"/>
    </xf>
    <xf numFmtId="43" fontId="50" fillId="19" borderId="19" xfId="16" applyFont="1" applyFill="1" applyBorder="1" applyAlignment="1">
      <alignment vertical="center"/>
    </xf>
    <xf numFmtId="43" fontId="50" fillId="19" borderId="27" xfId="16" applyFont="1" applyFill="1" applyBorder="1" applyAlignment="1">
      <alignment vertical="center"/>
    </xf>
    <xf numFmtId="0" fontId="54" fillId="19" borderId="59" xfId="0" applyFont="1" applyFill="1" applyBorder="1"/>
    <xf numFmtId="43" fontId="52" fillId="19" borderId="60" xfId="16" applyFont="1" applyFill="1" applyBorder="1" applyAlignment="1">
      <alignment vertical="center"/>
    </xf>
    <xf numFmtId="43" fontId="52" fillId="19" borderId="26" xfId="16" applyFont="1" applyFill="1" applyBorder="1" applyAlignment="1">
      <alignment vertical="center"/>
    </xf>
    <xf numFmtId="0" fontId="140" fillId="19" borderId="12" xfId="49" applyFont="1" applyFill="1" applyBorder="1" applyAlignment="1">
      <alignment horizontal="center" vertical="center"/>
    </xf>
    <xf numFmtId="0" fontId="33" fillId="19" borderId="0" xfId="0" applyFont="1" applyFill="1" applyBorder="1" applyAlignment="1">
      <alignment vertical="top"/>
    </xf>
    <xf numFmtId="0" fontId="33" fillId="19" borderId="0" xfId="0" applyFont="1" applyFill="1" applyBorder="1" applyAlignment="1">
      <alignment vertical="top" wrapText="1"/>
    </xf>
    <xf numFmtId="0" fontId="54" fillId="19" borderId="55" xfId="0" applyFont="1" applyFill="1" applyBorder="1"/>
    <xf numFmtId="43" fontId="52" fillId="19" borderId="54" xfId="16" applyFont="1" applyFill="1" applyBorder="1" applyAlignment="1">
      <alignment vertical="center"/>
    </xf>
    <xf numFmtId="43" fontId="52" fillId="19" borderId="16" xfId="16" applyFont="1" applyFill="1" applyBorder="1" applyAlignment="1">
      <alignment vertical="center"/>
    </xf>
    <xf numFmtId="0" fontId="9" fillId="19" borderId="51" xfId="48" applyFont="1" applyFill="1" applyBorder="1" applyAlignment="1">
      <alignment vertical="center"/>
    </xf>
    <xf numFmtId="43" fontId="54" fillId="19" borderId="54" xfId="16" applyFont="1" applyFill="1" applyBorder="1" applyAlignment="1">
      <alignment vertical="center"/>
    </xf>
    <xf numFmtId="0" fontId="141" fillId="19" borderId="13" xfId="0" applyFont="1" applyFill="1" applyBorder="1" applyAlignment="1">
      <alignment horizontal="center" vertical="center"/>
    </xf>
    <xf numFmtId="0" fontId="9" fillId="19" borderId="55" xfId="0" applyFont="1" applyFill="1" applyBorder="1" applyAlignment="1">
      <alignment horizontal="left" vertical="center" readingOrder="1"/>
    </xf>
    <xf numFmtId="0" fontId="19" fillId="19" borderId="0" xfId="0" applyFont="1" applyFill="1" applyBorder="1" applyAlignment="1">
      <alignment horizontal="left" vertical="center"/>
    </xf>
    <xf numFmtId="0" fontId="6" fillId="19" borderId="0" xfId="48" applyFont="1" applyFill="1" applyBorder="1" applyAlignment="1">
      <alignment horizontal="left" vertical="center"/>
    </xf>
    <xf numFmtId="49" fontId="6" fillId="19" borderId="20" xfId="5" applyNumberFormat="1" applyFont="1" applyFill="1" applyBorder="1" applyAlignment="1">
      <alignment vertical="center"/>
    </xf>
    <xf numFmtId="1" fontId="52" fillId="19" borderId="15" xfId="48" applyNumberFormat="1" applyFont="1" applyFill="1" applyBorder="1" applyAlignment="1">
      <alignment horizontal="left" vertical="center"/>
    </xf>
    <xf numFmtId="0" fontId="52" fillId="19" borderId="16" xfId="48" applyFont="1" applyFill="1" applyBorder="1" applyAlignment="1">
      <alignment horizontal="left" vertical="center"/>
    </xf>
    <xf numFmtId="0" fontId="54" fillId="19" borderId="14" xfId="0" applyFont="1" applyFill="1" applyBorder="1" applyAlignment="1">
      <alignment horizontal="left" vertical="center" readingOrder="1"/>
    </xf>
    <xf numFmtId="0" fontId="6" fillId="19" borderId="15" xfId="48" applyFont="1" applyFill="1" applyBorder="1" applyAlignment="1">
      <alignment horizontal="center" vertical="center"/>
    </xf>
    <xf numFmtId="0" fontId="151" fillId="19" borderId="13" xfId="45" applyFont="1" applyFill="1" applyBorder="1" applyAlignment="1">
      <alignment horizontal="center" vertical="center"/>
    </xf>
    <xf numFmtId="3" fontId="151" fillId="19" borderId="13" xfId="16" applyNumberFormat="1" applyFont="1" applyFill="1" applyBorder="1" applyAlignment="1">
      <alignment horizontal="center" vertical="center"/>
    </xf>
    <xf numFmtId="43" fontId="151" fillId="19" borderId="13" xfId="16" applyFont="1" applyFill="1" applyBorder="1" applyAlignment="1">
      <alignment horizontal="right" vertical="center"/>
    </xf>
    <xf numFmtId="43" fontId="151" fillId="19" borderId="13" xfId="16" applyFont="1" applyFill="1" applyBorder="1" applyAlignment="1">
      <alignment horizontal="center" vertical="center"/>
    </xf>
    <xf numFmtId="49" fontId="6" fillId="19" borderId="15" xfId="0" applyNumberFormat="1" applyFont="1" applyFill="1" applyBorder="1" applyAlignment="1">
      <alignment vertical="center"/>
    </xf>
    <xf numFmtId="1" fontId="140" fillId="19" borderId="13" xfId="45" applyNumberFormat="1" applyFont="1" applyFill="1" applyBorder="1" applyAlignment="1">
      <alignment horizontal="center" vertical="center"/>
    </xf>
    <xf numFmtId="0" fontId="6" fillId="19" borderId="31" xfId="48" applyFont="1" applyFill="1" applyBorder="1" applyAlignment="1">
      <alignment vertical="center"/>
    </xf>
    <xf numFmtId="0" fontId="54" fillId="19" borderId="15" xfId="48" applyFont="1" applyFill="1" applyBorder="1" applyAlignment="1">
      <alignment vertical="center"/>
    </xf>
    <xf numFmtId="0" fontId="6" fillId="19" borderId="13" xfId="45" applyFont="1" applyFill="1" applyBorder="1" applyAlignment="1">
      <alignment horizontal="center" vertical="center"/>
    </xf>
    <xf numFmtId="0" fontId="6" fillId="19" borderId="19" xfId="48" applyFont="1" applyFill="1" applyBorder="1" applyAlignment="1">
      <alignment horizontal="left" vertical="center"/>
    </xf>
    <xf numFmtId="49" fontId="6" fillId="19" borderId="19" xfId="0" applyNumberFormat="1" applyFont="1" applyFill="1" applyBorder="1" applyAlignment="1">
      <alignment vertical="center"/>
    </xf>
    <xf numFmtId="0" fontId="54" fillId="19" borderId="24" xfId="0" applyFont="1" applyFill="1" applyBorder="1" applyAlignment="1">
      <alignment horizontal="left" vertical="center"/>
    </xf>
    <xf numFmtId="0" fontId="6" fillId="19" borderId="25" xfId="0" applyFont="1" applyFill="1" applyBorder="1" applyAlignment="1">
      <alignment horizontal="left" vertical="center"/>
    </xf>
    <xf numFmtId="0" fontId="6" fillId="19" borderId="26" xfId="0" applyFont="1" applyFill="1" applyBorder="1" applyAlignment="1">
      <alignment horizontal="left" vertical="center"/>
    </xf>
    <xf numFmtId="43" fontId="40" fillId="19" borderId="12" xfId="16" applyFont="1" applyFill="1" applyBorder="1" applyAlignment="1">
      <alignment horizontal="center" vertical="center"/>
    </xf>
    <xf numFmtId="1" fontId="6" fillId="19" borderId="15" xfId="0" applyNumberFormat="1" applyFont="1" applyFill="1" applyBorder="1" applyAlignment="1">
      <alignment horizontal="center" vertical="center"/>
    </xf>
    <xf numFmtId="43" fontId="22" fillId="19" borderId="13" xfId="16" applyFont="1" applyFill="1" applyBorder="1" applyAlignment="1">
      <alignment horizontal="center" vertical="center"/>
    </xf>
    <xf numFmtId="49" fontId="49" fillId="19" borderId="20" xfId="5" applyNumberFormat="1" applyFont="1" applyFill="1" applyBorder="1" applyAlignment="1">
      <alignment vertical="center"/>
    </xf>
    <xf numFmtId="43" fontId="40" fillId="19" borderId="20" xfId="16" applyFont="1" applyFill="1" applyBorder="1" applyAlignment="1">
      <alignment horizontal="center" vertical="center"/>
    </xf>
    <xf numFmtId="0" fontId="6" fillId="19" borderId="15" xfId="0" applyNumberFormat="1" applyFont="1" applyFill="1" applyBorder="1" applyAlignment="1">
      <alignment horizontal="center" vertical="center"/>
    </xf>
    <xf numFmtId="43" fontId="20" fillId="19" borderId="13" xfId="16" applyFont="1" applyFill="1" applyBorder="1" applyAlignment="1">
      <alignment horizontal="center" vertical="center"/>
    </xf>
    <xf numFmtId="0" fontId="20" fillId="19" borderId="13" xfId="0" applyFont="1" applyFill="1" applyBorder="1" applyAlignment="1">
      <alignment horizontal="center" vertical="center"/>
    </xf>
    <xf numFmtId="49" fontId="6" fillId="19" borderId="2" xfId="5" applyNumberFormat="1" applyFont="1" applyFill="1" applyBorder="1" applyAlignment="1">
      <alignment vertical="center"/>
    </xf>
    <xf numFmtId="0" fontId="6" fillId="19" borderId="30" xfId="0" applyNumberFormat="1" applyFont="1" applyFill="1" applyBorder="1" applyAlignment="1">
      <alignment horizontal="center" vertical="center"/>
    </xf>
    <xf numFmtId="0" fontId="6" fillId="19" borderId="31" xfId="0" applyFont="1" applyFill="1" applyBorder="1" applyAlignment="1">
      <alignment horizontal="left" vertical="center"/>
    </xf>
    <xf numFmtId="0" fontId="54" fillId="19" borderId="14" xfId="0" applyFont="1" applyFill="1" applyBorder="1" applyAlignment="1">
      <alignment horizontal="left"/>
    </xf>
    <xf numFmtId="0" fontId="40" fillId="19" borderId="13" xfId="49" applyFont="1" applyFill="1" applyBorder="1" applyAlignment="1">
      <alignment horizontal="center" vertical="center"/>
    </xf>
    <xf numFmtId="43" fontId="40" fillId="19" borderId="13" xfId="16" applyFont="1" applyFill="1" applyBorder="1" applyAlignment="1">
      <alignment horizontal="right" vertical="center"/>
    </xf>
    <xf numFmtId="9" fontId="22" fillId="19" borderId="13" xfId="16" applyNumberFormat="1" applyFont="1" applyFill="1" applyBorder="1" applyAlignment="1">
      <alignment horizontal="center" vertical="center"/>
    </xf>
    <xf numFmtId="0" fontId="144" fillId="19" borderId="14" xfId="48" applyFont="1" applyFill="1" applyBorder="1" applyAlignment="1">
      <alignment horizontal="left" vertical="center"/>
    </xf>
    <xf numFmtId="3" fontId="22" fillId="19" borderId="13" xfId="16" applyNumberFormat="1" applyFont="1" applyFill="1" applyBorder="1" applyAlignment="1">
      <alignment horizontal="center" vertical="center"/>
    </xf>
    <xf numFmtId="0" fontId="54" fillId="19" borderId="14" xfId="48" applyFont="1" applyFill="1" applyBorder="1" applyAlignment="1">
      <alignment vertical="center" wrapText="1"/>
    </xf>
    <xf numFmtId="0" fontId="6" fillId="19" borderId="15" xfId="45" applyFont="1" applyFill="1" applyBorder="1" applyAlignment="1">
      <alignment horizontal="left" vertical="center"/>
    </xf>
    <xf numFmtId="0" fontId="52" fillId="19" borderId="15" xfId="48" applyFont="1" applyFill="1" applyBorder="1" applyAlignment="1">
      <alignment horizontal="center" vertical="center"/>
    </xf>
    <xf numFmtId="0" fontId="133" fillId="19" borderId="13" xfId="45" applyFont="1" applyFill="1" applyBorder="1" applyAlignment="1">
      <alignment horizontal="left" vertical="center"/>
    </xf>
    <xf numFmtId="0" fontId="52" fillId="19" borderId="15" xfId="0" applyFont="1" applyFill="1" applyBorder="1" applyAlignment="1">
      <alignment horizontal="left" vertical="center"/>
    </xf>
    <xf numFmtId="0" fontId="52" fillId="19" borderId="16" xfId="0" applyFont="1" applyFill="1" applyBorder="1" applyAlignment="1">
      <alignment horizontal="left" vertical="center"/>
    </xf>
    <xf numFmtId="9" fontId="5" fillId="19" borderId="13" xfId="16" applyNumberFormat="1" applyFont="1" applyFill="1" applyBorder="1" applyAlignment="1">
      <alignment horizontal="center" vertical="center"/>
    </xf>
    <xf numFmtId="187" fontId="33" fillId="19" borderId="13" xfId="16" applyNumberFormat="1" applyFont="1" applyFill="1" applyBorder="1" applyAlignment="1">
      <alignment horizontal="center" vertical="center"/>
    </xf>
    <xf numFmtId="0" fontId="40" fillId="19" borderId="13" xfId="0" applyFont="1" applyFill="1" applyBorder="1" applyAlignment="1">
      <alignment horizontal="center"/>
    </xf>
    <xf numFmtId="0" fontId="9" fillId="19" borderId="14" xfId="0" applyFont="1" applyFill="1" applyBorder="1" applyAlignment="1">
      <alignment horizontal="left" vertical="center"/>
    </xf>
    <xf numFmtId="187" fontId="40" fillId="19" borderId="13" xfId="16" applyNumberFormat="1" applyFont="1" applyFill="1" applyBorder="1" applyAlignment="1">
      <alignment horizontal="center" vertical="center"/>
    </xf>
    <xf numFmtId="0" fontId="9" fillId="19" borderId="18" xfId="0" applyFont="1" applyFill="1" applyBorder="1" applyAlignment="1">
      <alignment horizontal="left" vertical="center"/>
    </xf>
    <xf numFmtId="0" fontId="5" fillId="19" borderId="17" xfId="49" applyFont="1" applyFill="1" applyBorder="1" applyAlignment="1">
      <alignment horizontal="center" vertical="center"/>
    </xf>
    <xf numFmtId="0" fontId="5" fillId="19" borderId="17" xfId="45" applyFont="1" applyFill="1" applyBorder="1" applyAlignment="1">
      <alignment horizontal="center" vertical="center"/>
    </xf>
    <xf numFmtId="3" fontId="5" fillId="19" borderId="17" xfId="16" applyNumberFormat="1" applyFont="1" applyFill="1" applyBorder="1" applyAlignment="1">
      <alignment horizontal="center" vertical="center"/>
    </xf>
    <xf numFmtId="187" fontId="33" fillId="19" borderId="17" xfId="16" quotePrefix="1" applyNumberFormat="1" applyFont="1" applyFill="1" applyBorder="1" applyAlignment="1">
      <alignment horizontal="left" vertical="center"/>
    </xf>
    <xf numFmtId="0" fontId="40" fillId="19" borderId="17" xfId="0" applyFont="1" applyFill="1" applyBorder="1"/>
    <xf numFmtId="0" fontId="5" fillId="19" borderId="17" xfId="0" applyFont="1" applyFill="1" applyBorder="1" applyAlignment="1">
      <alignment horizontal="center"/>
    </xf>
    <xf numFmtId="0" fontId="5" fillId="19" borderId="12" xfId="0" applyFont="1" applyFill="1" applyBorder="1" applyAlignment="1">
      <alignment horizontal="center"/>
    </xf>
    <xf numFmtId="49" fontId="49" fillId="19" borderId="13" xfId="5" applyNumberFormat="1" applyFont="1" applyFill="1" applyBorder="1" applyAlignment="1">
      <alignment vertical="center"/>
    </xf>
    <xf numFmtId="0" fontId="20" fillId="19" borderId="13" xfId="45" applyFont="1" applyFill="1" applyBorder="1" applyAlignment="1">
      <alignment horizontal="center" vertical="center"/>
    </xf>
    <xf numFmtId="9" fontId="6" fillId="19" borderId="15" xfId="49" applyNumberFormat="1" applyFont="1" applyFill="1" applyBorder="1" applyAlignment="1">
      <alignment horizontal="left" vertical="center"/>
    </xf>
    <xf numFmtId="0" fontId="54" fillId="19" borderId="12" xfId="44" applyFont="1" applyFill="1" applyBorder="1" applyAlignment="1">
      <alignment vertical="center"/>
    </xf>
    <xf numFmtId="0" fontId="54" fillId="19" borderId="22" xfId="0" applyFont="1" applyFill="1" applyBorder="1" applyAlignment="1">
      <alignment vertical="center"/>
    </xf>
    <xf numFmtId="0" fontId="5" fillId="19" borderId="22" xfId="44" applyFont="1" applyFill="1" applyBorder="1" applyAlignment="1">
      <alignment horizontal="center" vertical="center"/>
    </xf>
    <xf numFmtId="0" fontId="54" fillId="19" borderId="20" xfId="44" applyFont="1" applyFill="1" applyBorder="1" applyAlignment="1">
      <alignment vertical="center"/>
    </xf>
    <xf numFmtId="0" fontId="54" fillId="19" borderId="15" xfId="44" applyFont="1" applyFill="1" applyBorder="1" applyAlignment="1">
      <alignment horizontal="left" vertical="center"/>
    </xf>
    <xf numFmtId="0" fontId="9" fillId="19" borderId="15" xfId="0" applyFont="1" applyFill="1" applyBorder="1" applyAlignment="1">
      <alignment vertical="center"/>
    </xf>
    <xf numFmtId="0" fontId="54" fillId="19" borderId="13" xfId="44" applyFont="1" applyFill="1" applyBorder="1" applyAlignment="1">
      <alignment horizontal="center" vertical="center"/>
    </xf>
    <xf numFmtId="0" fontId="5" fillId="19" borderId="15" xfId="44" applyFont="1" applyFill="1" applyBorder="1" applyAlignment="1">
      <alignment horizontal="center" vertical="center"/>
    </xf>
    <xf numFmtId="0" fontId="6" fillId="19" borderId="15" xfId="44" applyFont="1" applyFill="1" applyBorder="1" applyAlignment="1">
      <alignment horizontal="left" vertical="center"/>
    </xf>
    <xf numFmtId="0" fontId="5" fillId="19" borderId="14" xfId="44" applyFont="1" applyFill="1" applyBorder="1" applyAlignment="1">
      <alignment horizontal="center" vertical="center"/>
    </xf>
    <xf numFmtId="0" fontId="40" fillId="19" borderId="13" xfId="44" applyFont="1" applyFill="1" applyBorder="1" applyAlignment="1">
      <alignment horizontal="center" vertical="center"/>
    </xf>
    <xf numFmtId="0" fontId="40" fillId="19" borderId="16" xfId="44" applyFont="1" applyFill="1" applyBorder="1" applyAlignment="1">
      <alignment horizontal="center" vertical="center"/>
    </xf>
    <xf numFmtId="0" fontId="5" fillId="19" borderId="13" xfId="44" applyFont="1" applyFill="1" applyBorder="1" applyAlignment="1">
      <alignment vertical="center"/>
    </xf>
    <xf numFmtId="2" fontId="6" fillId="19" borderId="15" xfId="44" applyNumberFormat="1" applyFont="1" applyFill="1" applyBorder="1" applyAlignment="1">
      <alignment horizontal="left" vertical="center"/>
    </xf>
    <xf numFmtId="0" fontId="13" fillId="19" borderId="15" xfId="0" applyFont="1" applyFill="1" applyBorder="1" applyAlignment="1">
      <alignment vertical="center"/>
    </xf>
    <xf numFmtId="2" fontId="13" fillId="19" borderId="15" xfId="0" applyNumberFormat="1" applyFont="1" applyFill="1" applyBorder="1" applyAlignment="1">
      <alignment horizontal="left" vertical="center"/>
    </xf>
    <xf numFmtId="0" fontId="5" fillId="19" borderId="13" xfId="44" applyFont="1" applyFill="1" applyBorder="1" applyAlignment="1">
      <alignment horizontal="center" vertical="center"/>
    </xf>
    <xf numFmtId="0" fontId="5" fillId="19" borderId="15" xfId="44" applyFont="1" applyFill="1" applyBorder="1" applyAlignment="1">
      <alignment horizontal="left" vertical="center"/>
    </xf>
    <xf numFmtId="2" fontId="5" fillId="19" borderId="15" xfId="44" applyNumberFormat="1" applyFont="1" applyFill="1" applyBorder="1" applyAlignment="1">
      <alignment horizontal="left" vertical="center"/>
    </xf>
    <xf numFmtId="0" fontId="5" fillId="19" borderId="16" xfId="44" applyFont="1" applyFill="1" applyBorder="1" applyAlignment="1">
      <alignment horizontal="center" vertical="center"/>
    </xf>
    <xf numFmtId="0" fontId="5" fillId="19" borderId="17" xfId="44" applyFont="1" applyFill="1" applyBorder="1" applyAlignment="1">
      <alignment vertical="center"/>
    </xf>
    <xf numFmtId="0" fontId="5" fillId="19" borderId="19" xfId="44" applyFont="1" applyFill="1" applyBorder="1" applyAlignment="1">
      <alignment horizontal="center" vertical="center"/>
    </xf>
    <xf numFmtId="0" fontId="5" fillId="19" borderId="18" xfId="44" applyFont="1" applyFill="1" applyBorder="1" applyAlignment="1">
      <alignment horizontal="center" vertical="center"/>
    </xf>
    <xf numFmtId="0" fontId="5" fillId="19" borderId="17" xfId="44" applyFont="1" applyFill="1" applyBorder="1" applyAlignment="1">
      <alignment horizontal="center" vertical="center"/>
    </xf>
    <xf numFmtId="0" fontId="5" fillId="19" borderId="27" xfId="44" applyFont="1" applyFill="1" applyBorder="1" applyAlignment="1">
      <alignment horizontal="center" vertical="center"/>
    </xf>
    <xf numFmtId="0" fontId="54" fillId="19" borderId="24" xfId="0" applyFont="1" applyFill="1" applyBorder="1" applyAlignment="1">
      <alignment vertical="center"/>
    </xf>
    <xf numFmtId="0" fontId="5" fillId="19" borderId="25" xfId="44" applyFont="1" applyFill="1" applyBorder="1" applyAlignment="1">
      <alignment horizontal="center" vertical="center"/>
    </xf>
    <xf numFmtId="0" fontId="6" fillId="19" borderId="15" xfId="44" applyFont="1" applyFill="1" applyBorder="1" applyAlignment="1">
      <alignment horizontal="center" vertical="center"/>
    </xf>
    <xf numFmtId="9" fontId="22" fillId="19" borderId="13" xfId="0" applyNumberFormat="1" applyFont="1" applyFill="1" applyBorder="1" applyAlignment="1">
      <alignment horizontal="center" vertical="center"/>
    </xf>
    <xf numFmtId="0" fontId="10" fillId="19" borderId="13" xfId="44" applyFont="1" applyFill="1" applyBorder="1" applyAlignment="1">
      <alignment vertical="center"/>
    </xf>
    <xf numFmtId="0" fontId="10" fillId="19" borderId="15" xfId="44" applyFont="1" applyFill="1" applyBorder="1" applyAlignment="1">
      <alignment horizontal="center" vertical="center"/>
    </xf>
    <xf numFmtId="0" fontId="10" fillId="19" borderId="17" xfId="44" applyFont="1" applyFill="1" applyBorder="1" applyAlignment="1">
      <alignment vertical="center"/>
    </xf>
    <xf numFmtId="0" fontId="10" fillId="19" borderId="19" xfId="44" applyFont="1" applyFill="1" applyBorder="1" applyAlignment="1">
      <alignment horizontal="center" vertical="center"/>
    </xf>
    <xf numFmtId="190" fontId="9" fillId="4" borderId="13" xfId="50" applyNumberFormat="1" applyFont="1" applyFill="1" applyBorder="1" applyAlignment="1">
      <alignment vertical="center"/>
    </xf>
    <xf numFmtId="43" fontId="49" fillId="0" borderId="10" xfId="50" applyFont="1" applyFill="1" applyBorder="1" applyAlignment="1">
      <alignment horizontal="center" vertical="center"/>
    </xf>
    <xf numFmtId="43" fontId="49" fillId="0" borderId="0" xfId="50" applyFont="1" applyFill="1" applyAlignment="1">
      <alignment horizontal="center"/>
    </xf>
    <xf numFmtId="9" fontId="141" fillId="0" borderId="13" xfId="62" applyFont="1" applyFill="1" applyBorder="1" applyAlignment="1">
      <alignment horizontal="center" vertical="center"/>
    </xf>
    <xf numFmtId="1" fontId="40" fillId="0" borderId="13" xfId="16" applyNumberFormat="1" applyFont="1" applyFill="1" applyBorder="1" applyAlignment="1">
      <alignment horizontal="center" vertical="center"/>
    </xf>
    <xf numFmtId="0" fontId="33" fillId="19" borderId="12" xfId="61" applyFont="1" applyFill="1" applyBorder="1" applyAlignment="1">
      <alignment vertical="center"/>
    </xf>
    <xf numFmtId="4" fontId="14" fillId="19" borderId="24" xfId="5" applyNumberFormat="1" applyFont="1" applyFill="1" applyBorder="1" applyAlignment="1">
      <alignment horizontal="right" vertical="center"/>
    </xf>
    <xf numFmtId="4" fontId="14" fillId="19" borderId="12" xfId="5" applyNumberFormat="1" applyFont="1" applyFill="1" applyBorder="1" applyAlignment="1">
      <alignment horizontal="right" vertical="center"/>
    </xf>
    <xf numFmtId="0" fontId="54" fillId="19" borderId="13" xfId="40" applyFont="1" applyFill="1" applyBorder="1" applyAlignment="1">
      <alignment horizontal="center" vertical="center"/>
    </xf>
    <xf numFmtId="4" fontId="11" fillId="19" borderId="14" xfId="40" applyNumberFormat="1" applyFont="1" applyFill="1" applyBorder="1" applyAlignment="1">
      <alignment horizontal="right" vertical="center"/>
    </xf>
    <xf numFmtId="4" fontId="11" fillId="19" borderId="13" xfId="40" applyNumberFormat="1" applyFont="1" applyFill="1" applyBorder="1" applyAlignment="1">
      <alignment horizontal="right" vertical="center"/>
    </xf>
    <xf numFmtId="0" fontId="55" fillId="19" borderId="13" xfId="40" applyFont="1" applyFill="1" applyBorder="1" applyAlignment="1">
      <alignment horizontal="left" vertical="center"/>
    </xf>
    <xf numFmtId="0" fontId="29" fillId="19" borderId="14" xfId="61" applyFont="1" applyFill="1" applyBorder="1" applyAlignment="1">
      <alignment horizontal="left" vertical="center"/>
    </xf>
    <xf numFmtId="0" fontId="33" fillId="19" borderId="15" xfId="61" applyFont="1" applyFill="1" applyBorder="1" applyAlignment="1">
      <alignment horizontal="left" vertical="center"/>
    </xf>
    <xf numFmtId="0" fontId="6" fillId="19" borderId="13" xfId="51" applyFont="1" applyFill="1" applyBorder="1" applyAlignment="1">
      <alignment horizontal="center" vertical="center"/>
    </xf>
    <xf numFmtId="3" fontId="9" fillId="19" borderId="15" xfId="61" applyNumberFormat="1" applyFont="1" applyFill="1" applyBorder="1" applyAlignment="1">
      <alignment horizontal="center" vertical="center"/>
    </xf>
    <xf numFmtId="0" fontId="6" fillId="19" borderId="13" xfId="51" applyFont="1" applyFill="1" applyBorder="1" applyAlignment="1">
      <alignment horizontal="left" vertical="center"/>
    </xf>
    <xf numFmtId="3" fontId="6" fillId="19" borderId="15" xfId="61" applyNumberFormat="1" applyFont="1" applyFill="1" applyBorder="1" applyAlignment="1">
      <alignment horizontal="center" vertical="center"/>
    </xf>
    <xf numFmtId="3" fontId="9" fillId="19" borderId="15" xfId="61" applyNumberFormat="1" applyFont="1" applyFill="1" applyBorder="1" applyAlignment="1">
      <alignment horizontal="left" vertical="center"/>
    </xf>
    <xf numFmtId="0" fontId="10" fillId="19" borderId="13" xfId="0" applyFont="1" applyFill="1" applyBorder="1" applyAlignment="1">
      <alignment vertical="center"/>
    </xf>
    <xf numFmtId="43" fontId="54" fillId="19" borderId="14" xfId="16" applyFont="1" applyFill="1" applyBorder="1" applyAlignment="1">
      <alignment horizontal="right" vertical="center"/>
    </xf>
    <xf numFmtId="0" fontId="158" fillId="19" borderId="13" xfId="46" applyFont="1" applyFill="1" applyBorder="1" applyAlignment="1">
      <alignment horizontal="center" vertical="center"/>
    </xf>
    <xf numFmtId="3" fontId="6" fillId="19" borderId="15" xfId="0" applyNumberFormat="1" applyFont="1" applyFill="1" applyBorder="1" applyAlignment="1">
      <alignment horizontal="right"/>
    </xf>
    <xf numFmtId="9" fontId="5" fillId="19" borderId="13" xfId="62" applyNumberFormat="1" applyFont="1" applyFill="1" applyBorder="1" applyAlignment="1">
      <alignment horizontal="center" vertical="center"/>
    </xf>
    <xf numFmtId="43" fontId="40" fillId="19" borderId="13" xfId="21" applyNumberFormat="1" applyFont="1" applyFill="1" applyBorder="1" applyAlignment="1">
      <alignment horizontal="center" vertical="center"/>
    </xf>
    <xf numFmtId="0" fontId="135" fillId="19" borderId="13" xfId="0" applyFont="1" applyFill="1" applyBorder="1" applyAlignment="1">
      <alignment horizontal="center" vertical="center"/>
    </xf>
    <xf numFmtId="0" fontId="135" fillId="19" borderId="0" xfId="0" applyFont="1" applyFill="1" applyBorder="1" applyAlignment="1">
      <alignment vertical="center"/>
    </xf>
    <xf numFmtId="0" fontId="152" fillId="19" borderId="0" xfId="0" applyFont="1" applyFill="1" applyBorder="1" applyAlignment="1">
      <alignment horizontal="center" vertical="center"/>
    </xf>
    <xf numFmtId="0" fontId="135" fillId="19" borderId="0" xfId="0" applyFont="1" applyFill="1" applyAlignment="1">
      <alignment vertical="center"/>
    </xf>
    <xf numFmtId="0" fontId="0" fillId="19" borderId="13" xfId="0" applyFont="1" applyFill="1" applyBorder="1"/>
    <xf numFmtId="190" fontId="6" fillId="19" borderId="15" xfId="50" applyNumberFormat="1" applyFont="1" applyFill="1" applyBorder="1" applyAlignment="1">
      <alignment horizontal="center"/>
    </xf>
    <xf numFmtId="190" fontId="6" fillId="19" borderId="16" xfId="50" applyNumberFormat="1" applyFont="1" applyFill="1" applyBorder="1" applyAlignment="1">
      <alignment horizontal="center" vertical="center"/>
    </xf>
    <xf numFmtId="190" fontId="52" fillId="19" borderId="13" xfId="50" applyNumberFormat="1" applyFont="1" applyFill="1" applyBorder="1" applyAlignment="1">
      <alignment vertical="center"/>
    </xf>
    <xf numFmtId="190" fontId="6" fillId="19" borderId="13" xfId="50" applyNumberFormat="1" applyFont="1" applyFill="1" applyBorder="1" applyAlignment="1">
      <alignment horizontal="center" vertical="center"/>
    </xf>
    <xf numFmtId="43" fontId="9" fillId="19" borderId="13" xfId="21" applyNumberFormat="1" applyFont="1" applyFill="1" applyBorder="1" applyAlignment="1">
      <alignment horizontal="center" vertical="center"/>
    </xf>
    <xf numFmtId="190" fontId="6" fillId="19" borderId="15" xfId="50" applyNumberFormat="1" applyFont="1" applyFill="1" applyBorder="1" applyAlignment="1">
      <alignment horizontal="center" vertical="center"/>
    </xf>
    <xf numFmtId="0" fontId="132" fillId="19" borderId="20" xfId="61" applyFont="1" applyFill="1" applyBorder="1" applyAlignment="1">
      <alignment vertical="center"/>
    </xf>
    <xf numFmtId="0" fontId="6" fillId="19" borderId="21" xfId="46" applyFont="1" applyFill="1" applyBorder="1" applyAlignment="1">
      <alignment horizontal="left" vertical="center"/>
    </xf>
    <xf numFmtId="190" fontId="6" fillId="19" borderId="22" xfId="50" applyNumberFormat="1" applyFont="1" applyFill="1" applyBorder="1" applyAlignment="1">
      <alignment horizontal="center"/>
    </xf>
    <xf numFmtId="190" fontId="52" fillId="19" borderId="20" xfId="50" applyNumberFormat="1" applyFont="1" applyFill="1" applyBorder="1" applyAlignment="1">
      <alignment vertical="center"/>
    </xf>
    <xf numFmtId="190" fontId="6" fillId="19" borderId="20" xfId="50" applyNumberFormat="1" applyFont="1" applyFill="1" applyBorder="1" applyAlignment="1">
      <alignment horizontal="center" vertical="center"/>
    </xf>
    <xf numFmtId="43" fontId="9" fillId="19" borderId="20" xfId="21" applyNumberFormat="1" applyFont="1" applyFill="1" applyBorder="1" applyAlignment="1">
      <alignment horizontal="center" vertical="center"/>
    </xf>
    <xf numFmtId="0" fontId="135" fillId="19" borderId="20" xfId="0" applyFont="1" applyFill="1" applyBorder="1" applyAlignment="1">
      <alignment horizontal="center" vertical="center"/>
    </xf>
    <xf numFmtId="0" fontId="159" fillId="19" borderId="13" xfId="48" applyFont="1" applyFill="1" applyBorder="1" applyAlignment="1">
      <alignment horizontal="center" vertical="center"/>
    </xf>
    <xf numFmtId="0" fontId="0" fillId="19" borderId="17" xfId="0" applyFont="1" applyFill="1" applyBorder="1"/>
    <xf numFmtId="190" fontId="6" fillId="19" borderId="19" xfId="50" applyNumberFormat="1" applyFont="1" applyFill="1" applyBorder="1" applyAlignment="1">
      <alignment horizontal="center"/>
    </xf>
    <xf numFmtId="190" fontId="52" fillId="19" borderId="17" xfId="50" applyNumberFormat="1" applyFont="1" applyFill="1" applyBorder="1" applyAlignment="1">
      <alignment vertical="center"/>
    </xf>
    <xf numFmtId="190" fontId="6" fillId="19" borderId="17" xfId="50" applyNumberFormat="1" applyFont="1" applyFill="1" applyBorder="1" applyAlignment="1">
      <alignment horizontal="center" vertical="center"/>
    </xf>
    <xf numFmtId="43" fontId="9" fillId="19" borderId="17" xfId="21" applyNumberFormat="1" applyFont="1" applyFill="1" applyBorder="1" applyAlignment="1">
      <alignment horizontal="center" vertical="center"/>
    </xf>
    <xf numFmtId="0" fontId="135" fillId="19" borderId="17" xfId="0" applyFont="1" applyFill="1" applyBorder="1" applyAlignment="1">
      <alignment horizontal="center" vertical="center"/>
    </xf>
    <xf numFmtId="190" fontId="47" fillId="19" borderId="32" xfId="50" applyNumberFormat="1" applyFont="1" applyFill="1" applyBorder="1" applyAlignment="1">
      <alignment vertical="center"/>
    </xf>
    <xf numFmtId="0" fontId="168" fillId="19" borderId="14" xfId="51" applyFont="1" applyFill="1" applyBorder="1" applyAlignment="1">
      <alignment horizontal="left" vertical="center"/>
    </xf>
    <xf numFmtId="0" fontId="6" fillId="19" borderId="17" xfId="51" applyFont="1" applyFill="1" applyBorder="1" applyAlignment="1">
      <alignment horizontal="left" vertical="center"/>
    </xf>
    <xf numFmtId="0" fontId="168" fillId="19" borderId="18" xfId="51" applyFont="1" applyFill="1" applyBorder="1" applyAlignment="1">
      <alignment horizontal="left" vertical="center"/>
    </xf>
    <xf numFmtId="3" fontId="6" fillId="19" borderId="19" xfId="61" applyNumberFormat="1" applyFont="1" applyFill="1" applyBorder="1" applyAlignment="1">
      <alignment horizontal="center" vertical="center"/>
    </xf>
    <xf numFmtId="3" fontId="9" fillId="19" borderId="19" xfId="61" applyNumberFormat="1" applyFont="1" applyFill="1" applyBorder="1" applyAlignment="1">
      <alignment horizontal="left" vertical="center"/>
    </xf>
    <xf numFmtId="0" fontId="10" fillId="19" borderId="17" xfId="0" applyFont="1" applyFill="1" applyBorder="1" applyAlignment="1">
      <alignment vertical="center"/>
    </xf>
    <xf numFmtId="43" fontId="54" fillId="19" borderId="18" xfId="16" applyFont="1" applyFill="1" applyBorder="1" applyAlignment="1">
      <alignment horizontal="right" vertical="center"/>
    </xf>
    <xf numFmtId="1" fontId="6" fillId="0" borderId="13" xfId="16" applyNumberFormat="1" applyFont="1" applyFill="1" applyBorder="1" applyAlignment="1">
      <alignment horizontal="right" vertical="center"/>
    </xf>
    <xf numFmtId="187" fontId="11" fillId="19" borderId="24" xfId="16" applyNumberFormat="1" applyFont="1" applyFill="1" applyBorder="1" applyAlignment="1">
      <alignment horizontal="center" vertical="center"/>
    </xf>
    <xf numFmtId="4" fontId="11" fillId="19" borderId="12" xfId="16" applyNumberFormat="1" applyFont="1" applyFill="1" applyBorder="1" applyAlignment="1">
      <alignment horizontal="right" vertical="center"/>
    </xf>
    <xf numFmtId="0" fontId="47" fillId="19" borderId="13" xfId="51" applyFont="1" applyFill="1" applyBorder="1" applyAlignment="1">
      <alignment vertical="center"/>
    </xf>
    <xf numFmtId="187" fontId="11" fillId="19" borderId="14" xfId="16" applyNumberFormat="1" applyFont="1" applyFill="1" applyBorder="1" applyAlignment="1">
      <alignment horizontal="center" vertical="center"/>
    </xf>
    <xf numFmtId="4" fontId="11" fillId="19" borderId="13" xfId="16" applyNumberFormat="1" applyFont="1" applyFill="1" applyBorder="1" applyAlignment="1">
      <alignment horizontal="right" vertical="center"/>
    </xf>
    <xf numFmtId="0" fontId="56" fillId="19" borderId="13" xfId="40" applyFont="1" applyFill="1" applyBorder="1" applyAlignment="1">
      <alignment horizontal="center" vertical="center"/>
    </xf>
    <xf numFmtId="0" fontId="49" fillId="19" borderId="14" xfId="51" applyFont="1" applyFill="1" applyBorder="1" applyAlignment="1">
      <alignment horizontal="left" vertical="center"/>
    </xf>
    <xf numFmtId="0" fontId="29" fillId="19" borderId="13" xfId="51" applyFont="1" applyFill="1" applyBorder="1" applyAlignment="1">
      <alignment horizontal="left" vertical="center"/>
    </xf>
    <xf numFmtId="0" fontId="5" fillId="19" borderId="13" xfId="61" applyFont="1" applyFill="1" applyBorder="1" applyAlignment="1">
      <alignment horizontal="center" vertical="center"/>
    </xf>
    <xf numFmtId="0" fontId="5" fillId="19" borderId="13" xfId="51" applyFont="1" applyFill="1" applyBorder="1" applyAlignment="1">
      <alignment horizontal="center" vertical="center"/>
    </xf>
    <xf numFmtId="49" fontId="6" fillId="19" borderId="13" xfId="0" applyNumberFormat="1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/>
    </xf>
    <xf numFmtId="0" fontId="33" fillId="19" borderId="20" xfId="61" applyFont="1" applyFill="1" applyBorder="1" applyAlignment="1">
      <alignment vertical="center"/>
    </xf>
    <xf numFmtId="0" fontId="6" fillId="19" borderId="22" xfId="0" applyFont="1" applyFill="1" applyBorder="1" applyAlignment="1">
      <alignment horizontal="center"/>
    </xf>
    <xf numFmtId="49" fontId="52" fillId="19" borderId="20" xfId="0" applyNumberFormat="1" applyFont="1" applyFill="1" applyBorder="1" applyAlignment="1">
      <alignment vertical="center"/>
    </xf>
    <xf numFmtId="0" fontId="6" fillId="19" borderId="20" xfId="0" applyFont="1" applyFill="1" applyBorder="1" applyAlignment="1">
      <alignment horizontal="center" vertical="center"/>
    </xf>
    <xf numFmtId="187" fontId="11" fillId="19" borderId="24" xfId="0" applyNumberFormat="1" applyFont="1" applyFill="1" applyBorder="1" applyAlignment="1">
      <alignment horizontal="center" vertical="center"/>
    </xf>
    <xf numFmtId="4" fontId="11" fillId="19" borderId="12" xfId="0" applyNumberFormat="1" applyFont="1" applyFill="1" applyBorder="1" applyAlignment="1">
      <alignment horizontal="right" vertical="center"/>
    </xf>
    <xf numFmtId="187" fontId="11" fillId="19" borderId="14" xfId="0" applyNumberFormat="1" applyFont="1" applyFill="1" applyBorder="1" applyAlignment="1">
      <alignment horizontal="center" vertical="center"/>
    </xf>
    <xf numFmtId="4" fontId="11" fillId="19" borderId="13" xfId="0" applyNumberFormat="1" applyFont="1" applyFill="1" applyBorder="1" applyAlignment="1">
      <alignment horizontal="right" vertical="center"/>
    </xf>
    <xf numFmtId="9" fontId="6" fillId="19" borderId="15" xfId="61" applyNumberFormat="1" applyFont="1" applyFill="1" applyBorder="1" applyAlignment="1">
      <alignment horizontal="left" vertical="center"/>
    </xf>
    <xf numFmtId="3" fontId="9" fillId="19" borderId="15" xfId="51" applyNumberFormat="1" applyFont="1" applyFill="1" applyBorder="1" applyAlignment="1">
      <alignment horizontal="left" vertical="center"/>
    </xf>
    <xf numFmtId="3" fontId="6" fillId="19" borderId="15" xfId="51" applyNumberFormat="1" applyFont="1" applyFill="1" applyBorder="1" applyAlignment="1">
      <alignment horizontal="left" vertical="center"/>
    </xf>
    <xf numFmtId="0" fontId="56" fillId="19" borderId="13" xfId="40" applyFont="1" applyFill="1" applyBorder="1" applyAlignment="1">
      <alignment vertical="center"/>
    </xf>
    <xf numFmtId="0" fontId="10" fillId="19" borderId="13" xfId="51" applyFont="1" applyFill="1" applyBorder="1" applyAlignment="1">
      <alignment horizontal="center" vertical="center"/>
    </xf>
    <xf numFmtId="9" fontId="22" fillId="19" borderId="13" xfId="61" applyNumberFormat="1" applyFont="1" applyFill="1" applyBorder="1" applyAlignment="1">
      <alignment horizontal="center" vertical="center"/>
    </xf>
    <xf numFmtId="9" fontId="22" fillId="19" borderId="13" xfId="51" applyNumberFormat="1" applyFont="1" applyFill="1" applyBorder="1" applyAlignment="1">
      <alignment horizontal="center" vertical="center"/>
    </xf>
    <xf numFmtId="0" fontId="6" fillId="19" borderId="16" xfId="51" applyFont="1" applyFill="1" applyBorder="1" applyAlignment="1">
      <alignment horizontal="left" vertical="center"/>
    </xf>
    <xf numFmtId="1" fontId="6" fillId="0" borderId="0" xfId="0" applyNumberFormat="1" applyFont="1" applyFill="1" applyBorder="1" applyAlignment="1">
      <alignment horizontal="right" vertical="center"/>
    </xf>
    <xf numFmtId="1" fontId="6" fillId="0" borderId="0" xfId="16" applyNumberFormat="1" applyFont="1" applyFill="1" applyBorder="1" applyAlignment="1">
      <alignment horizontal="right" vertical="center"/>
    </xf>
    <xf numFmtId="1" fontId="6" fillId="0" borderId="0" xfId="46" applyNumberFormat="1" applyFont="1" applyFill="1" applyBorder="1" applyAlignment="1">
      <alignment horizontal="right" vertical="center"/>
    </xf>
    <xf numFmtId="1" fontId="52" fillId="0" borderId="0" xfId="0" applyNumberFormat="1" applyFont="1" applyFill="1" applyBorder="1" applyAlignment="1">
      <alignment horizontal="center" vertical="center"/>
    </xf>
    <xf numFmtId="1" fontId="143" fillId="0" borderId="13" xfId="62" applyNumberFormat="1" applyFont="1" applyFill="1" applyBorder="1" applyAlignment="1">
      <alignment horizontal="center" vertical="center"/>
    </xf>
    <xf numFmtId="43" fontId="140" fillId="19" borderId="12" xfId="16" applyFont="1" applyFill="1" applyBorder="1" applyAlignment="1">
      <alignment horizontal="center" vertical="center"/>
    </xf>
    <xf numFmtId="0" fontId="50" fillId="19" borderId="13" xfId="0" applyFont="1" applyFill="1" applyBorder="1" applyAlignment="1">
      <alignment vertical="center"/>
    </xf>
    <xf numFmtId="0" fontId="9" fillId="19" borderId="14" xfId="51" applyFont="1" applyFill="1" applyBorder="1" applyAlignment="1">
      <alignment horizontal="left" vertical="center"/>
    </xf>
    <xf numFmtId="9" fontId="6" fillId="19" borderId="15" xfId="62" applyNumberFormat="1" applyFont="1" applyFill="1" applyBorder="1" applyAlignment="1">
      <alignment horizontal="center" vertical="center"/>
    </xf>
    <xf numFmtId="9" fontId="6" fillId="19" borderId="13" xfId="62" applyNumberFormat="1" applyFont="1" applyFill="1" applyBorder="1" applyAlignment="1">
      <alignment horizontal="center" vertical="center"/>
    </xf>
    <xf numFmtId="0" fontId="6" fillId="19" borderId="29" xfId="45" applyFont="1" applyFill="1" applyBorder="1" applyAlignment="1">
      <alignment horizontal="left" vertical="center"/>
    </xf>
    <xf numFmtId="0" fontId="6" fillId="19" borderId="31" xfId="46" applyFont="1" applyFill="1" applyBorder="1" applyAlignment="1">
      <alignment horizontal="center" vertical="center"/>
    </xf>
    <xf numFmtId="3" fontId="9" fillId="19" borderId="16" xfId="51" applyNumberFormat="1" applyFont="1" applyFill="1" applyBorder="1" applyAlignment="1">
      <alignment horizontal="left" vertical="center"/>
    </xf>
    <xf numFmtId="0" fontId="10" fillId="19" borderId="13" xfId="61" applyFont="1" applyFill="1" applyBorder="1" applyAlignment="1">
      <alignment horizontal="center" vertical="center"/>
    </xf>
    <xf numFmtId="4" fontId="11" fillId="19" borderId="13" xfId="16" applyNumberFormat="1" applyFont="1" applyFill="1" applyBorder="1" applyAlignment="1">
      <alignment horizontal="center" vertical="center"/>
    </xf>
    <xf numFmtId="187" fontId="11" fillId="19" borderId="13" xfId="16" applyNumberFormat="1" applyFont="1" applyFill="1" applyBorder="1" applyAlignment="1">
      <alignment horizontal="center" vertical="center"/>
    </xf>
    <xf numFmtId="4" fontId="11" fillId="19" borderId="32" xfId="16" applyNumberFormat="1" applyFont="1" applyFill="1" applyBorder="1" applyAlignment="1">
      <alignment horizontal="center" vertical="center"/>
    </xf>
    <xf numFmtId="0" fontId="6" fillId="19" borderId="21" xfId="51" applyFont="1" applyFill="1" applyBorder="1" applyAlignment="1">
      <alignment horizontal="left" vertical="center"/>
    </xf>
    <xf numFmtId="3" fontId="9" fillId="19" borderId="22" xfId="51" applyNumberFormat="1" applyFont="1" applyFill="1" applyBorder="1" applyAlignment="1">
      <alignment horizontal="left" vertical="center"/>
    </xf>
    <xf numFmtId="0" fontId="10" fillId="19" borderId="20" xfId="0" applyFont="1" applyFill="1" applyBorder="1" applyAlignment="1">
      <alignment vertical="center"/>
    </xf>
    <xf numFmtId="187" fontId="11" fillId="19" borderId="21" xfId="16" applyNumberFormat="1" applyFont="1" applyFill="1" applyBorder="1" applyAlignment="1">
      <alignment horizontal="center" vertical="center"/>
    </xf>
    <xf numFmtId="4" fontId="11" fillId="19" borderId="20" xfId="16" applyNumberFormat="1" applyFont="1" applyFill="1" applyBorder="1" applyAlignment="1">
      <alignment horizontal="center" vertical="center"/>
    </xf>
    <xf numFmtId="0" fontId="13" fillId="19" borderId="20" xfId="0" applyFont="1" applyFill="1" applyBorder="1"/>
    <xf numFmtId="0" fontId="6" fillId="19" borderId="32" xfId="45" applyFont="1" applyFill="1" applyBorder="1" applyAlignment="1">
      <alignment horizontal="center" vertical="center"/>
    </xf>
    <xf numFmtId="0" fontId="6" fillId="19" borderId="10" xfId="51" applyFont="1" applyFill="1" applyBorder="1" applyAlignment="1">
      <alignment horizontal="left" vertical="center"/>
    </xf>
    <xf numFmtId="3" fontId="9" fillId="19" borderId="0" xfId="51" applyNumberFormat="1" applyFont="1" applyFill="1" applyBorder="1" applyAlignment="1">
      <alignment horizontal="left" vertical="center"/>
    </xf>
    <xf numFmtId="0" fontId="10" fillId="19" borderId="2" xfId="0" applyFont="1" applyFill="1" applyBorder="1" applyAlignment="1">
      <alignment vertical="center"/>
    </xf>
    <xf numFmtId="187" fontId="11" fillId="19" borderId="10" xfId="16" applyNumberFormat="1" applyFont="1" applyFill="1" applyBorder="1" applyAlignment="1">
      <alignment horizontal="center" vertical="center"/>
    </xf>
    <xf numFmtId="4" fontId="11" fillId="19" borderId="2" xfId="16" applyNumberFormat="1" applyFont="1" applyFill="1" applyBorder="1" applyAlignment="1">
      <alignment horizontal="center" vertical="center"/>
    </xf>
    <xf numFmtId="0" fontId="13" fillId="19" borderId="2" xfId="0" applyFont="1" applyFill="1" applyBorder="1"/>
    <xf numFmtId="0" fontId="33" fillId="19" borderId="13" xfId="61" applyFont="1" applyFill="1" applyBorder="1" applyAlignment="1">
      <alignment vertical="center"/>
    </xf>
    <xf numFmtId="0" fontId="54" fillId="19" borderId="14" xfId="51" applyFont="1" applyFill="1" applyBorder="1" applyAlignment="1">
      <alignment horizontal="left" vertical="center"/>
    </xf>
    <xf numFmtId="3" fontId="9" fillId="19" borderId="15" xfId="51" applyNumberFormat="1" applyFont="1" applyFill="1" applyBorder="1" applyAlignment="1">
      <alignment horizontal="center" vertical="center"/>
    </xf>
    <xf numFmtId="0" fontId="6" fillId="19" borderId="15" xfId="51" applyFont="1" applyFill="1" applyBorder="1" applyAlignment="1">
      <alignment horizontal="center" vertical="center"/>
    </xf>
    <xf numFmtId="0" fontId="10" fillId="19" borderId="32" xfId="0" applyFont="1" applyFill="1" applyBorder="1" applyAlignment="1">
      <alignment vertical="center"/>
    </xf>
    <xf numFmtId="9" fontId="5" fillId="19" borderId="32" xfId="0" applyNumberFormat="1" applyFont="1" applyFill="1" applyBorder="1" applyAlignment="1">
      <alignment horizontal="center" vertical="center"/>
    </xf>
    <xf numFmtId="0" fontId="49" fillId="19" borderId="0" xfId="0" applyFont="1" applyFill="1"/>
    <xf numFmtId="43" fontId="162" fillId="19" borderId="20" xfId="16" applyFont="1" applyFill="1" applyBorder="1" applyAlignment="1">
      <alignment horizontal="left" vertical="center"/>
    </xf>
    <xf numFmtId="43" fontId="162" fillId="19" borderId="13" xfId="16" applyFont="1" applyFill="1" applyBorder="1" applyAlignment="1">
      <alignment horizontal="left" vertical="center"/>
    </xf>
    <xf numFmtId="43" fontId="162" fillId="19" borderId="14" xfId="16" applyFont="1" applyFill="1" applyBorder="1" applyAlignment="1">
      <alignment horizontal="left" vertical="center"/>
    </xf>
    <xf numFmtId="0" fontId="6" fillId="19" borderId="17" xfId="45" applyFont="1" applyFill="1" applyBorder="1" applyAlignment="1">
      <alignment horizontal="center" vertical="center"/>
    </xf>
    <xf numFmtId="43" fontId="162" fillId="19" borderId="18" xfId="16" applyFont="1" applyFill="1" applyBorder="1" applyAlignment="1">
      <alignment horizontal="left" vertical="center"/>
    </xf>
    <xf numFmtId="3" fontId="6" fillId="19" borderId="19" xfId="51" applyNumberFormat="1" applyFont="1" applyFill="1" applyBorder="1" applyAlignment="1">
      <alignment horizontal="left" vertical="center"/>
    </xf>
    <xf numFmtId="3" fontId="9" fillId="19" borderId="19" xfId="51" applyNumberFormat="1" applyFont="1" applyFill="1" applyBorder="1" applyAlignment="1">
      <alignment horizontal="left" vertical="center"/>
    </xf>
    <xf numFmtId="0" fontId="33" fillId="19" borderId="12" xfId="45" applyFont="1" applyFill="1" applyBorder="1" applyAlignment="1">
      <alignment horizontal="left" vertical="center"/>
    </xf>
    <xf numFmtId="0" fontId="64" fillId="19" borderId="13" xfId="0" applyFont="1" applyFill="1" applyBorder="1" applyAlignment="1">
      <alignment vertical="center"/>
    </xf>
    <xf numFmtId="9" fontId="140" fillId="19" borderId="13" xfId="61" applyNumberFormat="1" applyFont="1" applyFill="1" applyBorder="1" applyAlignment="1">
      <alignment horizontal="center" vertical="center"/>
    </xf>
    <xf numFmtId="9" fontId="140" fillId="19" borderId="13" xfId="51" applyNumberFormat="1" applyFont="1" applyFill="1" applyBorder="1" applyAlignment="1">
      <alignment horizontal="center" vertical="center"/>
    </xf>
    <xf numFmtId="9" fontId="141" fillId="19" borderId="13" xfId="16" applyNumberFormat="1" applyFont="1" applyFill="1" applyBorder="1" applyAlignment="1">
      <alignment horizontal="center" vertical="center"/>
    </xf>
    <xf numFmtId="49" fontId="143" fillId="19" borderId="13" xfId="0" applyNumberFormat="1" applyFont="1" applyFill="1" applyBorder="1" applyAlignment="1">
      <alignment horizontal="center" vertical="center"/>
    </xf>
    <xf numFmtId="3" fontId="6" fillId="19" borderId="15" xfId="51" applyNumberFormat="1" applyFont="1" applyFill="1" applyBorder="1" applyAlignment="1">
      <alignment horizontal="center" vertical="center"/>
    </xf>
    <xf numFmtId="0" fontId="6" fillId="19" borderId="13" xfId="0" applyNumberFormat="1" applyFont="1" applyFill="1" applyBorder="1" applyAlignment="1">
      <alignment horizontal="center" vertical="center"/>
    </xf>
    <xf numFmtId="3" fontId="6" fillId="19" borderId="13" xfId="0" applyNumberFormat="1" applyFont="1" applyFill="1" applyBorder="1" applyAlignment="1">
      <alignment horizontal="center" vertical="center"/>
    </xf>
    <xf numFmtId="0" fontId="6" fillId="19" borderId="14" xfId="0" applyNumberFormat="1" applyFont="1" applyFill="1" applyBorder="1" applyAlignment="1">
      <alignment horizontal="center" vertical="center"/>
    </xf>
    <xf numFmtId="0" fontId="9" fillId="19" borderId="14" xfId="0" applyFont="1" applyFill="1" applyBorder="1" applyAlignment="1">
      <alignment horizontal="left"/>
    </xf>
    <xf numFmtId="0" fontId="9" fillId="19" borderId="14" xfId="0" applyFont="1" applyFill="1" applyBorder="1" applyAlignment="1">
      <alignment horizontal="center"/>
    </xf>
    <xf numFmtId="0" fontId="33" fillId="19" borderId="13" xfId="45" applyFont="1" applyFill="1" applyBorder="1" applyAlignment="1">
      <alignment horizontal="left" vertical="center"/>
    </xf>
    <xf numFmtId="9" fontId="140" fillId="19" borderId="20" xfId="61" applyNumberFormat="1" applyFont="1" applyFill="1" applyBorder="1" applyAlignment="1">
      <alignment horizontal="center" vertical="center"/>
    </xf>
    <xf numFmtId="9" fontId="140" fillId="19" borderId="20" xfId="51" applyNumberFormat="1" applyFont="1" applyFill="1" applyBorder="1" applyAlignment="1">
      <alignment horizontal="center" vertical="center"/>
    </xf>
    <xf numFmtId="9" fontId="140" fillId="19" borderId="20" xfId="16" applyNumberFormat="1" applyFont="1" applyFill="1" applyBorder="1" applyAlignment="1">
      <alignment horizontal="center" vertical="center"/>
    </xf>
    <xf numFmtId="3" fontId="6" fillId="19" borderId="15" xfId="61" applyNumberFormat="1" applyFont="1" applyFill="1" applyBorder="1" applyAlignment="1">
      <alignment horizontal="left" vertical="center"/>
    </xf>
    <xf numFmtId="0" fontId="6" fillId="19" borderId="29" xfId="51" applyFont="1" applyFill="1" applyBorder="1" applyAlignment="1">
      <alignment horizontal="left" vertical="center"/>
    </xf>
    <xf numFmtId="0" fontId="50" fillId="19" borderId="17" xfId="0" applyFont="1" applyFill="1" applyBorder="1" applyAlignment="1">
      <alignment vertical="center"/>
    </xf>
    <xf numFmtId="0" fontId="6" fillId="19" borderId="18" xfId="51" applyFont="1" applyFill="1" applyBorder="1" applyAlignment="1">
      <alignment horizontal="left" vertical="center"/>
    </xf>
    <xf numFmtId="3" fontId="6" fillId="19" borderId="19" xfId="61" applyNumberFormat="1" applyFont="1" applyFill="1" applyBorder="1" applyAlignment="1">
      <alignment horizontal="left" vertical="center"/>
    </xf>
    <xf numFmtId="43" fontId="10" fillId="19" borderId="17" xfId="16" applyFont="1" applyFill="1" applyBorder="1" applyAlignment="1">
      <alignment horizontal="center" vertical="center"/>
    </xf>
    <xf numFmtId="187" fontId="14" fillId="19" borderId="24" xfId="16" quotePrefix="1" applyNumberFormat="1" applyFont="1" applyFill="1" applyBorder="1" applyAlignment="1">
      <alignment horizontal="center" vertical="center"/>
    </xf>
    <xf numFmtId="4" fontId="11" fillId="19" borderId="12" xfId="0" applyNumberFormat="1" applyFont="1" applyFill="1" applyBorder="1" applyAlignment="1">
      <alignment vertical="center"/>
    </xf>
    <xf numFmtId="187" fontId="17" fillId="19" borderId="14" xfId="16" quotePrefix="1" applyNumberFormat="1" applyFont="1" applyFill="1" applyBorder="1" applyAlignment="1">
      <alignment horizontal="center" vertical="center"/>
    </xf>
    <xf numFmtId="9" fontId="140" fillId="19" borderId="13" xfId="62" applyNumberFormat="1" applyFont="1" applyFill="1" applyBorder="1" applyAlignment="1">
      <alignment horizontal="center" vertical="center"/>
    </xf>
    <xf numFmtId="9" fontId="144" fillId="19" borderId="13" xfId="62" applyNumberFormat="1" applyFont="1" applyFill="1" applyBorder="1" applyAlignment="1">
      <alignment horizontal="center" vertical="center"/>
    </xf>
    <xf numFmtId="0" fontId="97" fillId="19" borderId="12" xfId="0" applyFont="1" applyFill="1" applyBorder="1" applyAlignment="1"/>
    <xf numFmtId="0" fontId="97" fillId="19" borderId="12" xfId="61" applyFont="1" applyFill="1" applyBorder="1" applyAlignment="1"/>
    <xf numFmtId="0" fontId="51" fillId="19" borderId="14" xfId="51" applyFont="1" applyFill="1" applyBorder="1" applyAlignment="1">
      <alignment horizontal="left" vertical="center"/>
    </xf>
    <xf numFmtId="49" fontId="9" fillId="19" borderId="15" xfId="50" applyNumberFormat="1" applyFont="1" applyFill="1" applyBorder="1" applyAlignment="1">
      <alignment horizontal="center" vertical="center"/>
    </xf>
    <xf numFmtId="0" fontId="9" fillId="19" borderId="15" xfId="51" applyFont="1" applyFill="1" applyBorder="1" applyAlignment="1">
      <alignment horizontal="left" vertical="center"/>
    </xf>
    <xf numFmtId="190" fontId="5" fillId="19" borderId="30" xfId="50" applyNumberFormat="1" applyFont="1" applyFill="1" applyBorder="1" applyAlignment="1">
      <alignment horizontal="center" vertical="center"/>
    </xf>
    <xf numFmtId="41" fontId="6" fillId="19" borderId="13" xfId="0" applyNumberFormat="1" applyFont="1" applyFill="1" applyBorder="1" applyAlignment="1">
      <alignment vertical="center"/>
    </xf>
    <xf numFmtId="190" fontId="5" fillId="19" borderId="15" xfId="50" applyNumberFormat="1" applyFont="1" applyFill="1" applyBorder="1" applyAlignment="1">
      <alignment horizontal="center" vertical="center"/>
    </xf>
    <xf numFmtId="0" fontId="54" fillId="19" borderId="12" xfId="0" applyFont="1" applyFill="1" applyBorder="1" applyAlignment="1">
      <alignment vertical="center"/>
    </xf>
    <xf numFmtId="0" fontId="105" fillId="19" borderId="13" xfId="0" applyFont="1" applyFill="1" applyBorder="1" applyAlignment="1"/>
    <xf numFmtId="0" fontId="98" fillId="19" borderId="13" xfId="61" applyFont="1" applyFill="1" applyBorder="1" applyAlignment="1"/>
    <xf numFmtId="4" fontId="11" fillId="19" borderId="13" xfId="0" applyNumberFormat="1" applyFont="1" applyFill="1" applyBorder="1" applyAlignment="1">
      <alignment vertical="center"/>
    </xf>
    <xf numFmtId="0" fontId="102" fillId="19" borderId="13" xfId="48" applyFont="1" applyFill="1" applyBorder="1" applyAlignment="1">
      <alignment horizontal="left"/>
    </xf>
    <xf numFmtId="0" fontId="99" fillId="19" borderId="13" xfId="48" applyFont="1" applyFill="1" applyBorder="1" applyAlignment="1">
      <alignment horizontal="left"/>
    </xf>
    <xf numFmtId="1" fontId="140" fillId="19" borderId="13" xfId="61" applyNumberFormat="1" applyFont="1" applyFill="1" applyBorder="1" applyAlignment="1">
      <alignment horizontal="center" vertical="center"/>
    </xf>
    <xf numFmtId="1" fontId="140" fillId="19" borderId="13" xfId="51" applyNumberFormat="1" applyFont="1" applyFill="1" applyBorder="1" applyAlignment="1">
      <alignment horizontal="center" vertical="center"/>
    </xf>
    <xf numFmtId="43" fontId="142" fillId="19" borderId="13" xfId="16" applyFont="1" applyFill="1" applyBorder="1" applyAlignment="1">
      <alignment horizontal="center" vertical="center"/>
    </xf>
    <xf numFmtId="0" fontId="20" fillId="19" borderId="13" xfId="51" applyFont="1" applyFill="1" applyBorder="1" applyAlignment="1">
      <alignment horizontal="left" vertical="center"/>
    </xf>
    <xf numFmtId="0" fontId="102" fillId="19" borderId="13" xfId="0" applyFont="1" applyFill="1" applyBorder="1" applyAlignment="1">
      <alignment horizontal="left"/>
    </xf>
    <xf numFmtId="0" fontId="99" fillId="19" borderId="13" xfId="0" applyFont="1" applyFill="1" applyBorder="1" applyAlignment="1">
      <alignment horizontal="left"/>
    </xf>
    <xf numFmtId="0" fontId="104" fillId="19" borderId="13" xfId="48" applyFont="1" applyFill="1" applyBorder="1" applyAlignment="1">
      <alignment horizontal="left"/>
    </xf>
    <xf numFmtId="3" fontId="108" fillId="19" borderId="15" xfId="61" applyNumberFormat="1" applyFont="1" applyFill="1" applyBorder="1" applyAlignment="1">
      <alignment horizontal="left" vertical="center"/>
    </xf>
    <xf numFmtId="49" fontId="47" fillId="19" borderId="13" xfId="0" applyNumberFormat="1" applyFont="1" applyFill="1" applyBorder="1" applyAlignment="1">
      <alignment vertical="center"/>
    </xf>
    <xf numFmtId="3" fontId="6" fillId="19" borderId="16" xfId="61" applyNumberFormat="1" applyFont="1" applyFill="1" applyBorder="1" applyAlignment="1">
      <alignment horizontal="left" vertical="center"/>
    </xf>
    <xf numFmtId="0" fontId="22" fillId="19" borderId="0" xfId="0" applyFont="1" applyFill="1" applyBorder="1"/>
    <xf numFmtId="0" fontId="50" fillId="19" borderId="32" xfId="0" applyFont="1" applyFill="1" applyBorder="1" applyAlignment="1">
      <alignment vertical="center"/>
    </xf>
    <xf numFmtId="3" fontId="6" fillId="19" borderId="30" xfId="51" applyNumberFormat="1" applyFont="1" applyFill="1" applyBorder="1" applyAlignment="1">
      <alignment horizontal="center" vertical="center"/>
    </xf>
    <xf numFmtId="3" fontId="6" fillId="19" borderId="30" xfId="51" applyNumberFormat="1" applyFont="1" applyFill="1" applyBorder="1" applyAlignment="1">
      <alignment horizontal="left" vertical="center"/>
    </xf>
    <xf numFmtId="0" fontId="49" fillId="19" borderId="13" xfId="0" applyFont="1" applyFill="1" applyBorder="1"/>
    <xf numFmtId="0" fontId="49" fillId="19" borderId="17" xfId="0" applyFont="1" applyFill="1" applyBorder="1"/>
    <xf numFmtId="0" fontId="152" fillId="19" borderId="14" xfId="0" applyFont="1" applyFill="1" applyBorder="1" applyAlignment="1">
      <alignment horizontal="center"/>
    </xf>
    <xf numFmtId="0" fontId="33" fillId="19" borderId="10" xfId="0" applyFont="1" applyFill="1" applyBorder="1" applyAlignment="1">
      <alignment horizontal="left" vertical="center"/>
    </xf>
    <xf numFmtId="0" fontId="33" fillId="19" borderId="0" xfId="0" applyFont="1" applyFill="1" applyBorder="1" applyAlignment="1">
      <alignment horizontal="left" vertical="center"/>
    </xf>
    <xf numFmtId="0" fontId="9" fillId="19" borderId="15" xfId="0" applyFont="1" applyFill="1" applyBorder="1" applyAlignment="1">
      <alignment horizontal="left" vertical="center"/>
    </xf>
    <xf numFmtId="0" fontId="13" fillId="19" borderId="13" xfId="0" applyFont="1" applyFill="1" applyBorder="1" applyAlignment="1">
      <alignment horizontal="left"/>
    </xf>
    <xf numFmtId="0" fontId="33" fillId="19" borderId="51" xfId="0" applyFont="1" applyFill="1" applyBorder="1" applyAlignment="1">
      <alignment horizontal="left" vertical="center"/>
    </xf>
    <xf numFmtId="0" fontId="33" fillId="19" borderId="52" xfId="0" applyFont="1" applyFill="1" applyBorder="1" applyAlignment="1">
      <alignment horizontal="left" vertical="center"/>
    </xf>
    <xf numFmtId="0" fontId="33" fillId="19" borderId="53" xfId="0" applyFont="1" applyFill="1" applyBorder="1" applyAlignment="1">
      <alignment horizontal="left" vertical="center"/>
    </xf>
    <xf numFmtId="0" fontId="6" fillId="19" borderId="53" xfId="0" applyFont="1" applyFill="1" applyBorder="1" applyAlignment="1">
      <alignment horizontal="left" vertical="center"/>
    </xf>
    <xf numFmtId="9" fontId="10" fillId="19" borderId="13" xfId="16" applyNumberFormat="1" applyFont="1" applyFill="1" applyBorder="1" applyAlignment="1">
      <alignment horizontal="center" vertical="center"/>
    </xf>
    <xf numFmtId="0" fontId="13" fillId="19" borderId="15" xfId="0" applyFont="1" applyFill="1" applyBorder="1"/>
    <xf numFmtId="0" fontId="13" fillId="19" borderId="15" xfId="0" applyFont="1" applyFill="1" applyBorder="1" applyAlignment="1">
      <alignment horizontal="left"/>
    </xf>
    <xf numFmtId="0" fontId="33" fillId="19" borderId="54" xfId="0" applyFont="1" applyFill="1" applyBorder="1" applyAlignment="1">
      <alignment horizontal="left" vertical="center"/>
    </xf>
    <xf numFmtId="9" fontId="141" fillId="19" borderId="13" xfId="0" applyNumberFormat="1" applyFont="1" applyFill="1" applyBorder="1" applyAlignment="1">
      <alignment horizontal="center" vertical="center"/>
    </xf>
    <xf numFmtId="188" fontId="54" fillId="19" borderId="13" xfId="16" applyNumberFormat="1" applyFont="1" applyFill="1" applyBorder="1" applyAlignment="1">
      <alignment horizontal="right" vertical="center"/>
    </xf>
    <xf numFmtId="0" fontId="10" fillId="19" borderId="25" xfId="44" applyFont="1" applyFill="1" applyBorder="1" applyAlignment="1">
      <alignment horizontal="center" vertical="center"/>
    </xf>
    <xf numFmtId="0" fontId="5" fillId="19" borderId="12" xfId="44" applyFont="1" applyFill="1" applyBorder="1" applyAlignment="1">
      <alignment horizontal="center" vertical="center"/>
    </xf>
    <xf numFmtId="0" fontId="54" fillId="19" borderId="13" xfId="44" applyFont="1" applyFill="1" applyBorder="1" applyAlignment="1">
      <alignment horizontal="left" vertical="center"/>
    </xf>
    <xf numFmtId="0" fontId="20" fillId="19" borderId="13" xfId="44" applyFont="1" applyFill="1" applyBorder="1" applyAlignment="1">
      <alignment horizontal="center" vertical="center"/>
    </xf>
    <xf numFmtId="0" fontId="6" fillId="19" borderId="14" xfId="61" applyFont="1" applyFill="1" applyBorder="1" applyAlignment="1">
      <alignment horizontal="left" vertical="center"/>
    </xf>
    <xf numFmtId="43" fontId="10" fillId="19" borderId="13" xfId="16" applyFont="1" applyFill="1" applyBorder="1" applyAlignment="1">
      <alignment vertical="center"/>
    </xf>
    <xf numFmtId="3" fontId="49" fillId="19" borderId="15" xfId="61" applyNumberFormat="1" applyFont="1" applyFill="1" applyBorder="1" applyAlignment="1">
      <alignment horizontal="left" vertical="center"/>
    </xf>
    <xf numFmtId="0" fontId="14" fillId="19" borderId="13" xfId="0" applyFont="1" applyFill="1" applyBorder="1" applyAlignment="1">
      <alignment vertical="center"/>
    </xf>
    <xf numFmtId="0" fontId="6" fillId="19" borderId="16" xfId="0" applyFont="1" applyFill="1" applyBorder="1" applyAlignment="1">
      <alignment horizontal="center" vertical="center"/>
    </xf>
    <xf numFmtId="43" fontId="17" fillId="19" borderId="13" xfId="4" applyFont="1" applyFill="1" applyBorder="1" applyAlignment="1">
      <alignment horizontal="center" vertical="center"/>
    </xf>
    <xf numFmtId="0" fontId="47" fillId="19" borderId="14" xfId="0" applyFont="1" applyFill="1" applyBorder="1" applyAlignment="1">
      <alignment horizontal="left" vertical="center"/>
    </xf>
    <xf numFmtId="0" fontId="10" fillId="19" borderId="15" xfId="49" applyFont="1" applyFill="1" applyBorder="1" applyAlignment="1">
      <alignment horizontal="center" vertical="center"/>
    </xf>
    <xf numFmtId="0" fontId="18" fillId="19" borderId="13" xfId="48" applyFont="1" applyFill="1" applyBorder="1" applyAlignment="1">
      <alignment horizontal="center" vertical="center"/>
    </xf>
    <xf numFmtId="0" fontId="25" fillId="19" borderId="13" xfId="0" applyFont="1" applyFill="1" applyBorder="1" applyAlignment="1">
      <alignment vertical="center"/>
    </xf>
    <xf numFmtId="0" fontId="10" fillId="19" borderId="13" xfId="21" applyFont="1" applyFill="1" applyBorder="1" applyAlignment="1">
      <alignment horizontal="center" vertical="center"/>
    </xf>
    <xf numFmtId="0" fontId="54" fillId="19" borderId="13" xfId="61" applyFont="1" applyFill="1" applyBorder="1" applyAlignment="1">
      <alignment horizontal="center" vertical="center"/>
    </xf>
    <xf numFmtId="0" fontId="40" fillId="19" borderId="14" xfId="46" applyFont="1" applyFill="1" applyBorder="1" applyAlignment="1">
      <alignment horizontal="left" vertical="center"/>
    </xf>
    <xf numFmtId="41" fontId="40" fillId="19" borderId="15" xfId="0" applyNumberFormat="1" applyFont="1" applyFill="1" applyBorder="1" applyAlignment="1">
      <alignment horizontal="center" vertical="center"/>
    </xf>
    <xf numFmtId="41" fontId="40" fillId="19" borderId="16" xfId="0" applyNumberFormat="1" applyFont="1" applyFill="1" applyBorder="1" applyAlignment="1">
      <alignment horizontal="center" vertical="center"/>
    </xf>
    <xf numFmtId="41" fontId="40" fillId="19" borderId="13" xfId="0" applyNumberFormat="1" applyFont="1" applyFill="1" applyBorder="1" applyAlignment="1">
      <alignment vertical="center"/>
    </xf>
    <xf numFmtId="43" fontId="40" fillId="19" borderId="13" xfId="0" applyNumberFormat="1" applyFont="1" applyFill="1" applyBorder="1" applyAlignment="1">
      <alignment horizontal="center" vertical="center"/>
    </xf>
    <xf numFmtId="1" fontId="40" fillId="19" borderId="13" xfId="0" applyNumberFormat="1" applyFont="1" applyFill="1" applyBorder="1" applyAlignment="1">
      <alignment horizontal="center" vertical="center"/>
    </xf>
    <xf numFmtId="43" fontId="167" fillId="19" borderId="13" xfId="0" applyNumberFormat="1" applyFont="1" applyFill="1" applyBorder="1" applyAlignment="1">
      <alignment horizontal="center" vertical="center"/>
    </xf>
    <xf numFmtId="41" fontId="166" fillId="19" borderId="13" xfId="0" applyNumberFormat="1" applyFont="1" applyFill="1" applyBorder="1" applyAlignment="1">
      <alignment horizontal="center" vertical="center"/>
    </xf>
    <xf numFmtId="0" fontId="0" fillId="19" borderId="13" xfId="0" applyFont="1" applyFill="1" applyBorder="1" applyAlignment="1">
      <alignment vertical="center"/>
    </xf>
    <xf numFmtId="41" fontId="6" fillId="19" borderId="15" xfId="0" applyNumberFormat="1" applyFont="1" applyFill="1" applyBorder="1" applyAlignment="1">
      <alignment horizontal="center" vertical="center"/>
    </xf>
    <xf numFmtId="41" fontId="6" fillId="19" borderId="16" xfId="46" applyNumberFormat="1" applyFont="1" applyFill="1" applyBorder="1" applyAlignment="1">
      <alignment horizontal="center" vertical="center"/>
    </xf>
    <xf numFmtId="41" fontId="52" fillId="19" borderId="13" xfId="0" applyNumberFormat="1" applyFont="1" applyFill="1" applyBorder="1" applyAlignment="1">
      <alignment vertical="center"/>
    </xf>
    <xf numFmtId="43" fontId="6" fillId="19" borderId="15" xfId="0" applyNumberFormat="1" applyFont="1" applyFill="1" applyBorder="1" applyAlignment="1">
      <alignment horizontal="center" vertical="center"/>
    </xf>
    <xf numFmtId="1" fontId="6" fillId="19" borderId="13" xfId="0" applyNumberFormat="1" applyFont="1" applyFill="1" applyBorder="1" applyAlignment="1">
      <alignment horizontal="center" vertical="center"/>
    </xf>
    <xf numFmtId="41" fontId="6" fillId="19" borderId="13" xfId="0" applyNumberFormat="1" applyFont="1" applyFill="1" applyBorder="1" applyAlignment="1">
      <alignment horizontal="center" vertical="center"/>
    </xf>
    <xf numFmtId="43" fontId="6" fillId="19" borderId="13" xfId="0" applyNumberFormat="1" applyFont="1" applyFill="1" applyBorder="1" applyAlignment="1">
      <alignment horizontal="center" vertical="center"/>
    </xf>
    <xf numFmtId="49" fontId="135" fillId="19" borderId="13" xfId="63" applyNumberFormat="1" applyFont="1" applyFill="1" applyBorder="1" applyAlignment="1">
      <alignment vertical="center"/>
    </xf>
    <xf numFmtId="0" fontId="0" fillId="19" borderId="32" xfId="0" applyFont="1" applyFill="1" applyBorder="1" applyAlignment="1">
      <alignment vertical="center"/>
    </xf>
    <xf numFmtId="41" fontId="6" fillId="19" borderId="32" xfId="0" applyNumberFormat="1" applyFont="1" applyFill="1" applyBorder="1" applyAlignment="1">
      <alignment vertical="center"/>
    </xf>
    <xf numFmtId="0" fontId="132" fillId="19" borderId="32" xfId="46" applyFont="1" applyFill="1" applyBorder="1" applyAlignment="1">
      <alignment horizontal="left" vertical="center"/>
    </xf>
    <xf numFmtId="2" fontId="157" fillId="19" borderId="0" xfId="46" applyNumberFormat="1" applyFont="1" applyFill="1" applyBorder="1" applyAlignment="1">
      <alignment horizontal="center" vertical="center"/>
    </xf>
    <xf numFmtId="4" fontId="157" fillId="19" borderId="0" xfId="16" applyNumberFormat="1" applyFont="1" applyFill="1" applyBorder="1" applyAlignment="1">
      <alignment horizontal="center" vertical="center"/>
    </xf>
    <xf numFmtId="0" fontId="11" fillId="19" borderId="17" xfId="61" applyFont="1" applyFill="1" applyBorder="1" applyAlignment="1">
      <alignment vertical="center"/>
    </xf>
    <xf numFmtId="4" fontId="11" fillId="19" borderId="17" xfId="0" applyNumberFormat="1" applyFont="1" applyFill="1" applyBorder="1" applyAlignment="1">
      <alignment vertical="center"/>
    </xf>
    <xf numFmtId="0" fontId="179" fillId="0" borderId="61" xfId="0" applyFont="1" applyBorder="1" applyAlignment="1">
      <alignment horizontal="center" vertical="center" wrapText="1"/>
    </xf>
    <xf numFmtId="0" fontId="179" fillId="0" borderId="62" xfId="0" applyFont="1" applyBorder="1" applyAlignment="1">
      <alignment horizontal="center" vertical="center" wrapText="1"/>
    </xf>
    <xf numFmtId="0" fontId="180" fillId="8" borderId="62" xfId="0" applyFont="1" applyFill="1" applyBorder="1" applyAlignment="1">
      <alignment horizontal="center" vertical="center" wrapText="1"/>
    </xf>
    <xf numFmtId="0" fontId="33" fillId="19" borderId="12" xfId="49" applyFont="1" applyFill="1" applyBorder="1" applyAlignment="1">
      <alignment horizontal="left" vertical="center"/>
    </xf>
    <xf numFmtId="0" fontId="33" fillId="19" borderId="14" xfId="0" applyFont="1" applyFill="1" applyBorder="1" applyAlignment="1">
      <alignment vertical="top"/>
    </xf>
    <xf numFmtId="0" fontId="33" fillId="19" borderId="15" xfId="0" applyFont="1" applyFill="1" applyBorder="1" applyAlignment="1">
      <alignment vertical="top"/>
    </xf>
    <xf numFmtId="0" fontId="33" fillId="19" borderId="16" xfId="0" applyFont="1" applyFill="1" applyBorder="1" applyAlignment="1">
      <alignment vertical="top"/>
    </xf>
    <xf numFmtId="4" fontId="11" fillId="19" borderId="12" xfId="16" applyNumberFormat="1" applyFont="1" applyFill="1" applyBorder="1" applyAlignment="1">
      <alignment horizontal="center" vertical="center"/>
    </xf>
    <xf numFmtId="0" fontId="70" fillId="19" borderId="13" xfId="46" applyFont="1" applyFill="1" applyBorder="1" applyAlignment="1">
      <alignment horizontal="center" vertical="center"/>
    </xf>
    <xf numFmtId="0" fontId="33" fillId="19" borderId="13" xfId="49" applyFont="1" applyFill="1" applyBorder="1" applyAlignment="1">
      <alignment horizontal="left" vertical="center"/>
    </xf>
    <xf numFmtId="17" fontId="10" fillId="19" borderId="13" xfId="49" applyNumberFormat="1" applyFont="1" applyFill="1" applyBorder="1" applyAlignment="1">
      <alignment horizontal="center" vertical="center"/>
    </xf>
    <xf numFmtId="4" fontId="11" fillId="19" borderId="13" xfId="0" applyNumberFormat="1" applyFont="1" applyFill="1" applyBorder="1" applyAlignment="1">
      <alignment horizontal="center" vertical="center"/>
    </xf>
    <xf numFmtId="0" fontId="141" fillId="19" borderId="13" xfId="16" applyNumberFormat="1" applyFont="1" applyFill="1" applyBorder="1" applyAlignment="1">
      <alignment horizontal="center" vertical="center"/>
    </xf>
    <xf numFmtId="43" fontId="142" fillId="19" borderId="13" xfId="16" applyFont="1" applyFill="1" applyBorder="1" applyAlignment="1">
      <alignment horizontal="right" vertical="center"/>
    </xf>
    <xf numFmtId="0" fontId="70" fillId="19" borderId="14" xfId="46" applyFont="1" applyFill="1" applyBorder="1" applyAlignment="1">
      <alignment horizontal="center" vertical="center"/>
    </xf>
    <xf numFmtId="188" fontId="40" fillId="19" borderId="13" xfId="16" applyNumberFormat="1" applyFont="1" applyFill="1" applyBorder="1" applyAlignment="1">
      <alignment horizontal="center" vertical="center"/>
    </xf>
    <xf numFmtId="9" fontId="40" fillId="19" borderId="13" xfId="49" applyNumberFormat="1" applyFont="1" applyFill="1" applyBorder="1" applyAlignment="1">
      <alignment horizontal="center" vertical="center"/>
    </xf>
    <xf numFmtId="0" fontId="70" fillId="19" borderId="29" xfId="46" applyFont="1" applyFill="1" applyBorder="1" applyAlignment="1">
      <alignment horizontal="center" vertical="center"/>
    </xf>
    <xf numFmtId="0" fontId="33" fillId="19" borderId="30" xfId="0" applyFont="1" applyFill="1" applyBorder="1" applyAlignment="1">
      <alignment vertical="top" wrapText="1"/>
    </xf>
    <xf numFmtId="0" fontId="33" fillId="19" borderId="31" xfId="0" applyFont="1" applyFill="1" applyBorder="1" applyAlignment="1">
      <alignment vertical="top" wrapText="1"/>
    </xf>
    <xf numFmtId="0" fontId="5" fillId="19" borderId="32" xfId="49" applyFont="1" applyFill="1" applyBorder="1" applyAlignment="1">
      <alignment horizontal="center" vertical="center"/>
    </xf>
    <xf numFmtId="188" fontId="40" fillId="19" borderId="32" xfId="16" applyNumberFormat="1" applyFont="1" applyFill="1" applyBorder="1" applyAlignment="1">
      <alignment horizontal="center" vertical="center"/>
    </xf>
    <xf numFmtId="9" fontId="40" fillId="19" borderId="32" xfId="49" applyNumberFormat="1" applyFont="1" applyFill="1" applyBorder="1" applyAlignment="1">
      <alignment horizontal="center" vertical="center"/>
    </xf>
    <xf numFmtId="43" fontId="40" fillId="19" borderId="32" xfId="16" applyFont="1" applyFill="1" applyBorder="1" applyAlignment="1">
      <alignment horizontal="center" vertical="center"/>
    </xf>
    <xf numFmtId="43" fontId="54" fillId="19" borderId="32" xfId="16" applyFont="1" applyFill="1" applyBorder="1" applyAlignment="1">
      <alignment horizontal="center" vertical="center"/>
    </xf>
    <xf numFmtId="0" fontId="70" fillId="19" borderId="18" xfId="46" applyFont="1" applyFill="1" applyBorder="1" applyAlignment="1">
      <alignment horizontal="center" vertical="center"/>
    </xf>
    <xf numFmtId="0" fontId="33" fillId="19" borderId="19" xfId="0" applyFont="1" applyFill="1" applyBorder="1" applyAlignment="1">
      <alignment vertical="top" wrapText="1"/>
    </xf>
    <xf numFmtId="0" fontId="33" fillId="19" borderId="27" xfId="0" applyFont="1" applyFill="1" applyBorder="1" applyAlignment="1">
      <alignment vertical="top" wrapText="1"/>
    </xf>
    <xf numFmtId="0" fontId="33" fillId="19" borderId="24" xfId="0" applyFont="1" applyFill="1" applyBorder="1" applyAlignment="1">
      <alignment vertical="top"/>
    </xf>
    <xf numFmtId="0" fontId="33" fillId="19" borderId="25" xfId="0" applyFont="1" applyFill="1" applyBorder="1" applyAlignment="1">
      <alignment vertical="top" wrapText="1"/>
    </xf>
    <xf numFmtId="0" fontId="33" fillId="19" borderId="26" xfId="0" applyFont="1" applyFill="1" applyBorder="1" applyAlignment="1">
      <alignment vertical="top" wrapText="1"/>
    </xf>
    <xf numFmtId="17" fontId="10" fillId="19" borderId="12" xfId="49" applyNumberFormat="1" applyFont="1" applyFill="1" applyBorder="1" applyAlignment="1">
      <alignment horizontal="center" vertical="center"/>
    </xf>
    <xf numFmtId="4" fontId="11" fillId="19" borderId="12" xfId="0" applyNumberFormat="1" applyFont="1" applyFill="1" applyBorder="1" applyAlignment="1">
      <alignment horizontal="center" vertical="center"/>
    </xf>
    <xf numFmtId="0" fontId="67" fillId="19" borderId="13" xfId="0" applyFont="1" applyFill="1" applyBorder="1"/>
    <xf numFmtId="0" fontId="68" fillId="19" borderId="13" xfId="0" applyFont="1" applyFill="1" applyBorder="1" applyAlignment="1">
      <alignment vertical="center"/>
    </xf>
    <xf numFmtId="9" fontId="140" fillId="19" borderId="13" xfId="49" applyNumberFormat="1" applyFont="1" applyFill="1" applyBorder="1" applyAlignment="1">
      <alignment horizontal="center" vertical="center"/>
    </xf>
    <xf numFmtId="0" fontId="140" fillId="19" borderId="13" xfId="61" applyFont="1" applyFill="1" applyBorder="1" applyAlignment="1">
      <alignment horizontal="center" vertical="center"/>
    </xf>
    <xf numFmtId="188" fontId="142" fillId="19" borderId="13" xfId="16" applyNumberFormat="1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vertical="center"/>
    </xf>
    <xf numFmtId="0" fontId="67" fillId="19" borderId="14" xfId="0" applyFont="1" applyFill="1" applyBorder="1"/>
    <xf numFmtId="0" fontId="143" fillId="19" borderId="14" xfId="48" applyFont="1" applyFill="1" applyBorder="1" applyAlignment="1">
      <alignment horizontal="left" vertical="center"/>
    </xf>
    <xf numFmtId="0" fontId="143" fillId="19" borderId="16" xfId="48" applyFont="1" applyFill="1" applyBorder="1" applyAlignment="1">
      <alignment horizontal="left" vertical="center"/>
    </xf>
    <xf numFmtId="9" fontId="140" fillId="19" borderId="14" xfId="0" applyNumberFormat="1" applyFont="1" applyFill="1" applyBorder="1" applyAlignment="1">
      <alignment horizontal="center" vertical="center"/>
    </xf>
    <xf numFmtId="0" fontId="48" fillId="19" borderId="13" xfId="0" applyFont="1" applyFill="1" applyBorder="1" applyAlignment="1">
      <alignment horizontal="center" vertical="center"/>
    </xf>
    <xf numFmtId="0" fontId="49" fillId="19" borderId="14" xfId="48" applyFont="1" applyFill="1" applyBorder="1" applyAlignment="1">
      <alignment horizontal="center" vertical="center"/>
    </xf>
    <xf numFmtId="0" fontId="6" fillId="19" borderId="16" xfId="48" applyFont="1" applyFill="1" applyBorder="1" applyAlignment="1">
      <alignment horizontal="center" vertical="center"/>
    </xf>
    <xf numFmtId="0" fontId="40" fillId="19" borderId="15" xfId="0" applyFont="1" applyFill="1" applyBorder="1"/>
    <xf numFmtId="188" fontId="54" fillId="19" borderId="13" xfId="16" applyNumberFormat="1" applyFont="1" applyFill="1" applyBorder="1" applyAlignment="1">
      <alignment horizontal="center" vertical="center"/>
    </xf>
    <xf numFmtId="9" fontId="5" fillId="19" borderId="13" xfId="49" applyNumberFormat="1" applyFont="1" applyFill="1" applyBorder="1" applyAlignment="1">
      <alignment horizontal="center" vertical="center"/>
    </xf>
    <xf numFmtId="0" fontId="49" fillId="19" borderId="14" xfId="0" applyFont="1" applyFill="1" applyBorder="1" applyAlignment="1">
      <alignment horizontal="left" vertical="center"/>
    </xf>
    <xf numFmtId="0" fontId="5" fillId="19" borderId="15" xfId="49" applyFont="1" applyFill="1" applyBorder="1" applyAlignment="1">
      <alignment horizontal="center" vertical="center"/>
    </xf>
    <xf numFmtId="0" fontId="22" fillId="19" borderId="30" xfId="0" applyFont="1" applyFill="1" applyBorder="1"/>
    <xf numFmtId="0" fontId="33" fillId="19" borderId="20" xfId="49" applyFont="1" applyFill="1" applyBorder="1" applyAlignment="1">
      <alignment horizontal="left" vertical="center"/>
    </xf>
    <xf numFmtId="0" fontId="67" fillId="19" borderId="18" xfId="0" applyFont="1" applyFill="1" applyBorder="1"/>
    <xf numFmtId="0" fontId="22" fillId="19" borderId="19" xfId="0" applyFont="1" applyFill="1" applyBorder="1"/>
    <xf numFmtId="0" fontId="10" fillId="19" borderId="17" xfId="61" applyFont="1" applyFill="1" applyBorder="1" applyAlignment="1">
      <alignment horizontal="center" vertical="center"/>
    </xf>
    <xf numFmtId="4" fontId="26" fillId="19" borderId="12" xfId="16" applyNumberFormat="1" applyFont="1" applyFill="1" applyBorder="1" applyAlignment="1">
      <alignment horizontal="right" vertical="center"/>
    </xf>
    <xf numFmtId="0" fontId="144" fillId="19" borderId="12" xfId="0" applyFont="1" applyFill="1" applyBorder="1" applyAlignment="1">
      <alignment horizontal="center"/>
    </xf>
    <xf numFmtId="0" fontId="33" fillId="19" borderId="15" xfId="48" applyFont="1" applyFill="1" applyBorder="1" applyAlignment="1">
      <alignment horizontal="left" vertical="center"/>
    </xf>
    <xf numFmtId="4" fontId="26" fillId="19" borderId="13" xfId="16" applyNumberFormat="1" applyFont="1" applyFill="1" applyBorder="1" applyAlignment="1">
      <alignment horizontal="right" vertical="center"/>
    </xf>
    <xf numFmtId="49" fontId="49" fillId="19" borderId="15" xfId="0" applyNumberFormat="1" applyFont="1" applyFill="1" applyBorder="1" applyAlignment="1">
      <alignment vertical="center"/>
    </xf>
    <xf numFmtId="0" fontId="49" fillId="19" borderId="13" xfId="0" applyFont="1" applyFill="1" applyBorder="1" applyAlignment="1">
      <alignment horizontal="center" vertical="center"/>
    </xf>
    <xf numFmtId="188" fontId="141" fillId="19" borderId="13" xfId="16" applyNumberFormat="1" applyFont="1" applyFill="1" applyBorder="1" applyAlignment="1">
      <alignment horizontal="center" vertical="center"/>
    </xf>
    <xf numFmtId="0" fontId="6" fillId="19" borderId="15" xfId="50" applyNumberFormat="1" applyFont="1" applyFill="1" applyBorder="1" applyAlignment="1">
      <alignment horizontal="center"/>
    </xf>
    <xf numFmtId="0" fontId="47" fillId="19" borderId="13" xfId="0" applyFont="1" applyFill="1" applyBorder="1" applyAlignment="1">
      <alignment horizontal="left" vertical="center"/>
    </xf>
    <xf numFmtId="0" fontId="71" fillId="19" borderId="13" xfId="49" applyFont="1" applyFill="1" applyBorder="1" applyAlignment="1">
      <alignment horizontal="left" vertical="center"/>
    </xf>
    <xf numFmtId="4" fontId="41" fillId="19" borderId="13" xfId="0" applyNumberFormat="1" applyFont="1" applyFill="1" applyBorder="1" applyAlignment="1">
      <alignment horizontal="center" vertical="center"/>
    </xf>
    <xf numFmtId="0" fontId="144" fillId="19" borderId="20" xfId="0" applyFont="1" applyFill="1" applyBorder="1" applyAlignment="1">
      <alignment horizontal="center"/>
    </xf>
    <xf numFmtId="0" fontId="33" fillId="19" borderId="14" xfId="0" applyFont="1" applyFill="1" applyBorder="1" applyAlignment="1">
      <alignment horizontal="left"/>
    </xf>
    <xf numFmtId="0" fontId="33" fillId="19" borderId="15" xfId="0" applyFont="1" applyFill="1" applyBorder="1" applyAlignment="1">
      <alignment horizontal="left"/>
    </xf>
    <xf numFmtId="0" fontId="33" fillId="19" borderId="16" xfId="0" applyFont="1" applyFill="1" applyBorder="1" applyAlignment="1">
      <alignment horizontal="left"/>
    </xf>
    <xf numFmtId="0" fontId="69" fillId="19" borderId="13" xfId="0" applyFont="1" applyFill="1" applyBorder="1"/>
    <xf numFmtId="0" fontId="49" fillId="19" borderId="13" xfId="49" applyFont="1" applyFill="1" applyBorder="1" applyAlignment="1">
      <alignment horizontal="center" vertical="center"/>
    </xf>
    <xf numFmtId="9" fontId="141" fillId="19" borderId="13" xfId="49" applyNumberFormat="1" applyFont="1" applyFill="1" applyBorder="1" applyAlignment="1">
      <alignment horizontal="center" vertical="center"/>
    </xf>
    <xf numFmtId="0" fontId="48" fillId="19" borderId="32" xfId="0" applyFont="1" applyFill="1" applyBorder="1" applyAlignment="1">
      <alignment horizontal="center" vertical="center"/>
    </xf>
    <xf numFmtId="0" fontId="6" fillId="19" borderId="30" xfId="48" applyFont="1" applyFill="1" applyBorder="1" applyAlignment="1">
      <alignment horizontal="center" vertical="center"/>
    </xf>
    <xf numFmtId="0" fontId="134" fillId="19" borderId="13" xfId="0" applyFont="1" applyFill="1" applyBorder="1" applyAlignment="1">
      <alignment horizontal="center"/>
    </xf>
    <xf numFmtId="0" fontId="47" fillId="19" borderId="17" xfId="0" applyFont="1" applyFill="1" applyBorder="1" applyAlignment="1">
      <alignment horizontal="left" vertical="center"/>
    </xf>
    <xf numFmtId="0" fontId="6" fillId="19" borderId="19" xfId="48" applyFont="1" applyFill="1" applyBorder="1" applyAlignment="1">
      <alignment horizontal="center" vertical="center"/>
    </xf>
    <xf numFmtId="4" fontId="41" fillId="19" borderId="12" xfId="0" applyNumberFormat="1" applyFont="1" applyFill="1" applyBorder="1" applyAlignment="1">
      <alignment horizontal="center" vertical="center"/>
    </xf>
    <xf numFmtId="9" fontId="10" fillId="19" borderId="13" xfId="45" applyNumberFormat="1" applyFont="1" applyFill="1" applyBorder="1" applyAlignment="1">
      <alignment horizontal="center" vertical="center"/>
    </xf>
    <xf numFmtId="0" fontId="47" fillId="19" borderId="32" xfId="0" applyFont="1" applyFill="1" applyBorder="1" applyAlignment="1">
      <alignment horizontal="left" vertical="center"/>
    </xf>
    <xf numFmtId="0" fontId="144" fillId="19" borderId="13" xfId="0" applyFont="1" applyFill="1" applyBorder="1" applyAlignment="1">
      <alignment horizontal="center"/>
    </xf>
    <xf numFmtId="17" fontId="22" fillId="19" borderId="13" xfId="49" applyNumberFormat="1" applyFont="1" applyFill="1" applyBorder="1" applyAlignment="1">
      <alignment horizontal="center" vertical="center"/>
    </xf>
    <xf numFmtId="3" fontId="6" fillId="19" borderId="15" xfId="48" applyNumberFormat="1" applyFont="1" applyFill="1" applyBorder="1" applyAlignment="1">
      <alignment horizontal="center" vertical="center"/>
    </xf>
    <xf numFmtId="0" fontId="49" fillId="19" borderId="7" xfId="48" applyFont="1" applyFill="1" applyBorder="1" applyAlignment="1">
      <alignment vertical="center"/>
    </xf>
    <xf numFmtId="0" fontId="6" fillId="19" borderId="8" xfId="48" applyFont="1" applyFill="1" applyBorder="1" applyAlignment="1">
      <alignment horizontal="center" vertical="center"/>
    </xf>
    <xf numFmtId="0" fontId="6" fillId="19" borderId="9" xfId="48" applyFont="1" applyFill="1" applyBorder="1" applyAlignment="1">
      <alignment vertical="center"/>
    </xf>
    <xf numFmtId="187" fontId="11" fillId="19" borderId="17" xfId="16" applyNumberFormat="1" applyFont="1" applyFill="1" applyBorder="1" applyAlignment="1">
      <alignment horizontal="center" vertical="center"/>
    </xf>
    <xf numFmtId="4" fontId="26" fillId="19" borderId="17" xfId="16" applyNumberFormat="1" applyFont="1" applyFill="1" applyBorder="1" applyAlignment="1">
      <alignment horizontal="right" vertical="center"/>
    </xf>
    <xf numFmtId="0" fontId="155" fillId="19" borderId="14" xfId="0" applyFont="1" applyFill="1" applyBorder="1"/>
    <xf numFmtId="0" fontId="5" fillId="19" borderId="14" xfId="0" applyFont="1" applyFill="1" applyBorder="1" applyAlignment="1">
      <alignment horizontal="left" vertical="top" wrapText="1"/>
    </xf>
    <xf numFmtId="49" fontId="49" fillId="19" borderId="13" xfId="0" applyNumberFormat="1" applyFont="1" applyFill="1" applyBorder="1" applyAlignment="1">
      <alignment horizontal="center" vertical="center"/>
    </xf>
    <xf numFmtId="0" fontId="52" fillId="19" borderId="13" xfId="0" applyFont="1" applyFill="1" applyBorder="1" applyAlignment="1">
      <alignment horizontal="center" vertical="center"/>
    </xf>
    <xf numFmtId="0" fontId="47" fillId="19" borderId="13" xfId="0" applyFont="1" applyFill="1" applyBorder="1" applyAlignment="1">
      <alignment horizontal="center" vertical="center"/>
    </xf>
    <xf numFmtId="0" fontId="122" fillId="19" borderId="13" xfId="0" applyFont="1" applyFill="1" applyBorder="1" applyAlignment="1">
      <alignment horizontal="left" vertical="top" wrapText="1"/>
    </xf>
    <xf numFmtId="4" fontId="11" fillId="19" borderId="14" xfId="16" quotePrefix="1" applyNumberFormat="1" applyFont="1" applyFill="1" applyBorder="1" applyAlignment="1">
      <alignment horizontal="center" vertical="center"/>
    </xf>
    <xf numFmtId="0" fontId="11" fillId="19" borderId="13" xfId="0" applyFont="1" applyFill="1" applyBorder="1"/>
    <xf numFmtId="0" fontId="83" fillId="19" borderId="0" xfId="0" applyFont="1" applyFill="1"/>
    <xf numFmtId="0" fontId="40" fillId="19" borderId="20" xfId="45" applyFont="1" applyFill="1" applyBorder="1" applyAlignment="1">
      <alignment horizontal="center" vertical="center"/>
    </xf>
    <xf numFmtId="4" fontId="11" fillId="19" borderId="14" xfId="16" applyNumberFormat="1" applyFont="1" applyFill="1" applyBorder="1" applyAlignment="1">
      <alignment horizontal="center" vertical="center"/>
    </xf>
    <xf numFmtId="43" fontId="9" fillId="19" borderId="13" xfId="16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left" vertical="top" wrapText="1"/>
    </xf>
    <xf numFmtId="0" fontId="56" fillId="19" borderId="17" xfId="48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left" vertical="top" wrapText="1"/>
    </xf>
    <xf numFmtId="0" fontId="10" fillId="19" borderId="17" xfId="45" applyFont="1" applyFill="1" applyBorder="1" applyAlignment="1">
      <alignment vertical="center"/>
    </xf>
    <xf numFmtId="4" fontId="11" fillId="19" borderId="18" xfId="16" quotePrefix="1" applyNumberFormat="1" applyFont="1" applyFill="1" applyBorder="1" applyAlignment="1">
      <alignment horizontal="center" vertical="center"/>
    </xf>
    <xf numFmtId="0" fontId="11" fillId="19" borderId="17" xfId="0" applyFont="1" applyFill="1" applyBorder="1"/>
    <xf numFmtId="0" fontId="33" fillId="19" borderId="13" xfId="0" applyFont="1" applyFill="1" applyBorder="1" applyAlignment="1">
      <alignment horizontal="left" vertical="center"/>
    </xf>
    <xf numFmtId="0" fontId="122" fillId="19" borderId="20" xfId="61" applyFont="1" applyFill="1" applyBorder="1" applyAlignment="1">
      <alignment vertical="center"/>
    </xf>
    <xf numFmtId="0" fontId="122" fillId="19" borderId="13" xfId="61" applyFont="1" applyFill="1" applyBorder="1" applyAlignment="1">
      <alignment vertical="center"/>
    </xf>
    <xf numFmtId="0" fontId="47" fillId="19" borderId="13" xfId="46" applyFont="1" applyFill="1" applyBorder="1" applyAlignment="1">
      <alignment horizontal="center" vertical="center"/>
    </xf>
    <xf numFmtId="0" fontId="6" fillId="19" borderId="13" xfId="48" applyFont="1" applyFill="1" applyBorder="1" applyAlignment="1">
      <alignment horizontal="left" vertical="center"/>
    </xf>
    <xf numFmtId="0" fontId="141" fillId="19" borderId="13" xfId="45" applyFont="1" applyFill="1" applyBorder="1" applyAlignment="1">
      <alignment horizontal="center" vertical="center"/>
    </xf>
    <xf numFmtId="0" fontId="122" fillId="19" borderId="13" xfId="0" applyFont="1" applyFill="1" applyBorder="1" applyAlignment="1">
      <alignment horizontal="left" vertical="center"/>
    </xf>
    <xf numFmtId="0" fontId="10" fillId="19" borderId="20" xfId="45" applyFont="1" applyFill="1" applyBorder="1" applyAlignment="1">
      <alignment horizontal="center" vertical="center"/>
    </xf>
    <xf numFmtId="9" fontId="22" fillId="19" borderId="13" xfId="45" applyNumberFormat="1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left" vertical="center"/>
    </xf>
    <xf numFmtId="0" fontId="122" fillId="19" borderId="13" xfId="0" applyFont="1" applyFill="1" applyBorder="1" applyAlignment="1">
      <alignment vertical="center"/>
    </xf>
    <xf numFmtId="0" fontId="6" fillId="19" borderId="20" xfId="48" applyFont="1" applyFill="1" applyBorder="1" applyAlignment="1">
      <alignment horizontal="left" vertical="center"/>
    </xf>
    <xf numFmtId="0" fontId="6" fillId="19" borderId="17" xfId="0" applyFont="1" applyFill="1" applyBorder="1" applyAlignment="1">
      <alignment vertical="center"/>
    </xf>
    <xf numFmtId="0" fontId="33" fillId="19" borderId="12" xfId="0" applyFont="1" applyFill="1" applyBorder="1" applyAlignment="1">
      <alignment horizontal="left" vertical="center"/>
    </xf>
    <xf numFmtId="0" fontId="122" fillId="19" borderId="12" xfId="0" applyFont="1" applyFill="1" applyBorder="1" applyAlignment="1">
      <alignment horizontal="left" vertical="center"/>
    </xf>
    <xf numFmtId="0" fontId="5" fillId="19" borderId="12" xfId="45" applyFont="1" applyFill="1" applyBorder="1" applyAlignment="1">
      <alignment horizontal="center" vertical="center"/>
    </xf>
    <xf numFmtId="0" fontId="5" fillId="19" borderId="13" xfId="45" applyFont="1" applyFill="1" applyBorder="1" applyAlignment="1">
      <alignment vertical="center"/>
    </xf>
    <xf numFmtId="0" fontId="133" fillId="19" borderId="13" xfId="45" applyFont="1" applyFill="1" applyBorder="1" applyAlignment="1">
      <alignment horizontal="center" vertical="center"/>
    </xf>
    <xf numFmtId="9" fontId="5" fillId="19" borderId="14" xfId="45" applyNumberFormat="1" applyFont="1" applyFill="1" applyBorder="1" applyAlignment="1">
      <alignment horizontal="center" vertical="center"/>
    </xf>
    <xf numFmtId="0" fontId="6" fillId="19" borderId="32" xfId="0" applyFont="1" applyFill="1" applyBorder="1" applyAlignment="1">
      <alignment vertical="center"/>
    </xf>
    <xf numFmtId="0" fontId="54" fillId="19" borderId="13" xfId="0" applyFont="1" applyFill="1" applyBorder="1" applyAlignment="1">
      <alignment horizontal="center" vertical="center"/>
    </xf>
    <xf numFmtId="0" fontId="122" fillId="19" borderId="12" xfId="0" applyFont="1" applyFill="1" applyBorder="1" applyAlignment="1">
      <alignment horizontal="left" vertical="top" wrapText="1"/>
    </xf>
    <xf numFmtId="0" fontId="122" fillId="19" borderId="20" xfId="0" applyFont="1" applyFill="1" applyBorder="1" applyAlignment="1">
      <alignment horizontal="left" vertical="top" wrapText="1"/>
    </xf>
    <xf numFmtId="0" fontId="33" fillId="19" borderId="13" xfId="46" applyFont="1" applyFill="1" applyBorder="1" applyAlignment="1">
      <alignment horizontal="left" vertical="center"/>
    </xf>
    <xf numFmtId="0" fontId="47" fillId="19" borderId="13" xfId="60" applyFont="1" applyFill="1" applyBorder="1" applyAlignment="1">
      <alignment horizontal="center" vertical="center"/>
    </xf>
    <xf numFmtId="9" fontId="40" fillId="19" borderId="13" xfId="45" applyNumberFormat="1" applyFont="1" applyFill="1" applyBorder="1" applyAlignment="1">
      <alignment horizontal="center" vertical="center"/>
    </xf>
    <xf numFmtId="0" fontId="57" fillId="19" borderId="13" xfId="0" applyFont="1" applyFill="1" applyBorder="1"/>
    <xf numFmtId="0" fontId="10" fillId="19" borderId="13" xfId="45" applyNumberFormat="1" applyFont="1" applyFill="1" applyBorder="1" applyAlignment="1">
      <alignment horizontal="center" vertical="center"/>
    </xf>
    <xf numFmtId="0" fontId="126" fillId="19" borderId="13" xfId="0" applyFont="1" applyFill="1" applyBorder="1"/>
    <xf numFmtId="0" fontId="122" fillId="19" borderId="13" xfId="0" applyFont="1" applyFill="1" applyBorder="1" applyAlignment="1"/>
    <xf numFmtId="0" fontId="126" fillId="19" borderId="13" xfId="46" applyFont="1" applyFill="1" applyBorder="1" applyAlignment="1">
      <alignment horizontal="center" vertical="center"/>
    </xf>
    <xf numFmtId="0" fontId="6" fillId="19" borderId="13" xfId="0" applyFont="1" applyFill="1" applyBorder="1"/>
    <xf numFmtId="0" fontId="9" fillId="19" borderId="13" xfId="48" applyFont="1" applyFill="1" applyBorder="1" applyAlignment="1">
      <alignment horizontal="left" vertical="center"/>
    </xf>
    <xf numFmtId="0" fontId="57" fillId="19" borderId="13" xfId="0" applyNumberFormat="1" applyFont="1" applyFill="1" applyBorder="1"/>
    <xf numFmtId="4" fontId="11" fillId="19" borderId="14" xfId="0" applyNumberFormat="1" applyFont="1" applyFill="1" applyBorder="1" applyAlignment="1">
      <alignment horizontal="right" vertical="center"/>
    </xf>
    <xf numFmtId="0" fontId="6" fillId="19" borderId="13" xfId="19" applyFont="1" applyFill="1" applyBorder="1" applyAlignment="1">
      <alignment vertical="center"/>
    </xf>
    <xf numFmtId="0" fontId="57" fillId="19" borderId="32" xfId="0" applyNumberFormat="1" applyFont="1" applyFill="1" applyBorder="1"/>
    <xf numFmtId="0" fontId="6" fillId="19" borderId="32" xfId="48" applyFont="1" applyFill="1" applyBorder="1" applyAlignment="1">
      <alignment vertical="center"/>
    </xf>
    <xf numFmtId="0" fontId="10" fillId="19" borderId="32" xfId="45" applyFont="1" applyFill="1" applyBorder="1" applyAlignment="1">
      <alignment vertical="center"/>
    </xf>
    <xf numFmtId="4" fontId="11" fillId="19" borderId="29" xfId="0" applyNumberFormat="1" applyFont="1" applyFill="1" applyBorder="1" applyAlignment="1">
      <alignment horizontal="right" vertical="center"/>
    </xf>
    <xf numFmtId="0" fontId="11" fillId="19" borderId="32" xfId="0" applyFont="1" applyFill="1" applyBorder="1"/>
    <xf numFmtId="0" fontId="57" fillId="19" borderId="17" xfId="0" applyNumberFormat="1" applyFont="1" applyFill="1" applyBorder="1"/>
    <xf numFmtId="0" fontId="6" fillId="19" borderId="17" xfId="48" applyFont="1" applyFill="1" applyBorder="1" applyAlignment="1">
      <alignment vertical="center"/>
    </xf>
    <xf numFmtId="4" fontId="11" fillId="19" borderId="18" xfId="0" applyNumberFormat="1" applyFont="1" applyFill="1" applyBorder="1" applyAlignment="1">
      <alignment horizontal="right" vertical="center"/>
    </xf>
    <xf numFmtId="0" fontId="122" fillId="19" borderId="12" xfId="49" applyFont="1" applyFill="1" applyBorder="1" applyAlignment="1">
      <alignment vertical="center"/>
    </xf>
    <xf numFmtId="43" fontId="9" fillId="19" borderId="12" xfId="16" applyFont="1" applyFill="1" applyBorder="1" applyAlignment="1">
      <alignment horizontal="center" vertical="center"/>
    </xf>
    <xf numFmtId="0" fontId="122" fillId="19" borderId="13" xfId="49" applyFont="1" applyFill="1" applyBorder="1" applyAlignment="1">
      <alignment vertical="center"/>
    </xf>
    <xf numFmtId="43" fontId="142" fillId="19" borderId="20" xfId="16" applyFont="1" applyFill="1" applyBorder="1" applyAlignment="1">
      <alignment horizontal="right" vertical="center"/>
    </xf>
    <xf numFmtId="0" fontId="143" fillId="19" borderId="20" xfId="0" applyFont="1" applyFill="1" applyBorder="1"/>
    <xf numFmtId="17" fontId="10" fillId="19" borderId="12" xfId="45" applyNumberFormat="1" applyFont="1" applyFill="1" applyBorder="1" applyAlignment="1">
      <alignment horizontal="center" vertical="center"/>
    </xf>
    <xf numFmtId="0" fontId="49" fillId="19" borderId="13" xfId="0" applyFont="1" applyFill="1" applyBorder="1" applyAlignment="1">
      <alignment horizontal="left" vertical="top" wrapText="1"/>
    </xf>
    <xf numFmtId="0" fontId="6" fillId="19" borderId="32" xfId="48" applyFont="1" applyFill="1" applyBorder="1" applyAlignment="1">
      <alignment horizontal="left" vertical="center"/>
    </xf>
    <xf numFmtId="0" fontId="6" fillId="19" borderId="32" xfId="0" applyFont="1" applyFill="1" applyBorder="1" applyAlignment="1">
      <alignment horizontal="left" vertical="top" wrapText="1"/>
    </xf>
    <xf numFmtId="4" fontId="11" fillId="19" borderId="29" xfId="16" quotePrefix="1" applyNumberFormat="1" applyFont="1" applyFill="1" applyBorder="1" applyAlignment="1">
      <alignment horizontal="center" vertical="center"/>
    </xf>
    <xf numFmtId="17" fontId="10" fillId="19" borderId="13" xfId="45" applyNumberFormat="1" applyFont="1" applyFill="1" applyBorder="1" applyAlignment="1">
      <alignment horizontal="center" vertical="center"/>
    </xf>
    <xf numFmtId="0" fontId="123" fillId="19" borderId="13" xfId="0" applyFont="1" applyFill="1" applyBorder="1" applyAlignment="1">
      <alignment horizontal="left" vertical="top" wrapText="1"/>
    </xf>
    <xf numFmtId="0" fontId="6" fillId="19" borderId="13" xfId="48" applyFont="1" applyFill="1" applyBorder="1" applyAlignment="1">
      <alignment vertical="center" wrapText="1"/>
    </xf>
    <xf numFmtId="0" fontId="57" fillId="19" borderId="13" xfId="60" applyFont="1" applyFill="1" applyBorder="1" applyAlignment="1">
      <alignment vertical="center"/>
    </xf>
    <xf numFmtId="0" fontId="75" fillId="19" borderId="13" xfId="0" applyFont="1" applyFill="1" applyBorder="1" applyAlignment="1">
      <alignment horizontal="left" vertical="top" wrapText="1"/>
    </xf>
    <xf numFmtId="187" fontId="11" fillId="19" borderId="13" xfId="16" quotePrefix="1" applyNumberFormat="1" applyFont="1" applyFill="1" applyBorder="1" applyAlignment="1">
      <alignment horizontal="center" vertical="center"/>
    </xf>
    <xf numFmtId="0" fontId="122" fillId="19" borderId="13" xfId="60" applyFont="1" applyFill="1" applyBorder="1" applyAlignment="1">
      <alignment vertical="center"/>
    </xf>
    <xf numFmtId="0" fontId="6" fillId="19" borderId="14" xfId="19" applyFont="1" applyFill="1" applyBorder="1" applyAlignment="1">
      <alignment vertical="center"/>
    </xf>
    <xf numFmtId="0" fontId="57" fillId="19" borderId="17" xfId="60" applyFont="1" applyFill="1" applyBorder="1" applyAlignment="1">
      <alignment vertical="center"/>
    </xf>
    <xf numFmtId="0" fontId="6" fillId="19" borderId="17" xfId="0" applyFont="1" applyFill="1" applyBorder="1" applyAlignment="1">
      <alignment horizontal="left" vertical="center"/>
    </xf>
    <xf numFmtId="4" fontId="11" fillId="19" borderId="18" xfId="16" applyNumberFormat="1" applyFont="1" applyFill="1" applyBorder="1" applyAlignment="1">
      <alignment horizontal="right" vertical="center"/>
    </xf>
    <xf numFmtId="0" fontId="6" fillId="19" borderId="13" xfId="61" applyFont="1" applyFill="1" applyBorder="1" applyAlignment="1">
      <alignment vertical="center"/>
    </xf>
    <xf numFmtId="2" fontId="6" fillId="19" borderId="13" xfId="50" applyNumberFormat="1" applyFont="1" applyFill="1" applyBorder="1" applyAlignment="1">
      <alignment horizontal="center" vertical="center"/>
    </xf>
    <xf numFmtId="0" fontId="122" fillId="19" borderId="13" xfId="0" quotePrefix="1" applyFont="1" applyFill="1" applyBorder="1" applyAlignment="1">
      <alignment horizontal="left" vertical="top" wrapText="1"/>
    </xf>
    <xf numFmtId="1" fontId="40" fillId="0" borderId="13" xfId="45" applyNumberFormat="1" applyFont="1" applyFill="1" applyBorder="1" applyAlignment="1">
      <alignment horizontal="center" vertical="center"/>
    </xf>
    <xf numFmtId="1" fontId="6" fillId="0" borderId="13" xfId="50" applyNumberFormat="1" applyFont="1" applyFill="1" applyBorder="1" applyAlignment="1">
      <alignment horizontal="center" vertical="center"/>
    </xf>
    <xf numFmtId="1" fontId="140" fillId="0" borderId="20" xfId="45" applyNumberFormat="1" applyFont="1" applyFill="1" applyBorder="1" applyAlignment="1">
      <alignment horizontal="center" vertical="center"/>
    </xf>
    <xf numFmtId="43" fontId="50" fillId="19" borderId="14" xfId="16" applyFont="1" applyFill="1" applyBorder="1" applyAlignment="1">
      <alignment vertical="center"/>
    </xf>
    <xf numFmtId="187" fontId="11" fillId="19" borderId="14" xfId="40" applyNumberFormat="1" applyFont="1" applyFill="1" applyBorder="1" applyAlignment="1">
      <alignment horizontal="center" vertical="center"/>
    </xf>
    <xf numFmtId="187" fontId="14" fillId="19" borderId="14" xfId="16" quotePrefix="1" applyNumberFormat="1" applyFont="1" applyFill="1" applyBorder="1" applyAlignment="1">
      <alignment horizontal="center" vertical="center"/>
    </xf>
    <xf numFmtId="0" fontId="6" fillId="19" borderId="13" xfId="40" applyFont="1" applyFill="1" applyBorder="1" applyAlignment="1">
      <alignment horizontal="center" vertical="center"/>
    </xf>
    <xf numFmtId="0" fontId="5" fillId="19" borderId="13" xfId="40" applyFont="1" applyFill="1" applyBorder="1" applyAlignment="1">
      <alignment vertical="center"/>
    </xf>
    <xf numFmtId="0" fontId="6" fillId="19" borderId="30" xfId="0" applyFont="1" applyFill="1" applyBorder="1" applyAlignment="1">
      <alignment horizontal="center"/>
    </xf>
    <xf numFmtId="9" fontId="5" fillId="19" borderId="32" xfId="62" applyNumberFormat="1" applyFont="1" applyFill="1" applyBorder="1" applyAlignment="1">
      <alignment horizontal="center" vertical="center"/>
    </xf>
    <xf numFmtId="0" fontId="10" fillId="19" borderId="13" xfId="40" applyFont="1" applyFill="1" applyBorder="1" applyAlignment="1">
      <alignment vertical="center"/>
    </xf>
    <xf numFmtId="0" fontId="6" fillId="19" borderId="17" xfId="40" applyFont="1" applyFill="1" applyBorder="1" applyAlignment="1">
      <alignment vertical="center"/>
    </xf>
    <xf numFmtId="0" fontId="50" fillId="19" borderId="18" xfId="0" applyFont="1" applyFill="1" applyBorder="1" applyAlignment="1">
      <alignment vertical="center"/>
    </xf>
    <xf numFmtId="0" fontId="9" fillId="19" borderId="19" xfId="0" applyFont="1" applyFill="1" applyBorder="1" applyAlignment="1">
      <alignment vertical="center"/>
    </xf>
    <xf numFmtId="0" fontId="9" fillId="19" borderId="19" xfId="0" applyFont="1" applyFill="1" applyBorder="1" applyAlignment="1">
      <alignment horizontal="left" vertical="center"/>
    </xf>
    <xf numFmtId="0" fontId="10" fillId="19" borderId="17" xfId="40" applyFont="1" applyFill="1" applyBorder="1" applyAlignment="1">
      <alignment vertical="center"/>
    </xf>
    <xf numFmtId="187" fontId="11" fillId="19" borderId="18" xfId="16" applyNumberFormat="1" applyFont="1" applyFill="1" applyBorder="1" applyAlignment="1">
      <alignment horizontal="center" vertical="center"/>
    </xf>
    <xf numFmtId="4" fontId="11" fillId="19" borderId="17" xfId="0" applyNumberFormat="1" applyFont="1" applyFill="1" applyBorder="1" applyAlignment="1">
      <alignment horizontal="right" vertical="center"/>
    </xf>
    <xf numFmtId="0" fontId="9" fillId="8" borderId="13" xfId="0" applyFont="1" applyFill="1" applyBorder="1"/>
    <xf numFmtId="0" fontId="6" fillId="8" borderId="14" xfId="46" applyFont="1" applyFill="1" applyBorder="1" applyAlignment="1">
      <alignment horizontal="left" vertical="center"/>
    </xf>
    <xf numFmtId="0" fontId="6" fillId="8" borderId="15" xfId="0" applyFont="1" applyFill="1" applyBorder="1" applyAlignment="1">
      <alignment horizontal="center"/>
    </xf>
    <xf numFmtId="0" fontId="6" fillId="8" borderId="16" xfId="46" applyFont="1" applyFill="1" applyBorder="1" applyAlignment="1">
      <alignment horizontal="center" vertical="center"/>
    </xf>
    <xf numFmtId="49" fontId="52" fillId="8" borderId="13" xfId="0" applyNumberFormat="1" applyFont="1" applyFill="1" applyBorder="1" applyAlignment="1">
      <alignment vertical="center"/>
    </xf>
    <xf numFmtId="0" fontId="6" fillId="8" borderId="13" xfId="0" applyNumberFormat="1" applyFont="1" applyFill="1" applyBorder="1" applyAlignment="1">
      <alignment horizontal="center" vertical="center"/>
    </xf>
    <xf numFmtId="49" fontId="6" fillId="8" borderId="13" xfId="0" applyNumberFormat="1" applyFont="1" applyFill="1" applyBorder="1" applyAlignment="1">
      <alignment horizontal="center" vertical="center"/>
    </xf>
    <xf numFmtId="1" fontId="6" fillId="8" borderId="13" xfId="16" applyNumberFormat="1" applyFont="1" applyFill="1" applyBorder="1" applyAlignment="1">
      <alignment horizontal="right" vertical="center"/>
    </xf>
    <xf numFmtId="0" fontId="6" fillId="8" borderId="13" xfId="0" applyFont="1" applyFill="1" applyBorder="1" applyAlignment="1">
      <alignment horizontal="center" vertical="center"/>
    </xf>
    <xf numFmtId="0" fontId="6" fillId="8" borderId="0" xfId="0" applyFont="1" applyFill="1" applyBorder="1" applyAlignment="1">
      <alignment vertical="center"/>
    </xf>
    <xf numFmtId="0" fontId="52" fillId="8" borderId="0" xfId="0" applyFont="1" applyFill="1" applyBorder="1" applyAlignment="1">
      <alignment horizontal="center" vertical="center"/>
    </xf>
    <xf numFmtId="0" fontId="6" fillId="8" borderId="0" xfId="0" applyFont="1" applyFill="1" applyAlignment="1">
      <alignment vertical="center"/>
    </xf>
    <xf numFmtId="0" fontId="52" fillId="8" borderId="13" xfId="0" applyFont="1" applyFill="1" applyBorder="1" applyAlignment="1">
      <alignment vertical="center"/>
    </xf>
    <xf numFmtId="3" fontId="6" fillId="8" borderId="13" xfId="0" applyNumberFormat="1" applyFont="1" applyFill="1" applyBorder="1" applyAlignment="1">
      <alignment horizontal="center" vertical="center"/>
    </xf>
    <xf numFmtId="194" fontId="11" fillId="5" borderId="14" xfId="49" applyNumberFormat="1" applyFont="1" applyFill="1" applyBorder="1" applyAlignment="1">
      <alignment horizontal="center" vertical="center"/>
    </xf>
    <xf numFmtId="0" fontId="146" fillId="21" borderId="13" xfId="0" applyFont="1" applyFill="1" applyBorder="1" applyAlignment="1">
      <alignment horizontal="center"/>
    </xf>
    <xf numFmtId="0" fontId="122" fillId="21" borderId="13" xfId="0" applyFont="1" applyFill="1" applyBorder="1" applyAlignment="1">
      <alignment horizontal="left" vertical="top"/>
    </xf>
    <xf numFmtId="0" fontId="40" fillId="21" borderId="20" xfId="45" applyFont="1" applyFill="1" applyBorder="1" applyAlignment="1">
      <alignment horizontal="center" vertical="center"/>
    </xf>
    <xf numFmtId="0" fontId="40" fillId="21" borderId="13" xfId="45" applyFont="1" applyFill="1" applyBorder="1" applyAlignment="1">
      <alignment horizontal="center" vertical="center"/>
    </xf>
    <xf numFmtId="43" fontId="40" fillId="21" borderId="13" xfId="16" applyFont="1" applyFill="1" applyBorder="1" applyAlignment="1">
      <alignment horizontal="right" vertical="center"/>
    </xf>
    <xf numFmtId="43" fontId="9" fillId="21" borderId="13" xfId="16" applyFont="1" applyFill="1" applyBorder="1" applyAlignment="1">
      <alignment horizontal="center" vertical="center"/>
    </xf>
    <xf numFmtId="0" fontId="56" fillId="21" borderId="13" xfId="48" applyFont="1" applyFill="1" applyBorder="1" applyAlignment="1">
      <alignment horizontal="center" vertical="center"/>
    </xf>
    <xf numFmtId="0" fontId="6" fillId="21" borderId="13" xfId="61" applyFont="1" applyFill="1" applyBorder="1" applyAlignment="1">
      <alignment vertical="center"/>
    </xf>
    <xf numFmtId="0" fontId="122" fillId="21" borderId="13" xfId="0" applyFont="1" applyFill="1" applyBorder="1" applyAlignment="1">
      <alignment horizontal="left" vertical="top" wrapText="1"/>
    </xf>
    <xf numFmtId="0" fontId="10" fillId="21" borderId="13" xfId="45" applyFont="1" applyFill="1" applyBorder="1" applyAlignment="1">
      <alignment horizontal="center" vertical="center"/>
    </xf>
    <xf numFmtId="9" fontId="10" fillId="21" borderId="13" xfId="45" applyNumberFormat="1" applyFont="1" applyFill="1" applyBorder="1" applyAlignment="1">
      <alignment horizontal="center" vertical="center"/>
    </xf>
    <xf numFmtId="2" fontId="6" fillId="21" borderId="13" xfId="50" applyNumberFormat="1" applyFont="1" applyFill="1" applyBorder="1" applyAlignment="1">
      <alignment horizontal="center" vertical="center"/>
    </xf>
    <xf numFmtId="0" fontId="122" fillId="21" borderId="13" xfId="0" quotePrefix="1" applyFont="1" applyFill="1" applyBorder="1" applyAlignment="1">
      <alignment horizontal="left" vertical="top" wrapText="1"/>
    </xf>
    <xf numFmtId="43" fontId="54" fillId="21" borderId="13" xfId="16" applyFont="1" applyFill="1" applyBorder="1" applyAlignment="1">
      <alignment horizontal="right" vertical="center"/>
    </xf>
    <xf numFmtId="0" fontId="6" fillId="21" borderId="13" xfId="48" applyFont="1" applyFill="1" applyBorder="1" applyAlignment="1">
      <alignment horizontal="left" vertical="center"/>
    </xf>
    <xf numFmtId="0" fontId="54" fillId="21" borderId="13" xfId="0" applyFont="1" applyFill="1" applyBorder="1" applyAlignment="1">
      <alignment horizontal="left" vertical="top" wrapText="1"/>
    </xf>
    <xf numFmtId="187" fontId="11" fillId="21" borderId="14" xfId="16" applyNumberFormat="1" applyFont="1" applyFill="1" applyBorder="1" applyAlignment="1">
      <alignment horizontal="center" vertical="center"/>
    </xf>
    <xf numFmtId="0" fontId="11" fillId="21" borderId="13" xfId="0" applyFont="1" applyFill="1" applyBorder="1"/>
    <xf numFmtId="0" fontId="6" fillId="21" borderId="13" xfId="0" applyFont="1" applyFill="1" applyBorder="1" applyAlignment="1">
      <alignment horizontal="left" vertical="top" wrapText="1"/>
    </xf>
    <xf numFmtId="0" fontId="10" fillId="21" borderId="13" xfId="61" applyFont="1" applyFill="1" applyBorder="1" applyAlignment="1">
      <alignment horizontal="center" vertical="center"/>
    </xf>
    <xf numFmtId="4" fontId="11" fillId="21" borderId="14" xfId="16" quotePrefix="1" applyNumberFormat="1" applyFont="1" applyFill="1" applyBorder="1" applyAlignment="1">
      <alignment horizontal="center" vertical="center"/>
    </xf>
    <xf numFmtId="0" fontId="10" fillId="21" borderId="13" xfId="45" applyFont="1" applyFill="1" applyBorder="1" applyAlignment="1">
      <alignment vertical="center"/>
    </xf>
    <xf numFmtId="0" fontId="49" fillId="21" borderId="13" xfId="48" applyFont="1" applyFill="1" applyBorder="1" applyAlignment="1">
      <alignment horizontal="center" vertical="center"/>
    </xf>
    <xf numFmtId="0" fontId="83" fillId="21" borderId="13" xfId="0" applyFont="1" applyFill="1" applyBorder="1"/>
    <xf numFmtId="0" fontId="10" fillId="21" borderId="13" xfId="0" applyFont="1" applyFill="1" applyBorder="1" applyAlignment="1">
      <alignment vertical="center"/>
    </xf>
    <xf numFmtId="0" fontId="54" fillId="21" borderId="13" xfId="0" applyFont="1" applyFill="1" applyBorder="1" applyAlignment="1">
      <alignment horizontal="center"/>
    </xf>
    <xf numFmtId="0" fontId="122" fillId="21" borderId="13" xfId="61" applyFont="1" applyFill="1" applyBorder="1" applyAlignment="1">
      <alignment vertical="center"/>
    </xf>
    <xf numFmtId="187" fontId="11" fillId="21" borderId="14" xfId="16" quotePrefix="1" applyNumberFormat="1" applyFont="1" applyFill="1" applyBorder="1" applyAlignment="1">
      <alignment horizontal="center" vertical="center"/>
    </xf>
    <xf numFmtId="0" fontId="5" fillId="21" borderId="13" xfId="45" applyFont="1" applyFill="1" applyBorder="1" applyAlignment="1">
      <alignment horizontal="center" vertical="center"/>
    </xf>
    <xf numFmtId="187" fontId="5" fillId="21" borderId="14" xfId="16" quotePrefix="1" applyNumberFormat="1" applyFont="1" applyFill="1" applyBorder="1" applyAlignment="1">
      <alignment horizontal="center" vertical="center"/>
    </xf>
    <xf numFmtId="0" fontId="5" fillId="21" borderId="13" xfId="0" applyFont="1" applyFill="1" applyBorder="1" applyAlignment="1">
      <alignment horizontal="center"/>
    </xf>
    <xf numFmtId="0" fontId="5" fillId="21" borderId="13" xfId="61" applyFont="1" applyFill="1" applyBorder="1" applyAlignment="1">
      <alignment horizontal="center" vertical="center"/>
    </xf>
    <xf numFmtId="0" fontId="6" fillId="21" borderId="13" xfId="19" applyFont="1" applyFill="1" applyBorder="1" applyAlignment="1">
      <alignment vertical="center"/>
    </xf>
    <xf numFmtId="1" fontId="5" fillId="21" borderId="13" xfId="16" applyNumberFormat="1" applyFont="1" applyFill="1" applyBorder="1" applyAlignment="1">
      <alignment horizontal="right" vertical="center"/>
    </xf>
    <xf numFmtId="0" fontId="33" fillId="21" borderId="12" xfId="0" applyFont="1" applyFill="1" applyBorder="1" applyAlignment="1">
      <alignment horizontal="left" vertical="center"/>
    </xf>
    <xf numFmtId="0" fontId="122" fillId="21" borderId="12" xfId="0" applyFont="1" applyFill="1" applyBorder="1" applyAlignment="1">
      <alignment horizontal="left" vertical="center"/>
    </xf>
    <xf numFmtId="0" fontId="10" fillId="21" borderId="12" xfId="45" applyFont="1" applyFill="1" applyBorder="1" applyAlignment="1">
      <alignment horizontal="center" vertical="center"/>
    </xf>
    <xf numFmtId="187" fontId="11" fillId="21" borderId="24" xfId="16" quotePrefix="1" applyNumberFormat="1" applyFont="1" applyFill="1" applyBorder="1" applyAlignment="1">
      <alignment horizontal="center" vertical="center"/>
    </xf>
    <xf numFmtId="0" fontId="11" fillId="21" borderId="12" xfId="0" applyFont="1" applyFill="1" applyBorder="1"/>
    <xf numFmtId="0" fontId="33" fillId="21" borderId="13" xfId="0" applyFont="1" applyFill="1" applyBorder="1" applyAlignment="1">
      <alignment horizontal="left" vertical="center"/>
    </xf>
    <xf numFmtId="0" fontId="122" fillId="21" borderId="13" xfId="0" applyFont="1" applyFill="1" applyBorder="1" applyAlignment="1">
      <alignment horizontal="left" vertical="center"/>
    </xf>
    <xf numFmtId="0" fontId="47" fillId="21" borderId="13" xfId="46" applyFont="1" applyFill="1" applyBorder="1" applyAlignment="1">
      <alignment horizontal="center" vertical="center"/>
    </xf>
    <xf numFmtId="0" fontId="22" fillId="21" borderId="13" xfId="61" applyFont="1" applyFill="1" applyBorder="1" applyAlignment="1">
      <alignment horizontal="center" vertical="center"/>
    </xf>
    <xf numFmtId="43" fontId="40" fillId="21" borderId="13" xfId="16" applyFont="1" applyFill="1" applyBorder="1" applyAlignment="1">
      <alignment horizontal="center" vertical="center"/>
    </xf>
    <xf numFmtId="0" fontId="6" fillId="21" borderId="13" xfId="0" applyFont="1" applyFill="1" applyBorder="1" applyAlignment="1">
      <alignment horizontal="left" vertical="center"/>
    </xf>
    <xf numFmtId="0" fontId="54" fillId="21" borderId="13" xfId="0" applyFont="1" applyFill="1" applyBorder="1" applyAlignment="1">
      <alignment horizontal="center" vertical="center"/>
    </xf>
    <xf numFmtId="0" fontId="6" fillId="21" borderId="13" xfId="48" applyFont="1" applyFill="1" applyBorder="1" applyAlignment="1">
      <alignment vertical="center"/>
    </xf>
    <xf numFmtId="0" fontId="6" fillId="21" borderId="13" xfId="0" applyFont="1" applyFill="1" applyBorder="1" applyAlignment="1">
      <alignment vertical="center"/>
    </xf>
    <xf numFmtId="0" fontId="122" fillId="21" borderId="13" xfId="0" applyFont="1" applyFill="1" applyBorder="1" applyAlignment="1">
      <alignment vertical="center"/>
    </xf>
    <xf numFmtId="0" fontId="54" fillId="21" borderId="13" xfId="0" applyFont="1" applyFill="1" applyBorder="1" applyAlignment="1">
      <alignment vertical="center"/>
    </xf>
    <xf numFmtId="0" fontId="33" fillId="21" borderId="12" xfId="48" applyFont="1" applyFill="1" applyBorder="1" applyAlignment="1">
      <alignment horizontal="left" vertical="center"/>
    </xf>
    <xf numFmtId="4" fontId="26" fillId="21" borderId="12" xfId="21" applyNumberFormat="1" applyFont="1" applyFill="1" applyBorder="1" applyAlignment="1">
      <alignment horizontal="center" vertical="center"/>
    </xf>
    <xf numFmtId="0" fontId="13" fillId="21" borderId="12" xfId="0" applyFont="1" applyFill="1" applyBorder="1"/>
    <xf numFmtId="0" fontId="9" fillId="21" borderId="12" xfId="0" applyFont="1" applyFill="1" applyBorder="1" applyAlignment="1">
      <alignment horizontal="center"/>
    </xf>
    <xf numFmtId="0" fontId="33" fillId="21" borderId="13" xfId="48" applyFont="1" applyFill="1" applyBorder="1" applyAlignment="1">
      <alignment horizontal="left" vertical="center"/>
    </xf>
    <xf numFmtId="4" fontId="26" fillId="21" borderId="13" xfId="21" applyNumberFormat="1" applyFont="1" applyFill="1" applyBorder="1" applyAlignment="1">
      <alignment horizontal="center" vertical="center"/>
    </xf>
    <xf numFmtId="0" fontId="13" fillId="21" borderId="13" xfId="0" applyFont="1" applyFill="1" applyBorder="1"/>
    <xf numFmtId="0" fontId="6" fillId="21" borderId="14" xfId="48" applyFont="1" applyFill="1" applyBorder="1" applyAlignment="1">
      <alignment horizontal="left" vertical="center"/>
    </xf>
    <xf numFmtId="0" fontId="6" fillId="21" borderId="15" xfId="48" applyFont="1" applyFill="1" applyBorder="1" applyAlignment="1">
      <alignment horizontal="center" vertical="center"/>
    </xf>
    <xf numFmtId="0" fontId="6" fillId="21" borderId="16" xfId="48" applyFont="1" applyFill="1" applyBorder="1" applyAlignment="1">
      <alignment horizontal="left" vertical="center"/>
    </xf>
    <xf numFmtId="9" fontId="5" fillId="21" borderId="13" xfId="45" applyNumberFormat="1" applyFont="1" applyFill="1" applyBorder="1" applyAlignment="1">
      <alignment horizontal="center" vertical="center"/>
    </xf>
    <xf numFmtId="0" fontId="6" fillId="21" borderId="21" xfId="48" applyFont="1" applyFill="1" applyBorder="1" applyAlignment="1">
      <alignment horizontal="left" vertical="center"/>
    </xf>
    <xf numFmtId="0" fontId="6" fillId="21" borderId="15" xfId="48" applyFont="1" applyFill="1" applyBorder="1" applyAlignment="1">
      <alignment horizontal="left" vertical="center"/>
    </xf>
    <xf numFmtId="0" fontId="91" fillId="21" borderId="13" xfId="0" applyFont="1" applyFill="1" applyBorder="1" applyAlignment="1">
      <alignment horizontal="center" vertical="center"/>
    </xf>
    <xf numFmtId="43" fontId="10" fillId="21" borderId="13" xfId="16" applyFont="1" applyFill="1" applyBorder="1" applyAlignment="1">
      <alignment horizontal="center" vertical="center"/>
    </xf>
    <xf numFmtId="49" fontId="6" fillId="21" borderId="15" xfId="0" applyNumberFormat="1" applyFont="1" applyFill="1" applyBorder="1" applyAlignment="1">
      <alignment vertical="center"/>
    </xf>
    <xf numFmtId="0" fontId="10" fillId="21" borderId="13" xfId="21" applyFont="1" applyFill="1" applyBorder="1" applyAlignment="1">
      <alignment horizontal="center" vertical="center"/>
    </xf>
    <xf numFmtId="0" fontId="6" fillId="21" borderId="14" xfId="19" applyFont="1" applyFill="1" applyBorder="1" applyAlignment="1">
      <alignment vertical="center"/>
    </xf>
    <xf numFmtId="0" fontId="6" fillId="21" borderId="15" xfId="19" applyFont="1" applyFill="1" applyBorder="1" applyAlignment="1">
      <alignment vertical="center"/>
    </xf>
    <xf numFmtId="0" fontId="6" fillId="21" borderId="16" xfId="19" applyFont="1" applyFill="1" applyBorder="1" applyAlignment="1">
      <alignment vertical="center"/>
    </xf>
    <xf numFmtId="187" fontId="14" fillId="21" borderId="13" xfId="16" quotePrefix="1" applyNumberFormat="1" applyFont="1" applyFill="1" applyBorder="1" applyAlignment="1">
      <alignment horizontal="center" vertical="center"/>
    </xf>
    <xf numFmtId="0" fontId="13" fillId="21" borderId="32" xfId="0" applyFont="1" applyFill="1" applyBorder="1"/>
    <xf numFmtId="0" fontId="54" fillId="21" borderId="14" xfId="61" applyFont="1" applyFill="1" applyBorder="1" applyAlignment="1">
      <alignment horizontal="left" vertical="center"/>
    </xf>
    <xf numFmtId="0" fontId="54" fillId="21" borderId="15" xfId="61" applyFont="1" applyFill="1" applyBorder="1" applyAlignment="1">
      <alignment horizontal="left" vertical="center"/>
    </xf>
    <xf numFmtId="0" fontId="52" fillId="21" borderId="16" xfId="61" applyFont="1" applyFill="1" applyBorder="1" applyAlignment="1">
      <alignment horizontal="left" vertical="center"/>
    </xf>
    <xf numFmtId="4" fontId="11" fillId="21" borderId="13" xfId="16" applyNumberFormat="1" applyFont="1" applyFill="1" applyBorder="1" applyAlignment="1">
      <alignment horizontal="right" vertical="center"/>
    </xf>
    <xf numFmtId="0" fontId="9" fillId="21" borderId="13" xfId="0" applyFont="1" applyFill="1" applyBorder="1" applyAlignment="1">
      <alignment horizontal="center"/>
    </xf>
    <xf numFmtId="0" fontId="6" fillId="21" borderId="15" xfId="19" applyFont="1" applyFill="1" applyBorder="1" applyAlignment="1">
      <alignment horizontal="center" vertical="center"/>
    </xf>
    <xf numFmtId="4" fontId="10" fillId="21" borderId="13" xfId="16" applyNumberFormat="1" applyFont="1" applyFill="1" applyBorder="1" applyAlignment="1">
      <alignment horizontal="center" vertical="center"/>
    </xf>
    <xf numFmtId="0" fontId="22" fillId="21" borderId="13" xfId="0" applyFont="1" applyFill="1" applyBorder="1" applyAlignment="1">
      <alignment horizontal="center"/>
    </xf>
    <xf numFmtId="0" fontId="33" fillId="21" borderId="14" xfId="19" applyFont="1" applyFill="1" applyBorder="1" applyAlignment="1">
      <alignment horizontal="left" vertical="center"/>
    </xf>
    <xf numFmtId="0" fontId="33" fillId="21" borderId="15" xfId="19" applyFont="1" applyFill="1" applyBorder="1" applyAlignment="1">
      <alignment horizontal="left" vertical="center"/>
    </xf>
    <xf numFmtId="0" fontId="33" fillId="21" borderId="16" xfId="19" applyFont="1" applyFill="1" applyBorder="1" applyAlignment="1">
      <alignment horizontal="left" vertical="center"/>
    </xf>
    <xf numFmtId="0" fontId="6" fillId="21" borderId="20" xfId="61" applyFont="1" applyFill="1" applyBorder="1" applyAlignment="1">
      <alignment vertical="center"/>
    </xf>
    <xf numFmtId="9" fontId="6" fillId="21" borderId="15" xfId="19" applyNumberFormat="1" applyFont="1" applyFill="1" applyBorder="1" applyAlignment="1">
      <alignment horizontal="center" vertical="center"/>
    </xf>
    <xf numFmtId="0" fontId="10" fillId="21" borderId="13" xfId="49" applyFont="1" applyFill="1" applyBorder="1" applyAlignment="1">
      <alignment horizontal="center" vertical="center"/>
    </xf>
    <xf numFmtId="0" fontId="10" fillId="21" borderId="13" xfId="0" applyFont="1" applyFill="1" applyBorder="1" applyAlignment="1">
      <alignment horizontal="center" vertical="center"/>
    </xf>
    <xf numFmtId="0" fontId="33" fillId="21" borderId="12" xfId="49" applyFont="1" applyFill="1" applyBorder="1" applyAlignment="1">
      <alignment horizontal="left" vertical="center"/>
    </xf>
    <xf numFmtId="0" fontId="6" fillId="21" borderId="25" xfId="49" applyFont="1" applyFill="1" applyBorder="1" applyAlignment="1">
      <alignment horizontal="center" vertical="center"/>
    </xf>
    <xf numFmtId="0" fontId="6" fillId="21" borderId="26" xfId="0" applyFont="1" applyFill="1" applyBorder="1" applyAlignment="1">
      <alignment vertical="center"/>
    </xf>
    <xf numFmtId="0" fontId="10" fillId="21" borderId="26" xfId="45" applyFont="1" applyFill="1" applyBorder="1" applyAlignment="1">
      <alignment horizontal="center" vertical="center"/>
    </xf>
    <xf numFmtId="4" fontId="6" fillId="21" borderId="12" xfId="16" applyNumberFormat="1" applyFont="1" applyFill="1" applyBorder="1" applyAlignment="1">
      <alignment horizontal="right" vertical="center"/>
    </xf>
    <xf numFmtId="0" fontId="33" fillId="21" borderId="14" xfId="49" applyFont="1" applyFill="1" applyBorder="1" applyAlignment="1">
      <alignment horizontal="left" vertical="center"/>
    </xf>
    <xf numFmtId="0" fontId="6" fillId="21" borderId="15" xfId="49" applyFont="1" applyFill="1" applyBorder="1" applyAlignment="1">
      <alignment horizontal="center" vertical="center"/>
    </xf>
    <xf numFmtId="188" fontId="6" fillId="21" borderId="16" xfId="16" applyNumberFormat="1" applyFont="1" applyFill="1" applyBorder="1" applyAlignment="1">
      <alignment vertical="center"/>
    </xf>
    <xf numFmtId="0" fontId="10" fillId="21" borderId="16" xfId="45" applyFont="1" applyFill="1" applyBorder="1" applyAlignment="1">
      <alignment horizontal="center" vertical="center"/>
    </xf>
    <xf numFmtId="4" fontId="6" fillId="21" borderId="13" xfId="16" applyNumberFormat="1" applyFont="1" applyFill="1" applyBorder="1" applyAlignment="1">
      <alignment horizontal="center" vertical="center"/>
    </xf>
    <xf numFmtId="0" fontId="6" fillId="21" borderId="13" xfId="49" applyFont="1" applyFill="1" applyBorder="1" applyAlignment="1">
      <alignment vertical="center"/>
    </xf>
    <xf numFmtId="0" fontId="6" fillId="21" borderId="14" xfId="53" applyFont="1" applyFill="1" applyBorder="1" applyAlignment="1">
      <alignment horizontal="left" vertical="center"/>
    </xf>
    <xf numFmtId="43" fontId="6" fillId="21" borderId="16" xfId="16" applyFont="1" applyFill="1" applyBorder="1" applyAlignment="1">
      <alignment horizontal="right" vertical="center"/>
    </xf>
    <xf numFmtId="9" fontId="140" fillId="21" borderId="13" xfId="49" applyNumberFormat="1" applyFont="1" applyFill="1" applyBorder="1" applyAlignment="1">
      <alignment horizontal="center" vertical="center"/>
    </xf>
    <xf numFmtId="43" fontId="140" fillId="21" borderId="13" xfId="49" applyNumberFormat="1" applyFont="1" applyFill="1" applyBorder="1" applyAlignment="1">
      <alignment horizontal="center" vertical="center"/>
    </xf>
    <xf numFmtId="0" fontId="6" fillId="21" borderId="15" xfId="0" applyFont="1" applyFill="1" applyBorder="1" applyAlignment="1">
      <alignment vertical="center"/>
    </xf>
    <xf numFmtId="0" fontId="6" fillId="21" borderId="13" xfId="24" applyFont="1" applyFill="1" applyBorder="1" applyAlignment="1">
      <alignment vertical="center"/>
    </xf>
    <xf numFmtId="0" fontId="6" fillId="21" borderId="15" xfId="46" applyFont="1" applyFill="1" applyBorder="1" applyAlignment="1">
      <alignment horizontal="center" vertical="center"/>
    </xf>
    <xf numFmtId="0" fontId="10" fillId="21" borderId="13" xfId="46" applyFont="1" applyFill="1" applyBorder="1" applyAlignment="1">
      <alignment horizontal="center" vertical="center"/>
    </xf>
    <xf numFmtId="0" fontId="47" fillId="21" borderId="13" xfId="49" applyFont="1" applyFill="1" applyBorder="1" applyAlignment="1">
      <alignment horizontal="left" vertical="center"/>
    </xf>
    <xf numFmtId="0" fontId="10" fillId="21" borderId="13" xfId="52" applyFont="1" applyFill="1" applyBorder="1" applyAlignment="1">
      <alignment horizontal="center" vertical="center"/>
    </xf>
    <xf numFmtId="0" fontId="33" fillId="21" borderId="13" xfId="49" applyFont="1" applyFill="1" applyBorder="1" applyAlignment="1">
      <alignment horizontal="left" vertical="center"/>
    </xf>
    <xf numFmtId="0" fontId="5" fillId="21" borderId="13" xfId="52" applyFont="1" applyFill="1" applyBorder="1" applyAlignment="1">
      <alignment horizontal="center" vertical="center"/>
    </xf>
    <xf numFmtId="0" fontId="5" fillId="21" borderId="13" xfId="49" applyFont="1" applyFill="1" applyBorder="1" applyAlignment="1">
      <alignment horizontal="center" vertical="center"/>
    </xf>
    <xf numFmtId="4" fontId="6" fillId="21" borderId="13" xfId="16" applyNumberFormat="1" applyFont="1" applyFill="1" applyBorder="1" applyAlignment="1">
      <alignment vertical="center"/>
    </xf>
    <xf numFmtId="0" fontId="5" fillId="21" borderId="13" xfId="0" applyFont="1" applyFill="1" applyBorder="1" applyAlignment="1">
      <alignment horizontal="center" vertical="center"/>
    </xf>
    <xf numFmtId="0" fontId="5" fillId="21" borderId="13" xfId="49" applyFont="1" applyFill="1" applyBorder="1" applyAlignment="1">
      <alignment vertical="center"/>
    </xf>
    <xf numFmtId="187" fontId="47" fillId="21" borderId="13" xfId="16" quotePrefix="1" applyNumberFormat="1" applyFont="1" applyFill="1" applyBorder="1" applyAlignment="1">
      <alignment horizontal="center" vertical="center"/>
    </xf>
    <xf numFmtId="4" fontId="6" fillId="21" borderId="13" xfId="16" applyNumberFormat="1" applyFont="1" applyFill="1" applyBorder="1" applyAlignment="1">
      <alignment horizontal="right" vertical="center"/>
    </xf>
    <xf numFmtId="0" fontId="6" fillId="21" borderId="13" xfId="53" applyFont="1" applyFill="1" applyBorder="1" applyAlignment="1">
      <alignment horizontal="left" vertical="center"/>
    </xf>
    <xf numFmtId="9" fontId="5" fillId="21" borderId="13" xfId="49" applyNumberFormat="1" applyFont="1" applyFill="1" applyBorder="1" applyAlignment="1">
      <alignment horizontal="center" vertical="center"/>
    </xf>
    <xf numFmtId="43" fontId="54" fillId="21" borderId="13" xfId="16" applyFont="1" applyFill="1" applyBorder="1" applyAlignment="1">
      <alignment horizontal="center" vertical="center"/>
    </xf>
    <xf numFmtId="0" fontId="6" fillId="21" borderId="15" xfId="24" applyFont="1" applyFill="1" applyBorder="1" applyAlignment="1">
      <alignment horizontal="center" vertical="center"/>
    </xf>
    <xf numFmtId="0" fontId="10" fillId="21" borderId="13" xfId="24" applyFont="1" applyFill="1" applyBorder="1" applyAlignment="1">
      <alignment horizontal="center" vertical="center"/>
    </xf>
    <xf numFmtId="0" fontId="47" fillId="21" borderId="15" xfId="49" applyFont="1" applyFill="1" applyBorder="1" applyAlignment="1">
      <alignment horizontal="center" vertical="center"/>
    </xf>
    <xf numFmtId="188" fontId="47" fillId="21" borderId="16" xfId="4" applyNumberFormat="1" applyFont="1" applyFill="1" applyBorder="1" applyAlignment="1">
      <alignment horizontal="right" vertical="center"/>
    </xf>
    <xf numFmtId="188" fontId="47" fillId="21" borderId="16" xfId="16" applyNumberFormat="1" applyFont="1" applyFill="1" applyBorder="1" applyAlignment="1">
      <alignment horizontal="right" vertical="center"/>
    </xf>
    <xf numFmtId="0" fontId="9" fillId="21" borderId="13" xfId="0" applyFont="1" applyFill="1" applyBorder="1"/>
    <xf numFmtId="43" fontId="47" fillId="21" borderId="16" xfId="16" applyFont="1" applyFill="1" applyBorder="1" applyAlignment="1">
      <alignment horizontal="right" vertical="center"/>
    </xf>
    <xf numFmtId="4" fontId="6" fillId="21" borderId="13" xfId="49" applyNumberFormat="1" applyFont="1" applyFill="1" applyBorder="1" applyAlignment="1">
      <alignment horizontal="right" vertical="center"/>
    </xf>
    <xf numFmtId="0" fontId="47" fillId="21" borderId="15" xfId="0" applyFont="1" applyFill="1" applyBorder="1" applyAlignment="1">
      <alignment vertical="center"/>
    </xf>
    <xf numFmtId="0" fontId="5" fillId="21" borderId="13" xfId="0" applyFont="1" applyFill="1" applyBorder="1" applyAlignment="1">
      <alignment vertical="center"/>
    </xf>
    <xf numFmtId="0" fontId="47" fillId="21" borderId="16" xfId="49" applyFont="1" applyFill="1" applyBorder="1" applyAlignment="1">
      <alignment horizontal="right" vertical="center"/>
    </xf>
    <xf numFmtId="187" fontId="6" fillId="21" borderId="13" xfId="16" applyNumberFormat="1" applyFont="1" applyFill="1" applyBorder="1" applyAlignment="1">
      <alignment horizontal="center" vertical="center"/>
    </xf>
    <xf numFmtId="188" fontId="47" fillId="21" borderId="16" xfId="16" applyNumberFormat="1" applyFont="1" applyFill="1" applyBorder="1" applyAlignment="1">
      <alignment vertical="center"/>
    </xf>
    <xf numFmtId="0" fontId="6" fillId="21" borderId="13" xfId="49" applyFont="1" applyFill="1" applyBorder="1" applyAlignment="1">
      <alignment horizontal="center" vertical="center"/>
    </xf>
    <xf numFmtId="9" fontId="40" fillId="21" borderId="13" xfId="49" applyNumberFormat="1" applyFont="1" applyFill="1" applyBorder="1" applyAlignment="1">
      <alignment horizontal="center" vertical="center"/>
    </xf>
    <xf numFmtId="9" fontId="40" fillId="21" borderId="13" xfId="16" applyNumberFormat="1" applyFont="1" applyFill="1" applyBorder="1" applyAlignment="1">
      <alignment horizontal="center" vertical="center"/>
    </xf>
    <xf numFmtId="0" fontId="10" fillId="21" borderId="13" xfId="49" applyFont="1" applyFill="1" applyBorder="1" applyAlignment="1">
      <alignment vertical="center"/>
    </xf>
    <xf numFmtId="0" fontId="85" fillId="0" borderId="0" xfId="0" applyFont="1"/>
    <xf numFmtId="0" fontId="178" fillId="0" borderId="0" xfId="0" applyFont="1"/>
    <xf numFmtId="0" fontId="178" fillId="21" borderId="0" xfId="0" applyFont="1" applyFill="1"/>
    <xf numFmtId="0" fontId="85" fillId="21" borderId="0" xfId="0" applyFont="1" applyFill="1"/>
    <xf numFmtId="0" fontId="85" fillId="0" borderId="28" xfId="0" applyFont="1" applyBorder="1"/>
    <xf numFmtId="0" fontId="85" fillId="0" borderId="3" xfId="0" applyFont="1" applyBorder="1"/>
    <xf numFmtId="0" fontId="85" fillId="0" borderId="2" xfId="0" applyFont="1" applyBorder="1"/>
    <xf numFmtId="0" fontId="85" fillId="0" borderId="1" xfId="0" applyFont="1" applyBorder="1"/>
    <xf numFmtId="0" fontId="10" fillId="3" borderId="4" xfId="44" applyFont="1" applyFill="1" applyBorder="1" applyAlignment="1">
      <alignment horizontal="center" vertical="center"/>
    </xf>
    <xf numFmtId="0" fontId="10" fillId="3" borderId="5" xfId="44" applyFont="1" applyFill="1" applyBorder="1" applyAlignment="1">
      <alignment horizontal="center" vertical="center"/>
    </xf>
    <xf numFmtId="0" fontId="10" fillId="3" borderId="6" xfId="44" applyFont="1" applyFill="1" applyBorder="1" applyAlignment="1">
      <alignment horizontal="center" vertical="center"/>
    </xf>
    <xf numFmtId="0" fontId="10" fillId="3" borderId="10" xfId="44" applyFont="1" applyFill="1" applyBorder="1" applyAlignment="1">
      <alignment horizontal="center" vertical="center"/>
    </xf>
    <xf numFmtId="0" fontId="10" fillId="3" borderId="0" xfId="44" applyFont="1" applyFill="1" applyBorder="1" applyAlignment="1">
      <alignment horizontal="center" vertical="center"/>
    </xf>
    <xf numFmtId="0" fontId="10" fillId="3" borderId="7" xfId="44" applyFont="1" applyFill="1" applyBorder="1" applyAlignment="1">
      <alignment horizontal="center" vertical="center"/>
    </xf>
    <xf numFmtId="0" fontId="10" fillId="3" borderId="8" xfId="44" applyFont="1" applyFill="1" applyBorder="1" applyAlignment="1">
      <alignment horizontal="center" vertical="center"/>
    </xf>
    <xf numFmtId="0" fontId="6" fillId="0" borderId="15" xfId="46" applyFont="1" applyFill="1" applyBorder="1" applyAlignment="1">
      <alignment horizontal="left" vertical="center"/>
    </xf>
    <xf numFmtId="0" fontId="6" fillId="0" borderId="16" xfId="46" applyFont="1" applyFill="1" applyBorder="1" applyAlignment="1">
      <alignment horizontal="left" vertical="center"/>
    </xf>
    <xf numFmtId="0" fontId="33" fillId="0" borderId="24" xfId="0" applyFont="1" applyBorder="1" applyAlignment="1">
      <alignment horizontal="left"/>
    </xf>
    <xf numFmtId="0" fontId="33" fillId="0" borderId="25" xfId="0" applyFont="1" applyBorder="1" applyAlignment="1">
      <alignment horizontal="left"/>
    </xf>
    <xf numFmtId="0" fontId="48" fillId="0" borderId="14" xfId="45" applyFont="1" applyFill="1" applyBorder="1" applyAlignment="1">
      <alignment horizontal="center" vertical="center"/>
    </xf>
    <xf numFmtId="0" fontId="48" fillId="0" borderId="15" xfId="45" applyFont="1" applyFill="1" applyBorder="1" applyAlignment="1">
      <alignment horizontal="center" vertical="center"/>
    </xf>
    <xf numFmtId="0" fontId="48" fillId="0" borderId="16" xfId="45" applyFont="1" applyFill="1" applyBorder="1" applyAlignment="1">
      <alignment horizontal="center" vertical="center"/>
    </xf>
    <xf numFmtId="0" fontId="33" fillId="0" borderId="14" xfId="0" applyFont="1" applyBorder="1" applyAlignment="1">
      <alignment horizontal="left" vertical="center"/>
    </xf>
    <xf numFmtId="0" fontId="33" fillId="0" borderId="15" xfId="0" applyFont="1" applyBorder="1" applyAlignment="1">
      <alignment horizontal="left" vertical="center"/>
    </xf>
    <xf numFmtId="0" fontId="54" fillId="0" borderId="14" xfId="0" applyFont="1" applyBorder="1" applyAlignment="1">
      <alignment horizontal="left" vertical="center"/>
    </xf>
    <xf numFmtId="0" fontId="54" fillId="0" borderId="15" xfId="0" applyFont="1" applyBorder="1" applyAlignment="1">
      <alignment horizontal="left" vertical="center"/>
    </xf>
    <xf numFmtId="0" fontId="54" fillId="0" borderId="14" xfId="46" applyFont="1" applyFill="1" applyBorder="1" applyAlignment="1">
      <alignment horizontal="left" vertical="top" wrapText="1"/>
    </xf>
    <xf numFmtId="0" fontId="54" fillId="0" borderId="15" xfId="46" applyFont="1" applyFill="1" applyBorder="1" applyAlignment="1">
      <alignment horizontal="left" vertical="top" wrapText="1"/>
    </xf>
    <xf numFmtId="0" fontId="54" fillId="0" borderId="16" xfId="46" applyFont="1" applyFill="1" applyBorder="1" applyAlignment="1">
      <alignment horizontal="left" vertical="top" wrapText="1"/>
    </xf>
    <xf numFmtId="0" fontId="6" fillId="5" borderId="14" xfId="0" applyFont="1" applyFill="1" applyBorder="1" applyAlignment="1">
      <alignment horizontal="left"/>
    </xf>
    <xf numFmtId="0" fontId="6" fillId="5" borderId="15" xfId="0" applyFont="1" applyFill="1" applyBorder="1" applyAlignment="1">
      <alignment horizontal="left"/>
    </xf>
    <xf numFmtId="0" fontId="54" fillId="4" borderId="21" xfId="0" applyFont="1" applyFill="1" applyBorder="1" applyAlignment="1">
      <alignment horizontal="left" vertical="center"/>
    </xf>
    <xf numFmtId="0" fontId="54" fillId="4" borderId="22" xfId="0" applyFont="1" applyFill="1" applyBorder="1" applyAlignment="1">
      <alignment horizontal="left" vertical="center"/>
    </xf>
    <xf numFmtId="0" fontId="33" fillId="0" borderId="21" xfId="0" applyFont="1" applyBorder="1" applyAlignment="1">
      <alignment horizontal="left" vertical="center"/>
    </xf>
    <xf numFmtId="0" fontId="33" fillId="0" borderId="22" xfId="0" applyFont="1" applyBorder="1" applyAlignment="1">
      <alignment horizontal="left" vertical="center"/>
    </xf>
    <xf numFmtId="0" fontId="33" fillId="0" borderId="23" xfId="0" applyFont="1" applyBorder="1" applyAlignment="1">
      <alignment horizontal="left" vertical="center"/>
    </xf>
    <xf numFmtId="0" fontId="54" fillId="0" borderId="24" xfId="46" applyFont="1" applyFill="1" applyBorder="1" applyAlignment="1">
      <alignment horizontal="left" vertical="top" wrapText="1"/>
    </xf>
    <xf numFmtId="0" fontId="54" fillId="0" borderId="25" xfId="46" applyFont="1" applyFill="1" applyBorder="1" applyAlignment="1">
      <alignment horizontal="left" vertical="top" wrapText="1"/>
    </xf>
    <xf numFmtId="0" fontId="54" fillId="0" borderId="26" xfId="46" applyFont="1" applyFill="1" applyBorder="1" applyAlignment="1">
      <alignment horizontal="left" vertical="top" wrapText="1"/>
    </xf>
    <xf numFmtId="0" fontId="10" fillId="3" borderId="11" xfId="44" applyFont="1" applyFill="1" applyBorder="1" applyAlignment="1">
      <alignment horizontal="center" vertical="center"/>
    </xf>
    <xf numFmtId="0" fontId="10" fillId="0" borderId="0" xfId="44" applyFont="1" applyAlignment="1">
      <alignment horizontal="left" vertical="center"/>
    </xf>
    <xf numFmtId="0" fontId="20" fillId="0" borderId="0" xfId="44" quotePrefix="1" applyFont="1" applyAlignment="1">
      <alignment horizontal="left" vertical="center"/>
    </xf>
    <xf numFmtId="0" fontId="20" fillId="0" borderId="8" xfId="44" quotePrefix="1" applyFont="1" applyBorder="1" applyAlignment="1">
      <alignment horizontal="left" vertical="center"/>
    </xf>
    <xf numFmtId="0" fontId="33" fillId="4" borderId="14" xfId="0" applyFont="1" applyFill="1" applyBorder="1" applyAlignment="1">
      <alignment horizontal="left" vertical="center"/>
    </xf>
    <xf numFmtId="0" fontId="33" fillId="4" borderId="15" xfId="0" applyFont="1" applyFill="1" applyBorder="1" applyAlignment="1">
      <alignment horizontal="left" vertical="center"/>
    </xf>
    <xf numFmtId="0" fontId="33" fillId="4" borderId="16" xfId="0" applyFont="1" applyFill="1" applyBorder="1" applyAlignment="1">
      <alignment horizontal="left" vertical="center"/>
    </xf>
    <xf numFmtId="0" fontId="54" fillId="4" borderId="21" xfId="27" applyFont="1" applyFill="1" applyBorder="1" applyAlignment="1">
      <alignment horizontal="left" vertical="center"/>
    </xf>
    <xf numFmtId="0" fontId="54" fillId="4" borderId="22" xfId="27" applyFont="1" applyFill="1" applyBorder="1" applyAlignment="1">
      <alignment horizontal="left" vertical="center"/>
    </xf>
    <xf numFmtId="0" fontId="54" fillId="4" borderId="23" xfId="27" applyFont="1" applyFill="1" applyBorder="1" applyAlignment="1">
      <alignment horizontal="left" vertical="center"/>
    </xf>
    <xf numFmtId="0" fontId="33" fillId="4" borderId="21" xfId="27" applyFont="1" applyFill="1" applyBorder="1" applyAlignment="1">
      <alignment horizontal="left" vertical="center"/>
    </xf>
    <xf numFmtId="0" fontId="33" fillId="4" borderId="22" xfId="27" applyFont="1" applyFill="1" applyBorder="1" applyAlignment="1">
      <alignment horizontal="left" vertical="center"/>
    </xf>
    <xf numFmtId="0" fontId="33" fillId="4" borderId="23" xfId="27" applyFont="1" applyFill="1" applyBorder="1" applyAlignment="1">
      <alignment horizontal="left" vertical="center"/>
    </xf>
    <xf numFmtId="0" fontId="33" fillId="4" borderId="29" xfId="27" applyFont="1" applyFill="1" applyBorder="1" applyAlignment="1">
      <alignment horizontal="left" vertical="center"/>
    </xf>
    <xf numFmtId="0" fontId="33" fillId="4" borderId="30" xfId="27" applyFont="1" applyFill="1" applyBorder="1" applyAlignment="1">
      <alignment horizontal="left" vertical="center"/>
    </xf>
    <xf numFmtId="0" fontId="33" fillId="4" borderId="31" xfId="27" applyFont="1" applyFill="1" applyBorder="1" applyAlignment="1">
      <alignment horizontal="left" vertical="center"/>
    </xf>
    <xf numFmtId="0" fontId="54" fillId="4" borderId="24" xfId="49" applyFont="1" applyFill="1" applyBorder="1" applyAlignment="1">
      <alignment horizontal="left" vertical="center"/>
    </xf>
    <xf numFmtId="0" fontId="54" fillId="4" borderId="25" xfId="49" applyFont="1" applyFill="1" applyBorder="1" applyAlignment="1">
      <alignment horizontal="left" vertical="center"/>
    </xf>
    <xf numFmtId="0" fontId="54" fillId="4" borderId="26" xfId="49" applyFont="1" applyFill="1" applyBorder="1" applyAlignment="1">
      <alignment horizontal="left" vertical="center"/>
    </xf>
    <xf numFmtId="0" fontId="33" fillId="4" borderId="21" xfId="49" applyFont="1" applyFill="1" applyBorder="1" applyAlignment="1">
      <alignment horizontal="left" vertical="center"/>
    </xf>
    <xf numFmtId="0" fontId="33" fillId="4" borderId="22" xfId="49" applyFont="1" applyFill="1" applyBorder="1" applyAlignment="1">
      <alignment horizontal="left" vertical="center"/>
    </xf>
    <xf numFmtId="0" fontId="33" fillId="4" borderId="23" xfId="49" applyFont="1" applyFill="1" applyBorder="1" applyAlignment="1">
      <alignment horizontal="left" vertical="center"/>
    </xf>
    <xf numFmtId="0" fontId="6" fillId="4" borderId="14" xfId="19" applyFont="1" applyFill="1" applyBorder="1" applyAlignment="1">
      <alignment vertical="center"/>
    </xf>
    <xf numFmtId="0" fontId="61" fillId="0" borderId="15" xfId="0" applyFont="1" applyBorder="1" applyAlignment="1">
      <alignment vertical="center"/>
    </xf>
    <xf numFmtId="0" fontId="33" fillId="4" borderId="21" xfId="0" applyFont="1" applyFill="1" applyBorder="1" applyAlignment="1">
      <alignment horizontal="left" vertical="center"/>
    </xf>
    <xf numFmtId="0" fontId="33" fillId="4" borderId="22" xfId="0" applyFont="1" applyFill="1" applyBorder="1" applyAlignment="1">
      <alignment horizontal="left" vertical="center"/>
    </xf>
    <xf numFmtId="0" fontId="33" fillId="4" borderId="23" xfId="0" applyFont="1" applyFill="1" applyBorder="1" applyAlignment="1">
      <alignment horizontal="left" vertical="center"/>
    </xf>
    <xf numFmtId="0" fontId="54" fillId="4" borderId="25" xfId="0" applyFont="1" applyFill="1" applyBorder="1"/>
    <xf numFmtId="0" fontId="54" fillId="4" borderId="26" xfId="0" applyFont="1" applyFill="1" applyBorder="1"/>
    <xf numFmtId="0" fontId="33" fillId="4" borderId="24" xfId="0" applyFont="1" applyFill="1" applyBorder="1" applyAlignment="1">
      <alignment horizontal="left" vertical="center"/>
    </xf>
    <xf numFmtId="0" fontId="33" fillId="4" borderId="25" xfId="0" applyFont="1" applyFill="1" applyBorder="1" applyAlignment="1">
      <alignment horizontal="left" vertical="center"/>
    </xf>
    <xf numFmtId="0" fontId="33" fillId="4" borderId="26" xfId="0" applyFont="1" applyFill="1" applyBorder="1" applyAlignment="1">
      <alignment horizontal="left" vertical="center"/>
    </xf>
    <xf numFmtId="0" fontId="33" fillId="4" borderId="15" xfId="0" applyFont="1" applyFill="1" applyBorder="1"/>
    <xf numFmtId="0" fontId="33" fillId="4" borderId="16" xfId="0" applyFont="1" applyFill="1" applyBorder="1"/>
    <xf numFmtId="0" fontId="33" fillId="4" borderId="14" xfId="0" applyFont="1" applyFill="1" applyBorder="1"/>
    <xf numFmtId="0" fontId="54" fillId="4" borderId="24" xfId="27" applyFont="1" applyFill="1" applyBorder="1" applyAlignment="1">
      <alignment horizontal="left" vertical="center"/>
    </xf>
    <xf numFmtId="0" fontId="54" fillId="4" borderId="25" xfId="27" applyFont="1" applyFill="1" applyBorder="1" applyAlignment="1">
      <alignment horizontal="left" vertical="center"/>
    </xf>
    <xf numFmtId="0" fontId="54" fillId="4" borderId="26" xfId="27" applyFont="1" applyFill="1" applyBorder="1" applyAlignment="1">
      <alignment horizontal="left" vertical="center"/>
    </xf>
    <xf numFmtId="0" fontId="33" fillId="4" borderId="14" xfId="27" applyFont="1" applyFill="1" applyBorder="1" applyAlignment="1">
      <alignment horizontal="left" vertical="center"/>
    </xf>
    <xf numFmtId="0" fontId="33" fillId="4" borderId="15" xfId="27" applyFont="1" applyFill="1" applyBorder="1" applyAlignment="1">
      <alignment horizontal="left" vertical="center"/>
    </xf>
    <xf numFmtId="0" fontId="33" fillId="4" borderId="16" xfId="27" applyFont="1" applyFill="1" applyBorder="1" applyAlignment="1">
      <alignment horizontal="left" vertical="center"/>
    </xf>
    <xf numFmtId="0" fontId="33" fillId="4" borderId="22" xfId="0" applyFont="1" applyFill="1" applyBorder="1"/>
    <xf numFmtId="0" fontId="33" fillId="4" borderId="23" xfId="0" applyFont="1" applyFill="1" applyBorder="1"/>
    <xf numFmtId="0" fontId="33" fillId="0" borderId="14" xfId="48" applyFont="1" applyFill="1" applyBorder="1" applyAlignment="1">
      <alignment horizontal="left" vertical="center"/>
    </xf>
    <xf numFmtId="0" fontId="33" fillId="0" borderId="15" xfId="48" applyFont="1" applyFill="1" applyBorder="1" applyAlignment="1">
      <alignment horizontal="left" vertical="center"/>
    </xf>
    <xf numFmtId="0" fontId="33" fillId="0" borderId="16" xfId="48" applyFont="1" applyFill="1" applyBorder="1" applyAlignment="1">
      <alignment horizontal="left" vertical="center"/>
    </xf>
    <xf numFmtId="0" fontId="29" fillId="4" borderId="29" xfId="27" applyFont="1" applyFill="1" applyBorder="1" applyAlignment="1">
      <alignment horizontal="left" vertical="center"/>
    </xf>
    <xf numFmtId="0" fontId="29" fillId="4" borderId="30" xfId="27" applyFont="1" applyFill="1" applyBorder="1" applyAlignment="1">
      <alignment horizontal="left" vertical="center"/>
    </xf>
    <xf numFmtId="0" fontId="29" fillId="4" borderId="31" xfId="27" applyFont="1" applyFill="1" applyBorder="1" applyAlignment="1">
      <alignment horizontal="left" vertical="center"/>
    </xf>
    <xf numFmtId="0" fontId="33" fillId="0" borderId="24" xfId="48" applyFont="1" applyFill="1" applyBorder="1" applyAlignment="1">
      <alignment horizontal="left" vertical="center"/>
    </xf>
    <xf numFmtId="0" fontId="33" fillId="0" borderId="25" xfId="48" applyFont="1" applyFill="1" applyBorder="1" applyAlignment="1">
      <alignment horizontal="left" vertical="center"/>
    </xf>
    <xf numFmtId="0" fontId="33" fillId="0" borderId="26" xfId="48" applyFont="1" applyFill="1" applyBorder="1" applyAlignment="1">
      <alignment horizontal="left" vertical="center"/>
    </xf>
    <xf numFmtId="0" fontId="29" fillId="4" borderId="21" xfId="27" applyFont="1" applyFill="1" applyBorder="1" applyAlignment="1">
      <alignment horizontal="left" vertical="center"/>
    </xf>
    <xf numFmtId="0" fontId="29" fillId="4" borderId="22" xfId="27" applyFont="1" applyFill="1" applyBorder="1" applyAlignment="1">
      <alignment horizontal="left" vertical="center"/>
    </xf>
    <xf numFmtId="0" fontId="29" fillId="4" borderId="23" xfId="27" applyFont="1" applyFill="1" applyBorder="1" applyAlignment="1">
      <alignment horizontal="left" vertical="center"/>
    </xf>
    <xf numFmtId="0" fontId="49" fillId="4" borderId="15" xfId="0" applyFont="1" applyFill="1" applyBorder="1" applyAlignment="1">
      <alignment horizontal="left" vertical="center"/>
    </xf>
    <xf numFmtId="0" fontId="49" fillId="4" borderId="16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33" fillId="4" borderId="22" xfId="26" applyFont="1" applyFill="1" applyBorder="1" applyAlignment="1">
      <alignment horizontal="left" vertical="center"/>
    </xf>
    <xf numFmtId="0" fontId="33" fillId="4" borderId="23" xfId="26" applyFont="1" applyFill="1" applyBorder="1" applyAlignment="1">
      <alignment horizontal="left" vertical="center"/>
    </xf>
    <xf numFmtId="0" fontId="33" fillId="4" borderId="15" xfId="26" applyFont="1" applyFill="1" applyBorder="1" applyAlignment="1">
      <alignment horizontal="left" vertical="center"/>
    </xf>
    <xf numFmtId="0" fontId="33" fillId="4" borderId="16" xfId="26" applyFont="1" applyFill="1" applyBorder="1" applyAlignment="1">
      <alignment horizontal="left" vertical="center"/>
    </xf>
    <xf numFmtId="0" fontId="6" fillId="4" borderId="15" xfId="0" applyFont="1" applyFill="1" applyBorder="1" applyAlignment="1">
      <alignment horizontal="left" vertical="center"/>
    </xf>
    <xf numFmtId="0" fontId="6" fillId="4" borderId="16" xfId="0" applyFont="1" applyFill="1" applyBorder="1" applyAlignment="1">
      <alignment horizontal="left" vertical="center"/>
    </xf>
    <xf numFmtId="0" fontId="33" fillId="4" borderId="25" xfId="0" applyFont="1" applyFill="1" applyBorder="1"/>
    <xf numFmtId="0" fontId="33" fillId="4" borderId="26" xfId="0" applyFont="1" applyFill="1" applyBorder="1"/>
    <xf numFmtId="0" fontId="6" fillId="4" borderId="14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33" fillId="0" borderId="26" xfId="0" applyFont="1" applyBorder="1" applyAlignment="1">
      <alignment horizontal="left"/>
    </xf>
    <xf numFmtId="0" fontId="33" fillId="0" borderId="14" xfId="0" applyFont="1" applyBorder="1" applyAlignment="1">
      <alignment horizontal="left"/>
    </xf>
    <xf numFmtId="0" fontId="33" fillId="0" borderId="15" xfId="0" applyFont="1" applyBorder="1" applyAlignment="1">
      <alignment horizontal="left"/>
    </xf>
    <xf numFmtId="0" fontId="33" fillId="0" borderId="16" xfId="0" applyFont="1" applyBorder="1" applyAlignment="1">
      <alignment horizontal="left"/>
    </xf>
    <xf numFmtId="0" fontId="33" fillId="0" borderId="12" xfId="0" applyFont="1" applyBorder="1" applyAlignment="1">
      <alignment horizontal="left"/>
    </xf>
    <xf numFmtId="0" fontId="33" fillId="0" borderId="13" xfId="0" applyFont="1" applyBorder="1" applyAlignment="1">
      <alignment horizontal="left"/>
    </xf>
    <xf numFmtId="0" fontId="54" fillId="0" borderId="13" xfId="0" applyFont="1" applyBorder="1" applyAlignment="1">
      <alignment horizontal="left"/>
    </xf>
    <xf numFmtId="0" fontId="20" fillId="0" borderId="0" xfId="44" applyFont="1" applyAlignment="1">
      <alignment horizontal="left" vertical="center"/>
    </xf>
    <xf numFmtId="0" fontId="5" fillId="3" borderId="4" xfId="44" applyFont="1" applyFill="1" applyBorder="1" applyAlignment="1">
      <alignment horizontal="center" vertical="center"/>
    </xf>
    <xf numFmtId="0" fontId="5" fillId="3" borderId="5" xfId="44" applyFont="1" applyFill="1" applyBorder="1" applyAlignment="1">
      <alignment horizontal="center" vertical="center"/>
    </xf>
    <xf numFmtId="0" fontId="5" fillId="3" borderId="6" xfId="44" applyFont="1" applyFill="1" applyBorder="1" applyAlignment="1">
      <alignment horizontal="center" vertical="center"/>
    </xf>
    <xf numFmtId="0" fontId="5" fillId="3" borderId="10" xfId="44" applyFont="1" applyFill="1" applyBorder="1" applyAlignment="1">
      <alignment horizontal="center" vertical="center"/>
    </xf>
    <xf numFmtId="0" fontId="5" fillId="3" borderId="0" xfId="44" applyFont="1" applyFill="1" applyBorder="1" applyAlignment="1">
      <alignment horizontal="center" vertical="center"/>
    </xf>
    <xf numFmtId="0" fontId="5" fillId="3" borderId="11" xfId="44" applyFont="1" applyFill="1" applyBorder="1" applyAlignment="1">
      <alignment horizontal="center" vertical="center"/>
    </xf>
    <xf numFmtId="0" fontId="33" fillId="0" borderId="24" xfId="27" applyFont="1" applyFill="1" applyBorder="1" applyAlignment="1">
      <alignment horizontal="left" vertical="center"/>
    </xf>
    <xf numFmtId="0" fontId="33" fillId="0" borderId="25" xfId="27" applyFont="1" applyFill="1" applyBorder="1" applyAlignment="1">
      <alignment horizontal="left" vertical="center"/>
    </xf>
    <xf numFmtId="0" fontId="33" fillId="0" borderId="26" xfId="27" applyFont="1" applyFill="1" applyBorder="1" applyAlignment="1">
      <alignment horizontal="left" vertical="center"/>
    </xf>
    <xf numFmtId="0" fontId="33" fillId="0" borderId="14" xfId="0" applyFont="1" applyFill="1" applyBorder="1" applyAlignment="1">
      <alignment horizontal="left" vertical="center"/>
    </xf>
    <xf numFmtId="0" fontId="33" fillId="0" borderId="15" xfId="0" applyFont="1" applyFill="1" applyBorder="1" applyAlignment="1">
      <alignment horizontal="left" vertical="center"/>
    </xf>
    <xf numFmtId="0" fontId="33" fillId="0" borderId="16" xfId="0" applyFont="1" applyFill="1" applyBorder="1" applyAlignment="1">
      <alignment horizontal="left" vertical="center"/>
    </xf>
    <xf numFmtId="0" fontId="20" fillId="0" borderId="0" xfId="44" quotePrefix="1" applyFont="1" applyBorder="1" applyAlignment="1">
      <alignment horizontal="left" vertical="center"/>
    </xf>
    <xf numFmtId="0" fontId="5" fillId="3" borderId="7" xfId="44" applyFont="1" applyFill="1" applyBorder="1" applyAlignment="1">
      <alignment horizontal="center" vertical="center"/>
    </xf>
    <xf numFmtId="0" fontId="5" fillId="3" borderId="8" xfId="44" applyFont="1" applyFill="1" applyBorder="1" applyAlignment="1">
      <alignment horizontal="center" vertical="center"/>
    </xf>
    <xf numFmtId="0" fontId="5" fillId="3" borderId="9" xfId="44" applyFont="1" applyFill="1" applyBorder="1" applyAlignment="1">
      <alignment horizontal="center" vertical="center"/>
    </xf>
    <xf numFmtId="0" fontId="20" fillId="0" borderId="0" xfId="44" quotePrefix="1" applyFont="1" applyFill="1" applyAlignment="1">
      <alignment horizontal="left" vertical="center"/>
    </xf>
    <xf numFmtId="0" fontId="33" fillId="0" borderId="14" xfId="27" applyFont="1" applyFill="1" applyBorder="1" applyAlignment="1">
      <alignment horizontal="left" vertical="center"/>
    </xf>
    <xf numFmtId="0" fontId="33" fillId="0" borderId="15" xfId="27" applyFont="1" applyFill="1" applyBorder="1" applyAlignment="1">
      <alignment horizontal="left" vertical="center"/>
    </xf>
    <xf numFmtId="0" fontId="33" fillId="0" borderId="16" xfId="27" applyFont="1" applyFill="1" applyBorder="1" applyAlignment="1">
      <alignment horizontal="left" vertical="center"/>
    </xf>
    <xf numFmtId="0" fontId="33" fillId="5" borderId="14" xfId="27" applyFont="1" applyFill="1" applyBorder="1" applyAlignment="1">
      <alignment horizontal="left" vertical="center"/>
    </xf>
    <xf numFmtId="0" fontId="33" fillId="5" borderId="15" xfId="27" applyFont="1" applyFill="1" applyBorder="1" applyAlignment="1">
      <alignment horizontal="left" vertical="center"/>
    </xf>
    <xf numFmtId="0" fontId="33" fillId="5" borderId="16" xfId="27" applyFont="1" applyFill="1" applyBorder="1" applyAlignment="1">
      <alignment horizontal="left" vertical="center"/>
    </xf>
    <xf numFmtId="0" fontId="54" fillId="5" borderId="14" xfId="0" applyFont="1" applyFill="1" applyBorder="1" applyAlignment="1">
      <alignment horizontal="left" vertical="center"/>
    </xf>
    <xf numFmtId="0" fontId="54" fillId="5" borderId="15" xfId="0" applyFont="1" applyFill="1" applyBorder="1" applyAlignment="1">
      <alignment horizontal="left" vertical="center"/>
    </xf>
    <xf numFmtId="0" fontId="54" fillId="5" borderId="16" xfId="0" applyFont="1" applyFill="1" applyBorder="1" applyAlignment="1">
      <alignment horizontal="left" vertical="center"/>
    </xf>
    <xf numFmtId="0" fontId="54" fillId="5" borderId="14" xfId="27" applyFont="1" applyFill="1" applyBorder="1" applyAlignment="1">
      <alignment horizontal="left" vertical="center"/>
    </xf>
    <xf numFmtId="0" fontId="54" fillId="5" borderId="15" xfId="27" applyFont="1" applyFill="1" applyBorder="1" applyAlignment="1">
      <alignment horizontal="left" vertical="center"/>
    </xf>
    <xf numFmtId="0" fontId="54" fillId="5" borderId="16" xfId="27" applyFont="1" applyFill="1" applyBorder="1" applyAlignment="1">
      <alignment horizontal="left" vertical="center"/>
    </xf>
    <xf numFmtId="0" fontId="6" fillId="5" borderId="14" xfId="27" applyFont="1" applyFill="1" applyBorder="1" applyAlignment="1">
      <alignment horizontal="left" vertical="center"/>
    </xf>
    <xf numFmtId="0" fontId="6" fillId="5" borderId="15" xfId="27" applyFont="1" applyFill="1" applyBorder="1" applyAlignment="1">
      <alignment horizontal="left" vertical="center"/>
    </xf>
    <xf numFmtId="0" fontId="6" fillId="5" borderId="16" xfId="27" applyFont="1" applyFill="1" applyBorder="1" applyAlignment="1">
      <alignment horizontal="left" vertical="center"/>
    </xf>
    <xf numFmtId="0" fontId="54" fillId="0" borderId="14" xfId="0" applyFont="1" applyFill="1" applyBorder="1" applyAlignment="1">
      <alignment horizontal="left" vertical="center"/>
    </xf>
    <xf numFmtId="0" fontId="54" fillId="0" borderId="15" xfId="0" applyFont="1" applyFill="1" applyBorder="1" applyAlignment="1">
      <alignment horizontal="left" vertical="center"/>
    </xf>
    <xf numFmtId="0" fontId="54" fillId="0" borderId="16" xfId="0" applyFont="1" applyFill="1" applyBorder="1" applyAlignment="1">
      <alignment horizontal="left" vertical="center"/>
    </xf>
    <xf numFmtId="0" fontId="33" fillId="5" borderId="24" xfId="0" applyFont="1" applyFill="1" applyBorder="1" applyAlignment="1">
      <alignment horizontal="left" vertical="center"/>
    </xf>
    <xf numFmtId="0" fontId="33" fillId="5" borderId="25" xfId="0" applyFont="1" applyFill="1" applyBorder="1" applyAlignment="1">
      <alignment horizontal="left" vertical="center"/>
    </xf>
    <xf numFmtId="0" fontId="33" fillId="5" borderId="26" xfId="0" applyFont="1" applyFill="1" applyBorder="1" applyAlignment="1">
      <alignment horizontal="left" vertical="center"/>
    </xf>
    <xf numFmtId="0" fontId="33" fillId="5" borderId="24" xfId="27" applyFont="1" applyFill="1" applyBorder="1" applyAlignment="1">
      <alignment horizontal="left" vertical="center"/>
    </xf>
    <xf numFmtId="0" fontId="33" fillId="5" borderId="25" xfId="27" applyFont="1" applyFill="1" applyBorder="1" applyAlignment="1">
      <alignment horizontal="left" vertical="center"/>
    </xf>
    <xf numFmtId="0" fontId="33" fillId="5" borderId="26" xfId="27" applyFont="1" applyFill="1" applyBorder="1" applyAlignment="1">
      <alignment horizontal="left" vertical="center"/>
    </xf>
    <xf numFmtId="0" fontId="49" fillId="0" borderId="15" xfId="0" applyFont="1" applyFill="1" applyBorder="1" applyAlignment="1">
      <alignment horizontal="left" vertical="center"/>
    </xf>
    <xf numFmtId="0" fontId="49" fillId="0" borderId="16" xfId="0" applyFont="1" applyFill="1" applyBorder="1" applyAlignment="1">
      <alignment horizontal="left" vertical="center"/>
    </xf>
    <xf numFmtId="0" fontId="54" fillId="0" borderId="14" xfId="48" applyFont="1" applyFill="1" applyBorder="1" applyAlignment="1">
      <alignment horizontal="left" vertical="center"/>
    </xf>
    <xf numFmtId="0" fontId="54" fillId="0" borderId="15" xfId="48" applyFont="1" applyFill="1" applyBorder="1" applyAlignment="1">
      <alignment horizontal="left" vertical="center"/>
    </xf>
    <xf numFmtId="0" fontId="54" fillId="0" borderId="16" xfId="48" applyFont="1" applyFill="1" applyBorder="1" applyAlignment="1">
      <alignment horizontal="left" vertical="center"/>
    </xf>
    <xf numFmtId="0" fontId="54" fillId="0" borderId="14" xfId="51" applyFont="1" applyFill="1" applyBorder="1" applyAlignment="1">
      <alignment horizontal="left" vertical="center"/>
    </xf>
    <xf numFmtId="0" fontId="54" fillId="0" borderId="15" xfId="51" applyFont="1" applyFill="1" applyBorder="1" applyAlignment="1">
      <alignment horizontal="left" vertical="center"/>
    </xf>
    <xf numFmtId="0" fontId="54" fillId="0" borderId="16" xfId="51" applyFont="1" applyFill="1" applyBorder="1" applyAlignment="1">
      <alignment horizontal="left" vertical="center"/>
    </xf>
    <xf numFmtId="0" fontId="33" fillId="0" borderId="24" xfId="46" applyFont="1" applyFill="1" applyBorder="1" applyAlignment="1">
      <alignment horizontal="left" vertical="center"/>
    </xf>
    <xf numFmtId="0" fontId="33" fillId="0" borderId="25" xfId="46" applyFont="1" applyFill="1" applyBorder="1" applyAlignment="1">
      <alignment horizontal="left" vertical="center"/>
    </xf>
    <xf numFmtId="0" fontId="33" fillId="0" borderId="26" xfId="46" applyFont="1" applyFill="1" applyBorder="1" applyAlignment="1">
      <alignment horizontal="left" vertical="center"/>
    </xf>
    <xf numFmtId="0" fontId="6" fillId="5" borderId="15" xfId="48" applyFont="1" applyFill="1" applyBorder="1" applyAlignment="1">
      <alignment horizontal="left" vertical="center"/>
    </xf>
    <xf numFmtId="0" fontId="6" fillId="5" borderId="16" xfId="48" applyFont="1" applyFill="1" applyBorder="1" applyAlignment="1">
      <alignment horizontal="left" vertical="center"/>
    </xf>
    <xf numFmtId="0" fontId="33" fillId="0" borderId="14" xfId="0" applyFont="1" applyBorder="1"/>
    <xf numFmtId="0" fontId="33" fillId="0" borderId="15" xfId="0" applyFont="1" applyBorder="1"/>
    <xf numFmtId="0" fontId="33" fillId="0" borderId="16" xfId="0" applyFont="1" applyBorder="1"/>
    <xf numFmtId="0" fontId="33" fillId="0" borderId="24" xfId="0" applyFont="1" applyFill="1" applyBorder="1" applyAlignment="1">
      <alignment horizontal="left" vertical="center"/>
    </xf>
    <xf numFmtId="0" fontId="33" fillId="0" borderId="25" xfId="0" applyFont="1" applyFill="1" applyBorder="1" applyAlignment="1">
      <alignment horizontal="left" vertical="center"/>
    </xf>
    <xf numFmtId="0" fontId="33" fillId="0" borderId="26" xfId="0" applyFont="1" applyFill="1" applyBorder="1" applyAlignment="1">
      <alignment horizontal="left" vertical="center"/>
    </xf>
    <xf numFmtId="0" fontId="33" fillId="0" borderId="12" xfId="27" applyFont="1" applyFill="1" applyBorder="1" applyAlignment="1">
      <alignment horizontal="left" vertical="center"/>
    </xf>
    <xf numFmtId="0" fontId="33" fillId="0" borderId="16" xfId="0" applyFont="1" applyBorder="1" applyAlignment="1">
      <alignment horizontal="left" vertical="center"/>
    </xf>
    <xf numFmtId="0" fontId="6" fillId="0" borderId="18" xfId="19" applyFont="1" applyFill="1" applyBorder="1" applyAlignment="1">
      <alignment horizontal="left" vertical="center"/>
    </xf>
    <xf numFmtId="0" fontId="6" fillId="0" borderId="19" xfId="19" applyFont="1" applyFill="1" applyBorder="1" applyAlignment="1">
      <alignment horizontal="left" vertical="center"/>
    </xf>
    <xf numFmtId="0" fontId="6" fillId="0" borderId="27" xfId="19" applyFont="1" applyFill="1" applyBorder="1" applyAlignment="1">
      <alignment horizontal="left" vertical="center"/>
    </xf>
    <xf numFmtId="0" fontId="33" fillId="0" borderId="24" xfId="27" applyFont="1" applyFill="1" applyBorder="1" applyAlignment="1">
      <alignment horizontal="left" vertical="center" wrapText="1"/>
    </xf>
    <xf numFmtId="0" fontId="33" fillId="0" borderId="25" xfId="27" applyFont="1" applyFill="1" applyBorder="1" applyAlignment="1">
      <alignment horizontal="left" vertical="center" wrapText="1"/>
    </xf>
    <xf numFmtId="0" fontId="33" fillId="0" borderId="26" xfId="27" applyFont="1" applyFill="1" applyBorder="1" applyAlignment="1">
      <alignment horizontal="left" vertical="center" wrapText="1"/>
    </xf>
    <xf numFmtId="0" fontId="33" fillId="5" borderId="21" xfId="19" applyFont="1" applyFill="1" applyBorder="1" applyAlignment="1">
      <alignment horizontal="left" vertical="center"/>
    </xf>
    <xf numFmtId="0" fontId="33" fillId="5" borderId="22" xfId="19" applyFont="1" applyFill="1" applyBorder="1" applyAlignment="1">
      <alignment horizontal="left" vertical="center"/>
    </xf>
    <xf numFmtId="0" fontId="33" fillId="5" borderId="23" xfId="19" applyFont="1" applyFill="1" applyBorder="1" applyAlignment="1">
      <alignment horizontal="left" vertical="center"/>
    </xf>
    <xf numFmtId="0" fontId="33" fillId="5" borderId="14" xfId="19" applyFont="1" applyFill="1" applyBorder="1" applyAlignment="1">
      <alignment horizontal="left" vertical="center"/>
    </xf>
    <xf numFmtId="0" fontId="33" fillId="5" borderId="15" xfId="19" applyFont="1" applyFill="1" applyBorder="1" applyAlignment="1">
      <alignment horizontal="left" vertical="center"/>
    </xf>
    <xf numFmtId="0" fontId="33" fillId="5" borderId="16" xfId="19" applyFont="1" applyFill="1" applyBorder="1" applyAlignment="1">
      <alignment horizontal="left" vertical="center"/>
    </xf>
    <xf numFmtId="0" fontId="54" fillId="0" borderId="24" xfId="0" applyFont="1" applyBorder="1" applyAlignment="1">
      <alignment horizontal="left" vertical="center"/>
    </xf>
    <xf numFmtId="0" fontId="54" fillId="0" borderId="25" xfId="0" applyFont="1" applyBorder="1" applyAlignment="1">
      <alignment horizontal="left" vertical="center"/>
    </xf>
    <xf numFmtId="0" fontId="54" fillId="0" borderId="26" xfId="0" applyFont="1" applyBorder="1" applyAlignment="1">
      <alignment horizontal="left" vertical="center"/>
    </xf>
    <xf numFmtId="0" fontId="6" fillId="0" borderId="14" xfId="19" applyFont="1" applyFill="1" applyBorder="1" applyAlignment="1">
      <alignment horizontal="left" vertical="center"/>
    </xf>
    <xf numFmtId="0" fontId="6" fillId="0" borderId="15" xfId="19" applyFont="1" applyFill="1" applyBorder="1" applyAlignment="1">
      <alignment horizontal="left" vertical="center"/>
    </xf>
    <xf numFmtId="0" fontId="6" fillId="0" borderId="16" xfId="19" applyFont="1" applyFill="1" applyBorder="1" applyAlignment="1">
      <alignment horizontal="left" vertical="center"/>
    </xf>
    <xf numFmtId="0" fontId="33" fillId="5" borderId="14" xfId="48" applyFont="1" applyFill="1" applyBorder="1" applyAlignment="1">
      <alignment horizontal="left" vertical="center"/>
    </xf>
    <xf numFmtId="0" fontId="33" fillId="5" borderId="15" xfId="48" applyFont="1" applyFill="1" applyBorder="1" applyAlignment="1">
      <alignment horizontal="left" vertical="center"/>
    </xf>
    <xf numFmtId="0" fontId="33" fillId="5" borderId="16" xfId="48" applyFont="1" applyFill="1" applyBorder="1" applyAlignment="1">
      <alignment horizontal="left" vertical="center"/>
    </xf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54" fillId="0" borderId="24" xfId="0" applyFont="1" applyBorder="1"/>
    <xf numFmtId="0" fontId="54" fillId="0" borderId="25" xfId="0" applyFont="1" applyBorder="1"/>
    <xf numFmtId="0" fontId="54" fillId="0" borderId="26" xfId="0" applyFont="1" applyBorder="1"/>
    <xf numFmtId="0" fontId="33" fillId="5" borderId="24" xfId="0" applyFont="1" applyFill="1" applyBorder="1"/>
    <xf numFmtId="0" fontId="33" fillId="5" borderId="25" xfId="0" applyFont="1" applyFill="1" applyBorder="1"/>
    <xf numFmtId="0" fontId="33" fillId="5" borderId="26" xfId="0" applyFont="1" applyFill="1" applyBorder="1"/>
    <xf numFmtId="0" fontId="33" fillId="4" borderId="14" xfId="48" applyFont="1" applyFill="1" applyBorder="1" applyAlignment="1">
      <alignment horizontal="left" vertical="center"/>
    </xf>
    <xf numFmtId="0" fontId="33" fillId="4" borderId="15" xfId="48" applyFont="1" applyFill="1" applyBorder="1" applyAlignment="1">
      <alignment horizontal="left" vertical="center"/>
    </xf>
    <xf numFmtId="0" fontId="33" fillId="4" borderId="16" xfId="48" applyFont="1" applyFill="1" applyBorder="1" applyAlignment="1">
      <alignment horizontal="left" vertical="center"/>
    </xf>
    <xf numFmtId="0" fontId="6" fillId="0" borderId="14" xfId="48" applyFont="1" applyFill="1" applyBorder="1" applyAlignment="1">
      <alignment horizontal="left" vertical="center"/>
    </xf>
    <xf numFmtId="0" fontId="6" fillId="0" borderId="15" xfId="48" applyFont="1" applyFill="1" applyBorder="1" applyAlignment="1">
      <alignment horizontal="left" vertical="center"/>
    </xf>
    <xf numFmtId="0" fontId="6" fillId="0" borderId="16" xfId="48" applyFont="1" applyFill="1" applyBorder="1" applyAlignment="1">
      <alignment horizontal="left" vertical="center"/>
    </xf>
    <xf numFmtId="0" fontId="33" fillId="0" borderId="25" xfId="0" applyFont="1" applyBorder="1"/>
    <xf numFmtId="0" fontId="33" fillId="4" borderId="24" xfId="48" applyFont="1" applyFill="1" applyBorder="1" applyAlignment="1">
      <alignment horizontal="left" vertical="center"/>
    </xf>
    <xf numFmtId="0" fontId="33" fillId="4" borderId="25" xfId="48" applyFont="1" applyFill="1" applyBorder="1" applyAlignment="1">
      <alignment horizontal="left" vertical="center"/>
    </xf>
    <xf numFmtId="0" fontId="33" fillId="4" borderId="26" xfId="48" applyFont="1" applyFill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33" fillId="19" borderId="14" xfId="0" applyFont="1" applyFill="1" applyBorder="1" applyAlignment="1">
      <alignment horizontal="left" vertical="center"/>
    </xf>
    <xf numFmtId="0" fontId="33" fillId="19" borderId="15" xfId="0" applyFont="1" applyFill="1" applyBorder="1" applyAlignment="1">
      <alignment horizontal="left" vertical="center"/>
    </xf>
    <xf numFmtId="0" fontId="33" fillId="19" borderId="16" xfId="0" applyFont="1" applyFill="1" applyBorder="1" applyAlignment="1">
      <alignment horizontal="left" vertical="center"/>
    </xf>
    <xf numFmtId="0" fontId="107" fillId="19" borderId="24" xfId="0" applyFont="1" applyFill="1" applyBorder="1" applyAlignment="1">
      <alignment horizontal="left" vertical="center"/>
    </xf>
    <xf numFmtId="0" fontId="107" fillId="19" borderId="25" xfId="0" applyFont="1" applyFill="1" applyBorder="1" applyAlignment="1">
      <alignment horizontal="left" vertical="center"/>
    </xf>
    <xf numFmtId="0" fontId="107" fillId="19" borderId="26" xfId="0" applyFont="1" applyFill="1" applyBorder="1" applyAlignment="1">
      <alignment horizontal="left" vertical="center"/>
    </xf>
    <xf numFmtId="0" fontId="54" fillId="19" borderId="14" xfId="0" applyFont="1" applyFill="1" applyBorder="1" applyAlignment="1">
      <alignment horizontal="left" vertical="center"/>
    </xf>
    <xf numFmtId="0" fontId="54" fillId="19" borderId="15" xfId="0" applyFont="1" applyFill="1" applyBorder="1" applyAlignment="1">
      <alignment horizontal="left" vertical="center"/>
    </xf>
    <xf numFmtId="0" fontId="54" fillId="19" borderId="16" xfId="0" applyFont="1" applyFill="1" applyBorder="1" applyAlignment="1">
      <alignment horizontal="left" vertical="center"/>
    </xf>
    <xf numFmtId="0" fontId="54" fillId="0" borderId="24" xfId="0" applyFont="1" applyFill="1" applyBorder="1" applyAlignment="1">
      <alignment horizontal="left"/>
    </xf>
    <xf numFmtId="0" fontId="54" fillId="0" borderId="25" xfId="0" applyFont="1" applyFill="1" applyBorder="1" applyAlignment="1">
      <alignment horizontal="left"/>
    </xf>
    <xf numFmtId="0" fontId="54" fillId="0" borderId="26" xfId="0" applyFont="1" applyFill="1" applyBorder="1" applyAlignment="1">
      <alignment horizontal="left"/>
    </xf>
    <xf numFmtId="0" fontId="54" fillId="0" borderId="14" xfId="0" applyFont="1" applyFill="1" applyBorder="1" applyAlignment="1">
      <alignment horizontal="left" vertical="center" wrapText="1"/>
    </xf>
    <xf numFmtId="0" fontId="54" fillId="0" borderId="15" xfId="0" applyFont="1" applyFill="1" applyBorder="1" applyAlignment="1">
      <alignment horizontal="left" vertical="center" wrapText="1"/>
    </xf>
    <xf numFmtId="0" fontId="54" fillId="0" borderId="16" xfId="0" applyFont="1" applyFill="1" applyBorder="1" applyAlignment="1">
      <alignment horizontal="left" vertical="center" wrapText="1"/>
    </xf>
    <xf numFmtId="0" fontId="110" fillId="19" borderId="14" xfId="0" applyFont="1" applyFill="1" applyBorder="1" applyAlignment="1">
      <alignment horizontal="left" vertical="center"/>
    </xf>
    <xf numFmtId="0" fontId="110" fillId="19" borderId="15" xfId="0" applyFont="1" applyFill="1" applyBorder="1" applyAlignment="1">
      <alignment horizontal="left" vertical="center"/>
    </xf>
    <xf numFmtId="0" fontId="110" fillId="19" borderId="16" xfId="0" applyFont="1" applyFill="1" applyBorder="1" applyAlignment="1">
      <alignment horizontal="left" vertical="center"/>
    </xf>
    <xf numFmtId="0" fontId="122" fillId="0" borderId="14" xfId="0" applyFont="1" applyFill="1" applyBorder="1" applyAlignment="1">
      <alignment horizontal="left" vertical="top" wrapText="1"/>
    </xf>
    <xf numFmtId="0" fontId="122" fillId="0" borderId="15" xfId="0" applyFont="1" applyFill="1" applyBorder="1" applyAlignment="1">
      <alignment horizontal="left" vertical="top" wrapText="1"/>
    </xf>
    <xf numFmtId="0" fontId="122" fillId="0" borderId="16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left" vertical="top" wrapText="1"/>
    </xf>
    <xf numFmtId="0" fontId="122" fillId="0" borderId="24" xfId="0" applyFont="1" applyFill="1" applyBorder="1" applyAlignment="1">
      <alignment horizontal="left" vertical="top" wrapText="1"/>
    </xf>
    <xf numFmtId="0" fontId="122" fillId="0" borderId="25" xfId="0" applyFont="1" applyFill="1" applyBorder="1" applyAlignment="1">
      <alignment horizontal="left" vertical="top" wrapText="1"/>
    </xf>
    <xf numFmtId="0" fontId="122" fillId="0" borderId="26" xfId="0" applyFont="1" applyFill="1" applyBorder="1" applyAlignment="1">
      <alignment horizontal="left" vertical="top" wrapText="1"/>
    </xf>
    <xf numFmtId="0" fontId="33" fillId="21" borderId="14" xfId="19" applyFont="1" applyFill="1" applyBorder="1" applyAlignment="1">
      <alignment horizontal="left" vertical="center" wrapText="1"/>
    </xf>
    <xf numFmtId="0" fontId="33" fillId="21" borderId="15" xfId="19" applyFont="1" applyFill="1" applyBorder="1" applyAlignment="1">
      <alignment horizontal="left" vertical="center" wrapText="1"/>
    </xf>
    <xf numFmtId="0" fontId="33" fillId="21" borderId="16" xfId="19" applyFont="1" applyFill="1" applyBorder="1" applyAlignment="1">
      <alignment horizontal="left" vertical="center" wrapText="1"/>
    </xf>
    <xf numFmtId="0" fontId="33" fillId="21" borderId="24" xfId="61" applyFont="1" applyFill="1" applyBorder="1" applyAlignment="1">
      <alignment horizontal="left" vertical="top" wrapText="1"/>
    </xf>
    <xf numFmtId="0" fontId="33" fillId="21" borderId="25" xfId="61" applyFont="1" applyFill="1" applyBorder="1" applyAlignment="1">
      <alignment horizontal="left" vertical="top" wrapText="1"/>
    </xf>
    <xf numFmtId="0" fontId="33" fillId="21" borderId="26" xfId="61" applyFont="1" applyFill="1" applyBorder="1" applyAlignment="1">
      <alignment horizontal="left" vertical="top" wrapText="1"/>
    </xf>
    <xf numFmtId="0" fontId="33" fillId="21" borderId="14" xfId="61" applyFont="1" applyFill="1" applyBorder="1" applyAlignment="1">
      <alignment horizontal="left" vertical="center"/>
    </xf>
    <xf numFmtId="0" fontId="33" fillId="21" borderId="15" xfId="61" applyFont="1" applyFill="1" applyBorder="1" applyAlignment="1">
      <alignment horizontal="left" vertical="center"/>
    </xf>
    <xf numFmtId="0" fontId="33" fillId="21" borderId="16" xfId="61" applyFont="1" applyFill="1" applyBorder="1" applyAlignment="1">
      <alignment horizontal="left" vertical="center"/>
    </xf>
    <xf numFmtId="0" fontId="28" fillId="0" borderId="14" xfId="0" applyFont="1" applyFill="1" applyBorder="1" applyAlignment="1">
      <alignment horizontal="left"/>
    </xf>
    <xf numFmtId="0" fontId="28" fillId="0" borderId="15" xfId="0" applyFont="1" applyFill="1" applyBorder="1" applyAlignment="1">
      <alignment horizontal="left"/>
    </xf>
    <xf numFmtId="0" fontId="28" fillId="0" borderId="16" xfId="0" applyFont="1" applyFill="1" applyBorder="1" applyAlignment="1">
      <alignment horizontal="left"/>
    </xf>
    <xf numFmtId="0" fontId="28" fillId="0" borderId="14" xfId="0" applyFont="1" applyBorder="1" applyAlignment="1">
      <alignment horizontal="left"/>
    </xf>
    <xf numFmtId="0" fontId="28" fillId="0" borderId="15" xfId="0" applyFont="1" applyBorder="1" applyAlignment="1">
      <alignment horizontal="left"/>
    </xf>
    <xf numFmtId="0" fontId="28" fillId="0" borderId="16" xfId="0" applyFont="1" applyBorder="1" applyAlignment="1">
      <alignment horizontal="left"/>
    </xf>
    <xf numFmtId="0" fontId="107" fillId="0" borderId="24" xfId="0" applyFont="1" applyBorder="1" applyAlignment="1">
      <alignment horizontal="left"/>
    </xf>
    <xf numFmtId="0" fontId="107" fillId="0" borderId="25" xfId="0" applyFont="1" applyBorder="1" applyAlignment="1">
      <alignment horizontal="left"/>
    </xf>
    <xf numFmtId="0" fontId="107" fillId="0" borderId="26" xfId="0" applyFont="1" applyBorder="1" applyAlignment="1">
      <alignment horizontal="left"/>
    </xf>
    <xf numFmtId="0" fontId="33" fillId="0" borderId="14" xfId="0" applyFont="1" applyFill="1" applyBorder="1" applyAlignment="1">
      <alignment horizontal="left"/>
    </xf>
    <xf numFmtId="0" fontId="33" fillId="0" borderId="15" xfId="0" applyFont="1" applyFill="1" applyBorder="1" applyAlignment="1">
      <alignment horizontal="left"/>
    </xf>
    <xf numFmtId="0" fontId="33" fillId="0" borderId="16" xfId="0" applyFont="1" applyFill="1" applyBorder="1" applyAlignment="1">
      <alignment horizontal="left"/>
    </xf>
    <xf numFmtId="0" fontId="107" fillId="0" borderId="24" xfId="0" applyFont="1" applyFill="1" applyBorder="1" applyAlignment="1">
      <alignment horizontal="left"/>
    </xf>
    <xf numFmtId="0" fontId="107" fillId="0" borderId="25" xfId="0" applyFont="1" applyFill="1" applyBorder="1" applyAlignment="1">
      <alignment horizontal="left"/>
    </xf>
    <xf numFmtId="0" fontId="107" fillId="0" borderId="26" xfId="0" applyFont="1" applyFill="1" applyBorder="1" applyAlignment="1">
      <alignment horizontal="left"/>
    </xf>
    <xf numFmtId="0" fontId="12" fillId="0" borderId="24" xfId="0" applyFont="1" applyFill="1" applyBorder="1" applyAlignment="1">
      <alignment horizontal="left"/>
    </xf>
    <xf numFmtId="0" fontId="12" fillId="0" borderId="25" xfId="0" applyFont="1" applyFill="1" applyBorder="1" applyAlignment="1">
      <alignment horizontal="left"/>
    </xf>
    <xf numFmtId="0" fontId="12" fillId="0" borderId="26" xfId="0" applyFont="1" applyFill="1" applyBorder="1" applyAlignment="1">
      <alignment horizontal="left"/>
    </xf>
    <xf numFmtId="0" fontId="54" fillId="19" borderId="14" xfId="61" applyFont="1" applyFill="1" applyBorder="1" applyAlignment="1">
      <alignment horizontal="left" vertical="center"/>
    </xf>
    <xf numFmtId="0" fontId="54" fillId="19" borderId="15" xfId="61" applyFont="1" applyFill="1" applyBorder="1" applyAlignment="1">
      <alignment horizontal="left" vertical="center"/>
    </xf>
    <xf numFmtId="0" fontId="54" fillId="19" borderId="16" xfId="61" applyFont="1" applyFill="1" applyBorder="1" applyAlignment="1">
      <alignment horizontal="left" vertical="center"/>
    </xf>
    <xf numFmtId="0" fontId="10" fillId="3" borderId="9" xfId="44" applyFont="1" applyFill="1" applyBorder="1" applyAlignment="1">
      <alignment horizontal="center" vertical="center"/>
    </xf>
    <xf numFmtId="0" fontId="54" fillId="4" borderId="14" xfId="48" applyFont="1" applyFill="1" applyBorder="1" applyAlignment="1">
      <alignment horizontal="left" vertical="center"/>
    </xf>
    <xf numFmtId="0" fontId="54" fillId="4" borderId="15" xfId="48" applyFont="1" applyFill="1" applyBorder="1" applyAlignment="1">
      <alignment horizontal="left" vertical="center"/>
    </xf>
    <xf numFmtId="0" fontId="54" fillId="4" borderId="16" xfId="48" applyFont="1" applyFill="1" applyBorder="1" applyAlignment="1">
      <alignment horizontal="left" vertical="center"/>
    </xf>
    <xf numFmtId="0" fontId="33" fillId="19" borderId="51" xfId="0" applyFont="1" applyFill="1" applyBorder="1" applyAlignment="1">
      <alignment horizontal="left" vertical="center"/>
    </xf>
    <xf numFmtId="0" fontId="33" fillId="19" borderId="52" xfId="0" applyFont="1" applyFill="1" applyBorder="1" applyAlignment="1">
      <alignment horizontal="left" vertical="center"/>
    </xf>
    <xf numFmtId="0" fontId="54" fillId="19" borderId="24" xfId="0" applyFont="1" applyFill="1" applyBorder="1" applyAlignment="1">
      <alignment horizontal="left" vertical="center"/>
    </xf>
    <xf numFmtId="0" fontId="54" fillId="19" borderId="25" xfId="0" applyFont="1" applyFill="1" applyBorder="1" applyAlignment="1">
      <alignment horizontal="left" vertical="center"/>
    </xf>
    <xf numFmtId="0" fontId="54" fillId="19" borderId="26" xfId="0" applyFont="1" applyFill="1" applyBorder="1" applyAlignment="1">
      <alignment horizontal="left" vertical="center"/>
    </xf>
    <xf numFmtId="0" fontId="33" fillId="19" borderId="24" xfId="0" applyFont="1" applyFill="1" applyBorder="1" applyAlignment="1">
      <alignment horizontal="left" vertical="center"/>
    </xf>
    <xf numFmtId="0" fontId="33" fillId="19" borderId="25" xfId="0" applyFont="1" applyFill="1" applyBorder="1" applyAlignment="1">
      <alignment horizontal="left" vertical="center"/>
    </xf>
    <xf numFmtId="0" fontId="33" fillId="0" borderId="14" xfId="61" applyFont="1" applyFill="1" applyBorder="1" applyAlignment="1">
      <alignment horizontal="left" vertical="center"/>
    </xf>
    <xf numFmtId="0" fontId="33" fillId="0" borderId="15" xfId="61" applyFont="1" applyFill="1" applyBorder="1" applyAlignment="1">
      <alignment horizontal="left" vertical="center"/>
    </xf>
    <xf numFmtId="0" fontId="33" fillId="19" borderId="14" xfId="61" applyFont="1" applyFill="1" applyBorder="1" applyAlignment="1">
      <alignment horizontal="left" vertical="center"/>
    </xf>
    <xf numFmtId="0" fontId="33" fillId="19" borderId="15" xfId="61" applyFont="1" applyFill="1" applyBorder="1" applyAlignment="1">
      <alignment horizontal="left" vertical="center"/>
    </xf>
    <xf numFmtId="0" fontId="33" fillId="19" borderId="16" xfId="61" applyFont="1" applyFill="1" applyBorder="1" applyAlignment="1">
      <alignment horizontal="left" vertical="center"/>
    </xf>
    <xf numFmtId="0" fontId="6" fillId="19" borderId="14" xfId="61" applyFont="1" applyFill="1" applyBorder="1" applyAlignment="1">
      <alignment horizontal="left" vertical="center"/>
    </xf>
    <xf numFmtId="0" fontId="6" fillId="19" borderId="15" xfId="61" applyFont="1" applyFill="1" applyBorder="1" applyAlignment="1">
      <alignment horizontal="left" vertical="center"/>
    </xf>
    <xf numFmtId="0" fontId="6" fillId="19" borderId="16" xfId="61" applyFont="1" applyFill="1" applyBorder="1" applyAlignment="1">
      <alignment horizontal="left" vertical="center"/>
    </xf>
    <xf numFmtId="0" fontId="54" fillId="19" borderId="24" xfId="61" applyFont="1" applyFill="1" applyBorder="1" applyAlignment="1">
      <alignment horizontal="left" vertical="center"/>
    </xf>
    <xf numFmtId="0" fontId="54" fillId="19" borderId="25" xfId="61" applyFont="1" applyFill="1" applyBorder="1" applyAlignment="1">
      <alignment horizontal="left" vertical="center"/>
    </xf>
    <xf numFmtId="0" fontId="54" fillId="19" borderId="26" xfId="61" applyFont="1" applyFill="1" applyBorder="1" applyAlignment="1">
      <alignment horizontal="left" vertical="center"/>
    </xf>
    <xf numFmtId="0" fontId="33" fillId="19" borderId="24" xfId="61" applyFont="1" applyFill="1" applyBorder="1" applyAlignment="1">
      <alignment horizontal="left" vertical="center"/>
    </xf>
    <xf numFmtId="0" fontId="33" fillId="19" borderId="25" xfId="61" applyFont="1" applyFill="1" applyBorder="1" applyAlignment="1">
      <alignment horizontal="left" vertical="center"/>
    </xf>
    <xf numFmtId="0" fontId="33" fillId="19" borderId="26" xfId="61" applyFont="1" applyFill="1" applyBorder="1" applyAlignment="1">
      <alignment horizontal="left" vertical="center"/>
    </xf>
    <xf numFmtId="0" fontId="9" fillId="19" borderId="14" xfId="61" applyFont="1" applyFill="1" applyBorder="1" applyAlignment="1">
      <alignment horizontal="left" vertical="center"/>
    </xf>
    <xf numFmtId="0" fontId="9" fillId="19" borderId="15" xfId="61" applyFont="1" applyFill="1" applyBorder="1" applyAlignment="1">
      <alignment horizontal="left" vertical="center"/>
    </xf>
    <xf numFmtId="0" fontId="9" fillId="19" borderId="16" xfId="61" applyFont="1" applyFill="1" applyBorder="1" applyAlignment="1">
      <alignment horizontal="left" vertical="center"/>
    </xf>
    <xf numFmtId="0" fontId="54" fillId="0" borderId="24" xfId="61" applyFont="1" applyFill="1" applyBorder="1" applyAlignment="1">
      <alignment horizontal="left" vertical="center"/>
    </xf>
    <xf numFmtId="0" fontId="54" fillId="0" borderId="25" xfId="61" applyFont="1" applyFill="1" applyBorder="1" applyAlignment="1">
      <alignment horizontal="left" vertical="center"/>
    </xf>
    <xf numFmtId="0" fontId="54" fillId="0" borderId="14" xfId="61" applyFont="1" applyFill="1" applyBorder="1" applyAlignment="1">
      <alignment horizontal="left" vertical="center"/>
    </xf>
    <xf numFmtId="0" fontId="54" fillId="0" borderId="15" xfId="61" applyFont="1" applyFill="1" applyBorder="1" applyAlignment="1">
      <alignment horizontal="left" vertical="center"/>
    </xf>
    <xf numFmtId="0" fontId="54" fillId="4" borderId="14" xfId="61" applyFont="1" applyFill="1" applyBorder="1" applyAlignment="1">
      <alignment horizontal="left" vertical="center"/>
    </xf>
    <xf numFmtId="0" fontId="54" fillId="4" borderId="15" xfId="61" applyFont="1" applyFill="1" applyBorder="1" applyAlignment="1">
      <alignment horizontal="left" vertical="center"/>
    </xf>
    <xf numFmtId="0" fontId="33" fillId="0" borderId="24" xfId="61" applyFont="1" applyFill="1" applyBorder="1" applyAlignment="1">
      <alignment horizontal="left" vertical="center"/>
    </xf>
    <xf numFmtId="0" fontId="33" fillId="0" borderId="25" xfId="61" applyFont="1" applyFill="1" applyBorder="1" applyAlignment="1">
      <alignment horizontal="left" vertical="center"/>
    </xf>
    <xf numFmtId="0" fontId="33" fillId="5" borderId="14" xfId="61" applyFont="1" applyFill="1" applyBorder="1" applyAlignment="1">
      <alignment horizontal="left" vertical="center"/>
    </xf>
    <xf numFmtId="0" fontId="33" fillId="5" borderId="15" xfId="61" applyFont="1" applyFill="1" applyBorder="1" applyAlignment="1">
      <alignment horizontal="left" vertical="center"/>
    </xf>
    <xf numFmtId="0" fontId="54" fillId="0" borderId="24" xfId="48" applyFont="1" applyFill="1" applyBorder="1" applyAlignment="1">
      <alignment horizontal="left" vertical="center"/>
    </xf>
    <xf numFmtId="0" fontId="54" fillId="0" borderId="25" xfId="48" applyFont="1" applyFill="1" applyBorder="1" applyAlignment="1">
      <alignment horizontal="left" vertical="center"/>
    </xf>
    <xf numFmtId="0" fontId="54" fillId="0" borderId="26" xfId="48" applyFont="1" applyFill="1" applyBorder="1" applyAlignment="1">
      <alignment horizontal="left" vertical="center"/>
    </xf>
    <xf numFmtId="0" fontId="33" fillId="0" borderId="14" xfId="46" applyFont="1" applyFill="1" applyBorder="1" applyAlignment="1">
      <alignment horizontal="left" vertical="center"/>
    </xf>
    <xf numFmtId="0" fontId="33" fillId="0" borderId="15" xfId="46" applyFont="1" applyFill="1" applyBorder="1" applyAlignment="1">
      <alignment horizontal="left" vertical="center"/>
    </xf>
    <xf numFmtId="0" fontId="33" fillId="0" borderId="16" xfId="46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49" fillId="0" borderId="27" xfId="0" applyFont="1" applyFill="1" applyBorder="1" applyAlignment="1">
      <alignment horizontal="left" vertical="center"/>
    </xf>
    <xf numFmtId="0" fontId="49" fillId="0" borderId="17" xfId="0" applyFont="1" applyFill="1" applyBorder="1" applyAlignment="1">
      <alignment horizontal="left" vertical="center"/>
    </xf>
    <xf numFmtId="0" fontId="54" fillId="0" borderId="14" xfId="0" applyFont="1" applyBorder="1"/>
    <xf numFmtId="0" fontId="54" fillId="0" borderId="15" xfId="0" applyFont="1" applyBorder="1"/>
    <xf numFmtId="0" fontId="54" fillId="0" borderId="16" xfId="0" applyFont="1" applyBorder="1"/>
    <xf numFmtId="0" fontId="54" fillId="0" borderId="24" xfId="51" applyFont="1" applyFill="1" applyBorder="1" applyAlignment="1">
      <alignment horizontal="left" vertical="center"/>
    </xf>
    <xf numFmtId="0" fontId="54" fillId="0" borderId="25" xfId="51" applyFont="1" applyFill="1" applyBorder="1" applyAlignment="1">
      <alignment horizontal="left" vertical="center"/>
    </xf>
    <xf numFmtId="0" fontId="54" fillId="0" borderId="26" xfId="51" applyFont="1" applyFill="1" applyBorder="1" applyAlignment="1">
      <alignment horizontal="left" vertical="center"/>
    </xf>
    <xf numFmtId="0" fontId="33" fillId="0" borderId="13" xfId="61" applyFont="1" applyFill="1" applyBorder="1" applyAlignment="1">
      <alignment horizontal="left" vertical="center"/>
    </xf>
    <xf numFmtId="0" fontId="33" fillId="19" borderId="26" xfId="0" applyFont="1" applyFill="1" applyBorder="1" applyAlignment="1">
      <alignment horizontal="left" vertical="center"/>
    </xf>
    <xf numFmtId="0" fontId="5" fillId="2" borderId="7" xfId="44" applyFont="1" applyFill="1" applyBorder="1" applyAlignment="1">
      <alignment horizontal="center" vertical="center"/>
    </xf>
    <xf numFmtId="0" fontId="5" fillId="2" borderId="8" xfId="44" applyFont="1" applyFill="1" applyBorder="1" applyAlignment="1">
      <alignment horizontal="center" vertical="center"/>
    </xf>
    <xf numFmtId="0" fontId="54" fillId="4" borderId="14" xfId="0" applyFont="1" applyFill="1" applyBorder="1"/>
    <xf numFmtId="0" fontId="54" fillId="4" borderId="15" xfId="0" applyFont="1" applyFill="1" applyBorder="1"/>
    <xf numFmtId="0" fontId="54" fillId="4" borderId="16" xfId="0" applyFont="1" applyFill="1" applyBorder="1"/>
    <xf numFmtId="0" fontId="89" fillId="4" borderId="0" xfId="0" applyFont="1" applyFill="1" applyBorder="1" applyAlignment="1">
      <alignment horizontal="left" vertical="center"/>
    </xf>
    <xf numFmtId="0" fontId="33" fillId="4" borderId="24" xfId="0" applyFont="1" applyFill="1" applyBorder="1"/>
    <xf numFmtId="0" fontId="5" fillId="4" borderId="0" xfId="44" applyFont="1" applyFill="1" applyBorder="1" applyAlignment="1">
      <alignment horizontal="left" vertical="center"/>
    </xf>
    <xf numFmtId="0" fontId="5" fillId="2" borderId="4" xfId="44" applyFont="1" applyFill="1" applyBorder="1" applyAlignment="1">
      <alignment horizontal="center" vertical="center"/>
    </xf>
    <xf numFmtId="0" fontId="5" fillId="2" borderId="5" xfId="44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left" vertical="center"/>
    </xf>
    <xf numFmtId="0" fontId="10" fillId="4" borderId="0" xfId="44" applyFont="1" applyFill="1" applyBorder="1" applyAlignment="1">
      <alignment horizontal="left" vertical="center"/>
    </xf>
    <xf numFmtId="0" fontId="20" fillId="4" borderId="0" xfId="44" quotePrefix="1" applyFont="1" applyFill="1" applyBorder="1" applyAlignment="1">
      <alignment horizontal="left" vertical="center"/>
    </xf>
    <xf numFmtId="0" fontId="20" fillId="4" borderId="8" xfId="44" quotePrefix="1" applyFont="1" applyFill="1" applyBorder="1" applyAlignment="1">
      <alignment horizontal="left" vertical="center"/>
    </xf>
    <xf numFmtId="0" fontId="33" fillId="19" borderId="14" xfId="0" applyFont="1" applyFill="1" applyBorder="1" applyAlignment="1">
      <alignment horizontal="left" vertical="top" wrapText="1"/>
    </xf>
    <xf numFmtId="0" fontId="33" fillId="19" borderId="15" xfId="0" applyFont="1" applyFill="1" applyBorder="1" applyAlignment="1">
      <alignment horizontal="left" vertical="top" wrapText="1"/>
    </xf>
    <xf numFmtId="0" fontId="33" fillId="19" borderId="16" xfId="0" applyFont="1" applyFill="1" applyBorder="1" applyAlignment="1">
      <alignment horizontal="left" vertical="top" wrapText="1"/>
    </xf>
    <xf numFmtId="0" fontId="33" fillId="19" borderId="21" xfId="48" applyFont="1" applyFill="1" applyBorder="1" applyAlignment="1">
      <alignment horizontal="left" vertical="center"/>
    </xf>
    <xf numFmtId="0" fontId="33" fillId="19" borderId="22" xfId="48" applyFont="1" applyFill="1" applyBorder="1" applyAlignment="1">
      <alignment horizontal="left" vertical="center"/>
    </xf>
    <xf numFmtId="0" fontId="33" fillId="19" borderId="23" xfId="48" applyFont="1" applyFill="1" applyBorder="1" applyAlignment="1">
      <alignment horizontal="left" vertical="center"/>
    </xf>
    <xf numFmtId="0" fontId="54" fillId="19" borderId="14" xfId="0" applyFont="1" applyFill="1" applyBorder="1" applyAlignment="1">
      <alignment horizontal="left"/>
    </xf>
    <xf numFmtId="0" fontId="54" fillId="19" borderId="15" xfId="0" applyFont="1" applyFill="1" applyBorder="1" applyAlignment="1">
      <alignment horizontal="left"/>
    </xf>
    <xf numFmtId="0" fontId="54" fillId="19" borderId="16" xfId="0" applyFont="1" applyFill="1" applyBorder="1" applyAlignment="1">
      <alignment horizontal="left"/>
    </xf>
    <xf numFmtId="0" fontId="33" fillId="19" borderId="24" xfId="0" applyFont="1" applyFill="1" applyBorder="1" applyAlignment="1">
      <alignment horizontal="left" vertical="top" wrapText="1"/>
    </xf>
    <xf numFmtId="0" fontId="33" fillId="19" borderId="25" xfId="0" applyFont="1" applyFill="1" applyBorder="1" applyAlignment="1">
      <alignment horizontal="left" vertical="top" wrapText="1"/>
    </xf>
    <xf numFmtId="0" fontId="33" fillId="19" borderId="26" xfId="0" applyFont="1" applyFill="1" applyBorder="1" applyAlignment="1">
      <alignment horizontal="left" vertical="top" wrapText="1"/>
    </xf>
    <xf numFmtId="0" fontId="33" fillId="19" borderId="14" xfId="0" applyFont="1" applyFill="1" applyBorder="1" applyAlignment="1">
      <alignment horizontal="left"/>
    </xf>
    <xf numFmtId="0" fontId="33" fillId="19" borderId="15" xfId="0" applyFont="1" applyFill="1" applyBorder="1" applyAlignment="1">
      <alignment horizontal="left"/>
    </xf>
    <xf numFmtId="0" fontId="33" fillId="19" borderId="16" xfId="0" applyFont="1" applyFill="1" applyBorder="1" applyAlignment="1">
      <alignment horizontal="left"/>
    </xf>
    <xf numFmtId="0" fontId="33" fillId="19" borderId="24" xfId="0" applyFont="1" applyFill="1" applyBorder="1" applyAlignment="1">
      <alignment horizontal="left"/>
    </xf>
    <xf numFmtId="0" fontId="33" fillId="19" borderId="25" xfId="0" applyFont="1" applyFill="1" applyBorder="1" applyAlignment="1">
      <alignment horizontal="left"/>
    </xf>
    <xf numFmtId="0" fontId="33" fillId="19" borderId="26" xfId="0" applyFont="1" applyFill="1" applyBorder="1" applyAlignment="1">
      <alignment horizontal="left"/>
    </xf>
    <xf numFmtId="0" fontId="33" fillId="19" borderId="24" xfId="48" applyFont="1" applyFill="1" applyBorder="1" applyAlignment="1">
      <alignment horizontal="left" vertical="center"/>
    </xf>
    <xf numFmtId="0" fontId="33" fillId="19" borderId="25" xfId="48" applyFont="1" applyFill="1" applyBorder="1" applyAlignment="1">
      <alignment horizontal="left" vertical="center"/>
    </xf>
    <xf numFmtId="0" fontId="33" fillId="19" borderId="26" xfId="48" applyFont="1" applyFill="1" applyBorder="1" applyAlignment="1">
      <alignment horizontal="left" vertical="center"/>
    </xf>
    <xf numFmtId="0" fontId="20" fillId="0" borderId="0" xfId="0" quotePrefix="1" applyFont="1" applyBorder="1"/>
    <xf numFmtId="0" fontId="20" fillId="0" borderId="0" xfId="0" applyFont="1" applyBorder="1"/>
    <xf numFmtId="49" fontId="20" fillId="0" borderId="0" xfId="0" applyNumberFormat="1" applyFont="1" applyFill="1" applyBorder="1" applyAlignment="1">
      <alignment horizontal="left" vertical="center"/>
    </xf>
    <xf numFmtId="0" fontId="33" fillId="4" borderId="14" xfId="0" applyNumberFormat="1" applyFont="1" applyFill="1" applyBorder="1"/>
    <xf numFmtId="0" fontId="33" fillId="4" borderId="15" xfId="0" applyNumberFormat="1" applyFont="1" applyFill="1" applyBorder="1"/>
    <xf numFmtId="0" fontId="33" fillId="4" borderId="16" xfId="0" applyNumberFormat="1" applyFont="1" applyFill="1" applyBorder="1"/>
    <xf numFmtId="0" fontId="33" fillId="4" borderId="21" xfId="0" applyNumberFormat="1" applyFont="1" applyFill="1" applyBorder="1"/>
    <xf numFmtId="0" fontId="33" fillId="4" borderId="22" xfId="0" applyNumberFormat="1" applyFont="1" applyFill="1" applyBorder="1"/>
    <xf numFmtId="0" fontId="33" fillId="4" borderId="23" xfId="0" applyNumberFormat="1" applyFont="1" applyFill="1" applyBorder="1"/>
    <xf numFmtId="0" fontId="33" fillId="4" borderId="24" xfId="0" applyNumberFormat="1" applyFont="1" applyFill="1" applyBorder="1"/>
    <xf numFmtId="0" fontId="33" fillId="4" borderId="25" xfId="0" applyNumberFormat="1" applyFont="1" applyFill="1" applyBorder="1"/>
    <xf numFmtId="0" fontId="33" fillId="4" borderId="26" xfId="0" applyNumberFormat="1" applyFont="1" applyFill="1" applyBorder="1"/>
    <xf numFmtId="0" fontId="6" fillId="4" borderId="15" xfId="48" applyNumberFormat="1" applyFont="1" applyFill="1" applyBorder="1" applyAlignment="1">
      <alignment horizontal="left" vertical="center"/>
    </xf>
    <xf numFmtId="0" fontId="6" fillId="4" borderId="16" xfId="48" applyNumberFormat="1" applyFont="1" applyFill="1" applyBorder="1" applyAlignment="1">
      <alignment horizontal="left" vertical="center"/>
    </xf>
    <xf numFmtId="0" fontId="6" fillId="4" borderId="14" xfId="0" applyNumberFormat="1" applyFont="1" applyFill="1" applyBorder="1"/>
    <xf numFmtId="0" fontId="6" fillId="4" borderId="15" xfId="0" applyNumberFormat="1" applyFont="1" applyFill="1" applyBorder="1"/>
    <xf numFmtId="0" fontId="6" fillId="4" borderId="16" xfId="0" applyNumberFormat="1" applyFont="1" applyFill="1" applyBorder="1"/>
    <xf numFmtId="0" fontId="143" fillId="8" borderId="14" xfId="49" applyFont="1" applyFill="1" applyBorder="1" applyAlignment="1">
      <alignment horizontal="center" vertical="center"/>
    </xf>
    <xf numFmtId="0" fontId="143" fillId="8" borderId="15" xfId="49" applyFont="1" applyFill="1" applyBorder="1" applyAlignment="1">
      <alignment horizontal="center" vertical="center"/>
    </xf>
    <xf numFmtId="0" fontId="143" fillId="8" borderId="16" xfId="49" applyFont="1" applyFill="1" applyBorder="1" applyAlignment="1">
      <alignment horizontal="center" vertical="center"/>
    </xf>
    <xf numFmtId="0" fontId="47" fillId="4" borderId="14" xfId="0" applyNumberFormat="1" applyFont="1" applyFill="1" applyBorder="1"/>
    <xf numFmtId="0" fontId="47" fillId="4" borderId="15" xfId="0" applyNumberFormat="1" applyFont="1" applyFill="1" applyBorder="1"/>
    <xf numFmtId="0" fontId="47" fillId="4" borderId="16" xfId="0" applyNumberFormat="1" applyFont="1" applyFill="1" applyBorder="1"/>
    <xf numFmtId="0" fontId="9" fillId="4" borderId="14" xfId="0" applyNumberFormat="1" applyFont="1" applyFill="1" applyBorder="1" applyAlignment="1">
      <alignment wrapText="1"/>
    </xf>
    <xf numFmtId="0" fontId="9" fillId="4" borderId="15" xfId="0" applyNumberFormat="1" applyFont="1" applyFill="1" applyBorder="1"/>
    <xf numFmtId="0" fontId="9" fillId="4" borderId="16" xfId="0" applyNumberFormat="1" applyFont="1" applyFill="1" applyBorder="1"/>
    <xf numFmtId="0" fontId="33" fillId="4" borderId="14" xfId="0" applyNumberFormat="1" applyFont="1" applyFill="1" applyBorder="1" applyAlignment="1">
      <alignment wrapText="1"/>
    </xf>
    <xf numFmtId="0" fontId="20" fillId="0" borderId="0" xfId="0" quotePrefix="1" applyFont="1"/>
    <xf numFmtId="0" fontId="20" fillId="0" borderId="0" xfId="0" applyFont="1"/>
    <xf numFmtId="0" fontId="33" fillId="5" borderId="14" xfId="0" applyFont="1" applyFill="1" applyBorder="1" applyAlignment="1">
      <alignment horizontal="left"/>
    </xf>
    <xf numFmtId="0" fontId="33" fillId="5" borderId="15" xfId="0" applyFont="1" applyFill="1" applyBorder="1" applyAlignment="1">
      <alignment horizontal="left"/>
    </xf>
    <xf numFmtId="0" fontId="33" fillId="5" borderId="16" xfId="0" applyFont="1" applyFill="1" applyBorder="1" applyAlignment="1">
      <alignment horizontal="left"/>
    </xf>
    <xf numFmtId="0" fontId="49" fillId="0" borderId="14" xfId="49" applyFont="1" applyFill="1" applyBorder="1" applyAlignment="1">
      <alignment horizontal="left" vertical="center"/>
    </xf>
    <xf numFmtId="0" fontId="49" fillId="0" borderId="15" xfId="49" applyFont="1" applyFill="1" applyBorder="1" applyAlignment="1">
      <alignment horizontal="left" vertical="center"/>
    </xf>
    <xf numFmtId="0" fontId="49" fillId="0" borderId="16" xfId="49" applyFont="1" applyFill="1" applyBorder="1" applyAlignment="1">
      <alignment horizontal="left" vertical="center"/>
    </xf>
    <xf numFmtId="0" fontId="20" fillId="0" borderId="0" xfId="0" quotePrefix="1" applyFont="1" applyAlignment="1">
      <alignment horizontal="left"/>
    </xf>
    <xf numFmtId="0" fontId="9" fillId="0" borderId="15" xfId="48" applyNumberFormat="1" applyFont="1" applyFill="1" applyBorder="1" applyAlignment="1">
      <alignment horizontal="left" vertical="center"/>
    </xf>
    <xf numFmtId="0" fontId="9" fillId="0" borderId="16" xfId="48" applyNumberFormat="1" applyFont="1" applyFill="1" applyBorder="1" applyAlignment="1">
      <alignment horizontal="left" vertical="center"/>
    </xf>
    <xf numFmtId="0" fontId="19" fillId="0" borderId="0" xfId="5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0" fillId="0" borderId="0" xfId="45" applyFont="1" applyFill="1" applyBorder="1" applyAlignment="1">
      <alignment horizontal="center" vertical="center"/>
    </xf>
    <xf numFmtId="0" fontId="11" fillId="5" borderId="0" xfId="49" applyFont="1" applyFill="1" applyBorder="1" applyAlignment="1">
      <alignment horizontal="center" vertical="center"/>
    </xf>
    <xf numFmtId="0" fontId="33" fillId="0" borderId="24" xfId="0" applyNumberFormat="1" applyFont="1" applyBorder="1"/>
    <xf numFmtId="0" fontId="33" fillId="0" borderId="25" xfId="0" applyNumberFormat="1" applyFont="1" applyBorder="1"/>
    <xf numFmtId="0" fontId="33" fillId="0" borderId="26" xfId="0" applyNumberFormat="1" applyFont="1" applyBorder="1"/>
    <xf numFmtId="0" fontId="6" fillId="0" borderId="29" xfId="0" applyNumberFormat="1" applyFont="1" applyBorder="1"/>
    <xf numFmtId="0" fontId="6" fillId="0" borderId="30" xfId="0" applyNumberFormat="1" applyFont="1" applyBorder="1"/>
    <xf numFmtId="0" fontId="6" fillId="0" borderId="31" xfId="0" applyNumberFormat="1" applyFont="1" applyBorder="1"/>
    <xf numFmtId="0" fontId="6" fillId="0" borderId="15" xfId="48" applyNumberFormat="1" applyFont="1" applyFill="1" applyBorder="1" applyAlignment="1">
      <alignment horizontal="left" vertical="center"/>
    </xf>
    <xf numFmtId="0" fontId="6" fillId="0" borderId="16" xfId="48" applyNumberFormat="1" applyFont="1" applyFill="1" applyBorder="1" applyAlignment="1">
      <alignment horizontal="left" vertical="center"/>
    </xf>
    <xf numFmtId="0" fontId="33" fillId="0" borderId="14" xfId="0" applyNumberFormat="1" applyFont="1" applyBorder="1"/>
    <xf numFmtId="0" fontId="33" fillId="0" borderId="15" xfId="0" applyNumberFormat="1" applyFont="1" applyBorder="1"/>
    <xf numFmtId="0" fontId="33" fillId="0" borderId="16" xfId="0" applyNumberFormat="1" applyFont="1" applyBorder="1"/>
    <xf numFmtId="0" fontId="33" fillId="0" borderId="22" xfId="48" applyFont="1" applyFill="1" applyBorder="1" applyAlignment="1">
      <alignment horizontal="left" vertical="center"/>
    </xf>
    <xf numFmtId="0" fontId="35" fillId="11" borderId="0" xfId="57" applyBorder="1"/>
    <xf numFmtId="0" fontId="35" fillId="11" borderId="41" xfId="57" applyBorder="1"/>
    <xf numFmtId="0" fontId="35" fillId="11" borderId="0" xfId="57" applyBorder="1" applyAlignment="1">
      <alignment horizontal="left" vertical="center"/>
    </xf>
    <xf numFmtId="0" fontId="35" fillId="11" borderId="41" xfId="57" applyBorder="1" applyAlignment="1">
      <alignment horizontal="left" vertical="center"/>
    </xf>
    <xf numFmtId="0" fontId="35" fillId="11" borderId="0" xfId="57" applyBorder="1" applyAlignment="1">
      <alignment horizontal="left" vertical="center" wrapText="1"/>
    </xf>
    <xf numFmtId="0" fontId="35" fillId="11" borderId="41" xfId="57" applyBorder="1" applyAlignment="1">
      <alignment horizontal="left" vertical="center" wrapText="1"/>
    </xf>
    <xf numFmtId="0" fontId="31" fillId="0" borderId="0" xfId="0" applyFont="1" applyFill="1" applyBorder="1" applyAlignment="1">
      <alignment horizontal="center" vertical="center"/>
    </xf>
    <xf numFmtId="0" fontId="31" fillId="7" borderId="3" xfId="0" applyFont="1" applyFill="1" applyBorder="1" applyAlignment="1">
      <alignment horizontal="center" vertical="center"/>
    </xf>
    <xf numFmtId="0" fontId="31" fillId="7" borderId="1" xfId="0" applyFont="1" applyFill="1" applyBorder="1" applyAlignment="1">
      <alignment horizontal="center" vertical="center"/>
    </xf>
    <xf numFmtId="0" fontId="31" fillId="7" borderId="33" xfId="0" applyFont="1" applyFill="1" applyBorder="1" applyAlignment="1">
      <alignment horizontal="center" vertical="center"/>
    </xf>
    <xf numFmtId="0" fontId="31" fillId="7" borderId="34" xfId="0" applyFont="1" applyFill="1" applyBorder="1" applyAlignment="1">
      <alignment horizontal="center" vertical="center"/>
    </xf>
    <xf numFmtId="0" fontId="31" fillId="7" borderId="35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8" fillId="11" borderId="40" xfId="57" applyFont="1" applyBorder="1" applyAlignment="1">
      <alignment horizontal="left" vertical="center"/>
    </xf>
    <xf numFmtId="0" fontId="38" fillId="11" borderId="0" xfId="57" applyFont="1" applyBorder="1" applyAlignment="1">
      <alignment horizontal="left" vertical="center"/>
    </xf>
    <xf numFmtId="0" fontId="39" fillId="12" borderId="40" xfId="58" applyFont="1" applyBorder="1" applyAlignment="1">
      <alignment horizontal="left" vertical="center"/>
    </xf>
    <xf numFmtId="0" fontId="39" fillId="12" borderId="0" xfId="58" applyFont="1" applyBorder="1" applyAlignment="1">
      <alignment horizontal="left" vertical="center"/>
    </xf>
    <xf numFmtId="0" fontId="36" fillId="12" borderId="0" xfId="58" applyAlignment="1">
      <alignment horizontal="center" vertical="center"/>
    </xf>
    <xf numFmtId="0" fontId="0" fillId="0" borderId="0" xfId="0" applyAlignment="1">
      <alignment horizontal="center" vertical="center"/>
    </xf>
    <xf numFmtId="0" fontId="38" fillId="11" borderId="45" xfId="57" applyFont="1" applyBorder="1" applyAlignment="1">
      <alignment horizontal="left" vertical="center"/>
    </xf>
    <xf numFmtId="0" fontId="38" fillId="11" borderId="46" xfId="57" applyFont="1" applyBorder="1" applyAlignment="1">
      <alignment horizontal="left" vertical="center"/>
    </xf>
    <xf numFmtId="0" fontId="38" fillId="11" borderId="47" xfId="57" applyFont="1" applyBorder="1" applyAlignment="1">
      <alignment horizontal="left" vertical="center"/>
    </xf>
    <xf numFmtId="0" fontId="39" fillId="12" borderId="45" xfId="58" applyFont="1" applyBorder="1" applyAlignment="1">
      <alignment horizontal="left" vertical="center"/>
    </xf>
    <xf numFmtId="0" fontId="39" fillId="12" borderId="46" xfId="58" applyFont="1" applyBorder="1" applyAlignment="1">
      <alignment horizontal="left" vertical="center"/>
    </xf>
    <xf numFmtId="0" fontId="39" fillId="12" borderId="47" xfId="58" applyFont="1" applyBorder="1" applyAlignment="1">
      <alignment horizontal="left" vertical="center"/>
    </xf>
    <xf numFmtId="0" fontId="40" fillId="0" borderId="45" xfId="0" applyFont="1" applyBorder="1" applyAlignment="1">
      <alignment horizontal="center" vertical="center"/>
    </xf>
    <xf numFmtId="0" fontId="40" fillId="0" borderId="46" xfId="0" applyFont="1" applyBorder="1" applyAlignment="1">
      <alignment horizontal="center" vertical="center"/>
    </xf>
    <xf numFmtId="0" fontId="40" fillId="0" borderId="47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5" fillId="11" borderId="0" xfId="57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54" applyFont="1" applyBorder="1" applyAlignment="1">
      <alignment horizontal="center" vertical="center"/>
    </xf>
    <xf numFmtId="0" fontId="5" fillId="0" borderId="1" xfId="54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66">
    <cellStyle name="Comma 2" xfId="3"/>
    <cellStyle name="Comma 3" xfId="4"/>
    <cellStyle name="Comma 4" xfId="2"/>
    <cellStyle name="Normal 2" xfId="5"/>
    <cellStyle name="Normal 2 2" xfId="6"/>
    <cellStyle name="Normal 2 2 2" xfId="7"/>
    <cellStyle name="Normal 2 2 2 2" xfId="63"/>
    <cellStyle name="Normal 2 2_แผน 55_รวมเล่ม - 23 ก.พ.54- v.ผชก.(พ)" xfId="8"/>
    <cellStyle name="Normal 2 3" xfId="9"/>
    <cellStyle name="Normal 2 3 2" xfId="10"/>
    <cellStyle name="Normal 2 3_แผน 55_รวมเล่ม - 23 ก.พ.54- v.ผชก.(พ)" xfId="11"/>
    <cellStyle name="Normal 2 4" xfId="64"/>
    <cellStyle name="Normal 3" xfId="12"/>
    <cellStyle name="Normal 3 2" xfId="13"/>
    <cellStyle name="Normal 4" xfId="14"/>
    <cellStyle name="Normal 5" xfId="1"/>
    <cellStyle name="Normal 6" xfId="43"/>
    <cellStyle name="Normal 7" xfId="44"/>
    <cellStyle name="Normal 9" xfId="15"/>
    <cellStyle name="Normal_ปฏิทินการดำเนินงาน ผผธ." xfId="55"/>
    <cellStyle name="Normal_สายงานพัฒนาองค์กร" xfId="53"/>
    <cellStyle name="เครื่องหมายจุลภาค" xfId="50" builtinId="3"/>
    <cellStyle name="เครื่องหมายจุลภาค 19" xfId="16"/>
    <cellStyle name="เครื่องหมายจุลภาค 2" xfId="17"/>
    <cellStyle name="เครื่องหมายจุลภาค 3" xfId="18"/>
    <cellStyle name="ดี" xfId="56" builtinId="26"/>
    <cellStyle name="ปกติ" xfId="0" builtinId="0"/>
    <cellStyle name="ปกติ 10" xfId="19"/>
    <cellStyle name="ปกติ 11" xfId="20"/>
    <cellStyle name="ปกติ 11 2" xfId="60"/>
    <cellStyle name="ปกติ 12" xfId="21"/>
    <cellStyle name="ปกติ 15" xfId="22"/>
    <cellStyle name="ปกติ 16" xfId="23"/>
    <cellStyle name="ปกติ 17" xfId="24"/>
    <cellStyle name="ปกติ 19" xfId="25"/>
    <cellStyle name="ปกติ 2" xfId="26"/>
    <cellStyle name="ปกติ 2 10" xfId="27"/>
    <cellStyle name="ปกติ 2 10 2" xfId="61"/>
    <cellStyle name="ปกติ 2 11" xfId="28"/>
    <cellStyle name="ปกติ 2 14" xfId="29"/>
    <cellStyle name="ปกติ 2 15" xfId="30"/>
    <cellStyle name="ปกติ 2 18" xfId="31"/>
    <cellStyle name="ปกติ 2 3" xfId="32"/>
    <cellStyle name="ปกติ 2 5" xfId="33"/>
    <cellStyle name="ปกติ 2 7" xfId="34"/>
    <cellStyle name="ปกติ 2 8" xfId="35"/>
    <cellStyle name="ปกติ 2 9" xfId="36"/>
    <cellStyle name="ปกติ 3" xfId="37"/>
    <cellStyle name="ปกติ 3 2" xfId="59"/>
    <cellStyle name="ปกติ 4" xfId="38"/>
    <cellStyle name="ปกติ 4 2" xfId="39"/>
    <cellStyle name="ปกติ 4 2 2" xfId="65"/>
    <cellStyle name="ปกติ 6" xfId="40"/>
    <cellStyle name="ปกติ 8" xfId="41"/>
    <cellStyle name="ปกติ 9" xfId="42"/>
    <cellStyle name="ปกติ_แผนปฏิบัติ จ2 ปี 54 (การเงิน) " xfId="46"/>
    <cellStyle name="ปกติ_แผนปฏิบัติ จ2 ปี 54 (สังคม.เรียนรู้) 2" xfId="45"/>
    <cellStyle name="ปกติ_แผนปฏิบัติการ ของ ฝวธ.(จ2) ปี 2553 (ปรับปรุงครั้งที่ 1)(วันที่ 10 ก.พ.2553)" xfId="54"/>
    <cellStyle name="ปกติ_แผนปฏิบัติด้านการเงิน(แก้ไข2)" xfId="48"/>
    <cellStyle name="ปกติ_แผนปฏิบัติิ จ2 ปี 54-55 (ภายใน)" xfId="49"/>
    <cellStyle name="ปกติ_แผนปฏิบัติิ จ2 ปี 55 (การเงิน)" xfId="47"/>
    <cellStyle name="ปกติ_แผนปฏิบัติิ จ2 ปี 55 (สังคม.เรียนรู้)" xfId="52"/>
    <cellStyle name="ปกติ_แผนปฏิบัติิการ จ2 ปี 54" xfId="51"/>
    <cellStyle name="ปานกลาง" xfId="58" builtinId="28"/>
    <cellStyle name="เปอร์เซ็นต์" xfId="62" builtinId="5"/>
    <cellStyle name="แย่" xfId="57" builtinId="27"/>
  </cellStyles>
  <dxfs count="0"/>
  <tableStyles count="0" defaultTableStyle="TableStyleMedium2" defaultPivotStyle="PivotStyleLight16"/>
  <colors>
    <mruColors>
      <color rgb="FFFF00FF"/>
      <color rgb="FFFF99FF"/>
      <color rgb="FF0000FF"/>
      <color rgb="FFFF0066"/>
      <color rgb="FFFFFFCC"/>
      <color rgb="FFFFFFFF"/>
      <color rgb="FFA91B6C"/>
      <color rgb="FFCC00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658091</xdr:colOff>
      <xdr:row>30</xdr:row>
      <xdr:rowOff>181841</xdr:rowOff>
    </xdr:from>
    <xdr:to>
      <xdr:col>1</xdr:col>
      <xdr:colOff>802091</xdr:colOff>
      <xdr:row>33</xdr:row>
      <xdr:rowOff>180253</xdr:rowOff>
    </xdr:to>
    <xdr:sp macro="" textlink="">
      <xdr:nvSpPr>
        <xdr:cNvPr id="17" name="AutoShape 57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>
          <a:spLocks/>
        </xdr:cNvSpPr>
      </xdr:nvSpPr>
      <xdr:spPr bwMode="auto">
        <a:xfrm>
          <a:off x="4398818" y="10226386"/>
          <a:ext cx="144000" cy="1063481"/>
        </a:xfrm>
        <a:prstGeom prst="rightBrace">
          <a:avLst>
            <a:gd name="adj1" fmla="val 57517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692728</xdr:colOff>
      <xdr:row>38</xdr:row>
      <xdr:rowOff>207818</xdr:rowOff>
    </xdr:from>
    <xdr:to>
      <xdr:col>1</xdr:col>
      <xdr:colOff>836728</xdr:colOff>
      <xdr:row>41</xdr:row>
      <xdr:rowOff>206231</xdr:rowOff>
    </xdr:to>
    <xdr:sp macro="" textlink="">
      <xdr:nvSpPr>
        <xdr:cNvPr id="18" name="AutoShape 5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>
          <a:spLocks/>
        </xdr:cNvSpPr>
      </xdr:nvSpPr>
      <xdr:spPr bwMode="auto">
        <a:xfrm>
          <a:off x="4433455" y="13092545"/>
          <a:ext cx="144000" cy="1063481"/>
        </a:xfrm>
        <a:prstGeom prst="rightBrace">
          <a:avLst>
            <a:gd name="adj1" fmla="val 57517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736023</xdr:colOff>
      <xdr:row>60</xdr:row>
      <xdr:rowOff>216476</xdr:rowOff>
    </xdr:from>
    <xdr:to>
      <xdr:col>1</xdr:col>
      <xdr:colOff>880023</xdr:colOff>
      <xdr:row>63</xdr:row>
      <xdr:rowOff>214889</xdr:rowOff>
    </xdr:to>
    <xdr:sp macro="" textlink="">
      <xdr:nvSpPr>
        <xdr:cNvPr id="20" name="AutoShape 57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>
          <a:spLocks/>
        </xdr:cNvSpPr>
      </xdr:nvSpPr>
      <xdr:spPr bwMode="auto">
        <a:xfrm>
          <a:off x="4476750" y="20556681"/>
          <a:ext cx="144000" cy="1063481"/>
        </a:xfrm>
        <a:prstGeom prst="rightBrace">
          <a:avLst>
            <a:gd name="adj1" fmla="val 57517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658091</xdr:colOff>
      <xdr:row>111</xdr:row>
      <xdr:rowOff>207818</xdr:rowOff>
    </xdr:from>
    <xdr:to>
      <xdr:col>1</xdr:col>
      <xdr:colOff>802091</xdr:colOff>
      <xdr:row>115</xdr:row>
      <xdr:rowOff>206231</xdr:rowOff>
    </xdr:to>
    <xdr:sp macro="" textlink="">
      <xdr:nvSpPr>
        <xdr:cNvPr id="25" name="AutoShape 57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>
          <a:spLocks/>
        </xdr:cNvSpPr>
      </xdr:nvSpPr>
      <xdr:spPr bwMode="auto">
        <a:xfrm>
          <a:off x="4398818" y="38299159"/>
          <a:ext cx="144000" cy="1063481"/>
        </a:xfrm>
        <a:prstGeom prst="rightBrace">
          <a:avLst>
            <a:gd name="adj1" fmla="val 57517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692727</xdr:colOff>
      <xdr:row>53</xdr:row>
      <xdr:rowOff>216478</xdr:rowOff>
    </xdr:from>
    <xdr:to>
      <xdr:col>1</xdr:col>
      <xdr:colOff>836727</xdr:colOff>
      <xdr:row>56</xdr:row>
      <xdr:rowOff>214890</xdr:rowOff>
    </xdr:to>
    <xdr:sp macro="" textlink="">
      <xdr:nvSpPr>
        <xdr:cNvPr id="10" name="AutoShape 57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>
          <a:spLocks/>
        </xdr:cNvSpPr>
      </xdr:nvSpPr>
      <xdr:spPr bwMode="auto">
        <a:xfrm>
          <a:off x="4547656" y="18871101"/>
          <a:ext cx="144000" cy="1049756"/>
        </a:xfrm>
        <a:prstGeom prst="rightBrace">
          <a:avLst>
            <a:gd name="adj1" fmla="val 57517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718705</xdr:colOff>
      <xdr:row>67</xdr:row>
      <xdr:rowOff>225136</xdr:rowOff>
    </xdr:from>
    <xdr:to>
      <xdr:col>1</xdr:col>
      <xdr:colOff>862705</xdr:colOff>
      <xdr:row>70</xdr:row>
      <xdr:rowOff>223549</xdr:rowOff>
    </xdr:to>
    <xdr:sp macro="" textlink="">
      <xdr:nvSpPr>
        <xdr:cNvPr id="11" name="AutoShape 57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>
          <a:spLocks/>
        </xdr:cNvSpPr>
      </xdr:nvSpPr>
      <xdr:spPr bwMode="auto">
        <a:xfrm>
          <a:off x="4573634" y="23786032"/>
          <a:ext cx="144000" cy="1049758"/>
        </a:xfrm>
        <a:prstGeom prst="rightBrace">
          <a:avLst>
            <a:gd name="adj1" fmla="val 57517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640773</xdr:colOff>
      <xdr:row>75</xdr:row>
      <xdr:rowOff>225135</xdr:rowOff>
    </xdr:from>
    <xdr:to>
      <xdr:col>1</xdr:col>
      <xdr:colOff>784773</xdr:colOff>
      <xdr:row>78</xdr:row>
      <xdr:rowOff>223548</xdr:rowOff>
    </xdr:to>
    <xdr:sp macro="" textlink="">
      <xdr:nvSpPr>
        <xdr:cNvPr id="12" name="AutoShape 57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>
          <a:spLocks/>
        </xdr:cNvSpPr>
      </xdr:nvSpPr>
      <xdr:spPr bwMode="auto">
        <a:xfrm>
          <a:off x="4495702" y="26589616"/>
          <a:ext cx="144000" cy="1049757"/>
        </a:xfrm>
        <a:prstGeom prst="rightBrace">
          <a:avLst>
            <a:gd name="adj1" fmla="val 57517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675409</xdr:colOff>
      <xdr:row>88</xdr:row>
      <xdr:rowOff>216478</xdr:rowOff>
    </xdr:from>
    <xdr:to>
      <xdr:col>1</xdr:col>
      <xdr:colOff>819409</xdr:colOff>
      <xdr:row>91</xdr:row>
      <xdr:rowOff>214891</xdr:rowOff>
    </xdr:to>
    <xdr:sp macro="" textlink="">
      <xdr:nvSpPr>
        <xdr:cNvPr id="14" name="AutoShape 57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>
          <a:spLocks/>
        </xdr:cNvSpPr>
      </xdr:nvSpPr>
      <xdr:spPr bwMode="auto">
        <a:xfrm>
          <a:off x="4530338" y="31136785"/>
          <a:ext cx="144000" cy="1049757"/>
        </a:xfrm>
        <a:prstGeom prst="rightBrace">
          <a:avLst>
            <a:gd name="adj1" fmla="val 57517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676275</xdr:colOff>
      <xdr:row>39</xdr:row>
      <xdr:rowOff>161925</xdr:rowOff>
    </xdr:from>
    <xdr:to>
      <xdr:col>1</xdr:col>
      <xdr:colOff>907612</xdr:colOff>
      <xdr:row>41</xdr:row>
      <xdr:rowOff>247650</xdr:rowOff>
    </xdr:to>
    <xdr:sp macro="" textlink="">
      <xdr:nvSpPr>
        <xdr:cNvPr id="2" name="AutoShape 57">
          <a:extLst>
            <a:ext uri="{FF2B5EF4-FFF2-40B4-BE49-F238E27FC236}">
              <a16:creationId xmlns:a16="http://schemas.microsoft.com/office/drawing/2014/main" xmlns="" id="{00000000-0008-0000-1F00-000002000000}"/>
            </a:ext>
          </a:extLst>
        </xdr:cNvPr>
        <xdr:cNvSpPr>
          <a:spLocks/>
        </xdr:cNvSpPr>
      </xdr:nvSpPr>
      <xdr:spPr bwMode="auto">
        <a:xfrm>
          <a:off x="4210050" y="12496800"/>
          <a:ext cx="231337" cy="790575"/>
        </a:xfrm>
        <a:prstGeom prst="rightBrace">
          <a:avLst>
            <a:gd name="adj1" fmla="val 48544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676275</xdr:colOff>
      <xdr:row>46</xdr:row>
      <xdr:rowOff>161925</xdr:rowOff>
    </xdr:from>
    <xdr:to>
      <xdr:col>1</xdr:col>
      <xdr:colOff>907612</xdr:colOff>
      <xdr:row>48</xdr:row>
      <xdr:rowOff>247650</xdr:rowOff>
    </xdr:to>
    <xdr:sp macro="" textlink="">
      <xdr:nvSpPr>
        <xdr:cNvPr id="3" name="AutoShape 57">
          <a:extLst>
            <a:ext uri="{FF2B5EF4-FFF2-40B4-BE49-F238E27FC236}">
              <a16:creationId xmlns:a16="http://schemas.microsoft.com/office/drawing/2014/main" xmlns="" id="{00000000-0008-0000-1F00-000003000000}"/>
            </a:ext>
          </a:extLst>
        </xdr:cNvPr>
        <xdr:cNvSpPr>
          <a:spLocks/>
        </xdr:cNvSpPr>
      </xdr:nvSpPr>
      <xdr:spPr bwMode="auto">
        <a:xfrm>
          <a:off x="4210050" y="14963775"/>
          <a:ext cx="231337" cy="790575"/>
        </a:xfrm>
        <a:prstGeom prst="rightBrace">
          <a:avLst>
            <a:gd name="adj1" fmla="val 48544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895351</xdr:colOff>
      <xdr:row>17</xdr:row>
      <xdr:rowOff>161925</xdr:rowOff>
    </xdr:from>
    <xdr:to>
      <xdr:col>3</xdr:col>
      <xdr:colOff>19050</xdr:colOff>
      <xdr:row>20</xdr:row>
      <xdr:rowOff>247650</xdr:rowOff>
    </xdr:to>
    <xdr:sp macro="" textlink="">
      <xdr:nvSpPr>
        <xdr:cNvPr id="3" name="AutoShape 57">
          <a:extLst>
            <a:ext uri="{FF2B5EF4-FFF2-40B4-BE49-F238E27FC236}">
              <a16:creationId xmlns:a16="http://schemas.microsoft.com/office/drawing/2014/main" xmlns="" id="{00000000-0008-0000-2000-000003000000}"/>
            </a:ext>
          </a:extLst>
        </xdr:cNvPr>
        <xdr:cNvSpPr>
          <a:spLocks/>
        </xdr:cNvSpPr>
      </xdr:nvSpPr>
      <xdr:spPr bwMode="auto">
        <a:xfrm>
          <a:off x="6400801" y="6505575"/>
          <a:ext cx="161924" cy="1143000"/>
        </a:xfrm>
        <a:prstGeom prst="rightBrace">
          <a:avLst>
            <a:gd name="adj1" fmla="val 49423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866775</xdr:colOff>
      <xdr:row>24</xdr:row>
      <xdr:rowOff>85724</xdr:rowOff>
    </xdr:from>
    <xdr:to>
      <xdr:col>2</xdr:col>
      <xdr:colOff>1019175</xdr:colOff>
      <xdr:row>26</xdr:row>
      <xdr:rowOff>266699</xdr:rowOff>
    </xdr:to>
    <xdr:sp macro="" textlink="">
      <xdr:nvSpPr>
        <xdr:cNvPr id="4" name="AutoShape 57">
          <a:extLst>
            <a:ext uri="{FF2B5EF4-FFF2-40B4-BE49-F238E27FC236}">
              <a16:creationId xmlns:a16="http://schemas.microsoft.com/office/drawing/2014/main" xmlns="" id="{00000000-0008-0000-2000-000004000000}"/>
            </a:ext>
          </a:extLst>
        </xdr:cNvPr>
        <xdr:cNvSpPr>
          <a:spLocks/>
        </xdr:cNvSpPr>
      </xdr:nvSpPr>
      <xdr:spPr bwMode="auto">
        <a:xfrm>
          <a:off x="6372225" y="8543924"/>
          <a:ext cx="152400" cy="885825"/>
        </a:xfrm>
        <a:prstGeom prst="rightBrace">
          <a:avLst>
            <a:gd name="adj1" fmla="val 49423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771525</xdr:colOff>
      <xdr:row>16</xdr:row>
      <xdr:rowOff>161925</xdr:rowOff>
    </xdr:from>
    <xdr:to>
      <xdr:col>1</xdr:col>
      <xdr:colOff>990600</xdr:colOff>
      <xdr:row>18</xdr:row>
      <xdr:rowOff>219075</xdr:rowOff>
    </xdr:to>
    <xdr:sp macro="" textlink="">
      <xdr:nvSpPr>
        <xdr:cNvPr id="3" name="AutoShape 57">
          <a:extLst>
            <a:ext uri="{FF2B5EF4-FFF2-40B4-BE49-F238E27FC236}">
              <a16:creationId xmlns:a16="http://schemas.microsoft.com/office/drawing/2014/main" xmlns="" id="{00000000-0008-0000-2200-000003000000}"/>
            </a:ext>
          </a:extLst>
        </xdr:cNvPr>
        <xdr:cNvSpPr>
          <a:spLocks/>
        </xdr:cNvSpPr>
      </xdr:nvSpPr>
      <xdr:spPr bwMode="auto">
        <a:xfrm>
          <a:off x="5010150" y="5800725"/>
          <a:ext cx="219075" cy="762000"/>
        </a:xfrm>
        <a:prstGeom prst="rightBrace">
          <a:avLst>
            <a:gd name="adj1" fmla="val 48544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87</xdr:row>
      <xdr:rowOff>161925</xdr:rowOff>
    </xdr:from>
    <xdr:to>
      <xdr:col>1</xdr:col>
      <xdr:colOff>962025</xdr:colOff>
      <xdr:row>89</xdr:row>
      <xdr:rowOff>209550</xdr:rowOff>
    </xdr:to>
    <xdr:sp macro="" textlink="">
      <xdr:nvSpPr>
        <xdr:cNvPr id="7" name="AutoShape 57">
          <a:extLst>
            <a:ext uri="{FF2B5EF4-FFF2-40B4-BE49-F238E27FC236}">
              <a16:creationId xmlns:a16="http://schemas.microsoft.com/office/drawing/2014/main" xmlns="" id="{00000000-0008-0000-2300-000007000000}"/>
            </a:ext>
          </a:extLst>
        </xdr:cNvPr>
        <xdr:cNvSpPr>
          <a:spLocks/>
        </xdr:cNvSpPr>
      </xdr:nvSpPr>
      <xdr:spPr bwMode="auto">
        <a:xfrm>
          <a:off x="4581525" y="37871400"/>
          <a:ext cx="200025" cy="752475"/>
        </a:xfrm>
        <a:prstGeom prst="rightBrace">
          <a:avLst>
            <a:gd name="adj1" fmla="val 49423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723900</xdr:colOff>
      <xdr:row>30</xdr:row>
      <xdr:rowOff>133350</xdr:rowOff>
    </xdr:from>
    <xdr:to>
      <xdr:col>1</xdr:col>
      <xdr:colOff>895350</xdr:colOff>
      <xdr:row>33</xdr:row>
      <xdr:rowOff>285750</xdr:rowOff>
    </xdr:to>
    <xdr:sp macro="" textlink="">
      <xdr:nvSpPr>
        <xdr:cNvPr id="9" name="AutoShape 57">
          <a:extLst>
            <a:ext uri="{FF2B5EF4-FFF2-40B4-BE49-F238E27FC236}">
              <a16:creationId xmlns:a16="http://schemas.microsoft.com/office/drawing/2014/main" xmlns="" id="{00000000-0008-0000-2500-000009000000}"/>
            </a:ext>
          </a:extLst>
        </xdr:cNvPr>
        <xdr:cNvSpPr>
          <a:spLocks/>
        </xdr:cNvSpPr>
      </xdr:nvSpPr>
      <xdr:spPr bwMode="auto">
        <a:xfrm>
          <a:off x="4410075" y="10706100"/>
          <a:ext cx="171450" cy="1209675"/>
        </a:xfrm>
        <a:prstGeom prst="rightBrace">
          <a:avLst>
            <a:gd name="adj1" fmla="val 48985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752475</xdr:colOff>
      <xdr:row>23</xdr:row>
      <xdr:rowOff>238125</xdr:rowOff>
    </xdr:from>
    <xdr:to>
      <xdr:col>1</xdr:col>
      <xdr:colOff>962025</xdr:colOff>
      <xdr:row>27</xdr:row>
      <xdr:rowOff>209550</xdr:rowOff>
    </xdr:to>
    <xdr:sp macro="" textlink="">
      <xdr:nvSpPr>
        <xdr:cNvPr id="10" name="AutoShape 57">
          <a:extLst>
            <a:ext uri="{FF2B5EF4-FFF2-40B4-BE49-F238E27FC236}">
              <a16:creationId xmlns:a16="http://schemas.microsoft.com/office/drawing/2014/main" xmlns="" id="{00000000-0008-0000-2500-00000A000000}"/>
            </a:ext>
          </a:extLst>
        </xdr:cNvPr>
        <xdr:cNvSpPr>
          <a:spLocks/>
        </xdr:cNvSpPr>
      </xdr:nvSpPr>
      <xdr:spPr bwMode="auto">
        <a:xfrm>
          <a:off x="4438650" y="8343900"/>
          <a:ext cx="209550" cy="1381125"/>
        </a:xfrm>
        <a:prstGeom prst="rightBrace">
          <a:avLst>
            <a:gd name="adj1" fmla="val 48982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179</xdr:row>
      <xdr:rowOff>104775</xdr:rowOff>
    </xdr:from>
    <xdr:to>
      <xdr:col>2</xdr:col>
      <xdr:colOff>447675</xdr:colOff>
      <xdr:row>181</xdr:row>
      <xdr:rowOff>95251</xdr:rowOff>
    </xdr:to>
    <xdr:sp macro="" textlink="">
      <xdr:nvSpPr>
        <xdr:cNvPr id="2" name="วงเล็บปีกกาขวา 1">
          <a:extLst>
            <a:ext uri="{FF2B5EF4-FFF2-40B4-BE49-F238E27FC236}">
              <a16:creationId xmlns:a16="http://schemas.microsoft.com/office/drawing/2014/main" xmlns="" id="{00000000-0008-0000-2800-000002000000}"/>
            </a:ext>
          </a:extLst>
        </xdr:cNvPr>
        <xdr:cNvSpPr/>
      </xdr:nvSpPr>
      <xdr:spPr>
        <a:xfrm>
          <a:off x="8772525" y="59778900"/>
          <a:ext cx="409575" cy="657226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</xdr:col>
      <xdr:colOff>9524</xdr:colOff>
      <xdr:row>176</xdr:row>
      <xdr:rowOff>76201</xdr:rowOff>
    </xdr:from>
    <xdr:to>
      <xdr:col>2</xdr:col>
      <xdr:colOff>676273</xdr:colOff>
      <xdr:row>177</xdr:row>
      <xdr:rowOff>323851</xdr:rowOff>
    </xdr:to>
    <xdr:sp macro="" textlink="">
      <xdr:nvSpPr>
        <xdr:cNvPr id="3" name="วงเล็บปีกกาขวา 2">
          <a:extLst>
            <a:ext uri="{FF2B5EF4-FFF2-40B4-BE49-F238E27FC236}">
              <a16:creationId xmlns:a16="http://schemas.microsoft.com/office/drawing/2014/main" xmlns="" id="{00000000-0008-0000-2800-000003000000}"/>
            </a:ext>
          </a:extLst>
        </xdr:cNvPr>
        <xdr:cNvSpPr/>
      </xdr:nvSpPr>
      <xdr:spPr>
        <a:xfrm>
          <a:off x="8743949" y="58750201"/>
          <a:ext cx="666749" cy="5810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5924549</xdr:colOff>
      <xdr:row>266</xdr:row>
      <xdr:rowOff>66675</xdr:rowOff>
    </xdr:from>
    <xdr:to>
      <xdr:col>1</xdr:col>
      <xdr:colOff>6391274</xdr:colOff>
      <xdr:row>269</xdr:row>
      <xdr:rowOff>28575</xdr:rowOff>
    </xdr:to>
    <xdr:sp macro="" textlink="">
      <xdr:nvSpPr>
        <xdr:cNvPr id="4" name="วงเล็บปีกกาขวา 3">
          <a:extLst>
            <a:ext uri="{FF2B5EF4-FFF2-40B4-BE49-F238E27FC236}">
              <a16:creationId xmlns:a16="http://schemas.microsoft.com/office/drawing/2014/main" xmlns="" id="{00000000-0008-0000-2800-000004000000}"/>
            </a:ext>
          </a:extLst>
        </xdr:cNvPr>
        <xdr:cNvSpPr/>
      </xdr:nvSpPr>
      <xdr:spPr>
        <a:xfrm>
          <a:off x="8734424" y="88677750"/>
          <a:ext cx="0" cy="9620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219075</xdr:colOff>
      <xdr:row>70</xdr:row>
      <xdr:rowOff>85725</xdr:rowOff>
    </xdr:from>
    <xdr:to>
      <xdr:col>2</xdr:col>
      <xdr:colOff>409575</xdr:colOff>
      <xdr:row>71</xdr:row>
      <xdr:rowOff>276225</xdr:rowOff>
    </xdr:to>
    <xdr:sp macro="" textlink="">
      <xdr:nvSpPr>
        <xdr:cNvPr id="5" name="วงเล็บปีกกาขวา 4">
          <a:extLst>
            <a:ext uri="{FF2B5EF4-FFF2-40B4-BE49-F238E27FC236}">
              <a16:creationId xmlns:a16="http://schemas.microsoft.com/office/drawing/2014/main" xmlns="" id="{00000000-0008-0000-2800-000005000000}"/>
            </a:ext>
          </a:extLst>
        </xdr:cNvPr>
        <xdr:cNvSpPr/>
      </xdr:nvSpPr>
      <xdr:spPr>
        <a:xfrm>
          <a:off x="8953500" y="23421975"/>
          <a:ext cx="190500" cy="5238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6048375</xdr:colOff>
      <xdr:row>145</xdr:row>
      <xdr:rowOff>47625</xdr:rowOff>
    </xdr:from>
    <xdr:to>
      <xdr:col>1</xdr:col>
      <xdr:colOff>6276975</xdr:colOff>
      <xdr:row>147</xdr:row>
      <xdr:rowOff>323850</xdr:rowOff>
    </xdr:to>
    <xdr:sp macro="" textlink="">
      <xdr:nvSpPr>
        <xdr:cNvPr id="6" name="วงเล็บปีกกาขวา 5">
          <a:extLst>
            <a:ext uri="{FF2B5EF4-FFF2-40B4-BE49-F238E27FC236}">
              <a16:creationId xmlns:a16="http://schemas.microsoft.com/office/drawing/2014/main" xmlns="" id="{00000000-0008-0000-2800-000006000000}"/>
            </a:ext>
          </a:extLst>
        </xdr:cNvPr>
        <xdr:cNvSpPr/>
      </xdr:nvSpPr>
      <xdr:spPr>
        <a:xfrm>
          <a:off x="8734425" y="48387000"/>
          <a:ext cx="0" cy="9429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826293</xdr:colOff>
      <xdr:row>23</xdr:row>
      <xdr:rowOff>85725</xdr:rowOff>
    </xdr:from>
    <xdr:to>
      <xdr:col>2</xdr:col>
      <xdr:colOff>952500</xdr:colOff>
      <xdr:row>25</xdr:row>
      <xdr:rowOff>347663</xdr:rowOff>
    </xdr:to>
    <xdr:sp macro="" textlink="">
      <xdr:nvSpPr>
        <xdr:cNvPr id="2" name="AutoShape 57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>
          <a:spLocks/>
        </xdr:cNvSpPr>
      </xdr:nvSpPr>
      <xdr:spPr bwMode="auto">
        <a:xfrm>
          <a:off x="5950743" y="8191500"/>
          <a:ext cx="126207" cy="966788"/>
        </a:xfrm>
        <a:prstGeom prst="rightBrace">
          <a:avLst>
            <a:gd name="adj1" fmla="val 47586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626532</xdr:colOff>
      <xdr:row>109</xdr:row>
      <xdr:rowOff>128058</xdr:rowOff>
    </xdr:from>
    <xdr:to>
      <xdr:col>1</xdr:col>
      <xdr:colOff>769407</xdr:colOff>
      <xdr:row>111</xdr:row>
      <xdr:rowOff>204258</xdr:rowOff>
    </xdr:to>
    <xdr:sp macro="" textlink="">
      <xdr:nvSpPr>
        <xdr:cNvPr id="16" name="AutoShape 57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>
          <a:spLocks/>
        </xdr:cNvSpPr>
      </xdr:nvSpPr>
      <xdr:spPr bwMode="auto">
        <a:xfrm>
          <a:off x="4484157" y="37132683"/>
          <a:ext cx="142875" cy="781050"/>
        </a:xfrm>
        <a:prstGeom prst="rightBrace">
          <a:avLst>
            <a:gd name="adj1" fmla="val 82981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866775</xdr:colOff>
      <xdr:row>127</xdr:row>
      <xdr:rowOff>223308</xdr:rowOff>
    </xdr:from>
    <xdr:to>
      <xdr:col>1</xdr:col>
      <xdr:colOff>988482</xdr:colOff>
      <xdr:row>130</xdr:row>
      <xdr:rowOff>238125</xdr:rowOff>
    </xdr:to>
    <xdr:sp macro="" textlink="">
      <xdr:nvSpPr>
        <xdr:cNvPr id="18" name="AutoShape 57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/>
        </xdr:cNvSpPr>
      </xdr:nvSpPr>
      <xdr:spPr bwMode="auto">
        <a:xfrm>
          <a:off x="4724400" y="43571583"/>
          <a:ext cx="121707" cy="1072092"/>
        </a:xfrm>
        <a:prstGeom prst="rightBrace">
          <a:avLst>
            <a:gd name="adj1" fmla="val 82981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781050</xdr:colOff>
      <xdr:row>134</xdr:row>
      <xdr:rowOff>209550</xdr:rowOff>
    </xdr:from>
    <xdr:to>
      <xdr:col>1</xdr:col>
      <xdr:colOff>971550</xdr:colOff>
      <xdr:row>137</xdr:row>
      <xdr:rowOff>295275</xdr:rowOff>
    </xdr:to>
    <xdr:sp macro="" textlink="">
      <xdr:nvSpPr>
        <xdr:cNvPr id="19" name="AutoShape 57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>
          <a:spLocks/>
        </xdr:cNvSpPr>
      </xdr:nvSpPr>
      <xdr:spPr bwMode="auto">
        <a:xfrm>
          <a:off x="4638675" y="46024800"/>
          <a:ext cx="190500" cy="1143000"/>
        </a:xfrm>
        <a:prstGeom prst="rightBrace">
          <a:avLst>
            <a:gd name="adj1" fmla="val 67421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636057</xdr:colOff>
      <xdr:row>99</xdr:row>
      <xdr:rowOff>118533</xdr:rowOff>
    </xdr:from>
    <xdr:to>
      <xdr:col>1</xdr:col>
      <xdr:colOff>778932</xdr:colOff>
      <xdr:row>101</xdr:row>
      <xdr:rowOff>194733</xdr:rowOff>
    </xdr:to>
    <xdr:sp macro="" textlink="">
      <xdr:nvSpPr>
        <xdr:cNvPr id="22" name="AutoShape 57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/>
        </xdr:cNvSpPr>
      </xdr:nvSpPr>
      <xdr:spPr bwMode="auto">
        <a:xfrm>
          <a:off x="4150782" y="32541633"/>
          <a:ext cx="142875" cy="781050"/>
        </a:xfrm>
        <a:prstGeom prst="rightBrace">
          <a:avLst>
            <a:gd name="adj1" fmla="val 82981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636057</xdr:colOff>
      <xdr:row>80</xdr:row>
      <xdr:rowOff>162095</xdr:rowOff>
    </xdr:from>
    <xdr:to>
      <xdr:col>1</xdr:col>
      <xdr:colOff>778932</xdr:colOff>
      <xdr:row>82</xdr:row>
      <xdr:rowOff>238295</xdr:rowOff>
    </xdr:to>
    <xdr:sp macro="" textlink="">
      <xdr:nvSpPr>
        <xdr:cNvPr id="25" name="AutoShape 57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>
          <a:spLocks/>
        </xdr:cNvSpPr>
      </xdr:nvSpPr>
      <xdr:spPr bwMode="auto">
        <a:xfrm>
          <a:off x="4493682" y="27651245"/>
          <a:ext cx="142875" cy="781050"/>
        </a:xfrm>
        <a:prstGeom prst="rightBrace">
          <a:avLst>
            <a:gd name="adj1" fmla="val 82981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603400</xdr:colOff>
      <xdr:row>120</xdr:row>
      <xdr:rowOff>151191</xdr:rowOff>
    </xdr:from>
    <xdr:to>
      <xdr:col>1</xdr:col>
      <xdr:colOff>746275</xdr:colOff>
      <xdr:row>122</xdr:row>
      <xdr:rowOff>227390</xdr:rowOff>
    </xdr:to>
    <xdr:sp macro="" textlink="">
      <xdr:nvSpPr>
        <xdr:cNvPr id="28" name="AutoShape 5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/>
        </xdr:cNvSpPr>
      </xdr:nvSpPr>
      <xdr:spPr bwMode="auto">
        <a:xfrm>
          <a:off x="4461025" y="41032491"/>
          <a:ext cx="142875" cy="781049"/>
        </a:xfrm>
        <a:prstGeom prst="rightBrace">
          <a:avLst>
            <a:gd name="adj1" fmla="val 82981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701371</xdr:colOff>
      <xdr:row>90</xdr:row>
      <xdr:rowOff>171451</xdr:rowOff>
    </xdr:from>
    <xdr:to>
      <xdr:col>1</xdr:col>
      <xdr:colOff>866775</xdr:colOff>
      <xdr:row>93</xdr:row>
      <xdr:rowOff>171602</xdr:rowOff>
    </xdr:to>
    <xdr:sp macro="" textlink="">
      <xdr:nvSpPr>
        <xdr:cNvPr id="29" name="AutoShape 57"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SpPr>
          <a:spLocks/>
        </xdr:cNvSpPr>
      </xdr:nvSpPr>
      <xdr:spPr bwMode="auto">
        <a:xfrm>
          <a:off x="4558996" y="30832426"/>
          <a:ext cx="165404" cy="1057426"/>
        </a:xfrm>
        <a:prstGeom prst="rightBrace">
          <a:avLst>
            <a:gd name="adj1" fmla="val 82981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752474</xdr:colOff>
      <xdr:row>34</xdr:row>
      <xdr:rowOff>171450</xdr:rowOff>
    </xdr:from>
    <xdr:to>
      <xdr:col>1</xdr:col>
      <xdr:colOff>895349</xdr:colOff>
      <xdr:row>36</xdr:row>
      <xdr:rowOff>247650</xdr:rowOff>
    </xdr:to>
    <xdr:sp macro="" textlink="">
      <xdr:nvSpPr>
        <xdr:cNvPr id="30" name="AutoShape 57"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SpPr>
          <a:spLocks/>
        </xdr:cNvSpPr>
      </xdr:nvSpPr>
      <xdr:spPr bwMode="auto">
        <a:xfrm>
          <a:off x="4610099" y="11801475"/>
          <a:ext cx="142875" cy="781050"/>
        </a:xfrm>
        <a:prstGeom prst="rightBrace">
          <a:avLst>
            <a:gd name="adj1" fmla="val 82981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752474</xdr:colOff>
      <xdr:row>44</xdr:row>
      <xdr:rowOff>171450</xdr:rowOff>
    </xdr:from>
    <xdr:to>
      <xdr:col>1</xdr:col>
      <xdr:colOff>895349</xdr:colOff>
      <xdr:row>46</xdr:row>
      <xdr:rowOff>247650</xdr:rowOff>
    </xdr:to>
    <xdr:sp macro="" textlink="">
      <xdr:nvSpPr>
        <xdr:cNvPr id="31" name="AutoShape 57"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SpPr>
          <a:spLocks/>
        </xdr:cNvSpPr>
      </xdr:nvSpPr>
      <xdr:spPr bwMode="auto">
        <a:xfrm>
          <a:off x="4610099" y="15325725"/>
          <a:ext cx="142875" cy="781050"/>
        </a:xfrm>
        <a:prstGeom prst="rightBrace">
          <a:avLst>
            <a:gd name="adj1" fmla="val 82981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752474</xdr:colOff>
      <xdr:row>53</xdr:row>
      <xdr:rowOff>171450</xdr:rowOff>
    </xdr:from>
    <xdr:to>
      <xdr:col>1</xdr:col>
      <xdr:colOff>895349</xdr:colOff>
      <xdr:row>55</xdr:row>
      <xdr:rowOff>247650</xdr:rowOff>
    </xdr:to>
    <xdr:sp macro="" textlink="">
      <xdr:nvSpPr>
        <xdr:cNvPr id="32" name="AutoShape 57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SpPr>
          <a:spLocks/>
        </xdr:cNvSpPr>
      </xdr:nvSpPr>
      <xdr:spPr bwMode="auto">
        <a:xfrm>
          <a:off x="4610099" y="18497550"/>
          <a:ext cx="142875" cy="781050"/>
        </a:xfrm>
        <a:prstGeom prst="rightBrace">
          <a:avLst>
            <a:gd name="adj1" fmla="val 82981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592514</xdr:colOff>
      <xdr:row>72</xdr:row>
      <xdr:rowOff>172981</xdr:rowOff>
    </xdr:from>
    <xdr:to>
      <xdr:col>1</xdr:col>
      <xdr:colOff>735389</xdr:colOff>
      <xdr:row>74</xdr:row>
      <xdr:rowOff>249181</xdr:rowOff>
    </xdr:to>
    <xdr:sp macro="" textlink="">
      <xdr:nvSpPr>
        <xdr:cNvPr id="33" name="AutoShape 57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SpPr>
          <a:spLocks/>
        </xdr:cNvSpPr>
      </xdr:nvSpPr>
      <xdr:spPr bwMode="auto">
        <a:xfrm>
          <a:off x="4450139" y="24842731"/>
          <a:ext cx="142875" cy="781050"/>
        </a:xfrm>
        <a:prstGeom prst="rightBrace">
          <a:avLst>
            <a:gd name="adj1" fmla="val 82981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592514</xdr:colOff>
      <xdr:row>192</xdr:row>
      <xdr:rowOff>172981</xdr:rowOff>
    </xdr:from>
    <xdr:to>
      <xdr:col>1</xdr:col>
      <xdr:colOff>735389</xdr:colOff>
      <xdr:row>194</xdr:row>
      <xdr:rowOff>249181</xdr:rowOff>
    </xdr:to>
    <xdr:sp macro="" textlink="">
      <xdr:nvSpPr>
        <xdr:cNvPr id="34" name="AutoShape 57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SpPr>
          <a:spLocks/>
        </xdr:cNvSpPr>
      </xdr:nvSpPr>
      <xdr:spPr bwMode="auto">
        <a:xfrm>
          <a:off x="4450139" y="65724031"/>
          <a:ext cx="142875" cy="781050"/>
        </a:xfrm>
        <a:prstGeom prst="rightBrace">
          <a:avLst>
            <a:gd name="adj1" fmla="val 82981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685800</xdr:colOff>
      <xdr:row>22</xdr:row>
      <xdr:rowOff>171450</xdr:rowOff>
    </xdr:from>
    <xdr:to>
      <xdr:col>1</xdr:col>
      <xdr:colOff>923925</xdr:colOff>
      <xdr:row>25</xdr:row>
      <xdr:rowOff>171450</xdr:rowOff>
    </xdr:to>
    <xdr:sp macro="" textlink="">
      <xdr:nvSpPr>
        <xdr:cNvPr id="16" name="AutoShape 57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>
          <a:spLocks/>
        </xdr:cNvSpPr>
      </xdr:nvSpPr>
      <xdr:spPr bwMode="auto">
        <a:xfrm>
          <a:off x="4543425" y="6772275"/>
          <a:ext cx="123825" cy="942975"/>
        </a:xfrm>
        <a:prstGeom prst="rightBrace">
          <a:avLst>
            <a:gd name="adj1" fmla="val 48544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685800</xdr:colOff>
      <xdr:row>31</xdr:row>
      <xdr:rowOff>171450</xdr:rowOff>
    </xdr:from>
    <xdr:to>
      <xdr:col>1</xdr:col>
      <xdr:colOff>923925</xdr:colOff>
      <xdr:row>34</xdr:row>
      <xdr:rowOff>171450</xdr:rowOff>
    </xdr:to>
    <xdr:sp macro="" textlink="">
      <xdr:nvSpPr>
        <xdr:cNvPr id="19" name="AutoShape 57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SpPr>
          <a:spLocks/>
        </xdr:cNvSpPr>
      </xdr:nvSpPr>
      <xdr:spPr bwMode="auto">
        <a:xfrm>
          <a:off x="4543425" y="11801475"/>
          <a:ext cx="123825" cy="942975"/>
        </a:xfrm>
        <a:prstGeom prst="rightBrace">
          <a:avLst>
            <a:gd name="adj1" fmla="val 48544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685800</xdr:colOff>
      <xdr:row>49</xdr:row>
      <xdr:rowOff>171450</xdr:rowOff>
    </xdr:from>
    <xdr:to>
      <xdr:col>1</xdr:col>
      <xdr:colOff>923925</xdr:colOff>
      <xdr:row>52</xdr:row>
      <xdr:rowOff>171450</xdr:rowOff>
    </xdr:to>
    <xdr:sp macro="" textlink="">
      <xdr:nvSpPr>
        <xdr:cNvPr id="20" name="AutoShape 57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SpPr>
          <a:spLocks/>
        </xdr:cNvSpPr>
      </xdr:nvSpPr>
      <xdr:spPr bwMode="auto">
        <a:xfrm>
          <a:off x="4543425" y="19030950"/>
          <a:ext cx="123825" cy="942975"/>
        </a:xfrm>
        <a:prstGeom prst="rightBrace">
          <a:avLst>
            <a:gd name="adj1" fmla="val 48544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685800</xdr:colOff>
      <xdr:row>59</xdr:row>
      <xdr:rowOff>171450</xdr:rowOff>
    </xdr:from>
    <xdr:to>
      <xdr:col>1</xdr:col>
      <xdr:colOff>923925</xdr:colOff>
      <xdr:row>62</xdr:row>
      <xdr:rowOff>171450</xdr:rowOff>
    </xdr:to>
    <xdr:sp macro="" textlink="">
      <xdr:nvSpPr>
        <xdr:cNvPr id="21" name="AutoShape 57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SpPr>
          <a:spLocks/>
        </xdr:cNvSpPr>
      </xdr:nvSpPr>
      <xdr:spPr bwMode="auto">
        <a:xfrm>
          <a:off x="4543425" y="21859875"/>
          <a:ext cx="123825" cy="942975"/>
        </a:xfrm>
        <a:prstGeom prst="rightBrace">
          <a:avLst>
            <a:gd name="adj1" fmla="val 48544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685800</xdr:colOff>
      <xdr:row>69</xdr:row>
      <xdr:rowOff>171450</xdr:rowOff>
    </xdr:from>
    <xdr:to>
      <xdr:col>1</xdr:col>
      <xdr:colOff>923925</xdr:colOff>
      <xdr:row>72</xdr:row>
      <xdr:rowOff>171450</xdr:rowOff>
    </xdr:to>
    <xdr:sp macro="" textlink="">
      <xdr:nvSpPr>
        <xdr:cNvPr id="22" name="AutoShape 57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SpPr>
          <a:spLocks/>
        </xdr:cNvSpPr>
      </xdr:nvSpPr>
      <xdr:spPr bwMode="auto">
        <a:xfrm>
          <a:off x="4543425" y="26260425"/>
          <a:ext cx="123825" cy="942975"/>
        </a:xfrm>
        <a:prstGeom prst="rightBrace">
          <a:avLst>
            <a:gd name="adj1" fmla="val 48544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685800</xdr:colOff>
      <xdr:row>40</xdr:row>
      <xdr:rowOff>171450</xdr:rowOff>
    </xdr:from>
    <xdr:to>
      <xdr:col>1</xdr:col>
      <xdr:colOff>923925</xdr:colOff>
      <xdr:row>43</xdr:row>
      <xdr:rowOff>171450</xdr:rowOff>
    </xdr:to>
    <xdr:sp macro="" textlink="">
      <xdr:nvSpPr>
        <xdr:cNvPr id="23" name="AutoShape 57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SpPr>
          <a:spLocks/>
        </xdr:cNvSpPr>
      </xdr:nvSpPr>
      <xdr:spPr bwMode="auto">
        <a:xfrm>
          <a:off x="4543425" y="14630400"/>
          <a:ext cx="123825" cy="942975"/>
        </a:xfrm>
        <a:prstGeom prst="rightBrace">
          <a:avLst>
            <a:gd name="adj1" fmla="val 48544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13</xdr:row>
      <xdr:rowOff>142875</xdr:rowOff>
    </xdr:from>
    <xdr:to>
      <xdr:col>1</xdr:col>
      <xdr:colOff>771525</xdr:colOff>
      <xdr:row>16</xdr:row>
      <xdr:rowOff>219075</xdr:rowOff>
    </xdr:to>
    <xdr:sp macro="" textlink="">
      <xdr:nvSpPr>
        <xdr:cNvPr id="10" name="AutoShape 57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SpPr>
          <a:spLocks/>
        </xdr:cNvSpPr>
      </xdr:nvSpPr>
      <xdr:spPr bwMode="auto">
        <a:xfrm>
          <a:off x="4472517" y="5032375"/>
          <a:ext cx="161925" cy="1123950"/>
        </a:xfrm>
        <a:prstGeom prst="rightBrace">
          <a:avLst>
            <a:gd name="adj1" fmla="val 50027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13</xdr:row>
      <xdr:rowOff>142875</xdr:rowOff>
    </xdr:from>
    <xdr:to>
      <xdr:col>1</xdr:col>
      <xdr:colOff>771525</xdr:colOff>
      <xdr:row>16</xdr:row>
      <xdr:rowOff>219075</xdr:rowOff>
    </xdr:to>
    <xdr:sp macro="" textlink="">
      <xdr:nvSpPr>
        <xdr:cNvPr id="11" name="AutoShape 57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SpPr>
          <a:spLocks/>
        </xdr:cNvSpPr>
      </xdr:nvSpPr>
      <xdr:spPr bwMode="auto">
        <a:xfrm>
          <a:off x="4472517" y="5032375"/>
          <a:ext cx="161925" cy="1123950"/>
        </a:xfrm>
        <a:prstGeom prst="rightBrace">
          <a:avLst>
            <a:gd name="adj1" fmla="val 50027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828675</xdr:colOff>
      <xdr:row>24</xdr:row>
      <xdr:rowOff>114300</xdr:rowOff>
    </xdr:from>
    <xdr:to>
      <xdr:col>1</xdr:col>
      <xdr:colOff>1019175</xdr:colOff>
      <xdr:row>27</xdr:row>
      <xdr:rowOff>152400</xdr:rowOff>
    </xdr:to>
    <xdr:sp macro="" textlink="">
      <xdr:nvSpPr>
        <xdr:cNvPr id="4" name="AutoShape 57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>
          <a:spLocks/>
        </xdr:cNvSpPr>
      </xdr:nvSpPr>
      <xdr:spPr bwMode="auto">
        <a:xfrm>
          <a:off x="5067300" y="16325850"/>
          <a:ext cx="190500" cy="1095375"/>
        </a:xfrm>
        <a:prstGeom prst="rightBrace">
          <a:avLst>
            <a:gd name="adj1" fmla="val 59551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742950</xdr:colOff>
      <xdr:row>17</xdr:row>
      <xdr:rowOff>238125</xdr:rowOff>
    </xdr:from>
    <xdr:to>
      <xdr:col>1</xdr:col>
      <xdr:colOff>933450</xdr:colOff>
      <xdr:row>20</xdr:row>
      <xdr:rowOff>276225</xdr:rowOff>
    </xdr:to>
    <xdr:sp macro="" textlink="">
      <xdr:nvSpPr>
        <xdr:cNvPr id="5" name="AutoShape 57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>
          <a:spLocks/>
        </xdr:cNvSpPr>
      </xdr:nvSpPr>
      <xdr:spPr bwMode="auto">
        <a:xfrm>
          <a:off x="4981575" y="13630275"/>
          <a:ext cx="190500" cy="1095375"/>
        </a:xfrm>
        <a:prstGeom prst="rightBrace">
          <a:avLst>
            <a:gd name="adj1" fmla="val 59551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838200</xdr:colOff>
      <xdr:row>30</xdr:row>
      <xdr:rowOff>180975</xdr:rowOff>
    </xdr:from>
    <xdr:to>
      <xdr:col>1</xdr:col>
      <xdr:colOff>1028700</xdr:colOff>
      <xdr:row>33</xdr:row>
      <xdr:rowOff>219075</xdr:rowOff>
    </xdr:to>
    <xdr:sp macro="" textlink="">
      <xdr:nvSpPr>
        <xdr:cNvPr id="6" name="AutoShape 57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>
          <a:spLocks/>
        </xdr:cNvSpPr>
      </xdr:nvSpPr>
      <xdr:spPr bwMode="auto">
        <a:xfrm>
          <a:off x="5076825" y="20621625"/>
          <a:ext cx="190500" cy="1095375"/>
        </a:xfrm>
        <a:prstGeom prst="rightBrace">
          <a:avLst>
            <a:gd name="adj1" fmla="val 59551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933450</xdr:colOff>
      <xdr:row>59</xdr:row>
      <xdr:rowOff>95250</xdr:rowOff>
    </xdr:from>
    <xdr:to>
      <xdr:col>1</xdr:col>
      <xdr:colOff>1133475</xdr:colOff>
      <xdr:row>62</xdr:row>
      <xdr:rowOff>0</xdr:rowOff>
    </xdr:to>
    <xdr:sp macro="" textlink="">
      <xdr:nvSpPr>
        <xdr:cNvPr id="7" name="AutoShape 57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SpPr>
          <a:spLocks/>
        </xdr:cNvSpPr>
      </xdr:nvSpPr>
      <xdr:spPr bwMode="auto">
        <a:xfrm>
          <a:off x="4791075" y="28289250"/>
          <a:ext cx="200025" cy="962025"/>
        </a:xfrm>
        <a:prstGeom prst="rightBrace">
          <a:avLst>
            <a:gd name="adj1" fmla="val 49795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952500</xdr:colOff>
      <xdr:row>20</xdr:row>
      <xdr:rowOff>15875</xdr:rowOff>
    </xdr:from>
    <xdr:to>
      <xdr:col>1</xdr:col>
      <xdr:colOff>1174750</xdr:colOff>
      <xdr:row>23</xdr:row>
      <xdr:rowOff>190500</xdr:rowOff>
    </xdr:to>
    <xdr:sp macro="" textlink="">
      <xdr:nvSpPr>
        <xdr:cNvPr id="3" name="วงเล็บปีกกาขวา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SpPr/>
      </xdr:nvSpPr>
      <xdr:spPr>
        <a:xfrm>
          <a:off x="4810125" y="6302375"/>
          <a:ext cx="222250" cy="12223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706438</xdr:colOff>
      <xdr:row>45</xdr:row>
      <xdr:rowOff>182562</xdr:rowOff>
    </xdr:from>
    <xdr:to>
      <xdr:col>1</xdr:col>
      <xdr:colOff>968376</xdr:colOff>
      <xdr:row>48</xdr:row>
      <xdr:rowOff>217487</xdr:rowOff>
    </xdr:to>
    <xdr:sp macro="" textlink="">
      <xdr:nvSpPr>
        <xdr:cNvPr id="2" name="AutoShape 57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SpPr>
          <a:spLocks/>
        </xdr:cNvSpPr>
      </xdr:nvSpPr>
      <xdr:spPr bwMode="auto">
        <a:xfrm>
          <a:off x="4945063" y="16041687"/>
          <a:ext cx="261938" cy="1092200"/>
        </a:xfrm>
        <a:prstGeom prst="rightBrace">
          <a:avLst>
            <a:gd name="adj1" fmla="val 48985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706438</xdr:colOff>
      <xdr:row>52</xdr:row>
      <xdr:rowOff>182562</xdr:rowOff>
    </xdr:from>
    <xdr:to>
      <xdr:col>1</xdr:col>
      <xdr:colOff>968376</xdr:colOff>
      <xdr:row>55</xdr:row>
      <xdr:rowOff>217487</xdr:rowOff>
    </xdr:to>
    <xdr:sp macro="" textlink="">
      <xdr:nvSpPr>
        <xdr:cNvPr id="3" name="AutoShape 57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SpPr>
          <a:spLocks/>
        </xdr:cNvSpPr>
      </xdr:nvSpPr>
      <xdr:spPr bwMode="auto">
        <a:xfrm>
          <a:off x="4945063" y="18508662"/>
          <a:ext cx="261938" cy="1092200"/>
        </a:xfrm>
        <a:prstGeom prst="rightBrace">
          <a:avLst>
            <a:gd name="adj1" fmla="val 48985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3848555</xdr:colOff>
      <xdr:row>611</xdr:row>
      <xdr:rowOff>346986</xdr:rowOff>
    </xdr:from>
    <xdr:ext cx="2293833" cy="50800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xmlns="" id="{00000000-0008-0000-0B00-00001A000000}"/>
            </a:ext>
          </a:extLst>
        </xdr:cNvPr>
        <xdr:cNvSpPr txBox="1"/>
      </xdr:nvSpPr>
      <xdr:spPr>
        <a:xfrm>
          <a:off x="3848555" y="56803022"/>
          <a:ext cx="2293833" cy="508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th-TH" sz="1800" b="1">
            <a:solidFill>
              <a:srgbClr val="FF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828675</xdr:colOff>
      <xdr:row>24</xdr:row>
      <xdr:rowOff>114300</xdr:rowOff>
    </xdr:from>
    <xdr:to>
      <xdr:col>1</xdr:col>
      <xdr:colOff>1019175</xdr:colOff>
      <xdr:row>27</xdr:row>
      <xdr:rowOff>152400</xdr:rowOff>
    </xdr:to>
    <xdr:sp macro="" textlink="">
      <xdr:nvSpPr>
        <xdr:cNvPr id="2" name="AutoShape 57">
          <a:extLst>
            <a:ext uri="{FF2B5EF4-FFF2-40B4-BE49-F238E27FC236}">
              <a16:creationId xmlns:a16="http://schemas.microsoft.com/office/drawing/2014/main" xmlns="" id="{00000000-0008-0000-1100-000002000000}"/>
            </a:ext>
          </a:extLst>
        </xdr:cNvPr>
        <xdr:cNvSpPr>
          <a:spLocks/>
        </xdr:cNvSpPr>
      </xdr:nvSpPr>
      <xdr:spPr bwMode="auto">
        <a:xfrm>
          <a:off x="5067300" y="8572500"/>
          <a:ext cx="190500" cy="1095375"/>
        </a:xfrm>
        <a:prstGeom prst="rightBrace">
          <a:avLst>
            <a:gd name="adj1" fmla="val 59551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742950</xdr:colOff>
      <xdr:row>17</xdr:row>
      <xdr:rowOff>238125</xdr:rowOff>
    </xdr:from>
    <xdr:to>
      <xdr:col>1</xdr:col>
      <xdr:colOff>933450</xdr:colOff>
      <xdr:row>20</xdr:row>
      <xdr:rowOff>276225</xdr:rowOff>
    </xdr:to>
    <xdr:sp macro="" textlink="">
      <xdr:nvSpPr>
        <xdr:cNvPr id="3" name="AutoShape 57">
          <a:extLst>
            <a:ext uri="{FF2B5EF4-FFF2-40B4-BE49-F238E27FC236}">
              <a16:creationId xmlns:a16="http://schemas.microsoft.com/office/drawing/2014/main" xmlns="" id="{00000000-0008-0000-1100-000003000000}"/>
            </a:ext>
          </a:extLst>
        </xdr:cNvPr>
        <xdr:cNvSpPr>
          <a:spLocks/>
        </xdr:cNvSpPr>
      </xdr:nvSpPr>
      <xdr:spPr bwMode="auto">
        <a:xfrm>
          <a:off x="4981575" y="6229350"/>
          <a:ext cx="190500" cy="1095375"/>
        </a:xfrm>
        <a:prstGeom prst="rightBrace">
          <a:avLst>
            <a:gd name="adj1" fmla="val 59551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838200</xdr:colOff>
      <xdr:row>30</xdr:row>
      <xdr:rowOff>180975</xdr:rowOff>
    </xdr:from>
    <xdr:to>
      <xdr:col>1</xdr:col>
      <xdr:colOff>1028700</xdr:colOff>
      <xdr:row>33</xdr:row>
      <xdr:rowOff>219075</xdr:rowOff>
    </xdr:to>
    <xdr:sp macro="" textlink="">
      <xdr:nvSpPr>
        <xdr:cNvPr id="4" name="AutoShape 57">
          <a:extLst>
            <a:ext uri="{FF2B5EF4-FFF2-40B4-BE49-F238E27FC236}">
              <a16:creationId xmlns:a16="http://schemas.microsoft.com/office/drawing/2014/main" xmlns="" id="{00000000-0008-0000-1100-000004000000}"/>
            </a:ext>
          </a:extLst>
        </xdr:cNvPr>
        <xdr:cNvSpPr>
          <a:spLocks/>
        </xdr:cNvSpPr>
      </xdr:nvSpPr>
      <xdr:spPr bwMode="auto">
        <a:xfrm>
          <a:off x="5076825" y="10753725"/>
          <a:ext cx="190500" cy="1095375"/>
        </a:xfrm>
        <a:prstGeom prst="rightBrace">
          <a:avLst>
            <a:gd name="adj1" fmla="val 59551"/>
            <a:gd name="adj2" fmla="val 50000"/>
          </a:avLst>
        </a:prstGeom>
        <a:noFill/>
        <a:ln w="222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312965</xdr:colOff>
      <xdr:row>17</xdr:row>
      <xdr:rowOff>272149</xdr:rowOff>
    </xdr:from>
    <xdr:ext cx="3320141" cy="470807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1100-000005000000}"/>
            </a:ext>
          </a:extLst>
        </xdr:cNvPr>
        <xdr:cNvSpPr txBox="1"/>
      </xdr:nvSpPr>
      <xdr:spPr>
        <a:xfrm>
          <a:off x="312965" y="6263374"/>
          <a:ext cx="3320141" cy="4708071"/>
        </a:xfrm>
        <a:prstGeom prst="rect">
          <a:avLst/>
        </a:prstGeom>
        <a:solidFill>
          <a:srgbClr val="FF0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th-TH" sz="2800" b="1">
              <a:solidFill>
                <a:schemeClr val="bg1"/>
              </a:solidFill>
            </a:rPr>
            <a:t>ตัดออกให้นำไปไว้เป็น</a:t>
          </a:r>
          <a:r>
            <a:rPr lang="th-TH" sz="2800" b="1" baseline="0">
              <a:solidFill>
                <a:schemeClr val="bg1"/>
              </a:solidFill>
            </a:rPr>
            <a:t> </a:t>
          </a:r>
          <a:r>
            <a:rPr lang="en-US" sz="2800" b="1" baseline="0">
              <a:solidFill>
                <a:schemeClr val="bg1"/>
              </a:solidFill>
            </a:rPr>
            <a:t>KPI </a:t>
          </a:r>
          <a:r>
            <a:rPr lang="th-TH" sz="2800" b="1" baseline="0">
              <a:solidFill>
                <a:schemeClr val="bg1"/>
              </a:solidFill>
            </a:rPr>
            <a:t>ของ กฟข.</a:t>
          </a:r>
        </a:p>
        <a:p>
          <a:pPr algn="ctr"/>
          <a:endParaRPr lang="th-TH" sz="2800" b="1">
            <a:solidFill>
              <a:schemeClr val="bg1"/>
            </a:solidFill>
          </a:endParaRPr>
        </a:p>
        <a:p>
          <a:pPr algn="ctr"/>
          <a:r>
            <a:rPr lang="th-TH" sz="2800" b="1">
              <a:solidFill>
                <a:schemeClr val="bg1"/>
              </a:solidFill>
            </a:rPr>
            <a:t>(เนื่องจากมีการรายงานใน</a:t>
          </a:r>
          <a:r>
            <a:rPr lang="th-TH" sz="2800" b="1" baseline="0">
              <a:solidFill>
                <a:schemeClr val="bg1"/>
              </a:solidFill>
            </a:rPr>
            <a:t> </a:t>
          </a:r>
          <a:endParaRPr lang="en-US" sz="2800" b="1" baseline="0">
            <a:solidFill>
              <a:schemeClr val="bg1"/>
            </a:solidFill>
          </a:endParaRPr>
        </a:p>
        <a:p>
          <a:pPr algn="ctr"/>
          <a:r>
            <a:rPr lang="en-US" sz="2800" b="1" baseline="0">
              <a:solidFill>
                <a:schemeClr val="bg1"/>
              </a:solidFill>
            </a:rPr>
            <a:t>KPI </a:t>
          </a:r>
          <a:r>
            <a:rPr lang="th-TH" sz="2800" b="1" baseline="0">
              <a:solidFill>
                <a:schemeClr val="bg1"/>
              </a:solidFill>
            </a:rPr>
            <a:t>สายงานแล้วทุกเดือน)</a:t>
          </a:r>
          <a:endParaRPr lang="th-TH" sz="2800" b="1">
            <a:solidFill>
              <a:schemeClr val="bg1"/>
            </a:solidFill>
          </a:endParaRPr>
        </a:p>
      </xdr:txBody>
    </xdr:sp>
    <xdr:clientData/>
  </xdr:oneCellAnchor>
  <xdr:twoCellAnchor>
    <xdr:from>
      <xdr:col>0</xdr:col>
      <xdr:colOff>3755571</xdr:colOff>
      <xdr:row>14</xdr:row>
      <xdr:rowOff>326570</xdr:rowOff>
    </xdr:from>
    <xdr:to>
      <xdr:col>1</xdr:col>
      <xdr:colOff>40821</xdr:colOff>
      <xdr:row>33</xdr:row>
      <xdr:rowOff>299357</xdr:rowOff>
    </xdr:to>
    <xdr:sp macro="" textlink="">
      <xdr:nvSpPr>
        <xdr:cNvPr id="6" name="Left Brace 2">
          <a:extLst>
            <a:ext uri="{FF2B5EF4-FFF2-40B4-BE49-F238E27FC236}">
              <a16:creationId xmlns:a16="http://schemas.microsoft.com/office/drawing/2014/main" xmlns="" id="{00000000-0008-0000-1100-000006000000}"/>
            </a:ext>
          </a:extLst>
        </xdr:cNvPr>
        <xdr:cNvSpPr/>
      </xdr:nvSpPr>
      <xdr:spPr>
        <a:xfrm>
          <a:off x="3755571" y="5260520"/>
          <a:ext cx="523875" cy="6668862"/>
        </a:xfrm>
        <a:prstGeom prst="leftBrac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923925</xdr:colOff>
      <xdr:row>39</xdr:row>
      <xdr:rowOff>104775</xdr:rowOff>
    </xdr:from>
    <xdr:to>
      <xdr:col>2</xdr:col>
      <xdr:colOff>104775</xdr:colOff>
      <xdr:row>42</xdr:row>
      <xdr:rowOff>314325</xdr:rowOff>
    </xdr:to>
    <xdr:sp macro="" textlink="">
      <xdr:nvSpPr>
        <xdr:cNvPr id="4" name="วงเล็บปีกกาขวา 3">
          <a:extLst>
            <a:ext uri="{FF2B5EF4-FFF2-40B4-BE49-F238E27FC236}">
              <a16:creationId xmlns:a16="http://schemas.microsoft.com/office/drawing/2014/main" xmlns="" id="{00000000-0008-0000-1E00-000004000000}"/>
            </a:ext>
          </a:extLst>
        </xdr:cNvPr>
        <xdr:cNvSpPr/>
      </xdr:nvSpPr>
      <xdr:spPr>
        <a:xfrm>
          <a:off x="5162550" y="13496925"/>
          <a:ext cx="219075" cy="12668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500766\Downloads\&#3649;&#3612;&#3609;&#3611;&#3599;&#3636;&#3610;&#3633;&#3605;&#3636;&#3585;&#3634;&#3619;&#3616;&#3634;&#3588;%202%20&#3611;&#3637;%202559%20(&#3611;&#3619;&#3633;&#3610;&#3611;&#3619;&#3640;&#3591;%2026%20&#3614;.&#3588;.%202559)%20&#3627;&#3617;&#3623;&#3604;%2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OAL(เป้าหมาย)"/>
      <sheetName val="C1(CR1 และ  CR2)(ลูกค้า)"/>
      <sheetName val="I1(OM1)(งานก่อสร้าง)"/>
      <sheetName val="I2(OM2)(SAIFISAIDI)"/>
      <sheetName val="I3(OM2)(LOSS)"/>
      <sheetName val="I4(OM2)(งานขยายเขต)"/>
      <sheetName val="I4(OM3)(SLA)"/>
      <sheetName val="I5(IP 1)(นวัตกรรม)(GIS) (TAMS)"/>
      <sheetName val="L1(HR1)"/>
      <sheetName val="L2(HR 2)"/>
      <sheetName val="L3(OC1)(ความปลอดภัย,นโยบาย ผวก)"/>
      <sheetName val="L4(OC 2)(CG)"/>
      <sheetName val="L4(OC 2)(CSR)"/>
      <sheetName val="L4(OC 2)(ISO 26000)"/>
      <sheetName val="L4(OC 2)(ความเสี่ยงควบคุมภายใน)"/>
      <sheetName val="นโยบาย ผวก."/>
      <sheetName val="L5(OC 3)(SEPA)"/>
      <sheetName val="สรุปแผนงาน"/>
      <sheetName val="งานตามภาระหน้าที่"/>
      <sheetName val="หมวด 1"/>
    </sheetNames>
    <sheetDataSet>
      <sheetData sheetId="0">
        <row r="115">
          <cell r="C115">
            <v>13</v>
          </cell>
        </row>
      </sheetData>
      <sheetData sheetId="1">
        <row r="228">
          <cell r="C228">
            <v>21</v>
          </cell>
        </row>
      </sheetData>
      <sheetData sheetId="2">
        <row r="88">
          <cell r="C88">
            <v>7</v>
          </cell>
        </row>
      </sheetData>
      <sheetData sheetId="3">
        <row r="30">
          <cell r="C30">
            <v>2</v>
          </cell>
        </row>
      </sheetData>
      <sheetData sheetId="4">
        <row r="199">
          <cell r="C199">
            <v>24</v>
          </cell>
        </row>
      </sheetData>
      <sheetData sheetId="5">
        <row r="59">
          <cell r="C59">
            <v>3</v>
          </cell>
        </row>
      </sheetData>
      <sheetData sheetId="6">
        <row r="77">
          <cell r="C77">
            <v>5</v>
          </cell>
        </row>
      </sheetData>
      <sheetData sheetId="7">
        <row r="86">
          <cell r="C86">
            <v>9</v>
          </cell>
        </row>
      </sheetData>
      <sheetData sheetId="8">
        <row r="87">
          <cell r="C87">
            <v>7</v>
          </cell>
        </row>
      </sheetData>
      <sheetData sheetId="9">
        <row r="60">
          <cell r="C60">
            <v>2</v>
          </cell>
        </row>
      </sheetData>
      <sheetData sheetId="10">
        <row r="115">
          <cell r="C115">
            <v>11</v>
          </cell>
        </row>
      </sheetData>
      <sheetData sheetId="11">
        <row r="59">
          <cell r="C59">
            <v>3</v>
          </cell>
        </row>
      </sheetData>
      <sheetData sheetId="12">
        <row r="143">
          <cell r="C143">
            <v>17</v>
          </cell>
        </row>
      </sheetData>
      <sheetData sheetId="13">
        <row r="32">
          <cell r="C32">
            <v>2</v>
          </cell>
        </row>
      </sheetData>
      <sheetData sheetId="14">
        <row r="60">
          <cell r="C60">
            <v>5</v>
          </cell>
        </row>
      </sheetData>
      <sheetData sheetId="15"/>
      <sheetData sheetId="16">
        <row r="196">
          <cell r="C196">
            <v>2</v>
          </cell>
        </row>
      </sheetData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K325"/>
  <sheetViews>
    <sheetView view="pageBreakPreview" zoomScale="87" zoomScaleSheetLayoutView="87" workbookViewId="0">
      <selection activeCell="D3" sqref="D3"/>
    </sheetView>
  </sheetViews>
  <sheetFormatPr defaultColWidth="9" defaultRowHeight="27.95" customHeight="1"/>
  <cols>
    <col min="1" max="1" width="55.625" style="8" customWidth="1"/>
    <col min="2" max="2" width="16.625" style="8" customWidth="1"/>
    <col min="3" max="3" width="13.625" style="8" customWidth="1"/>
    <col min="4" max="4" width="34.625" style="8" customWidth="1"/>
    <col min="5" max="7" width="14.625" style="8" customWidth="1"/>
    <col min="8" max="8" width="14.625" style="612" customWidth="1"/>
    <col min="9" max="10" width="14.625" style="8" customWidth="1"/>
    <col min="11" max="16384" width="9" style="8"/>
  </cols>
  <sheetData>
    <row r="1" spans="1:10" ht="26.1" customHeight="1">
      <c r="A1" s="1" t="s">
        <v>1090</v>
      </c>
      <c r="B1" s="548" t="s">
        <v>649</v>
      </c>
      <c r="C1" s="548"/>
      <c r="D1" s="547"/>
      <c r="E1" s="44"/>
      <c r="F1" s="44"/>
      <c r="G1" s="43"/>
      <c r="H1" s="609"/>
      <c r="I1" s="44"/>
      <c r="J1" s="44"/>
    </row>
    <row r="2" spans="1:10" ht="26.1" customHeight="1">
      <c r="A2" s="548" t="s">
        <v>869</v>
      </c>
      <c r="B2" s="548" t="s">
        <v>1</v>
      </c>
      <c r="C2" s="548"/>
      <c r="D2" s="547"/>
      <c r="E2" s="45"/>
      <c r="F2" s="45"/>
      <c r="G2" s="45"/>
      <c r="H2" s="610"/>
      <c r="I2" s="45"/>
      <c r="J2" s="45"/>
    </row>
    <row r="3" spans="1:10" ht="26.1" customHeight="1">
      <c r="A3" s="6" t="s">
        <v>2</v>
      </c>
      <c r="B3" s="6" t="s">
        <v>3</v>
      </c>
      <c r="C3" s="6"/>
      <c r="D3" s="6"/>
      <c r="E3" s="6" t="s">
        <v>4</v>
      </c>
      <c r="F3" s="6"/>
      <c r="G3" s="6"/>
      <c r="H3" s="4366" t="s">
        <v>5</v>
      </c>
      <c r="I3" s="4366"/>
      <c r="J3" s="592"/>
    </row>
    <row r="4" spans="1:10" ht="26.1" customHeight="1">
      <c r="A4" s="6" t="s">
        <v>6</v>
      </c>
      <c r="B4" s="6" t="s">
        <v>10</v>
      </c>
      <c r="C4" s="6"/>
      <c r="D4" s="6"/>
      <c r="E4" s="49" t="s">
        <v>7</v>
      </c>
      <c r="F4" s="49"/>
      <c r="G4" s="6"/>
      <c r="H4" s="4367" t="s">
        <v>627</v>
      </c>
      <c r="I4" s="4367"/>
      <c r="J4" s="593"/>
    </row>
    <row r="5" spans="1:10" ht="26.1" customHeight="1">
      <c r="A5" s="6"/>
      <c r="B5" s="6" t="s">
        <v>8</v>
      </c>
      <c r="C5" s="6"/>
      <c r="D5" s="6"/>
      <c r="E5" s="49" t="s">
        <v>9</v>
      </c>
      <c r="F5" s="49"/>
      <c r="G5" s="6"/>
      <c r="H5" s="4367" t="s">
        <v>628</v>
      </c>
      <c r="I5" s="4367"/>
      <c r="J5" s="593"/>
    </row>
    <row r="6" spans="1:10" ht="26.1" customHeight="1">
      <c r="A6" s="6"/>
      <c r="B6" s="6" t="s">
        <v>10</v>
      </c>
      <c r="C6" s="6"/>
      <c r="D6" s="6"/>
      <c r="E6" s="6" t="s">
        <v>11</v>
      </c>
      <c r="F6" s="6"/>
      <c r="G6" s="6"/>
      <c r="H6" s="4366" t="s">
        <v>12</v>
      </c>
      <c r="I6" s="4366"/>
      <c r="J6" s="592"/>
    </row>
    <row r="7" spans="1:10" ht="26.1" customHeight="1">
      <c r="A7" s="6"/>
      <c r="B7" s="6"/>
      <c r="C7" s="6"/>
      <c r="D7" s="6"/>
      <c r="E7" s="49" t="s">
        <v>870</v>
      </c>
      <c r="F7" s="49"/>
      <c r="G7" s="6"/>
      <c r="H7" s="4367" t="s">
        <v>868</v>
      </c>
      <c r="I7" s="4367"/>
      <c r="J7" s="593"/>
    </row>
    <row r="8" spans="1:10" ht="26.1" customHeight="1">
      <c r="A8" s="6"/>
      <c r="B8" s="6"/>
      <c r="C8" s="6"/>
      <c r="D8" s="6"/>
      <c r="E8" s="49" t="s">
        <v>871</v>
      </c>
      <c r="F8" s="49"/>
      <c r="G8" s="6"/>
      <c r="H8" s="4367" t="s">
        <v>629</v>
      </c>
      <c r="I8" s="4367"/>
      <c r="J8" s="593"/>
    </row>
    <row r="9" spans="1:10" ht="26.1" customHeight="1">
      <c r="A9" s="6"/>
      <c r="B9" s="6"/>
      <c r="C9" s="6"/>
      <c r="D9" s="6"/>
      <c r="E9" s="49" t="s">
        <v>13</v>
      </c>
      <c r="F9" s="49"/>
      <c r="G9" s="6"/>
      <c r="H9" s="4367" t="s">
        <v>21</v>
      </c>
      <c r="I9" s="4367"/>
      <c r="J9" s="593"/>
    </row>
    <row r="10" spans="1:10" ht="26.1" customHeight="1">
      <c r="A10" s="6"/>
      <c r="B10" s="6"/>
      <c r="C10" s="6"/>
      <c r="D10" s="6"/>
      <c r="E10" s="49" t="s">
        <v>14</v>
      </c>
      <c r="F10" s="49"/>
      <c r="G10" s="6"/>
      <c r="H10" s="4368" t="s">
        <v>1184</v>
      </c>
      <c r="I10" s="4368"/>
      <c r="J10" s="594"/>
    </row>
    <row r="11" spans="1:10" ht="27.95" customHeight="1">
      <c r="A11" s="46" t="s">
        <v>15</v>
      </c>
      <c r="B11" s="4334" t="s">
        <v>16</v>
      </c>
      <c r="C11" s="4335"/>
      <c r="D11" s="4336"/>
      <c r="E11" s="633">
        <v>10</v>
      </c>
      <c r="F11" s="46">
        <v>11</v>
      </c>
      <c r="G11" s="634">
        <v>12</v>
      </c>
      <c r="H11" s="4334" t="s">
        <v>933</v>
      </c>
      <c r="I11" s="4335"/>
      <c r="J11" s="4336"/>
    </row>
    <row r="12" spans="1:10" ht="27.95" customHeight="1">
      <c r="A12" s="47" t="s">
        <v>17</v>
      </c>
      <c r="B12" s="4337" t="s">
        <v>18</v>
      </c>
      <c r="C12" s="4338"/>
      <c r="D12" s="4338"/>
      <c r="E12" s="635" t="s">
        <v>934</v>
      </c>
      <c r="F12" s="47" t="s">
        <v>935</v>
      </c>
      <c r="G12" s="636" t="s">
        <v>936</v>
      </c>
      <c r="H12" s="4337" t="s">
        <v>937</v>
      </c>
      <c r="I12" s="4338"/>
      <c r="J12" s="4365"/>
    </row>
    <row r="13" spans="1:10" ht="27.95" customHeight="1">
      <c r="A13" s="48"/>
      <c r="B13" s="4339" t="s">
        <v>19</v>
      </c>
      <c r="C13" s="4340"/>
      <c r="D13" s="4340"/>
      <c r="E13" s="637"/>
      <c r="F13" s="646"/>
      <c r="G13" s="638" t="s">
        <v>938</v>
      </c>
      <c r="H13" s="647" t="s">
        <v>939</v>
      </c>
      <c r="I13" s="647" t="s">
        <v>940</v>
      </c>
      <c r="J13" s="647" t="s">
        <v>20</v>
      </c>
    </row>
    <row r="14" spans="1:10" ht="27.95" customHeight="1">
      <c r="A14" s="967" t="s">
        <v>655</v>
      </c>
      <c r="B14" s="4343" t="s">
        <v>778</v>
      </c>
      <c r="C14" s="4344"/>
      <c r="D14" s="4344"/>
      <c r="E14" s="10" t="s">
        <v>936</v>
      </c>
      <c r="F14" s="10" t="s">
        <v>941</v>
      </c>
      <c r="G14" s="10" t="s">
        <v>942</v>
      </c>
      <c r="H14" s="11"/>
      <c r="I14" s="11"/>
      <c r="J14" s="7"/>
    </row>
    <row r="15" spans="1:10" ht="27.95" customHeight="1">
      <c r="A15" s="968"/>
      <c r="B15" s="879" t="s">
        <v>23</v>
      </c>
      <c r="C15" s="880">
        <v>1133.92</v>
      </c>
      <c r="D15" s="808" t="s">
        <v>31</v>
      </c>
      <c r="E15" s="13" t="s">
        <v>943</v>
      </c>
      <c r="F15" s="13"/>
      <c r="G15" s="13" t="s">
        <v>22</v>
      </c>
      <c r="H15" s="18"/>
      <c r="I15" s="17"/>
      <c r="J15" s="9"/>
    </row>
    <row r="16" spans="1:10" ht="27.95" customHeight="1">
      <c r="A16" s="969"/>
      <c r="B16" s="879" t="s">
        <v>32</v>
      </c>
      <c r="C16" s="880">
        <v>1234.672</v>
      </c>
      <c r="D16" s="808" t="s">
        <v>31</v>
      </c>
      <c r="E16" s="13" t="s">
        <v>942</v>
      </c>
      <c r="F16" s="648"/>
      <c r="G16" s="13"/>
      <c r="H16" s="18"/>
      <c r="I16" s="17"/>
      <c r="J16" s="9"/>
    </row>
    <row r="17" spans="1:10" ht="27.95" customHeight="1">
      <c r="A17" s="970"/>
      <c r="B17" s="879" t="s">
        <v>33</v>
      </c>
      <c r="C17" s="880">
        <v>1135.6500000000001</v>
      </c>
      <c r="D17" s="808" t="s">
        <v>31</v>
      </c>
      <c r="E17" s="28"/>
      <c r="F17" s="649"/>
      <c r="G17" s="13"/>
      <c r="H17" s="18"/>
      <c r="I17" s="17"/>
      <c r="J17" s="9"/>
    </row>
    <row r="18" spans="1:10" ht="27.95" customHeight="1">
      <c r="A18" s="969"/>
      <c r="B18" s="879" t="s">
        <v>34</v>
      </c>
      <c r="C18" s="880">
        <f>SUM(C15:C17)</f>
        <v>3504.2420000000002</v>
      </c>
      <c r="D18" s="808" t="s">
        <v>31</v>
      </c>
      <c r="E18" s="650"/>
      <c r="F18" s="22"/>
      <c r="G18" s="22"/>
      <c r="H18" s="18"/>
      <c r="I18" s="17"/>
      <c r="J18" s="9"/>
    </row>
    <row r="19" spans="1:10" ht="27.95" customHeight="1">
      <c r="A19" s="969"/>
      <c r="B19" s="866"/>
      <c r="C19" s="971"/>
      <c r="D19" s="808"/>
      <c r="E19" s="650"/>
      <c r="F19" s="22"/>
      <c r="G19" s="22"/>
      <c r="H19" s="18"/>
      <c r="I19" s="17"/>
      <c r="J19" s="9"/>
    </row>
    <row r="20" spans="1:10" ht="27.95" customHeight="1">
      <c r="A20" s="969"/>
      <c r="B20" s="4345"/>
      <c r="C20" s="4346"/>
      <c r="D20" s="4347"/>
      <c r="E20" s="650"/>
      <c r="F20" s="22"/>
      <c r="G20" s="22"/>
      <c r="H20" s="17"/>
      <c r="I20" s="17"/>
      <c r="J20" s="9"/>
    </row>
    <row r="21" spans="1:10" ht="27.95" customHeight="1">
      <c r="A21" s="972"/>
      <c r="B21" s="4348" t="s">
        <v>786</v>
      </c>
      <c r="C21" s="4349"/>
      <c r="D21" s="4349"/>
      <c r="E21" s="24" t="s">
        <v>936</v>
      </c>
      <c r="F21" s="24" t="s">
        <v>941</v>
      </c>
      <c r="G21" s="24" t="s">
        <v>942</v>
      </c>
      <c r="H21" s="17"/>
      <c r="I21" s="17"/>
      <c r="J21" s="9"/>
    </row>
    <row r="22" spans="1:10" ht="27.95" customHeight="1">
      <c r="A22" s="969"/>
      <c r="B22" s="4348" t="s">
        <v>785</v>
      </c>
      <c r="C22" s="4349"/>
      <c r="D22" s="4349"/>
      <c r="E22" s="24" t="s">
        <v>943</v>
      </c>
      <c r="F22" s="24"/>
      <c r="G22" s="13" t="s">
        <v>22</v>
      </c>
      <c r="H22" s="29"/>
      <c r="I22" s="29"/>
      <c r="J22" s="9"/>
    </row>
    <row r="23" spans="1:10" ht="27.95" customHeight="1">
      <c r="A23" s="969"/>
      <c r="B23" s="879" t="s">
        <v>23</v>
      </c>
      <c r="C23" s="881">
        <v>101.28100000000001</v>
      </c>
      <c r="D23" s="808" t="s">
        <v>31</v>
      </c>
      <c r="E23" s="24" t="s">
        <v>942</v>
      </c>
      <c r="F23" s="24"/>
      <c r="G23" s="13"/>
      <c r="H23" s="29"/>
      <c r="I23" s="29"/>
      <c r="J23" s="9"/>
    </row>
    <row r="24" spans="1:10" ht="27.95" customHeight="1">
      <c r="A24" s="969"/>
      <c r="B24" s="879" t="s">
        <v>32</v>
      </c>
      <c r="C24" s="882">
        <v>93.831000000000003</v>
      </c>
      <c r="D24" s="808" t="s">
        <v>31</v>
      </c>
      <c r="E24" s="24"/>
      <c r="F24" s="24"/>
      <c r="G24" s="24"/>
      <c r="H24" s="18"/>
      <c r="I24" s="29"/>
      <c r="J24" s="9"/>
    </row>
    <row r="25" spans="1:10" ht="27.95" customHeight="1">
      <c r="A25" s="973"/>
      <c r="B25" s="879" t="s">
        <v>26</v>
      </c>
      <c r="C25" s="881">
        <v>89.007000000000005</v>
      </c>
      <c r="D25" s="808" t="s">
        <v>31</v>
      </c>
      <c r="E25" s="28"/>
      <c r="F25" s="28"/>
      <c r="G25" s="28"/>
      <c r="H25" s="18"/>
      <c r="I25" s="17"/>
      <c r="J25" s="9"/>
    </row>
    <row r="26" spans="1:10" ht="27.95" customHeight="1">
      <c r="A26" s="969"/>
      <c r="B26" s="879" t="s">
        <v>656</v>
      </c>
      <c r="C26" s="880">
        <f>SUM(C23:C25)</f>
        <v>284.11900000000003</v>
      </c>
      <c r="D26" s="808" t="s">
        <v>31</v>
      </c>
      <c r="E26" s="28"/>
      <c r="F26" s="22"/>
      <c r="G26" s="22"/>
      <c r="H26" s="18"/>
      <c r="I26" s="17"/>
      <c r="J26" s="9"/>
    </row>
    <row r="27" spans="1:10" ht="27.95" customHeight="1">
      <c r="A27" s="974"/>
      <c r="B27" s="883" t="s">
        <v>953</v>
      </c>
      <c r="C27" s="884"/>
      <c r="D27" s="885"/>
      <c r="E27" s="651"/>
      <c r="F27" s="652"/>
      <c r="G27" s="652"/>
      <c r="H27" s="445"/>
      <c r="I27" s="653"/>
      <c r="J27" s="630"/>
    </row>
    <row r="28" spans="1:10" ht="27.95" customHeight="1">
      <c r="A28" s="974"/>
      <c r="B28" s="975"/>
      <c r="C28" s="976"/>
      <c r="D28" s="976"/>
      <c r="E28" s="651"/>
      <c r="F28" s="652"/>
      <c r="G28" s="652"/>
      <c r="H28" s="445"/>
      <c r="I28" s="653"/>
      <c r="J28" s="630"/>
    </row>
    <row r="29" spans="1:10" ht="27.95" customHeight="1">
      <c r="A29" s="977"/>
      <c r="B29" s="978"/>
      <c r="C29" s="979"/>
      <c r="D29" s="980"/>
      <c r="E29" s="134"/>
      <c r="F29" s="76"/>
      <c r="G29" s="76"/>
      <c r="H29" s="427"/>
      <c r="I29" s="427"/>
      <c r="J29" s="59"/>
    </row>
    <row r="30" spans="1:10" ht="27.95" customHeight="1">
      <c r="A30" s="967" t="s">
        <v>657</v>
      </c>
      <c r="B30" s="981" t="s">
        <v>796</v>
      </c>
      <c r="C30" s="982"/>
      <c r="D30" s="983"/>
      <c r="E30" s="654" t="s">
        <v>936</v>
      </c>
      <c r="F30" s="654" t="s">
        <v>941</v>
      </c>
      <c r="G30" s="654" t="s">
        <v>942</v>
      </c>
      <c r="H30" s="444"/>
      <c r="I30" s="444"/>
      <c r="J30" s="7"/>
    </row>
    <row r="31" spans="1:10" ht="27.95" customHeight="1">
      <c r="A31" s="969"/>
      <c r="B31" s="824" t="s">
        <v>38</v>
      </c>
      <c r="C31" s="809">
        <v>27</v>
      </c>
      <c r="D31" s="952" t="s">
        <v>779</v>
      </c>
      <c r="E31" s="24" t="s">
        <v>943</v>
      </c>
      <c r="F31" s="24"/>
      <c r="G31" s="24" t="s">
        <v>22</v>
      </c>
      <c r="H31" s="17"/>
      <c r="I31" s="17"/>
      <c r="J31" s="9"/>
    </row>
    <row r="32" spans="1:10" ht="27.95" customHeight="1">
      <c r="A32" s="969"/>
      <c r="B32" s="824" t="s">
        <v>39</v>
      </c>
      <c r="C32" s="809">
        <v>27</v>
      </c>
      <c r="D32" s="952" t="s">
        <v>779</v>
      </c>
      <c r="E32" s="758" t="s">
        <v>942</v>
      </c>
      <c r="F32" s="22"/>
      <c r="G32" s="22"/>
      <c r="H32" s="17"/>
      <c r="I32" s="17"/>
      <c r="J32" s="9"/>
    </row>
    <row r="33" spans="1:10" ht="27.95" customHeight="1">
      <c r="A33" s="969"/>
      <c r="B33" s="824" t="s">
        <v>40</v>
      </c>
      <c r="C33" s="809">
        <v>28</v>
      </c>
      <c r="D33" s="952" t="s">
        <v>779</v>
      </c>
      <c r="E33" s="28"/>
      <c r="F33" s="22"/>
      <c r="G33" s="22"/>
      <c r="H33" s="17"/>
      <c r="I33" s="17"/>
      <c r="J33" s="9"/>
    </row>
    <row r="34" spans="1:10" ht="27.95" customHeight="1">
      <c r="A34" s="969"/>
      <c r="B34" s="824" t="s">
        <v>41</v>
      </c>
      <c r="C34" s="809">
        <v>28</v>
      </c>
      <c r="D34" s="952" t="s">
        <v>779</v>
      </c>
      <c r="E34" s="28"/>
      <c r="F34" s="22"/>
      <c r="G34" s="22"/>
      <c r="H34" s="17"/>
      <c r="I34" s="17"/>
      <c r="J34" s="9"/>
    </row>
    <row r="35" spans="1:10" ht="27.95" customHeight="1">
      <c r="A35" s="969"/>
      <c r="B35" s="798" t="s">
        <v>36</v>
      </c>
      <c r="C35" s="825"/>
      <c r="D35" s="825"/>
      <c r="E35" s="28"/>
      <c r="F35" s="22"/>
      <c r="G35" s="22"/>
      <c r="H35" s="17"/>
      <c r="I35" s="17"/>
      <c r="J35" s="9"/>
    </row>
    <row r="36" spans="1:10" ht="27.95" customHeight="1">
      <c r="A36" s="969"/>
      <c r="B36" s="984"/>
      <c r="C36" s="985"/>
      <c r="D36" s="985"/>
      <c r="E36" s="628"/>
      <c r="F36" s="655"/>
      <c r="G36" s="655"/>
      <c r="H36" s="27"/>
      <c r="I36" s="27"/>
      <c r="J36" s="656"/>
    </row>
    <row r="37" spans="1:10" ht="27.95" customHeight="1">
      <c r="A37" s="986"/>
      <c r="B37" s="4348" t="s">
        <v>921</v>
      </c>
      <c r="C37" s="4349"/>
      <c r="D37" s="4349"/>
      <c r="E37" s="657" t="s">
        <v>936</v>
      </c>
      <c r="F37" s="657" t="s">
        <v>941</v>
      </c>
      <c r="G37" s="657" t="s">
        <v>942</v>
      </c>
      <c r="H37" s="40"/>
      <c r="I37" s="41"/>
      <c r="J37" s="656"/>
    </row>
    <row r="38" spans="1:10" ht="27.95" customHeight="1">
      <c r="A38" s="969"/>
      <c r="B38" s="4350" t="s">
        <v>922</v>
      </c>
      <c r="C38" s="4351"/>
      <c r="D38" s="4351"/>
      <c r="E38" s="24" t="s">
        <v>943</v>
      </c>
      <c r="F38" s="24"/>
      <c r="G38" s="13" t="s">
        <v>22</v>
      </c>
      <c r="H38" s="30"/>
      <c r="I38" s="31"/>
      <c r="J38" s="9"/>
    </row>
    <row r="39" spans="1:10" ht="27.95" customHeight="1">
      <c r="A39" s="969"/>
      <c r="B39" s="824" t="s">
        <v>38</v>
      </c>
      <c r="C39" s="952"/>
      <c r="D39" s="952"/>
      <c r="E39" s="24" t="s">
        <v>942</v>
      </c>
      <c r="F39" s="24"/>
      <c r="G39" s="24"/>
      <c r="H39" s="20"/>
      <c r="I39" s="31"/>
      <c r="J39" s="9"/>
    </row>
    <row r="40" spans="1:10" ht="27.95" customHeight="1">
      <c r="A40" s="969"/>
      <c r="B40" s="824" t="s">
        <v>39</v>
      </c>
      <c r="C40" s="4341" t="s">
        <v>787</v>
      </c>
      <c r="D40" s="4341"/>
      <c r="E40" s="658"/>
      <c r="F40" s="16"/>
      <c r="G40" s="16"/>
      <c r="H40" s="20"/>
      <c r="I40" s="31"/>
      <c r="J40" s="9"/>
    </row>
    <row r="41" spans="1:10" ht="27.95" customHeight="1">
      <c r="A41" s="969"/>
      <c r="B41" s="824" t="s">
        <v>40</v>
      </c>
      <c r="C41" s="952" t="s">
        <v>674</v>
      </c>
      <c r="D41" s="952"/>
      <c r="E41" s="650"/>
      <c r="F41" s="22"/>
      <c r="G41" s="22"/>
      <c r="H41" s="20"/>
      <c r="I41" s="31"/>
      <c r="J41" s="659"/>
    </row>
    <row r="42" spans="1:10" ht="27.95" customHeight="1">
      <c r="A42" s="969"/>
      <c r="B42" s="824" t="s">
        <v>41</v>
      </c>
      <c r="C42" s="952"/>
      <c r="D42" s="952"/>
      <c r="E42" s="16"/>
      <c r="F42" s="16"/>
      <c r="G42" s="16"/>
      <c r="H42" s="20"/>
      <c r="I42" s="32"/>
      <c r="J42" s="659"/>
    </row>
    <row r="43" spans="1:10" ht="27.95" customHeight="1">
      <c r="A43" s="969"/>
      <c r="B43" s="798" t="s">
        <v>36</v>
      </c>
      <c r="C43" s="825"/>
      <c r="D43" s="825"/>
      <c r="E43" s="16"/>
      <c r="F43" s="16"/>
      <c r="G43" s="16"/>
      <c r="H43" s="20"/>
      <c r="I43" s="31"/>
      <c r="J43" s="9"/>
    </row>
    <row r="44" spans="1:10" ht="27.95" customHeight="1">
      <c r="A44" s="987"/>
      <c r="B44" s="886"/>
      <c r="C44" s="888"/>
      <c r="D44" s="888"/>
      <c r="E44" s="24"/>
      <c r="F44" s="24"/>
      <c r="G44" s="13"/>
      <c r="H44" s="30"/>
      <c r="I44" s="31"/>
      <c r="J44" s="9"/>
    </row>
    <row r="45" spans="1:10" ht="27.95" customHeight="1">
      <c r="A45" s="987"/>
      <c r="B45" s="4357" t="s">
        <v>795</v>
      </c>
      <c r="C45" s="4358"/>
      <c r="D45" s="4358"/>
      <c r="E45" s="657" t="s">
        <v>936</v>
      </c>
      <c r="F45" s="657" t="s">
        <v>941</v>
      </c>
      <c r="G45" s="657" t="s">
        <v>942</v>
      </c>
      <c r="H45" s="40"/>
      <c r="I45" s="41"/>
      <c r="J45" s="9"/>
    </row>
    <row r="46" spans="1:10" ht="27.95" customHeight="1">
      <c r="A46" s="987"/>
      <c r="B46" s="886" t="s">
        <v>23</v>
      </c>
      <c r="C46" s="887">
        <v>11.717280000000001</v>
      </c>
      <c r="D46" s="888" t="s">
        <v>31</v>
      </c>
      <c r="E46" s="24" t="s">
        <v>943</v>
      </c>
      <c r="F46" s="24"/>
      <c r="G46" s="24" t="s">
        <v>22</v>
      </c>
      <c r="H46" s="20"/>
      <c r="I46" s="31"/>
      <c r="J46" s="9"/>
    </row>
    <row r="47" spans="1:10" ht="27.95" customHeight="1">
      <c r="A47" s="987"/>
      <c r="B47" s="886" t="s">
        <v>29</v>
      </c>
      <c r="C47" s="887">
        <v>5.8563549999999998</v>
      </c>
      <c r="D47" s="888" t="s">
        <v>31</v>
      </c>
      <c r="E47" s="24" t="s">
        <v>942</v>
      </c>
      <c r="F47" s="24"/>
      <c r="G47" s="24"/>
      <c r="H47" s="20"/>
      <c r="I47" s="36"/>
      <c r="J47" s="9"/>
    </row>
    <row r="48" spans="1:10" ht="27.95" customHeight="1">
      <c r="A48" s="987"/>
      <c r="B48" s="886" t="s">
        <v>30</v>
      </c>
      <c r="C48" s="887">
        <v>10.600384999999999</v>
      </c>
      <c r="D48" s="888" t="s">
        <v>31</v>
      </c>
      <c r="E48" s="24"/>
      <c r="F48" s="24"/>
      <c r="G48" s="24"/>
      <c r="H48" s="20"/>
      <c r="I48" s="32"/>
      <c r="J48" s="9"/>
    </row>
    <row r="49" spans="1:11" ht="27.95" customHeight="1">
      <c r="A49" s="987"/>
      <c r="B49" s="886" t="s">
        <v>27</v>
      </c>
      <c r="C49" s="887">
        <f>SUM(C46:C48)</f>
        <v>28.174019999999999</v>
      </c>
      <c r="D49" s="888" t="s">
        <v>31</v>
      </c>
      <c r="E49" s="24"/>
      <c r="F49" s="24"/>
      <c r="G49" s="24"/>
      <c r="H49" s="20"/>
      <c r="I49" s="36"/>
      <c r="J49" s="9"/>
    </row>
    <row r="50" spans="1:11" ht="27.95" customHeight="1">
      <c r="A50" s="987"/>
      <c r="B50" s="4355" t="s">
        <v>45</v>
      </c>
      <c r="C50" s="4356"/>
      <c r="D50" s="4356"/>
      <c r="E50" s="24"/>
      <c r="F50" s="24"/>
      <c r="G50" s="24"/>
      <c r="H50" s="20"/>
      <c r="I50" s="36"/>
      <c r="J50" s="9"/>
    </row>
    <row r="51" spans="1:11" ht="27.95" customHeight="1">
      <c r="A51" s="969"/>
      <c r="B51" s="4355"/>
      <c r="C51" s="4356"/>
      <c r="D51" s="4356"/>
      <c r="E51" s="24"/>
      <c r="F51" s="24"/>
      <c r="G51" s="24"/>
      <c r="H51" s="35"/>
      <c r="I51" s="36"/>
      <c r="J51" s="9"/>
    </row>
    <row r="52" spans="1:11" ht="27.95" customHeight="1">
      <c r="A52" s="969"/>
      <c r="B52" s="824"/>
      <c r="C52" s="809"/>
      <c r="D52" s="889"/>
      <c r="E52" s="24"/>
      <c r="F52" s="24"/>
      <c r="G52" s="24"/>
      <c r="H52" s="35"/>
      <c r="I52" s="36"/>
      <c r="J52" s="9"/>
    </row>
    <row r="53" spans="1:11" ht="27.95" customHeight="1">
      <c r="A53" s="969"/>
      <c r="B53" s="988" t="s">
        <v>794</v>
      </c>
      <c r="C53" s="809"/>
      <c r="D53" s="889"/>
      <c r="E53" s="657" t="s">
        <v>936</v>
      </c>
      <c r="F53" s="657" t="s">
        <v>941</v>
      </c>
      <c r="G53" s="657" t="s">
        <v>942</v>
      </c>
      <c r="H53" s="35"/>
      <c r="I53" s="36"/>
      <c r="J53" s="9"/>
    </row>
    <row r="54" spans="1:11" ht="27.95" customHeight="1">
      <c r="A54" s="969"/>
      <c r="B54" s="824" t="s">
        <v>91</v>
      </c>
      <c r="C54" s="809"/>
      <c r="D54" s="889"/>
      <c r="E54" s="657" t="s">
        <v>943</v>
      </c>
      <c r="F54" s="24"/>
      <c r="G54" s="24"/>
      <c r="H54" s="35"/>
      <c r="I54" s="36"/>
      <c r="J54" s="9"/>
    </row>
    <row r="55" spans="1:11" ht="27.95" customHeight="1">
      <c r="A55" s="969"/>
      <c r="B55" s="824" t="s">
        <v>32</v>
      </c>
      <c r="C55" s="952" t="s">
        <v>788</v>
      </c>
      <c r="D55" s="889"/>
      <c r="E55" s="657" t="s">
        <v>942</v>
      </c>
      <c r="F55" s="24"/>
      <c r="G55" s="24"/>
      <c r="H55" s="35"/>
      <c r="I55" s="36"/>
      <c r="J55" s="9"/>
    </row>
    <row r="56" spans="1:11" ht="27.95" customHeight="1">
      <c r="A56" s="969"/>
      <c r="B56" s="824" t="s">
        <v>30</v>
      </c>
      <c r="C56" s="809"/>
      <c r="D56" s="889"/>
      <c r="E56" s="657"/>
      <c r="F56" s="24"/>
      <c r="G56" s="24"/>
      <c r="H56" s="35"/>
      <c r="I56" s="36"/>
      <c r="J56" s="9"/>
    </row>
    <row r="57" spans="1:11" ht="27.95" customHeight="1">
      <c r="A57" s="969"/>
      <c r="B57" s="824" t="s">
        <v>110</v>
      </c>
      <c r="C57" s="809"/>
      <c r="D57" s="890"/>
      <c r="E57" s="24"/>
      <c r="F57" s="24"/>
      <c r="G57" s="24"/>
      <c r="H57" s="35"/>
      <c r="I57" s="36"/>
      <c r="J57" s="9"/>
    </row>
    <row r="58" spans="1:11" ht="27.95" customHeight="1">
      <c r="A58" s="989"/>
      <c r="B58" s="990"/>
      <c r="C58" s="991"/>
      <c r="D58" s="992"/>
      <c r="E58" s="37"/>
      <c r="F58" s="37"/>
      <c r="G58" s="37"/>
      <c r="H58" s="660"/>
      <c r="I58" s="42"/>
      <c r="J58" s="59"/>
    </row>
    <row r="59" spans="1:11" ht="27.95" customHeight="1">
      <c r="A59" s="993" t="s">
        <v>784</v>
      </c>
      <c r="B59" s="4362" t="s">
        <v>789</v>
      </c>
      <c r="C59" s="4363"/>
      <c r="D59" s="4364"/>
      <c r="E59" s="654" t="s">
        <v>936</v>
      </c>
      <c r="F59" s="654" t="s">
        <v>941</v>
      </c>
      <c r="G59" s="654" t="s">
        <v>942</v>
      </c>
      <c r="H59" s="1027"/>
      <c r="I59" s="78"/>
      <c r="J59" s="7"/>
    </row>
    <row r="60" spans="1:11" ht="27.95" customHeight="1">
      <c r="A60" s="969"/>
      <c r="B60" s="4352" t="s">
        <v>783</v>
      </c>
      <c r="C60" s="4353"/>
      <c r="D60" s="4354"/>
      <c r="E60" s="24" t="s">
        <v>943</v>
      </c>
      <c r="F60" s="24"/>
      <c r="G60" s="24" t="s">
        <v>22</v>
      </c>
      <c r="H60" s="35"/>
      <c r="I60" s="36"/>
      <c r="J60" s="9"/>
    </row>
    <row r="61" spans="1:11" ht="27.95" customHeight="1">
      <c r="A61" s="969"/>
      <c r="B61" s="824" t="s">
        <v>23</v>
      </c>
      <c r="C61" s="809"/>
      <c r="D61" s="889"/>
      <c r="E61" s="24" t="s">
        <v>942</v>
      </c>
      <c r="F61" s="24"/>
      <c r="G61" s="24"/>
      <c r="H61" s="35"/>
      <c r="I61" s="36"/>
      <c r="J61" s="9"/>
      <c r="K61" s="1594" t="s">
        <v>1162</v>
      </c>
    </row>
    <row r="62" spans="1:11" ht="27.95" customHeight="1">
      <c r="A62" s="969"/>
      <c r="B62" s="824" t="s">
        <v>29</v>
      </c>
      <c r="C62" s="4341" t="s">
        <v>43</v>
      </c>
      <c r="D62" s="4342"/>
      <c r="E62" s="24"/>
      <c r="F62" s="24"/>
      <c r="G62" s="24"/>
      <c r="H62" s="35"/>
      <c r="I62" s="36"/>
      <c r="J62" s="9"/>
      <c r="K62" s="8" t="s">
        <v>1161</v>
      </c>
    </row>
    <row r="63" spans="1:11" ht="27.95" customHeight="1">
      <c r="A63" s="969"/>
      <c r="B63" s="824" t="s">
        <v>30</v>
      </c>
      <c r="C63" s="809"/>
      <c r="D63" s="889"/>
      <c r="E63" s="24"/>
      <c r="F63" s="24"/>
      <c r="G63" s="24"/>
      <c r="H63" s="35"/>
      <c r="I63" s="36"/>
      <c r="J63" s="9"/>
    </row>
    <row r="64" spans="1:11" ht="27.95" customHeight="1">
      <c r="A64" s="969"/>
      <c r="B64" s="824" t="s">
        <v>27</v>
      </c>
      <c r="C64" s="809"/>
      <c r="D64" s="889"/>
      <c r="E64" s="24"/>
      <c r="F64" s="24"/>
      <c r="G64" s="24"/>
      <c r="H64" s="35"/>
      <c r="I64" s="36"/>
      <c r="J64" s="9"/>
    </row>
    <row r="65" spans="1:10" ht="27.95" customHeight="1">
      <c r="A65" s="969"/>
      <c r="B65" s="824" t="s">
        <v>45</v>
      </c>
      <c r="C65" s="809"/>
      <c r="D65" s="889"/>
      <c r="E65" s="24"/>
      <c r="F65" s="24"/>
      <c r="G65" s="24"/>
      <c r="H65" s="35"/>
      <c r="I65" s="36"/>
      <c r="J65" s="9"/>
    </row>
    <row r="66" spans="1:10" ht="27.95" customHeight="1">
      <c r="A66" s="969"/>
      <c r="B66" s="824"/>
      <c r="C66" s="809"/>
      <c r="D66" s="889"/>
      <c r="E66" s="24"/>
      <c r="F66" s="657"/>
      <c r="G66" s="657"/>
      <c r="H66" s="521"/>
      <c r="I66" s="66"/>
      <c r="J66" s="656"/>
    </row>
    <row r="67" spans="1:10" ht="27.95" customHeight="1">
      <c r="A67" s="987"/>
      <c r="B67" s="4352" t="s">
        <v>926</v>
      </c>
      <c r="C67" s="4353"/>
      <c r="D67" s="4354"/>
      <c r="E67" s="24" t="s">
        <v>936</v>
      </c>
      <c r="F67" s="657" t="s">
        <v>941</v>
      </c>
      <c r="G67" s="657" t="s">
        <v>942</v>
      </c>
      <c r="H67" s="521"/>
      <c r="I67" s="66"/>
      <c r="J67" s="656"/>
    </row>
    <row r="68" spans="1:10" ht="27.95" customHeight="1">
      <c r="A68" s="987"/>
      <c r="B68" s="830" t="s">
        <v>23</v>
      </c>
      <c r="C68" s="891"/>
      <c r="D68" s="892"/>
      <c r="E68" s="24" t="s">
        <v>943</v>
      </c>
      <c r="F68" s="24"/>
      <c r="G68" s="24" t="s">
        <v>22</v>
      </c>
      <c r="H68" s="521"/>
      <c r="I68" s="66"/>
      <c r="J68" s="656"/>
    </row>
    <row r="69" spans="1:10" ht="27.95" customHeight="1">
      <c r="A69" s="987"/>
      <c r="B69" s="824" t="s">
        <v>29</v>
      </c>
      <c r="C69" s="952" t="s">
        <v>43</v>
      </c>
      <c r="D69" s="953"/>
      <c r="E69" s="24" t="s">
        <v>942</v>
      </c>
      <c r="F69" s="24"/>
      <c r="G69" s="24"/>
      <c r="H69" s="521"/>
      <c r="I69" s="66"/>
      <c r="J69" s="656"/>
    </row>
    <row r="70" spans="1:10" ht="27.95" customHeight="1">
      <c r="A70" s="987"/>
      <c r="B70" s="824" t="s">
        <v>30</v>
      </c>
      <c r="C70" s="809"/>
      <c r="D70" s="889"/>
      <c r="E70" s="657"/>
      <c r="F70" s="657"/>
      <c r="G70" s="657"/>
      <c r="H70" s="521"/>
      <c r="I70" s="66"/>
      <c r="J70" s="656"/>
    </row>
    <row r="71" spans="1:10" ht="27.95" customHeight="1">
      <c r="A71" s="987"/>
      <c r="B71" s="824" t="s">
        <v>27</v>
      </c>
      <c r="C71" s="809"/>
      <c r="D71" s="889"/>
      <c r="E71" s="657"/>
      <c r="F71" s="657"/>
      <c r="G71" s="657"/>
      <c r="H71" s="521"/>
      <c r="I71" s="66"/>
      <c r="J71" s="656"/>
    </row>
    <row r="72" spans="1:10" ht="27.95" customHeight="1">
      <c r="A72" s="987"/>
      <c r="B72" s="824" t="s">
        <v>45</v>
      </c>
      <c r="C72" s="809"/>
      <c r="D72" s="889"/>
      <c r="E72" s="657"/>
      <c r="F72" s="657"/>
      <c r="G72" s="657"/>
      <c r="H72" s="35"/>
      <c r="I72" s="36"/>
      <c r="J72" s="9"/>
    </row>
    <row r="73" spans="1:10" ht="27.95" customHeight="1">
      <c r="A73" s="987"/>
      <c r="B73" s="824"/>
      <c r="C73" s="809"/>
      <c r="D73" s="889"/>
      <c r="E73" s="657"/>
      <c r="F73" s="657"/>
      <c r="G73" s="657"/>
      <c r="H73" s="521"/>
      <c r="I73" s="66"/>
      <c r="J73" s="656"/>
    </row>
    <row r="74" spans="1:10" ht="27.95" customHeight="1">
      <c r="A74" s="969"/>
      <c r="B74" s="994"/>
      <c r="C74" s="995"/>
      <c r="D74" s="996"/>
      <c r="E74" s="24"/>
      <c r="F74" s="24"/>
      <c r="G74" s="24"/>
      <c r="H74" s="20"/>
      <c r="I74" s="36"/>
      <c r="J74" s="9"/>
    </row>
    <row r="75" spans="1:10" ht="27.95" customHeight="1">
      <c r="A75" s="997" t="s">
        <v>658</v>
      </c>
      <c r="B75" s="4359" t="s">
        <v>780</v>
      </c>
      <c r="C75" s="4360"/>
      <c r="D75" s="4360"/>
      <c r="E75" s="657" t="s">
        <v>936</v>
      </c>
      <c r="F75" s="657" t="s">
        <v>941</v>
      </c>
      <c r="G75" s="657" t="s">
        <v>942</v>
      </c>
      <c r="H75" s="20"/>
      <c r="I75" s="36"/>
      <c r="J75" s="9"/>
    </row>
    <row r="76" spans="1:10" ht="27.95" customHeight="1">
      <c r="A76" s="968" t="s">
        <v>47</v>
      </c>
      <c r="B76" s="832" t="s">
        <v>48</v>
      </c>
      <c r="C76" s="893" t="s">
        <v>49</v>
      </c>
      <c r="D76" s="893"/>
      <c r="E76" s="24" t="s">
        <v>943</v>
      </c>
      <c r="F76" s="24"/>
      <c r="G76" s="13" t="s">
        <v>22</v>
      </c>
      <c r="H76" s="20"/>
      <c r="I76" s="36"/>
      <c r="J76" s="9"/>
    </row>
    <row r="77" spans="1:10" ht="27.95" customHeight="1">
      <c r="A77" s="969"/>
      <c r="B77" s="832" t="s">
        <v>25</v>
      </c>
      <c r="C77" s="893" t="s">
        <v>50</v>
      </c>
      <c r="D77" s="893"/>
      <c r="E77" s="24" t="s">
        <v>942</v>
      </c>
      <c r="F77" s="24"/>
      <c r="G77" s="24"/>
      <c r="H77" s="20"/>
      <c r="I77" s="36"/>
      <c r="J77" s="9"/>
    </row>
    <row r="78" spans="1:10" ht="27.95" customHeight="1">
      <c r="A78" s="969"/>
      <c r="B78" s="832" t="s">
        <v>26</v>
      </c>
      <c r="C78" s="893" t="s">
        <v>51</v>
      </c>
      <c r="D78" s="893"/>
      <c r="E78" s="24"/>
      <c r="F78" s="24"/>
      <c r="G78" s="24"/>
      <c r="H78" s="20"/>
      <c r="I78" s="36"/>
      <c r="J78" s="9"/>
    </row>
    <row r="79" spans="1:10" ht="27.95" customHeight="1">
      <c r="A79" s="969"/>
      <c r="B79" s="832" t="s">
        <v>52</v>
      </c>
      <c r="C79" s="893" t="s">
        <v>53</v>
      </c>
      <c r="D79" s="893"/>
      <c r="E79" s="24"/>
      <c r="F79" s="24"/>
      <c r="G79" s="24"/>
      <c r="H79" s="20"/>
      <c r="I79" s="36"/>
      <c r="J79" s="9"/>
    </row>
    <row r="80" spans="1:10" ht="27.95" customHeight="1">
      <c r="A80" s="969"/>
      <c r="B80" s="959" t="s">
        <v>36</v>
      </c>
      <c r="C80" s="960"/>
      <c r="D80" s="961"/>
      <c r="E80" s="24"/>
      <c r="F80" s="24"/>
      <c r="G80" s="24"/>
      <c r="H80" s="20"/>
      <c r="I80" s="36"/>
      <c r="J80" s="9"/>
    </row>
    <row r="81" spans="1:10" ht="27.95" customHeight="1">
      <c r="A81" s="969"/>
      <c r="B81" s="894" t="s">
        <v>790</v>
      </c>
      <c r="C81" s="895"/>
      <c r="D81" s="895"/>
      <c r="E81" s="24"/>
      <c r="F81" s="24"/>
      <c r="G81" s="24"/>
      <c r="H81" s="20"/>
      <c r="I81" s="36"/>
      <c r="J81" s="9"/>
    </row>
    <row r="82" spans="1:10" ht="27.95" customHeight="1">
      <c r="A82" s="969"/>
      <c r="B82" s="894" t="s">
        <v>791</v>
      </c>
      <c r="C82" s="895"/>
      <c r="D82" s="895"/>
      <c r="E82" s="24"/>
      <c r="F82" s="24"/>
      <c r="G82" s="24"/>
      <c r="H82" s="20"/>
      <c r="I82" s="36"/>
      <c r="J82" s="9"/>
    </row>
    <row r="83" spans="1:10" ht="27.95" customHeight="1">
      <c r="A83" s="969"/>
      <c r="B83" s="894" t="s">
        <v>792</v>
      </c>
      <c r="C83" s="895"/>
      <c r="D83" s="895"/>
      <c r="E83" s="24"/>
      <c r="F83" s="24"/>
      <c r="G83" s="24"/>
      <c r="H83" s="206"/>
      <c r="I83" s="66"/>
      <c r="J83" s="656"/>
    </row>
    <row r="84" spans="1:10" ht="27.95" customHeight="1">
      <c r="A84" s="969"/>
      <c r="B84" s="894"/>
      <c r="C84" s="895"/>
      <c r="D84" s="895"/>
      <c r="E84" s="24"/>
      <c r="F84" s="24"/>
      <c r="G84" s="24"/>
      <c r="H84" s="206"/>
      <c r="I84" s="66"/>
      <c r="J84" s="656"/>
    </row>
    <row r="85" spans="1:10" ht="27.95" customHeight="1">
      <c r="A85" s="987"/>
      <c r="B85" s="998"/>
      <c r="C85" s="809"/>
      <c r="D85" s="809"/>
      <c r="E85" s="657"/>
      <c r="F85" s="657"/>
      <c r="G85" s="657"/>
      <c r="H85" s="20"/>
      <c r="I85" s="36"/>
      <c r="J85" s="9"/>
    </row>
    <row r="86" spans="1:10" ht="27.95" customHeight="1">
      <c r="A86" s="987"/>
      <c r="B86" s="999"/>
      <c r="C86" s="897"/>
      <c r="D86" s="897"/>
      <c r="E86" s="657"/>
      <c r="F86" s="657"/>
      <c r="G86" s="657"/>
      <c r="H86" s="20"/>
      <c r="I86" s="36"/>
      <c r="J86" s="9"/>
    </row>
    <row r="87" spans="1:10" ht="27.95" customHeight="1">
      <c r="A87" s="977"/>
      <c r="B87" s="1023"/>
      <c r="C87" s="991"/>
      <c r="D87" s="991"/>
      <c r="E87" s="37"/>
      <c r="F87" s="37"/>
      <c r="G87" s="37"/>
      <c r="H87" s="77"/>
      <c r="I87" s="42"/>
      <c r="J87" s="59"/>
    </row>
    <row r="88" spans="1:10" ht="27.95" customHeight="1">
      <c r="A88" s="1000" t="s">
        <v>797</v>
      </c>
      <c r="B88" s="1001" t="s">
        <v>798</v>
      </c>
      <c r="C88" s="1002"/>
      <c r="D88" s="1002"/>
      <c r="E88" s="654" t="s">
        <v>936</v>
      </c>
      <c r="F88" s="654" t="s">
        <v>941</v>
      </c>
      <c r="G88" s="654" t="s">
        <v>942</v>
      </c>
      <c r="H88" s="661"/>
      <c r="I88" s="78"/>
      <c r="J88" s="7"/>
    </row>
    <row r="89" spans="1:10" ht="27.95" customHeight="1">
      <c r="A89" s="1003"/>
      <c r="B89" s="896" t="s">
        <v>48</v>
      </c>
      <c r="C89" s="897"/>
      <c r="D89" s="897"/>
      <c r="E89" s="24" t="s">
        <v>943</v>
      </c>
      <c r="F89" s="24"/>
      <c r="G89" s="955" t="s">
        <v>22</v>
      </c>
      <c r="H89" s="206"/>
      <c r="I89" s="66"/>
      <c r="J89" s="656"/>
    </row>
    <row r="90" spans="1:10" ht="27.95" customHeight="1">
      <c r="A90" s="987"/>
      <c r="B90" s="896" t="s">
        <v>25</v>
      </c>
      <c r="C90" s="898" t="s">
        <v>799</v>
      </c>
      <c r="D90" s="897"/>
      <c r="E90" s="24" t="s">
        <v>942</v>
      </c>
      <c r="F90" s="24"/>
      <c r="G90" s="24"/>
      <c r="H90" s="206"/>
      <c r="I90" s="66"/>
      <c r="J90" s="656"/>
    </row>
    <row r="91" spans="1:10" ht="27.95" customHeight="1">
      <c r="A91" s="987"/>
      <c r="B91" s="896" t="s">
        <v>26</v>
      </c>
      <c r="C91" s="897"/>
      <c r="D91" s="897"/>
      <c r="E91" s="657"/>
      <c r="F91" s="657"/>
      <c r="G91" s="657"/>
      <c r="H91" s="206"/>
      <c r="I91" s="66"/>
      <c r="J91" s="656"/>
    </row>
    <row r="92" spans="1:10" ht="27.95" customHeight="1">
      <c r="A92" s="987"/>
      <c r="B92" s="896" t="s">
        <v>52</v>
      </c>
      <c r="C92" s="897"/>
      <c r="D92" s="897"/>
      <c r="E92" s="657"/>
      <c r="F92" s="657"/>
      <c r="G92" s="657"/>
      <c r="H92" s="206"/>
      <c r="I92" s="66"/>
      <c r="J92" s="656"/>
    </row>
    <row r="93" spans="1:10" ht="27.95" customHeight="1">
      <c r="A93" s="987"/>
      <c r="B93" s="896" t="s">
        <v>36</v>
      </c>
      <c r="C93" s="897"/>
      <c r="D93" s="897"/>
      <c r="E93" s="657"/>
      <c r="F93" s="657"/>
      <c r="G93" s="657"/>
      <c r="H93" s="60"/>
      <c r="I93" s="663"/>
      <c r="J93" s="656"/>
    </row>
    <row r="94" spans="1:10" ht="27.95" customHeight="1">
      <c r="A94" s="987"/>
      <c r="B94" s="896"/>
      <c r="C94" s="897"/>
      <c r="D94" s="897"/>
      <c r="E94" s="657"/>
      <c r="F94" s="657"/>
      <c r="G94" s="657"/>
      <c r="H94" s="60"/>
      <c r="I94" s="663"/>
      <c r="J94" s="656"/>
    </row>
    <row r="95" spans="1:10" ht="27.95" customHeight="1">
      <c r="A95" s="987"/>
      <c r="B95" s="999"/>
      <c r="C95" s="897"/>
      <c r="D95" s="897"/>
      <c r="E95" s="657"/>
      <c r="F95" s="657"/>
      <c r="G95" s="657"/>
      <c r="H95" s="18"/>
      <c r="I95" s="14"/>
      <c r="J95" s="9"/>
    </row>
    <row r="96" spans="1:10" ht="27.95" customHeight="1">
      <c r="A96" s="1004" t="s">
        <v>1091</v>
      </c>
      <c r="B96" s="4359" t="s">
        <v>1094</v>
      </c>
      <c r="C96" s="4360"/>
      <c r="D96" s="4361"/>
      <c r="E96" s="39" t="s">
        <v>936</v>
      </c>
      <c r="F96" s="662" t="s">
        <v>941</v>
      </c>
      <c r="G96" s="39" t="s">
        <v>942</v>
      </c>
      <c r="H96" s="19"/>
      <c r="I96" s="15"/>
      <c r="J96" s="659"/>
    </row>
    <row r="97" spans="1:10" ht="27.95" customHeight="1">
      <c r="A97" s="1005"/>
      <c r="B97" s="1006" t="s">
        <v>1095</v>
      </c>
      <c r="C97" s="1007"/>
      <c r="D97" s="1008"/>
      <c r="E97" s="13" t="s">
        <v>943</v>
      </c>
      <c r="F97" s="662"/>
      <c r="G97" s="13" t="s">
        <v>22</v>
      </c>
      <c r="H97" s="18"/>
      <c r="I97" s="17"/>
      <c r="J97" s="659"/>
    </row>
    <row r="98" spans="1:10" ht="27.95" customHeight="1">
      <c r="A98" s="1005"/>
      <c r="B98" s="899" t="s">
        <v>91</v>
      </c>
      <c r="C98" s="900">
        <v>-2498</v>
      </c>
      <c r="D98" s="901" t="s">
        <v>31</v>
      </c>
      <c r="E98" s="13" t="s">
        <v>942</v>
      </c>
      <c r="F98" s="648"/>
      <c r="G98" s="13"/>
      <c r="H98" s="18"/>
      <c r="I98" s="17"/>
      <c r="J98" s="659"/>
    </row>
    <row r="99" spans="1:10" ht="27.95" customHeight="1">
      <c r="A99" s="446"/>
      <c r="B99" s="899" t="s">
        <v>32</v>
      </c>
      <c r="C99" s="900">
        <v>-2571</v>
      </c>
      <c r="D99" s="901" t="s">
        <v>31</v>
      </c>
      <c r="E99" s="13"/>
      <c r="F99" s="648"/>
      <c r="G99" s="13"/>
      <c r="H99" s="18"/>
      <c r="I99" s="17"/>
      <c r="J99" s="9"/>
    </row>
    <row r="100" spans="1:10" ht="27.95" customHeight="1">
      <c r="A100" s="1009"/>
      <c r="B100" s="899" t="s">
        <v>30</v>
      </c>
      <c r="C100" s="900">
        <v>-691</v>
      </c>
      <c r="D100" s="901" t="s">
        <v>31</v>
      </c>
      <c r="E100" s="13"/>
      <c r="F100" s="13"/>
      <c r="G100" s="13"/>
      <c r="H100" s="20"/>
      <c r="I100" s="36"/>
      <c r="J100" s="9"/>
    </row>
    <row r="101" spans="1:10" ht="27.95" customHeight="1">
      <c r="A101" s="1009"/>
      <c r="B101" s="899" t="s">
        <v>110</v>
      </c>
      <c r="C101" s="900">
        <v>-5559</v>
      </c>
      <c r="D101" s="901" t="s">
        <v>31</v>
      </c>
      <c r="E101" s="13"/>
      <c r="F101" s="13"/>
      <c r="G101" s="13"/>
      <c r="H101" s="206"/>
      <c r="I101" s="66"/>
      <c r="J101" s="656"/>
    </row>
    <row r="102" spans="1:10" ht="27.95" customHeight="1">
      <c r="A102" s="1010"/>
      <c r="B102" s="832" t="s">
        <v>111</v>
      </c>
      <c r="C102" s="902" t="s">
        <v>639</v>
      </c>
      <c r="D102" s="901"/>
      <c r="E102" s="650"/>
      <c r="F102" s="649"/>
      <c r="G102" s="13"/>
      <c r="H102" s="20"/>
      <c r="I102" s="36"/>
      <c r="J102" s="9"/>
    </row>
    <row r="103" spans="1:10" ht="27.95" customHeight="1">
      <c r="A103" s="969"/>
      <c r="B103" s="1011"/>
      <c r="C103" s="1012"/>
      <c r="D103" s="1012"/>
      <c r="E103" s="24"/>
      <c r="F103" s="24"/>
      <c r="G103" s="24"/>
      <c r="H103" s="20"/>
      <c r="I103" s="36"/>
      <c r="J103" s="9"/>
    </row>
    <row r="104" spans="1:10" ht="27.95" customHeight="1">
      <c r="A104" s="1013"/>
      <c r="B104" s="1014" t="s">
        <v>793</v>
      </c>
      <c r="C104" s="1015"/>
      <c r="D104" s="1015"/>
      <c r="E104" s="657" t="s">
        <v>936</v>
      </c>
      <c r="F104" s="662" t="s">
        <v>941</v>
      </c>
      <c r="G104" s="39" t="s">
        <v>942</v>
      </c>
      <c r="H104" s="20"/>
      <c r="I104" s="36"/>
      <c r="J104" s="9"/>
    </row>
    <row r="105" spans="1:10" ht="27.95" customHeight="1">
      <c r="A105" s="969"/>
      <c r="B105" s="903" t="s">
        <v>91</v>
      </c>
      <c r="C105" s="900">
        <v>364</v>
      </c>
      <c r="D105" s="901" t="s">
        <v>31</v>
      </c>
      <c r="E105" s="24" t="s">
        <v>943</v>
      </c>
      <c r="F105" s="657"/>
      <c r="G105" s="657"/>
      <c r="H105" s="20"/>
      <c r="I105" s="36"/>
      <c r="J105" s="9"/>
    </row>
    <row r="106" spans="1:10" ht="27.95" customHeight="1">
      <c r="A106" s="969"/>
      <c r="B106" s="903" t="s">
        <v>32</v>
      </c>
      <c r="C106" s="900">
        <v>294</v>
      </c>
      <c r="D106" s="901" t="s">
        <v>31</v>
      </c>
      <c r="E106" s="24" t="s">
        <v>942</v>
      </c>
      <c r="F106" s="657"/>
      <c r="G106" s="657"/>
      <c r="H106" s="20"/>
      <c r="I106" s="36"/>
      <c r="J106" s="9"/>
    </row>
    <row r="107" spans="1:10" ht="27.95" customHeight="1">
      <c r="A107" s="969"/>
      <c r="B107" s="903" t="s">
        <v>30</v>
      </c>
      <c r="C107" s="900">
        <v>359</v>
      </c>
      <c r="D107" s="901" t="s">
        <v>31</v>
      </c>
      <c r="E107" s="657"/>
      <c r="F107" s="657"/>
      <c r="G107" s="657"/>
      <c r="H107" s="20"/>
      <c r="I107" s="36"/>
      <c r="J107" s="9"/>
    </row>
    <row r="108" spans="1:10" ht="27.95" customHeight="1">
      <c r="A108" s="969"/>
      <c r="B108" s="903" t="s">
        <v>110</v>
      </c>
      <c r="C108" s="900">
        <f>SUM(C105:C107)</f>
        <v>1017</v>
      </c>
      <c r="D108" s="901" t="s">
        <v>31</v>
      </c>
      <c r="E108" s="657"/>
      <c r="F108" s="657"/>
      <c r="G108" s="657"/>
      <c r="H108" s="206"/>
      <c r="I108" s="66"/>
      <c r="J108" s="656"/>
    </row>
    <row r="109" spans="1:10" ht="27.95" customHeight="1">
      <c r="A109" s="969"/>
      <c r="B109" s="1011"/>
      <c r="C109" s="1016"/>
      <c r="D109" s="1016"/>
      <c r="E109" s="657"/>
      <c r="F109" s="24"/>
      <c r="G109" s="24"/>
      <c r="H109" s="20"/>
      <c r="I109" s="36"/>
      <c r="J109" s="9"/>
    </row>
    <row r="110" spans="1:10" ht="27.95" customHeight="1">
      <c r="A110" s="1017" t="s">
        <v>1092</v>
      </c>
      <c r="B110" s="1014" t="s">
        <v>1096</v>
      </c>
      <c r="C110" s="1018"/>
      <c r="D110" s="1018"/>
      <c r="E110" s="39" t="s">
        <v>936</v>
      </c>
      <c r="F110" s="664" t="s">
        <v>941</v>
      </c>
      <c r="G110" s="13" t="s">
        <v>942</v>
      </c>
      <c r="H110" s="20"/>
      <c r="I110" s="36"/>
      <c r="J110" s="9"/>
    </row>
    <row r="111" spans="1:10" ht="27.95" customHeight="1">
      <c r="A111" s="1019" t="s">
        <v>1093</v>
      </c>
      <c r="B111" s="1020" t="s">
        <v>1097</v>
      </c>
      <c r="C111" s="1012"/>
      <c r="D111" s="1012"/>
      <c r="E111" s="13" t="s">
        <v>943</v>
      </c>
      <c r="F111" s="664"/>
      <c r="G111" s="13" t="s">
        <v>22</v>
      </c>
      <c r="H111" s="20"/>
      <c r="I111" s="36"/>
      <c r="J111" s="9"/>
    </row>
    <row r="112" spans="1:10" ht="27.95" customHeight="1">
      <c r="A112" s="1021"/>
      <c r="B112" s="899" t="s">
        <v>91</v>
      </c>
      <c r="C112" s="902"/>
      <c r="D112" s="901"/>
      <c r="E112" s="13" t="s">
        <v>942</v>
      </c>
      <c r="F112" s="24"/>
      <c r="G112" s="24"/>
      <c r="H112" s="20"/>
      <c r="I112" s="36"/>
      <c r="J112" s="9"/>
    </row>
    <row r="113" spans="1:10" ht="27.95" customHeight="1">
      <c r="A113" s="972"/>
      <c r="B113" s="899" t="s">
        <v>32</v>
      </c>
      <c r="C113" s="902" t="s">
        <v>781</v>
      </c>
      <c r="D113" s="901"/>
      <c r="E113" s="24"/>
      <c r="F113" s="24"/>
      <c r="G113" s="24"/>
      <c r="H113" s="20"/>
      <c r="I113" s="36"/>
      <c r="J113" s="9"/>
    </row>
    <row r="114" spans="1:10" ht="27.95" customHeight="1">
      <c r="A114" s="969"/>
      <c r="B114" s="899" t="s">
        <v>30</v>
      </c>
      <c r="C114" s="902" t="s">
        <v>782</v>
      </c>
      <c r="D114" s="901"/>
      <c r="E114" s="24"/>
      <c r="F114" s="24"/>
      <c r="G114" s="24"/>
      <c r="H114" s="643"/>
      <c r="I114" s="9"/>
      <c r="J114" s="665"/>
    </row>
    <row r="115" spans="1:10" ht="27.95" customHeight="1">
      <c r="A115" s="974"/>
      <c r="B115" s="904" t="s">
        <v>110</v>
      </c>
      <c r="C115" s="905"/>
      <c r="D115" s="906"/>
      <c r="E115" s="24"/>
      <c r="F115" s="24"/>
      <c r="G115" s="24"/>
      <c r="H115" s="644"/>
      <c r="I115" s="9"/>
      <c r="J115" s="665"/>
    </row>
    <row r="116" spans="1:10" ht="27.95" customHeight="1">
      <c r="A116" s="977"/>
      <c r="B116" s="907" t="s">
        <v>111</v>
      </c>
      <c r="C116" s="908" t="s">
        <v>675</v>
      </c>
      <c r="D116" s="909"/>
      <c r="E116" s="37"/>
      <c r="F116" s="37"/>
      <c r="G116" s="37"/>
      <c r="H116" s="645"/>
      <c r="I116" s="59"/>
      <c r="J116" s="666"/>
    </row>
    <row r="117" spans="1:10" ht="27.95" customHeight="1">
      <c r="A117" s="1024"/>
      <c r="B117" s="1025"/>
      <c r="C117" s="1025"/>
      <c r="D117" s="1025"/>
      <c r="E117" s="1025"/>
      <c r="F117" s="1025"/>
      <c r="G117" s="1025"/>
      <c r="H117" s="1026"/>
      <c r="I117" s="1025"/>
      <c r="J117" s="1025"/>
    </row>
    <row r="325" spans="7:7" ht="27.95" customHeight="1">
      <c r="G325" s="453"/>
    </row>
  </sheetData>
  <mergeCells count="29">
    <mergeCell ref="H11:J11"/>
    <mergeCell ref="H12:J12"/>
    <mergeCell ref="H3:I3"/>
    <mergeCell ref="H9:I9"/>
    <mergeCell ref="H10:I10"/>
    <mergeCell ref="H4:I4"/>
    <mergeCell ref="H5:I5"/>
    <mergeCell ref="H6:I6"/>
    <mergeCell ref="H8:I8"/>
    <mergeCell ref="H7:I7"/>
    <mergeCell ref="B67:D67"/>
    <mergeCell ref="B51:D51"/>
    <mergeCell ref="B45:D45"/>
    <mergeCell ref="B96:D96"/>
    <mergeCell ref="B75:D75"/>
    <mergeCell ref="B59:D59"/>
    <mergeCell ref="B60:D60"/>
    <mergeCell ref="B50:D50"/>
    <mergeCell ref="B11:D11"/>
    <mergeCell ref="B12:D12"/>
    <mergeCell ref="B13:D13"/>
    <mergeCell ref="C62:D62"/>
    <mergeCell ref="B14:D14"/>
    <mergeCell ref="B20:D20"/>
    <mergeCell ref="B21:D21"/>
    <mergeCell ref="B22:D22"/>
    <mergeCell ref="B37:D37"/>
    <mergeCell ref="B38:D38"/>
    <mergeCell ref="C40:D40"/>
  </mergeCells>
  <pageMargins left="0.59055118110236227" right="0.15748031496062992" top="0.59055118110236227" bottom="0.59055118110236227" header="0.31496062992125984" footer="0.15748031496062992"/>
  <pageSetup paperSize="9" scale="62" orientation="landscape" r:id="rId1"/>
  <rowBreaks count="2" manualBreakCount="2">
    <brk id="29" min="3" max="9" man="1"/>
    <brk id="58" min="3" max="9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>
    <tabColor rgb="FF0000FF"/>
  </sheetPr>
  <dimension ref="A1:M89"/>
  <sheetViews>
    <sheetView view="pageBreakPreview" topLeftCell="A67" zoomScale="91" zoomScaleNormal="60" zoomScaleSheetLayoutView="91" workbookViewId="0">
      <selection activeCell="A19" sqref="A19"/>
    </sheetView>
  </sheetViews>
  <sheetFormatPr defaultColWidth="9" defaultRowHeight="27.95" customHeight="1"/>
  <cols>
    <col min="1" max="1" width="55.625" style="50" customWidth="1"/>
    <col min="2" max="2" width="16.625" style="50" customWidth="1"/>
    <col min="3" max="3" width="13.625" style="50" customWidth="1"/>
    <col min="4" max="4" width="34.625" style="50" customWidth="1"/>
    <col min="5" max="7" width="14.625" style="50" customWidth="1"/>
    <col min="8" max="8" width="13.625" style="615" customWidth="1"/>
    <col min="9" max="10" width="13.625" style="50" customWidth="1"/>
    <col min="11" max="11" width="9" style="50"/>
    <col min="12" max="12" width="49" style="50" customWidth="1"/>
    <col min="13" max="13" width="27.75" style="50" customWidth="1"/>
    <col min="14" max="16384" width="9" style="50"/>
  </cols>
  <sheetData>
    <row r="1" spans="1:12" ht="27.95" customHeight="1">
      <c r="A1" s="1" t="s">
        <v>1090</v>
      </c>
      <c r="B1" s="4422" t="s">
        <v>346</v>
      </c>
      <c r="C1" s="4422"/>
      <c r="D1" s="4422"/>
      <c r="E1" s="44"/>
      <c r="F1" s="43"/>
      <c r="G1" s="44"/>
      <c r="H1" s="609"/>
      <c r="I1" s="44"/>
      <c r="J1" s="44"/>
    </row>
    <row r="2" spans="1:12" ht="27.95" customHeight="1">
      <c r="A2" s="4" t="s">
        <v>0</v>
      </c>
      <c r="B2" s="4422" t="s">
        <v>347</v>
      </c>
      <c r="C2" s="4422"/>
      <c r="D2" s="4422"/>
      <c r="E2" s="45"/>
      <c r="F2" s="45"/>
      <c r="G2" s="45"/>
      <c r="H2" s="610"/>
      <c r="I2" s="45"/>
      <c r="J2" s="45"/>
    </row>
    <row r="3" spans="1:12" ht="27.95" customHeight="1">
      <c r="A3" s="6" t="s">
        <v>2</v>
      </c>
      <c r="B3" s="6" t="s">
        <v>3</v>
      </c>
      <c r="C3" s="6"/>
      <c r="D3" s="6"/>
      <c r="E3" s="6" t="s">
        <v>4</v>
      </c>
      <c r="F3" s="6"/>
      <c r="G3" s="6"/>
      <c r="H3" s="4366" t="s">
        <v>5</v>
      </c>
      <c r="I3" s="4366"/>
      <c r="J3" s="4366"/>
    </row>
    <row r="4" spans="1:12" ht="27.95" customHeight="1">
      <c r="A4" s="6" t="s">
        <v>6</v>
      </c>
      <c r="B4" s="51" t="s">
        <v>257</v>
      </c>
      <c r="C4" s="6"/>
      <c r="D4" s="6"/>
      <c r="E4" s="1668" t="s">
        <v>258</v>
      </c>
      <c r="F4" s="6"/>
      <c r="G4" s="6"/>
      <c r="H4" s="4367" t="s">
        <v>632</v>
      </c>
      <c r="I4" s="4367"/>
      <c r="J4" s="4367"/>
    </row>
    <row r="5" spans="1:12" ht="27.95" customHeight="1">
      <c r="A5" s="51" t="s">
        <v>224</v>
      </c>
      <c r="B5" s="6" t="s">
        <v>8</v>
      </c>
      <c r="C5" s="6"/>
      <c r="D5" s="6"/>
      <c r="E5" s="6" t="s">
        <v>11</v>
      </c>
      <c r="F5" s="6"/>
      <c r="G5" s="6"/>
      <c r="H5" s="4366" t="s">
        <v>12</v>
      </c>
      <c r="I5" s="4366"/>
      <c r="J5" s="4366"/>
    </row>
    <row r="6" spans="1:12" ht="27.95" customHeight="1">
      <c r="A6" s="51" t="s">
        <v>225</v>
      </c>
      <c r="B6" s="51" t="s">
        <v>257</v>
      </c>
      <c r="C6" s="6"/>
      <c r="D6" s="6"/>
      <c r="E6" s="1668" t="s">
        <v>877</v>
      </c>
      <c r="F6" s="6"/>
      <c r="G6" s="6"/>
      <c r="H6" s="4367" t="s">
        <v>632</v>
      </c>
      <c r="I6" s="4367"/>
      <c r="J6" s="4367"/>
    </row>
    <row r="7" spans="1:12" s="8" customFormat="1" ht="27.95" customHeight="1">
      <c r="A7" s="46" t="s">
        <v>15</v>
      </c>
      <c r="B7" s="4334" t="s">
        <v>16</v>
      </c>
      <c r="C7" s="4335"/>
      <c r="D7" s="4336"/>
      <c r="E7" s="715">
        <v>10</v>
      </c>
      <c r="F7" s="716">
        <v>11</v>
      </c>
      <c r="G7" s="717">
        <v>12</v>
      </c>
      <c r="H7" s="4442" t="s">
        <v>933</v>
      </c>
      <c r="I7" s="4443"/>
      <c r="J7" s="4444"/>
    </row>
    <row r="8" spans="1:12" s="8" customFormat="1" ht="27.95" customHeight="1">
      <c r="A8" s="47" t="s">
        <v>17</v>
      </c>
      <c r="B8" s="4338" t="s">
        <v>18</v>
      </c>
      <c r="C8" s="4338"/>
      <c r="D8" s="4338"/>
      <c r="E8" s="718" t="s">
        <v>934</v>
      </c>
      <c r="F8" s="719" t="s">
        <v>935</v>
      </c>
      <c r="G8" s="720" t="s">
        <v>936</v>
      </c>
      <c r="H8" s="4445" t="s">
        <v>937</v>
      </c>
      <c r="I8" s="4446"/>
      <c r="J8" s="4447"/>
    </row>
    <row r="9" spans="1:12" s="8" customFormat="1" ht="27.95" customHeight="1">
      <c r="A9" s="48"/>
      <c r="B9" s="4340" t="s">
        <v>19</v>
      </c>
      <c r="C9" s="4340"/>
      <c r="D9" s="4340"/>
      <c r="E9" s="721"/>
      <c r="F9" s="722"/>
      <c r="G9" s="723" t="s">
        <v>938</v>
      </c>
      <c r="H9" s="724" t="s">
        <v>947</v>
      </c>
      <c r="I9" s="724" t="s">
        <v>948</v>
      </c>
      <c r="J9" s="724" t="s">
        <v>20</v>
      </c>
    </row>
    <row r="10" spans="1:12" ht="27.95" customHeight="1">
      <c r="A10" s="1361" t="s">
        <v>259</v>
      </c>
      <c r="B10" s="4541" t="s">
        <v>260</v>
      </c>
      <c r="C10" s="4542"/>
      <c r="D10" s="4543"/>
      <c r="E10" s="82" t="s">
        <v>936</v>
      </c>
      <c r="F10" s="82" t="s">
        <v>941</v>
      </c>
      <c r="G10" s="10" t="s">
        <v>942</v>
      </c>
      <c r="H10" s="78"/>
      <c r="I10" s="172"/>
      <c r="J10" s="120"/>
      <c r="L10" s="566"/>
    </row>
    <row r="11" spans="1:12" ht="27.95" customHeight="1">
      <c r="A11" s="1362" t="s">
        <v>913</v>
      </c>
      <c r="B11" s="1661" t="s">
        <v>255</v>
      </c>
      <c r="C11" s="1363"/>
      <c r="D11" s="1364"/>
      <c r="E11" s="64" t="s">
        <v>943</v>
      </c>
      <c r="F11" s="64"/>
      <c r="G11" s="955"/>
      <c r="H11" s="31"/>
      <c r="I11" s="31"/>
      <c r="J11" s="55"/>
      <c r="L11" s="567"/>
    </row>
    <row r="12" spans="1:12" ht="27.95" customHeight="1">
      <c r="A12" s="1365"/>
      <c r="B12" s="820" t="s">
        <v>91</v>
      </c>
      <c r="C12" s="817">
        <v>123</v>
      </c>
      <c r="D12" s="818" t="s">
        <v>244</v>
      </c>
      <c r="E12" s="64" t="s">
        <v>942</v>
      </c>
      <c r="F12" s="64"/>
      <c r="G12" s="763"/>
      <c r="H12" s="20"/>
      <c r="I12" s="36"/>
      <c r="J12" s="55"/>
      <c r="L12" s="567"/>
    </row>
    <row r="13" spans="1:12" ht="27.95" customHeight="1">
      <c r="A13" s="1366"/>
      <c r="B13" s="820" t="s">
        <v>93</v>
      </c>
      <c r="C13" s="817">
        <v>124</v>
      </c>
      <c r="D13" s="818" t="s">
        <v>244</v>
      </c>
      <c r="E13" s="955" t="s">
        <v>22</v>
      </c>
      <c r="F13" s="64"/>
      <c r="G13" s="64"/>
      <c r="H13" s="20"/>
      <c r="I13" s="36"/>
      <c r="J13" s="55"/>
      <c r="L13" s="544"/>
    </row>
    <row r="14" spans="1:12" ht="27.95" customHeight="1">
      <c r="A14" s="1366"/>
      <c r="B14" s="820" t="s">
        <v>99</v>
      </c>
      <c r="C14" s="817">
        <v>94</v>
      </c>
      <c r="D14" s="818" t="s">
        <v>244</v>
      </c>
      <c r="E14" s="64"/>
      <c r="F14" s="64"/>
      <c r="G14" s="64"/>
      <c r="H14" s="35"/>
      <c r="I14" s="31"/>
      <c r="J14" s="55"/>
      <c r="L14" s="544"/>
    </row>
    <row r="15" spans="1:12" ht="27.95" customHeight="1">
      <c r="A15" s="1367"/>
      <c r="B15" s="820" t="s">
        <v>157</v>
      </c>
      <c r="C15" s="817">
        <f>SUM(C12:C14)</f>
        <v>341</v>
      </c>
      <c r="D15" s="818" t="s">
        <v>244</v>
      </c>
      <c r="E15" s="86"/>
      <c r="F15" s="86"/>
      <c r="G15" s="86"/>
      <c r="H15" s="35"/>
      <c r="I15" s="36"/>
      <c r="J15" s="55"/>
      <c r="L15" s="544"/>
    </row>
    <row r="16" spans="1:12" ht="27.95" customHeight="1">
      <c r="A16" s="1367"/>
      <c r="B16" s="1368"/>
      <c r="C16" s="1033"/>
      <c r="D16" s="818"/>
      <c r="E16" s="154"/>
      <c r="F16" s="154"/>
      <c r="G16" s="154"/>
      <c r="H16" s="155"/>
      <c r="I16" s="155"/>
      <c r="J16" s="55"/>
      <c r="L16" s="544"/>
    </row>
    <row r="17" spans="1:12" ht="27.95" customHeight="1">
      <c r="A17" s="1367"/>
      <c r="B17" s="1368"/>
      <c r="C17" s="1033"/>
      <c r="D17" s="818"/>
      <c r="E17" s="154"/>
      <c r="F17" s="154"/>
      <c r="G17" s="154"/>
      <c r="H17" s="155"/>
      <c r="I17" s="155"/>
      <c r="J17" s="55"/>
      <c r="L17" s="544"/>
    </row>
    <row r="18" spans="1:12" ht="27.95" customHeight="1">
      <c r="A18" s="1365"/>
      <c r="B18" s="4534" t="s">
        <v>261</v>
      </c>
      <c r="C18" s="4535"/>
      <c r="D18" s="4536"/>
      <c r="E18" s="159" t="s">
        <v>936</v>
      </c>
      <c r="F18" s="159" t="s">
        <v>941</v>
      </c>
      <c r="G18" s="159" t="s">
        <v>942</v>
      </c>
      <c r="H18" s="31"/>
      <c r="I18" s="31"/>
      <c r="J18" s="55"/>
      <c r="L18" s="566"/>
    </row>
    <row r="19" spans="1:12" ht="27.95" customHeight="1">
      <c r="A19" s="1369"/>
      <c r="B19" s="1661" t="s">
        <v>245</v>
      </c>
      <c r="C19" s="1370"/>
      <c r="D19" s="1663"/>
      <c r="E19" s="159" t="s">
        <v>943</v>
      </c>
      <c r="F19" s="159"/>
      <c r="G19" s="159"/>
      <c r="H19" s="31"/>
      <c r="I19" s="31"/>
      <c r="J19" s="55"/>
      <c r="L19" s="567"/>
    </row>
    <row r="20" spans="1:12" ht="27.95" customHeight="1">
      <c r="A20" s="1369"/>
      <c r="B20" s="1661" t="s">
        <v>246</v>
      </c>
      <c r="C20" s="1370"/>
      <c r="D20" s="1663"/>
      <c r="E20" s="159" t="s">
        <v>942</v>
      </c>
      <c r="F20" s="159"/>
      <c r="G20" s="159"/>
      <c r="H20" s="31"/>
      <c r="I20" s="31"/>
      <c r="J20" s="55"/>
      <c r="L20" s="567"/>
    </row>
    <row r="21" spans="1:12" ht="27.95" customHeight="1">
      <c r="A21" s="1369"/>
      <c r="B21" s="1661" t="s">
        <v>247</v>
      </c>
      <c r="C21" s="1662"/>
      <c r="D21" s="1663"/>
      <c r="E21" s="156"/>
      <c r="F21" s="65"/>
      <c r="G21" s="156"/>
      <c r="H21" s="31"/>
      <c r="I21" s="31"/>
      <c r="J21" s="55"/>
      <c r="L21" s="544"/>
    </row>
    <row r="22" spans="1:12" ht="27.95" customHeight="1">
      <c r="A22" s="1369"/>
      <c r="B22" s="1661" t="s">
        <v>248</v>
      </c>
      <c r="C22" s="1370"/>
      <c r="D22" s="1663"/>
      <c r="E22" s="156"/>
      <c r="F22" s="65"/>
      <c r="G22" s="156"/>
      <c r="H22" s="157"/>
      <c r="I22" s="157"/>
      <c r="J22" s="55"/>
    </row>
    <row r="23" spans="1:12" ht="27.95" customHeight="1">
      <c r="A23" s="1369"/>
      <c r="B23" s="820" t="s">
        <v>23</v>
      </c>
      <c r="C23" s="817">
        <v>1</v>
      </c>
      <c r="D23" s="818" t="s">
        <v>86</v>
      </c>
      <c r="E23" s="156"/>
      <c r="F23" s="65"/>
      <c r="G23" s="156"/>
      <c r="H23" s="20"/>
      <c r="I23" s="157"/>
      <c r="J23" s="55"/>
    </row>
    <row r="24" spans="1:12" ht="27.95" customHeight="1">
      <c r="A24" s="1369"/>
      <c r="B24" s="820" t="s">
        <v>39</v>
      </c>
      <c r="C24" s="817">
        <v>1</v>
      </c>
      <c r="D24" s="818" t="s">
        <v>86</v>
      </c>
      <c r="E24" s="156"/>
      <c r="F24" s="65"/>
      <c r="G24" s="156"/>
      <c r="H24" s="20"/>
      <c r="I24" s="157"/>
      <c r="J24" s="55"/>
    </row>
    <row r="25" spans="1:12" ht="27.95" customHeight="1">
      <c r="A25" s="1369"/>
      <c r="B25" s="820" t="s">
        <v>174</v>
      </c>
      <c r="C25" s="817">
        <v>1</v>
      </c>
      <c r="D25" s="818" t="s">
        <v>86</v>
      </c>
      <c r="E25" s="156"/>
      <c r="F25" s="65"/>
      <c r="G25" s="156"/>
      <c r="H25" s="35"/>
      <c r="I25" s="157"/>
      <c r="J25" s="55"/>
    </row>
    <row r="26" spans="1:12" ht="27.95" customHeight="1">
      <c r="A26" s="1369"/>
      <c r="B26" s="820" t="s">
        <v>44</v>
      </c>
      <c r="C26" s="817">
        <f>SUM(C23:C25)</f>
        <v>3</v>
      </c>
      <c r="D26" s="818" t="s">
        <v>86</v>
      </c>
      <c r="E26" s="156"/>
      <c r="F26" s="65"/>
      <c r="G26" s="156"/>
      <c r="H26" s="35"/>
      <c r="I26" s="157"/>
      <c r="J26" s="55"/>
    </row>
    <row r="27" spans="1:12" ht="27.95" customHeight="1">
      <c r="A27" s="1369"/>
      <c r="B27" s="1368"/>
      <c r="C27" s="817"/>
      <c r="D27" s="818"/>
      <c r="E27" s="156"/>
      <c r="F27" s="65"/>
      <c r="G27" s="156"/>
      <c r="H27" s="35"/>
      <c r="I27" s="157"/>
      <c r="J27" s="55"/>
    </row>
    <row r="28" spans="1:12" ht="27.95" customHeight="1">
      <c r="A28" s="1371"/>
      <c r="B28" s="1372"/>
      <c r="C28" s="1373"/>
      <c r="D28" s="1101"/>
      <c r="E28" s="561"/>
      <c r="F28" s="762"/>
      <c r="G28" s="561"/>
      <c r="H28" s="765"/>
      <c r="I28" s="562"/>
      <c r="J28" s="72"/>
    </row>
    <row r="29" spans="1:12" ht="27.95" customHeight="1">
      <c r="A29" s="1374"/>
      <c r="B29" s="1375"/>
      <c r="C29" s="1376"/>
      <c r="D29" s="1377"/>
      <c r="E29" s="584"/>
      <c r="F29" s="761"/>
      <c r="G29" s="584"/>
      <c r="H29" s="585"/>
      <c r="I29" s="585"/>
      <c r="J29" s="56"/>
    </row>
    <row r="30" spans="1:12" ht="27.95" customHeight="1">
      <c r="A30" s="1361" t="s">
        <v>878</v>
      </c>
      <c r="B30" s="4414" t="s">
        <v>645</v>
      </c>
      <c r="C30" s="4415"/>
      <c r="D30" s="4416"/>
      <c r="E30" s="764" t="s">
        <v>936</v>
      </c>
      <c r="F30" s="764" t="s">
        <v>941</v>
      </c>
      <c r="G30" s="764" t="s">
        <v>942</v>
      </c>
      <c r="H30" s="168"/>
      <c r="I30" s="168"/>
      <c r="J30" s="120"/>
    </row>
    <row r="31" spans="1:12" ht="27.95" customHeight="1">
      <c r="A31" s="1362" t="s">
        <v>913</v>
      </c>
      <c r="B31" s="1658" t="s">
        <v>23</v>
      </c>
      <c r="C31" s="799">
        <v>1</v>
      </c>
      <c r="D31" s="1660" t="s">
        <v>86</v>
      </c>
      <c r="E31" s="159" t="s">
        <v>943</v>
      </c>
      <c r="F31" s="159"/>
      <c r="G31" s="159"/>
      <c r="H31" s="20"/>
      <c r="I31" s="157"/>
      <c r="J31" s="55"/>
    </row>
    <row r="32" spans="1:12" ht="27.95" customHeight="1">
      <c r="A32" s="1378"/>
      <c r="B32" s="1658" t="s">
        <v>39</v>
      </c>
      <c r="C32" s="821">
        <v>1</v>
      </c>
      <c r="D32" s="1660" t="s">
        <v>86</v>
      </c>
      <c r="E32" s="159" t="s">
        <v>942</v>
      </c>
      <c r="F32" s="159"/>
      <c r="G32" s="159"/>
      <c r="H32" s="20"/>
      <c r="I32" s="157"/>
      <c r="J32" s="55"/>
      <c r="L32" s="566"/>
    </row>
    <row r="33" spans="1:12" ht="27.95" customHeight="1">
      <c r="A33" s="1378"/>
      <c r="B33" s="1658" t="s">
        <v>174</v>
      </c>
      <c r="C33" s="821">
        <v>1</v>
      </c>
      <c r="D33" s="1660" t="s">
        <v>86</v>
      </c>
      <c r="E33" s="156"/>
      <c r="F33" s="65"/>
      <c r="G33" s="156"/>
      <c r="H33" s="35"/>
      <c r="I33" s="157"/>
      <c r="J33" s="55"/>
      <c r="L33" s="567"/>
    </row>
    <row r="34" spans="1:12" ht="27.95" customHeight="1">
      <c r="A34" s="1378"/>
      <c r="B34" s="1658" t="s">
        <v>44</v>
      </c>
      <c r="C34" s="799">
        <v>1</v>
      </c>
      <c r="D34" s="1660" t="s">
        <v>86</v>
      </c>
      <c r="E34" s="156"/>
      <c r="F34" s="65"/>
      <c r="G34" s="156"/>
      <c r="H34" s="35"/>
      <c r="I34" s="157"/>
      <c r="J34" s="55"/>
      <c r="L34" s="567"/>
    </row>
    <row r="35" spans="1:12" ht="27.95" customHeight="1">
      <c r="A35" s="1379"/>
      <c r="B35" s="1368"/>
      <c r="C35" s="821"/>
      <c r="D35" s="1380"/>
      <c r="E35" s="561"/>
      <c r="F35" s="762"/>
      <c r="G35" s="561"/>
      <c r="H35" s="765"/>
      <c r="I35" s="562"/>
      <c r="J35" s="72"/>
      <c r="L35" s="567"/>
    </row>
    <row r="36" spans="1:12" ht="27.95" customHeight="1">
      <c r="A36" s="1379"/>
      <c r="B36" s="1658"/>
      <c r="C36" s="1381"/>
      <c r="D36" s="1380"/>
      <c r="E36" s="561"/>
      <c r="F36" s="762"/>
      <c r="G36" s="561"/>
      <c r="H36" s="765"/>
      <c r="I36" s="562"/>
      <c r="J36" s="72"/>
      <c r="L36" s="567"/>
    </row>
    <row r="37" spans="1:12" ht="27.95" customHeight="1">
      <c r="A37" s="1378"/>
      <c r="B37" s="1368"/>
      <c r="C37" s="799"/>
      <c r="D37" s="1660"/>
      <c r="E37" s="156"/>
      <c r="F37" s="65"/>
      <c r="G37" s="156"/>
      <c r="H37" s="157"/>
      <c r="I37" s="157"/>
      <c r="J37" s="55"/>
    </row>
    <row r="38" spans="1:12" ht="27.95" customHeight="1">
      <c r="A38" s="1365"/>
      <c r="B38" s="4408" t="s">
        <v>262</v>
      </c>
      <c r="C38" s="4409"/>
      <c r="D38" s="4410"/>
      <c r="E38" s="159" t="s">
        <v>936</v>
      </c>
      <c r="F38" s="159" t="s">
        <v>941</v>
      </c>
      <c r="G38" s="159" t="s">
        <v>942</v>
      </c>
      <c r="H38" s="157"/>
      <c r="I38" s="157"/>
      <c r="J38" s="55"/>
    </row>
    <row r="39" spans="1:12" ht="27.95" customHeight="1">
      <c r="A39" s="1382"/>
      <c r="B39" s="1652" t="s">
        <v>249</v>
      </c>
      <c r="C39" s="1384"/>
      <c r="D39" s="1653"/>
      <c r="E39" s="159" t="s">
        <v>943</v>
      </c>
      <c r="F39" s="159"/>
      <c r="G39" s="159"/>
      <c r="H39" s="157"/>
      <c r="I39" s="157"/>
      <c r="J39" s="55"/>
    </row>
    <row r="40" spans="1:12" ht="27.95" customHeight="1">
      <c r="A40" s="1382"/>
      <c r="B40" s="1652" t="s">
        <v>250</v>
      </c>
      <c r="C40" s="1384"/>
      <c r="D40" s="1653"/>
      <c r="E40" s="159" t="s">
        <v>942</v>
      </c>
      <c r="F40" s="159"/>
      <c r="G40" s="159"/>
      <c r="H40" s="157"/>
      <c r="I40" s="157"/>
      <c r="J40" s="55"/>
      <c r="L40" s="566"/>
    </row>
    <row r="41" spans="1:12" ht="27.95" customHeight="1">
      <c r="A41" s="1382"/>
      <c r="B41" s="1658" t="s">
        <v>23</v>
      </c>
      <c r="C41" s="799">
        <v>50</v>
      </c>
      <c r="D41" s="1660" t="s">
        <v>251</v>
      </c>
      <c r="E41" s="156"/>
      <c r="F41" s="65"/>
      <c r="G41" s="156"/>
      <c r="H41" s="20"/>
      <c r="I41" s="157"/>
      <c r="J41" s="55"/>
      <c r="L41" s="567"/>
    </row>
    <row r="42" spans="1:12" ht="27.95" customHeight="1">
      <c r="A42" s="1382"/>
      <c r="B42" s="1658" t="s">
        <v>39</v>
      </c>
      <c r="C42" s="799">
        <v>50</v>
      </c>
      <c r="D42" s="1660" t="s">
        <v>251</v>
      </c>
      <c r="E42" s="156"/>
      <c r="F42" s="65"/>
      <c r="G42" s="156"/>
      <c r="H42" s="20"/>
      <c r="I42" s="157"/>
      <c r="J42" s="55"/>
      <c r="L42" s="567"/>
    </row>
    <row r="43" spans="1:12" ht="27.95" customHeight="1">
      <c r="A43" s="1382"/>
      <c r="B43" s="1658" t="s">
        <v>174</v>
      </c>
      <c r="C43" s="799">
        <v>50</v>
      </c>
      <c r="D43" s="1660" t="s">
        <v>251</v>
      </c>
      <c r="E43" s="156"/>
      <c r="F43" s="766"/>
      <c r="G43" s="766"/>
      <c r="H43" s="35"/>
      <c r="I43" s="157"/>
      <c r="J43" s="55"/>
    </row>
    <row r="44" spans="1:12" ht="27.95" customHeight="1">
      <c r="A44" s="1382"/>
      <c r="B44" s="1658" t="s">
        <v>44</v>
      </c>
      <c r="C44" s="799">
        <f>SUM(C41:C43)</f>
        <v>150</v>
      </c>
      <c r="D44" s="1660" t="s">
        <v>251</v>
      </c>
      <c r="E44" s="151"/>
      <c r="F44" s="151"/>
      <c r="G44" s="151"/>
      <c r="H44" s="35"/>
      <c r="I44" s="70"/>
      <c r="J44" s="55"/>
    </row>
    <row r="45" spans="1:12" ht="27.95" customHeight="1">
      <c r="A45" s="1382"/>
      <c r="B45" s="1658" t="s">
        <v>252</v>
      </c>
      <c r="C45" s="799"/>
      <c r="D45" s="1660"/>
      <c r="E45" s="151"/>
      <c r="F45" s="151"/>
      <c r="G45" s="151"/>
      <c r="H45" s="70"/>
      <c r="I45" s="70"/>
      <c r="J45" s="55"/>
    </row>
    <row r="46" spans="1:12" ht="27.95" customHeight="1">
      <c r="A46" s="1382"/>
      <c r="B46" s="4537" t="s">
        <v>253</v>
      </c>
      <c r="C46" s="4538"/>
      <c r="D46" s="4539"/>
      <c r="E46" s="151"/>
      <c r="F46" s="151"/>
      <c r="G46" s="151"/>
      <c r="H46" s="158"/>
      <c r="I46" s="158"/>
      <c r="J46" s="55"/>
    </row>
    <row r="47" spans="1:12" ht="27.95" customHeight="1">
      <c r="A47" s="1382"/>
      <c r="B47" s="4537" t="s">
        <v>254</v>
      </c>
      <c r="C47" s="4538"/>
      <c r="D47" s="4539"/>
      <c r="E47" s="151"/>
      <c r="F47" s="151"/>
      <c r="G47" s="151"/>
      <c r="H47" s="158"/>
      <c r="I47" s="158"/>
      <c r="J47" s="55"/>
    </row>
    <row r="48" spans="1:12" ht="27.95" customHeight="1">
      <c r="A48" s="1382"/>
      <c r="B48" s="1368"/>
      <c r="C48" s="1659"/>
      <c r="D48" s="1660"/>
      <c r="E48" s="151"/>
      <c r="F48" s="151"/>
      <c r="G48" s="151"/>
      <c r="H48" s="158"/>
      <c r="I48" s="158"/>
      <c r="J48" s="55"/>
    </row>
    <row r="49" spans="1:13" ht="27.95" customHeight="1">
      <c r="A49" s="1382"/>
      <c r="B49" s="1087"/>
      <c r="C49" s="1659"/>
      <c r="D49" s="1659"/>
      <c r="E49" s="151"/>
      <c r="F49" s="151"/>
      <c r="G49" s="151"/>
      <c r="H49" s="158"/>
      <c r="I49" s="158"/>
      <c r="J49" s="55"/>
    </row>
    <row r="50" spans="1:13" ht="27.95" customHeight="1">
      <c r="A50" s="1386" t="s">
        <v>263</v>
      </c>
      <c r="B50" s="1654" t="s">
        <v>264</v>
      </c>
      <c r="C50" s="1387"/>
      <c r="D50" s="1387"/>
      <c r="E50" s="159" t="s">
        <v>936</v>
      </c>
      <c r="F50" s="159" t="s">
        <v>941</v>
      </c>
      <c r="G50" s="159" t="s">
        <v>942</v>
      </c>
      <c r="H50" s="563"/>
      <c r="I50" s="563"/>
      <c r="J50" s="55"/>
    </row>
    <row r="51" spans="1:13" ht="27.95" customHeight="1">
      <c r="A51" s="1362" t="s">
        <v>913</v>
      </c>
      <c r="B51" s="815" t="s">
        <v>242</v>
      </c>
      <c r="C51" s="816">
        <v>1</v>
      </c>
      <c r="D51" s="1656" t="s">
        <v>86</v>
      </c>
      <c r="E51" s="159" t="s">
        <v>943</v>
      </c>
      <c r="F51" s="159"/>
      <c r="G51" s="159"/>
      <c r="H51" s="20"/>
      <c r="I51" s="160"/>
      <c r="J51" s="55"/>
    </row>
    <row r="52" spans="1:13" ht="27.95" customHeight="1">
      <c r="A52" s="1365"/>
      <c r="B52" s="815" t="s">
        <v>29</v>
      </c>
      <c r="C52" s="816">
        <v>1</v>
      </c>
      <c r="D52" s="1656" t="s">
        <v>86</v>
      </c>
      <c r="E52" s="159" t="s">
        <v>942</v>
      </c>
      <c r="F52" s="159"/>
      <c r="G52" s="159"/>
      <c r="H52" s="20"/>
      <c r="I52" s="160"/>
      <c r="J52" s="55"/>
      <c r="L52" s="568"/>
      <c r="M52" s="569"/>
    </row>
    <row r="53" spans="1:13" ht="27.95" customHeight="1">
      <c r="A53" s="1388"/>
      <c r="B53" s="815" t="s">
        <v>156</v>
      </c>
      <c r="C53" s="816">
        <v>1</v>
      </c>
      <c r="D53" s="1656" t="s">
        <v>86</v>
      </c>
      <c r="E53" s="1675"/>
      <c r="F53" s="1675"/>
      <c r="G53" s="1675"/>
      <c r="H53" s="35"/>
      <c r="I53" s="161"/>
      <c r="J53" s="55"/>
      <c r="L53" s="570"/>
      <c r="M53" s="544"/>
    </row>
    <row r="54" spans="1:13" ht="27.95" customHeight="1">
      <c r="A54" s="1389"/>
      <c r="B54" s="815" t="s">
        <v>172</v>
      </c>
      <c r="C54" s="816">
        <f>SUM(C51:C53)</f>
        <v>3</v>
      </c>
      <c r="D54" s="1656" t="s">
        <v>86</v>
      </c>
      <c r="E54" s="159"/>
      <c r="F54" s="159"/>
      <c r="G54" s="162"/>
      <c r="H54" s="35"/>
      <c r="I54" s="161"/>
      <c r="J54" s="55"/>
      <c r="L54" s="570"/>
      <c r="M54" s="544"/>
    </row>
    <row r="55" spans="1:13" ht="27.95" customHeight="1">
      <c r="A55" s="1390"/>
      <c r="B55" s="1368"/>
      <c r="C55" s="816"/>
      <c r="D55" s="1391"/>
      <c r="E55" s="767"/>
      <c r="F55" s="767"/>
      <c r="G55" s="564"/>
      <c r="H55" s="765"/>
      <c r="I55" s="565"/>
      <c r="J55" s="72"/>
      <c r="L55" s="570"/>
      <c r="M55" s="544"/>
    </row>
    <row r="56" spans="1:13" ht="27.95" customHeight="1">
      <c r="A56" s="1390"/>
      <c r="B56" s="1368"/>
      <c r="C56" s="816"/>
      <c r="D56" s="1391"/>
      <c r="E56" s="767"/>
      <c r="F56" s="767"/>
      <c r="G56" s="564"/>
      <c r="H56" s="765"/>
      <c r="I56" s="565"/>
      <c r="J56" s="72"/>
      <c r="L56" s="570"/>
      <c r="M56" s="544"/>
    </row>
    <row r="57" spans="1:13" ht="27.95" customHeight="1">
      <c r="A57" s="1390"/>
      <c r="B57" s="815"/>
      <c r="C57" s="816"/>
      <c r="D57" s="1391"/>
      <c r="E57" s="767"/>
      <c r="F57" s="767"/>
      <c r="G57" s="564"/>
      <c r="H57" s="765"/>
      <c r="I57" s="565"/>
      <c r="J57" s="72"/>
      <c r="L57" s="570"/>
      <c r="M57" s="544"/>
    </row>
    <row r="58" spans="1:13" ht="27.95" customHeight="1">
      <c r="A58" s="1392"/>
      <c r="B58" s="1375"/>
      <c r="C58" s="1393"/>
      <c r="D58" s="1394"/>
      <c r="E58" s="768"/>
      <c r="F58" s="768"/>
      <c r="G58" s="166"/>
      <c r="H58" s="167"/>
      <c r="I58" s="167"/>
      <c r="J58" s="56"/>
      <c r="L58" s="570"/>
      <c r="M58" s="544"/>
    </row>
    <row r="59" spans="1:13" ht="27.95" customHeight="1">
      <c r="A59" s="1395" t="s">
        <v>879</v>
      </c>
      <c r="B59" s="4540" t="s">
        <v>265</v>
      </c>
      <c r="C59" s="4540"/>
      <c r="D59" s="4540"/>
      <c r="E59" s="764" t="s">
        <v>936</v>
      </c>
      <c r="F59" s="764" t="s">
        <v>941</v>
      </c>
      <c r="G59" s="764" t="s">
        <v>942</v>
      </c>
      <c r="H59" s="586"/>
      <c r="I59" s="586"/>
      <c r="J59" s="120"/>
    </row>
    <row r="60" spans="1:13" ht="27.95" customHeight="1">
      <c r="A60" s="1362" t="s">
        <v>913</v>
      </c>
      <c r="B60" s="815" t="s">
        <v>242</v>
      </c>
      <c r="C60" s="816">
        <v>1</v>
      </c>
      <c r="D60" s="1656" t="s">
        <v>86</v>
      </c>
      <c r="E60" s="159" t="s">
        <v>943</v>
      </c>
      <c r="F60" s="159"/>
      <c r="G60" s="159"/>
      <c r="H60" s="20"/>
      <c r="I60" s="160"/>
      <c r="J60" s="55"/>
    </row>
    <row r="61" spans="1:13" ht="27.95" customHeight="1">
      <c r="A61" s="1396"/>
      <c r="B61" s="815" t="s">
        <v>29</v>
      </c>
      <c r="C61" s="816">
        <v>1</v>
      </c>
      <c r="D61" s="1656" t="s">
        <v>86</v>
      </c>
      <c r="E61" s="159" t="s">
        <v>942</v>
      </c>
      <c r="F61" s="159"/>
      <c r="G61" s="159"/>
      <c r="H61" s="20"/>
      <c r="I61" s="165"/>
      <c r="J61" s="55"/>
      <c r="L61" s="568"/>
      <c r="M61" s="569"/>
    </row>
    <row r="62" spans="1:13" ht="27.95" customHeight="1">
      <c r="A62" s="1396"/>
      <c r="B62" s="815" t="s">
        <v>156</v>
      </c>
      <c r="C62" s="816">
        <v>1</v>
      </c>
      <c r="D62" s="1656" t="s">
        <v>86</v>
      </c>
      <c r="E62" s="162"/>
      <c r="F62" s="159"/>
      <c r="G62" s="162"/>
      <c r="H62" s="35"/>
      <c r="I62" s="161"/>
      <c r="J62" s="55"/>
      <c r="L62" s="570"/>
      <c r="M62" s="544"/>
    </row>
    <row r="63" spans="1:13" ht="27.95" customHeight="1">
      <c r="A63" s="1396"/>
      <c r="B63" s="815" t="s">
        <v>82</v>
      </c>
      <c r="C63" s="816">
        <f>SUM(C60:C62)</f>
        <v>3</v>
      </c>
      <c r="D63" s="1656" t="s">
        <v>86</v>
      </c>
      <c r="E63" s="162"/>
      <c r="F63" s="159"/>
      <c r="G63" s="162"/>
      <c r="H63" s="35"/>
      <c r="I63" s="165"/>
      <c r="J63" s="55"/>
      <c r="L63" s="570"/>
      <c r="M63" s="544"/>
    </row>
    <row r="64" spans="1:13" ht="27.95" customHeight="1">
      <c r="A64" s="1396"/>
      <c r="B64" s="815"/>
      <c r="C64" s="816"/>
      <c r="D64" s="1656"/>
      <c r="E64" s="162"/>
      <c r="F64" s="159"/>
      <c r="G64" s="162"/>
      <c r="H64" s="35"/>
      <c r="I64" s="165"/>
      <c r="J64" s="55"/>
      <c r="L64" s="570"/>
      <c r="M64" s="544"/>
    </row>
    <row r="65" spans="1:13" ht="27.95" customHeight="1">
      <c r="A65" s="1386"/>
      <c r="B65" s="4496" t="s">
        <v>266</v>
      </c>
      <c r="C65" s="4497"/>
      <c r="D65" s="4498"/>
      <c r="E65" s="159" t="s">
        <v>936</v>
      </c>
      <c r="F65" s="159" t="s">
        <v>941</v>
      </c>
      <c r="G65" s="159" t="s">
        <v>942</v>
      </c>
      <c r="H65" s="164"/>
      <c r="I65" s="164"/>
      <c r="J65" s="55"/>
      <c r="L65" s="570"/>
      <c r="M65" s="544"/>
    </row>
    <row r="66" spans="1:13" ht="27.95" customHeight="1">
      <c r="A66" s="1365"/>
      <c r="B66" s="1657" t="s">
        <v>256</v>
      </c>
      <c r="C66" s="1398"/>
      <c r="D66" s="1399"/>
      <c r="E66" s="159" t="s">
        <v>943</v>
      </c>
      <c r="F66" s="159"/>
      <c r="G66" s="159"/>
      <c r="H66" s="164"/>
      <c r="I66" s="164"/>
      <c r="J66" s="55"/>
      <c r="L66" s="544"/>
      <c r="M66" s="544"/>
    </row>
    <row r="67" spans="1:13" ht="27.95" customHeight="1">
      <c r="A67" s="1400"/>
      <c r="B67" s="815" t="s">
        <v>242</v>
      </c>
      <c r="C67" s="816">
        <v>1</v>
      </c>
      <c r="D67" s="1656" t="s">
        <v>86</v>
      </c>
      <c r="E67" s="159" t="s">
        <v>942</v>
      </c>
      <c r="F67" s="159"/>
      <c r="G67" s="159"/>
      <c r="H67" s="20"/>
      <c r="I67" s="164"/>
      <c r="J67" s="55"/>
      <c r="L67" s="568"/>
      <c r="M67" s="569"/>
    </row>
    <row r="68" spans="1:13" ht="27.95" customHeight="1">
      <c r="A68" s="1400"/>
      <c r="B68" s="815" t="s">
        <v>29</v>
      </c>
      <c r="C68" s="816">
        <v>1</v>
      </c>
      <c r="D68" s="1656" t="s">
        <v>86</v>
      </c>
      <c r="E68" s="162"/>
      <c r="F68" s="159"/>
      <c r="G68" s="162"/>
      <c r="H68" s="20"/>
      <c r="I68" s="164"/>
      <c r="J68" s="55"/>
      <c r="L68" s="570"/>
      <c r="M68" s="544"/>
    </row>
    <row r="69" spans="1:13" ht="27.95" customHeight="1">
      <c r="A69" s="1400"/>
      <c r="B69" s="815" t="s">
        <v>156</v>
      </c>
      <c r="C69" s="816">
        <v>1</v>
      </c>
      <c r="D69" s="1656" t="s">
        <v>86</v>
      </c>
      <c r="E69" s="163"/>
      <c r="F69" s="769"/>
      <c r="G69" s="163"/>
      <c r="H69" s="35"/>
      <c r="I69" s="164"/>
      <c r="J69" s="55"/>
      <c r="L69" s="570"/>
      <c r="M69" s="544"/>
    </row>
    <row r="70" spans="1:13" ht="27.95" customHeight="1">
      <c r="A70" s="1400"/>
      <c r="B70" s="815" t="s">
        <v>82</v>
      </c>
      <c r="C70" s="816">
        <f>SUM(C67:C69)</f>
        <v>3</v>
      </c>
      <c r="D70" s="1656" t="s">
        <v>86</v>
      </c>
      <c r="E70" s="163"/>
      <c r="F70" s="769"/>
      <c r="G70" s="163"/>
      <c r="H70" s="35"/>
      <c r="I70" s="164"/>
      <c r="J70" s="55"/>
      <c r="L70" s="570"/>
      <c r="M70" s="544"/>
    </row>
    <row r="71" spans="1:13" ht="27.95" customHeight="1">
      <c r="A71" s="1400"/>
      <c r="B71" s="1368"/>
      <c r="C71" s="816"/>
      <c r="D71" s="1656"/>
      <c r="E71" s="163"/>
      <c r="F71" s="769"/>
      <c r="G71" s="163"/>
      <c r="H71" s="35"/>
      <c r="I71" s="164"/>
      <c r="J71" s="55"/>
      <c r="L71" s="544"/>
      <c r="M71" s="544"/>
    </row>
    <row r="72" spans="1:13" ht="27.95" customHeight="1">
      <c r="A72" s="1400"/>
      <c r="B72" s="815"/>
      <c r="C72" s="816"/>
      <c r="D72" s="1656"/>
      <c r="E72" s="163"/>
      <c r="F72" s="769"/>
      <c r="G72" s="163"/>
      <c r="H72" s="35"/>
      <c r="I72" s="164"/>
      <c r="J72" s="55"/>
      <c r="L72" s="544"/>
      <c r="M72" s="544"/>
    </row>
    <row r="73" spans="1:13" ht="27.95" customHeight="1">
      <c r="A73" s="1400"/>
      <c r="B73" s="1368"/>
      <c r="C73" s="816"/>
      <c r="D73" s="1656"/>
      <c r="E73" s="163"/>
      <c r="F73" s="769"/>
      <c r="G73" s="163"/>
      <c r="H73" s="35"/>
      <c r="I73" s="164"/>
      <c r="J73" s="55"/>
      <c r="L73" s="544"/>
      <c r="M73" s="544"/>
    </row>
    <row r="74" spans="1:13" ht="27.95" customHeight="1">
      <c r="A74" s="1400"/>
      <c r="B74" s="815"/>
      <c r="C74" s="816"/>
      <c r="D74" s="1656"/>
      <c r="E74" s="163"/>
      <c r="F74" s="769"/>
      <c r="G74" s="163"/>
      <c r="H74" s="35"/>
      <c r="I74" s="164"/>
      <c r="J74" s="55"/>
      <c r="L74" s="544"/>
      <c r="M74" s="544"/>
    </row>
    <row r="75" spans="1:13" ht="27.95" customHeight="1">
      <c r="A75" s="1400"/>
      <c r="B75" s="815"/>
      <c r="C75" s="816"/>
      <c r="D75" s="1656"/>
      <c r="E75" s="163"/>
      <c r="F75" s="769"/>
      <c r="G75" s="163"/>
      <c r="H75" s="35"/>
      <c r="I75" s="164"/>
      <c r="J75" s="55"/>
    </row>
    <row r="76" spans="1:13" ht="27.95" customHeight="1">
      <c r="A76" s="1400"/>
      <c r="B76" s="815"/>
      <c r="C76" s="816"/>
      <c r="D76" s="1656"/>
      <c r="E76" s="163"/>
      <c r="F76" s="769"/>
      <c r="G76" s="163"/>
      <c r="H76" s="35"/>
      <c r="I76" s="164"/>
      <c r="J76" s="55"/>
    </row>
    <row r="77" spans="1:13" ht="27.95" customHeight="1">
      <c r="A77" s="1400"/>
      <c r="B77" s="815"/>
      <c r="C77" s="816"/>
      <c r="D77" s="1656"/>
      <c r="E77" s="163"/>
      <c r="F77" s="769"/>
      <c r="G77" s="163"/>
      <c r="H77" s="35"/>
      <c r="I77" s="164"/>
      <c r="J77" s="55"/>
    </row>
    <row r="78" spans="1:13" ht="27.95" customHeight="1">
      <c r="A78" s="1400"/>
      <c r="B78" s="815"/>
      <c r="C78" s="816"/>
      <c r="D78" s="1656"/>
      <c r="E78" s="163"/>
      <c r="F78" s="769"/>
      <c r="G78" s="163"/>
      <c r="H78" s="35"/>
      <c r="I78" s="164"/>
      <c r="J78" s="55"/>
    </row>
    <row r="79" spans="1:13" ht="27.95" customHeight="1">
      <c r="A79" s="1400"/>
      <c r="B79" s="815"/>
      <c r="C79" s="816"/>
      <c r="D79" s="1656"/>
      <c r="E79" s="163"/>
      <c r="F79" s="769"/>
      <c r="G79" s="163"/>
      <c r="H79" s="35"/>
      <c r="I79" s="164"/>
      <c r="J79" s="55"/>
    </row>
    <row r="80" spans="1:13" ht="27.95" customHeight="1">
      <c r="A80" s="1400"/>
      <c r="B80" s="815"/>
      <c r="C80" s="816"/>
      <c r="D80" s="1656"/>
      <c r="E80" s="163"/>
      <c r="F80" s="769"/>
      <c r="G80" s="163"/>
      <c r="H80" s="35"/>
      <c r="I80" s="164"/>
      <c r="J80" s="55"/>
    </row>
    <row r="81" spans="1:10" ht="27.95" customHeight="1">
      <c r="A81" s="1400"/>
      <c r="B81" s="815"/>
      <c r="C81" s="816"/>
      <c r="D81" s="1656"/>
      <c r="E81" s="163"/>
      <c r="F81" s="769"/>
      <c r="G81" s="163"/>
      <c r="H81" s="35"/>
      <c r="I81" s="164"/>
      <c r="J81" s="55"/>
    </row>
    <row r="82" spans="1:10" ht="27.95" customHeight="1">
      <c r="A82" s="1400"/>
      <c r="B82" s="815"/>
      <c r="C82" s="816"/>
      <c r="D82" s="1656"/>
      <c r="E82" s="163"/>
      <c r="F82" s="769"/>
      <c r="G82" s="163"/>
      <c r="H82" s="35"/>
      <c r="I82" s="164"/>
      <c r="J82" s="55"/>
    </row>
    <row r="83" spans="1:10" ht="27.95" customHeight="1">
      <c r="A83" s="1400"/>
      <c r="B83" s="815"/>
      <c r="C83" s="816"/>
      <c r="D83" s="1656"/>
      <c r="E83" s="163"/>
      <c r="F83" s="769"/>
      <c r="G83" s="163"/>
      <c r="H83" s="35"/>
      <c r="I83" s="164"/>
      <c r="J83" s="55"/>
    </row>
    <row r="84" spans="1:10" ht="27.95" customHeight="1">
      <c r="A84" s="1400"/>
      <c r="B84" s="815"/>
      <c r="C84" s="816"/>
      <c r="D84" s="1656"/>
      <c r="E84" s="163"/>
      <c r="F84" s="769"/>
      <c r="G84" s="163"/>
      <c r="H84" s="35"/>
      <c r="I84" s="164"/>
      <c r="J84" s="55"/>
    </row>
    <row r="85" spans="1:10" ht="27.95" customHeight="1">
      <c r="A85" s="1400"/>
      <c r="B85" s="815"/>
      <c r="C85" s="816"/>
      <c r="D85" s="1656"/>
      <c r="E85" s="163"/>
      <c r="F85" s="769"/>
      <c r="G85" s="163"/>
      <c r="H85" s="35"/>
      <c r="I85" s="164"/>
      <c r="J85" s="55"/>
    </row>
    <row r="86" spans="1:10" ht="27.95" customHeight="1">
      <c r="A86" s="1400"/>
      <c r="B86" s="815"/>
      <c r="C86" s="816"/>
      <c r="D86" s="1656"/>
      <c r="E86" s="163"/>
      <c r="F86" s="769"/>
      <c r="G86" s="163"/>
      <c r="H86" s="35"/>
      <c r="I86" s="164"/>
      <c r="J86" s="55"/>
    </row>
    <row r="87" spans="1:10" ht="27.95" customHeight="1">
      <c r="A87" s="1166"/>
      <c r="B87" s="1167"/>
      <c r="C87" s="1168"/>
      <c r="D87" s="1169"/>
      <c r="E87" s="56"/>
      <c r="F87" s="56"/>
      <c r="G87" s="56"/>
      <c r="H87" s="56"/>
      <c r="I87" s="56"/>
      <c r="J87" s="56"/>
    </row>
    <row r="88" spans="1:10" ht="27.95" customHeight="1">
      <c r="A88" s="1183"/>
      <c r="B88" s="1401"/>
      <c r="C88" s="1401"/>
      <c r="D88" s="1183"/>
      <c r="E88" s="534"/>
      <c r="F88" s="534"/>
      <c r="G88" s="534"/>
      <c r="H88" s="620"/>
      <c r="I88" s="534"/>
      <c r="J88" s="534"/>
    </row>
    <row r="89" spans="1:10" ht="27.95" customHeight="1">
      <c r="B89" s="428"/>
      <c r="C89" s="428"/>
    </row>
  </sheetData>
  <mergeCells count="19">
    <mergeCell ref="B10:D10"/>
    <mergeCell ref="B1:D1"/>
    <mergeCell ref="B2:D2"/>
    <mergeCell ref="H3:J3"/>
    <mergeCell ref="H4:J4"/>
    <mergeCell ref="H5:J5"/>
    <mergeCell ref="H6:J6"/>
    <mergeCell ref="B7:D7"/>
    <mergeCell ref="H7:J7"/>
    <mergeCell ref="B8:D8"/>
    <mergeCell ref="H8:J8"/>
    <mergeCell ref="B9:D9"/>
    <mergeCell ref="B65:D65"/>
    <mergeCell ref="B18:D18"/>
    <mergeCell ref="B30:D30"/>
    <mergeCell ref="B38:D38"/>
    <mergeCell ref="B46:D46"/>
    <mergeCell ref="B47:D47"/>
    <mergeCell ref="B59:D59"/>
  </mergeCells>
  <pageMargins left="0.59055118110236227" right="0.31496062992125984" top="0.59055118110236227" bottom="0.59055118110236227" header="0.31496062992125984" footer="0.31496062992125984"/>
  <pageSetup paperSize="9" scale="6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>
    <tabColor rgb="FF0000FF"/>
  </sheetPr>
  <dimension ref="A1:J62"/>
  <sheetViews>
    <sheetView view="pageBreakPreview" topLeftCell="A4" zoomScale="87" zoomScaleNormal="70" zoomScaleSheetLayoutView="87" workbookViewId="0">
      <selection activeCell="A19" sqref="A19"/>
    </sheetView>
  </sheetViews>
  <sheetFormatPr defaultColWidth="9" defaultRowHeight="27.95" customHeight="1"/>
  <cols>
    <col min="1" max="1" width="55.625" style="50" customWidth="1"/>
    <col min="2" max="2" width="16.625" style="50" customWidth="1"/>
    <col min="3" max="3" width="13.625" style="50" customWidth="1"/>
    <col min="4" max="4" width="34.625" style="50" customWidth="1"/>
    <col min="5" max="7" width="14.625" style="50" customWidth="1"/>
    <col min="8" max="8" width="13.625" style="615" customWidth="1"/>
    <col min="9" max="10" width="13.625" style="50" customWidth="1"/>
    <col min="11" max="11" width="9" style="50"/>
    <col min="12" max="12" width="45" style="50" customWidth="1"/>
    <col min="13" max="16384" width="9" style="50"/>
  </cols>
  <sheetData>
    <row r="1" spans="1:10" ht="27.95" customHeight="1">
      <c r="A1" s="1" t="s">
        <v>1090</v>
      </c>
      <c r="B1" s="4422" t="s">
        <v>346</v>
      </c>
      <c r="C1" s="4422"/>
      <c r="D1" s="4422"/>
      <c r="E1" s="44"/>
      <c r="F1" s="43"/>
      <c r="G1" s="44"/>
      <c r="H1" s="609"/>
      <c r="I1" s="44"/>
      <c r="J1" s="44"/>
    </row>
    <row r="2" spans="1:10" ht="27.95" customHeight="1">
      <c r="A2" s="4" t="s">
        <v>0</v>
      </c>
      <c r="B2" s="4422" t="s">
        <v>347</v>
      </c>
      <c r="C2" s="4422"/>
      <c r="D2" s="4422"/>
      <c r="E2" s="45"/>
      <c r="F2" s="45"/>
      <c r="G2" s="45"/>
      <c r="H2" s="610"/>
      <c r="I2" s="45"/>
      <c r="J2" s="45"/>
    </row>
    <row r="3" spans="1:10" ht="27.95" customHeight="1">
      <c r="A3" s="6" t="s">
        <v>2</v>
      </c>
      <c r="B3" s="6" t="s">
        <v>3</v>
      </c>
      <c r="C3" s="6"/>
      <c r="D3" s="6"/>
      <c r="E3" s="6" t="s">
        <v>4</v>
      </c>
      <c r="F3" s="6"/>
      <c r="G3" s="6"/>
      <c r="H3" s="4366" t="s">
        <v>5</v>
      </c>
      <c r="I3" s="4366"/>
      <c r="J3" s="4366"/>
    </row>
    <row r="4" spans="1:10" ht="27.95" customHeight="1">
      <c r="A4" s="6" t="s">
        <v>6</v>
      </c>
      <c r="B4" s="51" t="s">
        <v>235</v>
      </c>
      <c r="C4" s="6"/>
      <c r="D4" s="6"/>
      <c r="E4" s="1668" t="s">
        <v>238</v>
      </c>
      <c r="F4" s="6"/>
      <c r="G4" s="6"/>
      <c r="H4" s="4367" t="s">
        <v>633</v>
      </c>
      <c r="I4" s="4367"/>
      <c r="J4" s="4367"/>
    </row>
    <row r="5" spans="1:10" ht="27.95" customHeight="1">
      <c r="A5" s="51" t="s">
        <v>224</v>
      </c>
      <c r="B5" s="51"/>
      <c r="C5" s="6"/>
      <c r="D5" s="6"/>
      <c r="E5" s="1668" t="s">
        <v>239</v>
      </c>
      <c r="F5" s="6"/>
      <c r="G5" s="6"/>
      <c r="H5" s="1651"/>
      <c r="I5" s="1651"/>
      <c r="J5" s="1651"/>
    </row>
    <row r="6" spans="1:10" ht="27.95" customHeight="1">
      <c r="A6" s="51" t="s">
        <v>225</v>
      </c>
      <c r="B6" s="51"/>
      <c r="C6" s="6"/>
      <c r="D6" s="6"/>
      <c r="E6" s="1668" t="s">
        <v>236</v>
      </c>
      <c r="F6" s="6"/>
      <c r="G6" s="6"/>
      <c r="H6" s="4367" t="s">
        <v>240</v>
      </c>
      <c r="I6" s="4367"/>
      <c r="J6" s="4367"/>
    </row>
    <row r="7" spans="1:10" ht="27.95" customHeight="1">
      <c r="A7" s="6"/>
      <c r="B7" s="51"/>
      <c r="C7" s="6"/>
      <c r="D7" s="6"/>
      <c r="E7" s="1669" t="s">
        <v>237</v>
      </c>
      <c r="F7" s="6"/>
      <c r="G7" s="6"/>
      <c r="H7" s="1651"/>
      <c r="I7" s="1651"/>
      <c r="J7" s="1651"/>
    </row>
    <row r="8" spans="1:10" ht="27.95" customHeight="1">
      <c r="B8" s="6" t="s">
        <v>8</v>
      </c>
      <c r="C8" s="6"/>
      <c r="D8" s="6"/>
      <c r="E8" s="6" t="s">
        <v>11</v>
      </c>
      <c r="F8" s="6"/>
      <c r="G8" s="6"/>
      <c r="H8" s="4366" t="s">
        <v>12</v>
      </c>
      <c r="I8" s="4366"/>
      <c r="J8" s="4366"/>
    </row>
    <row r="9" spans="1:10" ht="27.95" customHeight="1">
      <c r="B9" s="51" t="s">
        <v>235</v>
      </c>
      <c r="C9" s="6"/>
      <c r="D9" s="6"/>
      <c r="E9" s="1668" t="s">
        <v>238</v>
      </c>
      <c r="F9" s="6"/>
      <c r="G9" s="6"/>
      <c r="H9" s="4367" t="s">
        <v>633</v>
      </c>
      <c r="I9" s="4367"/>
      <c r="J9" s="4367"/>
    </row>
    <row r="10" spans="1:10" ht="27.95" customHeight="1">
      <c r="A10" s="51"/>
      <c r="B10" s="51"/>
      <c r="C10" s="6"/>
      <c r="D10" s="6"/>
      <c r="E10" s="1668" t="s">
        <v>896</v>
      </c>
      <c r="F10" s="6"/>
      <c r="G10" s="6"/>
      <c r="H10" s="1651"/>
      <c r="I10" s="1651"/>
      <c r="J10" s="1651"/>
    </row>
    <row r="11" spans="1:10" ht="27.95" customHeight="1">
      <c r="A11" s="51"/>
      <c r="B11" s="51"/>
      <c r="C11" s="6"/>
      <c r="D11" s="6"/>
      <c r="E11" s="1668" t="s">
        <v>236</v>
      </c>
      <c r="F11" s="6"/>
      <c r="G11" s="6"/>
      <c r="H11" s="4367" t="s">
        <v>240</v>
      </c>
      <c r="I11" s="4367"/>
      <c r="J11" s="4367"/>
    </row>
    <row r="12" spans="1:10" ht="27.95" customHeight="1">
      <c r="B12" s="51"/>
      <c r="C12" s="6"/>
      <c r="D12" s="6"/>
      <c r="E12" s="1669" t="s">
        <v>897</v>
      </c>
      <c r="F12" s="6"/>
      <c r="G12" s="6"/>
      <c r="H12" s="4367"/>
      <c r="I12" s="4367"/>
      <c r="J12" s="4367"/>
    </row>
    <row r="13" spans="1:10" s="8" customFormat="1" ht="27.95" customHeight="1">
      <c r="A13" s="46" t="s">
        <v>15</v>
      </c>
      <c r="B13" s="4334" t="s">
        <v>16</v>
      </c>
      <c r="C13" s="4335"/>
      <c r="D13" s="4336"/>
      <c r="E13" s="715">
        <v>10</v>
      </c>
      <c r="F13" s="716">
        <v>11</v>
      </c>
      <c r="G13" s="717">
        <v>12</v>
      </c>
      <c r="H13" s="4442" t="s">
        <v>933</v>
      </c>
      <c r="I13" s="4443"/>
      <c r="J13" s="4444"/>
    </row>
    <row r="14" spans="1:10" s="8" customFormat="1" ht="27.95" customHeight="1">
      <c r="A14" s="47" t="s">
        <v>17</v>
      </c>
      <c r="B14" s="4338" t="s">
        <v>18</v>
      </c>
      <c r="C14" s="4338"/>
      <c r="D14" s="4338"/>
      <c r="E14" s="718" t="s">
        <v>934</v>
      </c>
      <c r="F14" s="719" t="s">
        <v>935</v>
      </c>
      <c r="G14" s="720" t="s">
        <v>936</v>
      </c>
      <c r="H14" s="4445" t="s">
        <v>937</v>
      </c>
      <c r="I14" s="4446"/>
      <c r="J14" s="4447"/>
    </row>
    <row r="15" spans="1:10" s="8" customFormat="1" ht="27.95" customHeight="1">
      <c r="A15" s="48"/>
      <c r="B15" s="4340" t="s">
        <v>19</v>
      </c>
      <c r="C15" s="4340"/>
      <c r="D15" s="4340"/>
      <c r="E15" s="721"/>
      <c r="F15" s="722"/>
      <c r="G15" s="723" t="s">
        <v>938</v>
      </c>
      <c r="H15" s="724" t="s">
        <v>947</v>
      </c>
      <c r="I15" s="724" t="s">
        <v>948</v>
      </c>
      <c r="J15" s="724" t="s">
        <v>20</v>
      </c>
    </row>
    <row r="16" spans="1:10" ht="27.95" customHeight="1">
      <c r="A16" s="1676" t="s">
        <v>267</v>
      </c>
      <c r="B16" s="1402" t="s">
        <v>880</v>
      </c>
      <c r="C16" s="1403"/>
      <c r="D16" s="1404"/>
      <c r="E16" s="10" t="s">
        <v>936</v>
      </c>
      <c r="F16" s="10" t="s">
        <v>949</v>
      </c>
      <c r="G16" s="10" t="s">
        <v>942</v>
      </c>
      <c r="H16" s="78"/>
      <c r="I16" s="78"/>
      <c r="J16" s="120"/>
    </row>
    <row r="17" spans="1:10" ht="27.95" customHeight="1">
      <c r="A17" s="1276" t="s">
        <v>913</v>
      </c>
      <c r="B17" s="1405" t="s">
        <v>881</v>
      </c>
      <c r="C17" s="1406"/>
      <c r="D17" s="1407"/>
      <c r="E17" s="955" t="s">
        <v>943</v>
      </c>
      <c r="F17" s="955"/>
      <c r="G17" s="955"/>
      <c r="H17" s="36"/>
      <c r="I17" s="36"/>
      <c r="J17" s="55"/>
    </row>
    <row r="18" spans="1:10" ht="27.95" customHeight="1">
      <c r="A18" s="1408"/>
      <c r="B18" s="1658" t="s">
        <v>42</v>
      </c>
      <c r="C18" s="799">
        <v>1</v>
      </c>
      <c r="D18" s="1660" t="s">
        <v>136</v>
      </c>
      <c r="E18" s="955" t="s">
        <v>942</v>
      </c>
      <c r="F18" s="955"/>
      <c r="G18" s="955"/>
      <c r="H18" s="31"/>
      <c r="I18" s="31"/>
      <c r="J18" s="55"/>
    </row>
    <row r="19" spans="1:10" ht="27.95" customHeight="1">
      <c r="A19" s="250"/>
      <c r="B19" s="1658" t="s">
        <v>93</v>
      </c>
      <c r="C19" s="799">
        <v>1</v>
      </c>
      <c r="D19" s="1660" t="s">
        <v>136</v>
      </c>
      <c r="E19" s="955"/>
      <c r="F19" s="955"/>
      <c r="G19" s="955"/>
      <c r="H19" s="31"/>
      <c r="I19" s="31"/>
      <c r="J19" s="55"/>
    </row>
    <row r="20" spans="1:10" ht="27.95" customHeight="1">
      <c r="A20" s="1409"/>
      <c r="B20" s="1658" t="s">
        <v>46</v>
      </c>
      <c r="C20" s="799">
        <v>1</v>
      </c>
      <c r="D20" s="1660" t="s">
        <v>136</v>
      </c>
      <c r="E20" s="955"/>
      <c r="F20" s="649"/>
      <c r="G20" s="955"/>
      <c r="H20" s="20"/>
      <c r="I20" s="31"/>
      <c r="J20" s="55"/>
    </row>
    <row r="21" spans="1:10" ht="27.95" customHeight="1">
      <c r="A21" s="1409"/>
      <c r="B21" s="1658" t="s">
        <v>860</v>
      </c>
      <c r="C21" s="799">
        <v>1</v>
      </c>
      <c r="D21" s="1660" t="s">
        <v>136</v>
      </c>
      <c r="E21" s="1674"/>
      <c r="F21" s="1674"/>
      <c r="G21" s="1674"/>
      <c r="H21" s="20"/>
      <c r="I21" s="31"/>
      <c r="J21" s="55"/>
    </row>
    <row r="22" spans="1:10" ht="27.95" customHeight="1">
      <c r="A22" s="1409"/>
      <c r="B22" s="1658" t="s">
        <v>85</v>
      </c>
      <c r="C22" s="799">
        <v>4</v>
      </c>
      <c r="D22" s="1660" t="s">
        <v>136</v>
      </c>
      <c r="E22" s="955"/>
      <c r="F22" s="955"/>
      <c r="G22" s="149"/>
      <c r="H22" s="35"/>
      <c r="I22" s="31"/>
      <c r="J22" s="55"/>
    </row>
    <row r="23" spans="1:10" ht="27.95" customHeight="1">
      <c r="A23" s="1409"/>
      <c r="B23" s="4544" t="s">
        <v>861</v>
      </c>
      <c r="C23" s="4545"/>
      <c r="D23" s="4546"/>
      <c r="E23" s="150"/>
      <c r="F23" s="150"/>
      <c r="G23" s="150"/>
      <c r="H23" s="35"/>
      <c r="I23" s="31"/>
      <c r="J23" s="55"/>
    </row>
    <row r="24" spans="1:10" ht="27.95" customHeight="1">
      <c r="A24" s="1409"/>
      <c r="B24" s="1664"/>
      <c r="C24" s="1665"/>
      <c r="D24" s="1666"/>
      <c r="E24" s="150"/>
      <c r="F24" s="150"/>
      <c r="G24" s="150"/>
      <c r="H24" s="35"/>
      <c r="I24" s="31"/>
      <c r="J24" s="55"/>
    </row>
    <row r="25" spans="1:10" ht="27.95" customHeight="1">
      <c r="A25" s="1409"/>
      <c r="B25" s="1664"/>
      <c r="C25" s="1665"/>
      <c r="D25" s="1666"/>
      <c r="E25" s="150"/>
      <c r="F25" s="150"/>
      <c r="G25" s="150"/>
      <c r="H25" s="35"/>
      <c r="I25" s="31"/>
      <c r="J25" s="55"/>
    </row>
    <row r="26" spans="1:10" ht="27.95" customHeight="1">
      <c r="A26" s="1409"/>
      <c r="B26" s="1664"/>
      <c r="C26" s="1665"/>
      <c r="D26" s="1666"/>
      <c r="E26" s="150"/>
      <c r="F26" s="150"/>
      <c r="G26" s="150"/>
      <c r="H26" s="35"/>
      <c r="I26" s="31"/>
      <c r="J26" s="55"/>
    </row>
    <row r="27" spans="1:10" ht="27.95" customHeight="1">
      <c r="A27" s="1409"/>
      <c r="B27" s="1664"/>
      <c r="C27" s="1665"/>
      <c r="D27" s="1666"/>
      <c r="E27" s="150"/>
      <c r="F27" s="150"/>
      <c r="G27" s="150"/>
      <c r="H27" s="35"/>
      <c r="I27" s="31"/>
      <c r="J27" s="55"/>
    </row>
    <row r="28" spans="1:10" ht="27.95" customHeight="1">
      <c r="A28" s="1409"/>
      <c r="B28" s="4544"/>
      <c r="C28" s="4545"/>
      <c r="D28" s="4546"/>
      <c r="E28" s="150"/>
      <c r="F28" s="150"/>
      <c r="G28" s="150"/>
      <c r="H28" s="36"/>
      <c r="I28" s="36"/>
      <c r="J28" s="55"/>
    </row>
    <row r="29" spans="1:10" ht="27.95" customHeight="1">
      <c r="A29" s="1410"/>
      <c r="B29" s="1411"/>
      <c r="C29" s="1412"/>
      <c r="D29" s="1413"/>
      <c r="E29" s="171"/>
      <c r="F29" s="171"/>
      <c r="G29" s="171"/>
      <c r="H29" s="42"/>
      <c r="I29" s="42"/>
      <c r="J29" s="56"/>
    </row>
    <row r="30" spans="1:10" ht="27.95" customHeight="1">
      <c r="A30" s="1414" t="s">
        <v>268</v>
      </c>
      <c r="B30" s="1402" t="s">
        <v>882</v>
      </c>
      <c r="C30" s="1403"/>
      <c r="D30" s="1404"/>
      <c r="E30" s="169" t="s">
        <v>936</v>
      </c>
      <c r="F30" s="169" t="s">
        <v>941</v>
      </c>
      <c r="G30" s="169" t="s">
        <v>942</v>
      </c>
      <c r="H30" s="115"/>
      <c r="I30" s="115"/>
      <c r="J30" s="120"/>
    </row>
    <row r="31" spans="1:10" ht="27.95" customHeight="1">
      <c r="A31" s="1415" t="s">
        <v>241</v>
      </c>
      <c r="B31" s="1405" t="s">
        <v>883</v>
      </c>
      <c r="C31" s="1406"/>
      <c r="D31" s="1407"/>
      <c r="E31" s="955" t="s">
        <v>943</v>
      </c>
      <c r="F31" s="648"/>
      <c r="G31" s="955" t="s">
        <v>22</v>
      </c>
      <c r="H31" s="31"/>
      <c r="I31" s="31"/>
      <c r="J31" s="55"/>
    </row>
    <row r="32" spans="1:10" ht="27.95" customHeight="1">
      <c r="A32" s="1276" t="s">
        <v>913</v>
      </c>
      <c r="B32" s="1658" t="s">
        <v>42</v>
      </c>
      <c r="C32" s="799">
        <v>1</v>
      </c>
      <c r="D32" s="1660" t="s">
        <v>862</v>
      </c>
      <c r="E32" s="955" t="s">
        <v>942</v>
      </c>
      <c r="F32" s="955"/>
      <c r="G32" s="955"/>
      <c r="H32" s="31"/>
      <c r="I32" s="31"/>
      <c r="J32" s="55"/>
    </row>
    <row r="33" spans="1:10" ht="27.95" customHeight="1">
      <c r="A33" s="1409"/>
      <c r="B33" s="1658" t="s">
        <v>93</v>
      </c>
      <c r="C33" s="799">
        <v>1</v>
      </c>
      <c r="D33" s="1660" t="s">
        <v>862</v>
      </c>
      <c r="E33" s="86"/>
      <c r="F33" s="86"/>
      <c r="G33" s="86"/>
      <c r="H33" s="20"/>
      <c r="I33" s="31"/>
      <c r="J33" s="55"/>
    </row>
    <row r="34" spans="1:10" ht="27.95" customHeight="1">
      <c r="A34" s="1416"/>
      <c r="B34" s="1658" t="s">
        <v>46</v>
      </c>
      <c r="C34" s="799">
        <v>1</v>
      </c>
      <c r="D34" s="1660" t="s">
        <v>862</v>
      </c>
      <c r="E34" s="86"/>
      <c r="F34" s="86"/>
      <c r="G34" s="86"/>
      <c r="H34" s="20"/>
      <c r="I34" s="31"/>
      <c r="J34" s="55"/>
    </row>
    <row r="35" spans="1:10" ht="27.95" customHeight="1">
      <c r="A35" s="1417"/>
      <c r="B35" s="1658" t="s">
        <v>85</v>
      </c>
      <c r="C35" s="799">
        <v>3</v>
      </c>
      <c r="D35" s="1660" t="s">
        <v>862</v>
      </c>
      <c r="E35" s="86"/>
      <c r="F35" s="86"/>
      <c r="G35" s="86"/>
      <c r="H35" s="20"/>
      <c r="I35" s="31"/>
      <c r="J35" s="55"/>
    </row>
    <row r="36" spans="1:10" ht="27.95" customHeight="1">
      <c r="A36" s="1417"/>
      <c r="B36" s="1658"/>
      <c r="C36" s="799"/>
      <c r="D36" s="1660"/>
      <c r="E36" s="86"/>
      <c r="F36" s="86"/>
      <c r="G36" s="86"/>
      <c r="H36" s="20"/>
      <c r="I36" s="31"/>
      <c r="J36" s="55"/>
    </row>
    <row r="37" spans="1:10" ht="27.95" customHeight="1">
      <c r="A37" s="1417"/>
      <c r="B37" s="1658"/>
      <c r="C37" s="799"/>
      <c r="D37" s="1660"/>
      <c r="E37" s="86"/>
      <c r="F37" s="86"/>
      <c r="G37" s="86"/>
      <c r="H37" s="20"/>
      <c r="I37" s="31"/>
      <c r="J37" s="55"/>
    </row>
    <row r="38" spans="1:10" ht="27.95" customHeight="1">
      <c r="A38" s="1417"/>
      <c r="B38" s="1658"/>
      <c r="C38" s="799"/>
      <c r="D38" s="1660"/>
      <c r="E38" s="86"/>
      <c r="F38" s="86"/>
      <c r="G38" s="86"/>
      <c r="H38" s="31"/>
      <c r="I38" s="31"/>
      <c r="J38" s="55"/>
    </row>
    <row r="39" spans="1:10" ht="27.95" customHeight="1">
      <c r="A39" s="844"/>
      <c r="B39" s="844"/>
      <c r="C39" s="845"/>
      <c r="D39" s="845"/>
      <c r="E39" s="55"/>
      <c r="F39" s="55"/>
      <c r="G39" s="55"/>
      <c r="H39" s="55"/>
      <c r="I39" s="55"/>
      <c r="J39" s="55"/>
    </row>
    <row r="40" spans="1:10" ht="27.95" customHeight="1">
      <c r="A40" s="1276"/>
      <c r="B40" s="1418"/>
      <c r="C40" s="1419"/>
      <c r="D40" s="1420"/>
      <c r="E40" s="150"/>
      <c r="F40" s="150"/>
      <c r="G40" s="150"/>
      <c r="H40" s="36"/>
      <c r="I40" s="36"/>
      <c r="J40" s="55"/>
    </row>
    <row r="41" spans="1:10" ht="27.95" customHeight="1">
      <c r="A41" s="1193"/>
      <c r="B41" s="1658"/>
      <c r="C41" s="799"/>
      <c r="D41" s="1660"/>
      <c r="E41" s="955"/>
      <c r="F41" s="648"/>
      <c r="G41" s="955"/>
      <c r="H41" s="20"/>
      <c r="I41" s="31"/>
      <c r="J41" s="55"/>
    </row>
    <row r="42" spans="1:10" ht="27.95" customHeight="1">
      <c r="A42" s="1193"/>
      <c r="B42" s="1658"/>
      <c r="C42" s="799"/>
      <c r="D42" s="1660"/>
      <c r="E42" s="955"/>
      <c r="F42" s="955"/>
      <c r="G42" s="955"/>
      <c r="H42" s="20"/>
      <c r="I42" s="31"/>
      <c r="J42" s="55"/>
    </row>
    <row r="43" spans="1:10" ht="27.95" customHeight="1">
      <c r="A43" s="1193"/>
      <c r="B43" s="1658"/>
      <c r="C43" s="799"/>
      <c r="D43" s="1660"/>
      <c r="E43" s="86"/>
      <c r="F43" s="86"/>
      <c r="G43" s="86"/>
      <c r="H43" s="20"/>
      <c r="I43" s="31"/>
      <c r="J43" s="55"/>
    </row>
    <row r="44" spans="1:10" ht="27.95" customHeight="1">
      <c r="A44" s="1193"/>
      <c r="B44" s="1658"/>
      <c r="C44" s="799"/>
      <c r="D44" s="1660"/>
      <c r="E44" s="86"/>
      <c r="F44" s="86"/>
      <c r="G44" s="86"/>
      <c r="H44" s="20"/>
      <c r="I44" s="31"/>
      <c r="J44" s="55"/>
    </row>
    <row r="45" spans="1:10" ht="27.95" customHeight="1">
      <c r="A45" s="1193"/>
      <c r="B45" s="1658"/>
      <c r="C45" s="799"/>
      <c r="D45" s="1660"/>
      <c r="E45" s="86"/>
      <c r="F45" s="86"/>
      <c r="G45" s="86"/>
      <c r="H45" s="31"/>
      <c r="I45" s="31"/>
      <c r="J45" s="55"/>
    </row>
    <row r="46" spans="1:10" ht="27.95" customHeight="1">
      <c r="A46" s="1421"/>
      <c r="B46" s="1652"/>
      <c r="C46" s="799"/>
      <c r="D46" s="1659"/>
      <c r="E46" s="86"/>
      <c r="F46" s="86"/>
      <c r="G46" s="86"/>
      <c r="H46" s="31"/>
      <c r="I46" s="31"/>
      <c r="J46" s="55"/>
    </row>
    <row r="47" spans="1:10" ht="27.95" customHeight="1">
      <c r="A47" s="1677"/>
      <c r="B47" s="1422"/>
      <c r="C47" s="799"/>
      <c r="D47" s="1659"/>
      <c r="E47" s="86"/>
      <c r="F47" s="86"/>
      <c r="G47" s="86"/>
      <c r="H47" s="31"/>
      <c r="I47" s="31"/>
      <c r="J47" s="55"/>
    </row>
    <row r="48" spans="1:10" ht="27.95" customHeight="1">
      <c r="A48" s="1421"/>
      <c r="B48" s="4496"/>
      <c r="C48" s="4497"/>
      <c r="D48" s="4497"/>
      <c r="E48" s="955"/>
      <c r="F48" s="955"/>
      <c r="G48" s="955"/>
      <c r="H48" s="152"/>
      <c r="I48" s="152"/>
      <c r="J48" s="55"/>
    </row>
    <row r="49" spans="1:10" ht="27.95" customHeight="1">
      <c r="A49" s="1421"/>
      <c r="B49" s="4496"/>
      <c r="C49" s="4497"/>
      <c r="D49" s="4497"/>
      <c r="E49" s="955"/>
      <c r="F49" s="955"/>
      <c r="G49" s="955"/>
      <c r="H49" s="152"/>
      <c r="I49" s="152"/>
      <c r="J49" s="55"/>
    </row>
    <row r="50" spans="1:10" ht="27.95" customHeight="1">
      <c r="A50" s="1423"/>
      <c r="B50" s="4496"/>
      <c r="C50" s="4497"/>
      <c r="D50" s="4497"/>
      <c r="E50" s="955"/>
      <c r="F50" s="955"/>
      <c r="G50" s="955"/>
      <c r="H50" s="152"/>
      <c r="I50" s="152"/>
      <c r="J50" s="55"/>
    </row>
    <row r="51" spans="1:10" ht="27.95" customHeight="1">
      <c r="A51" s="1423"/>
      <c r="B51" s="832"/>
      <c r="C51" s="889"/>
      <c r="D51" s="1660"/>
      <c r="E51" s="149"/>
      <c r="F51" s="955"/>
      <c r="G51" s="149"/>
      <c r="H51" s="20"/>
      <c r="I51" s="152"/>
      <c r="J51" s="55"/>
    </row>
    <row r="52" spans="1:10" ht="27.95" customHeight="1">
      <c r="A52" s="1423"/>
      <c r="B52" s="832"/>
      <c r="C52" s="889"/>
      <c r="D52" s="1660"/>
      <c r="E52" s="149"/>
      <c r="F52" s="955"/>
      <c r="G52" s="149"/>
      <c r="H52" s="20"/>
      <c r="I52" s="152"/>
      <c r="J52" s="55"/>
    </row>
    <row r="53" spans="1:10" ht="27.95" customHeight="1">
      <c r="A53" s="1424"/>
      <c r="B53" s="832"/>
      <c r="C53" s="889"/>
      <c r="D53" s="1660"/>
      <c r="E53" s="149"/>
      <c r="F53" s="955"/>
      <c r="G53" s="149"/>
      <c r="H53" s="35"/>
      <c r="I53" s="152"/>
      <c r="J53" s="55"/>
    </row>
    <row r="54" spans="1:10" ht="27.95" customHeight="1">
      <c r="A54" s="1424"/>
      <c r="B54" s="832"/>
      <c r="C54" s="889"/>
      <c r="D54" s="1660"/>
      <c r="E54" s="149"/>
      <c r="F54" s="955"/>
      <c r="G54" s="149"/>
      <c r="H54" s="20"/>
      <c r="I54" s="152"/>
      <c r="J54" s="55"/>
    </row>
    <row r="55" spans="1:10" ht="27.95" customHeight="1">
      <c r="A55" s="1424"/>
      <c r="B55" s="832"/>
      <c r="C55" s="889"/>
      <c r="D55" s="1660"/>
      <c r="E55" s="149"/>
      <c r="F55" s="955"/>
      <c r="G55" s="149"/>
      <c r="H55" s="20"/>
      <c r="I55" s="152"/>
      <c r="J55" s="55"/>
    </row>
    <row r="56" spans="1:10" ht="27.95" customHeight="1">
      <c r="A56" s="1424"/>
      <c r="B56" s="832"/>
      <c r="C56" s="889"/>
      <c r="D56" s="1660"/>
      <c r="E56" s="149"/>
      <c r="F56" s="955"/>
      <c r="G56" s="149"/>
      <c r="H56" s="20"/>
      <c r="I56" s="152"/>
      <c r="J56" s="55"/>
    </row>
    <row r="57" spans="1:10" ht="27.95" customHeight="1">
      <c r="A57" s="1425"/>
      <c r="B57" s="832"/>
      <c r="C57" s="889"/>
      <c r="D57" s="1660"/>
      <c r="E57" s="149"/>
      <c r="F57" s="955"/>
      <c r="G57" s="149"/>
      <c r="H57" s="152"/>
      <c r="I57" s="152"/>
      <c r="J57" s="55"/>
    </row>
    <row r="58" spans="1:10" ht="27.95" customHeight="1">
      <c r="A58" s="588"/>
      <c r="B58" s="589"/>
      <c r="C58" s="170"/>
      <c r="D58" s="527"/>
      <c r="E58" s="590"/>
      <c r="F58" s="57"/>
      <c r="G58" s="590"/>
      <c r="H58" s="591"/>
      <c r="I58" s="591"/>
      <c r="J58" s="56"/>
    </row>
    <row r="59" spans="1:10" ht="27.95" customHeight="1">
      <c r="A59" s="534"/>
      <c r="B59" s="534"/>
      <c r="C59" s="534"/>
      <c r="D59" s="534"/>
      <c r="E59" s="534"/>
      <c r="F59" s="534"/>
      <c r="G59" s="534"/>
      <c r="H59" s="534"/>
      <c r="I59" s="534"/>
      <c r="J59" s="534"/>
    </row>
    <row r="60" spans="1:10" ht="27.95" customHeight="1">
      <c r="A60" s="536"/>
      <c r="B60" s="536"/>
      <c r="C60" s="536"/>
      <c r="D60" s="536"/>
      <c r="E60" s="536"/>
      <c r="F60" s="536"/>
      <c r="G60" s="536"/>
      <c r="H60" s="536"/>
      <c r="I60" s="536"/>
      <c r="J60" s="536"/>
    </row>
    <row r="61" spans="1:10" ht="27.95" customHeight="1">
      <c r="B61" s="428" t="s">
        <v>660</v>
      </c>
      <c r="C61" s="428" t="s">
        <v>137</v>
      </c>
      <c r="H61" s="50"/>
    </row>
    <row r="62" spans="1:10" ht="27.95" customHeight="1">
      <c r="B62" s="428">
        <v>2</v>
      </c>
      <c r="C62" s="428">
        <v>2</v>
      </c>
    </row>
  </sheetData>
  <mergeCells count="19">
    <mergeCell ref="H8:J8"/>
    <mergeCell ref="B1:D1"/>
    <mergeCell ref="B2:D2"/>
    <mergeCell ref="H3:J3"/>
    <mergeCell ref="H4:J4"/>
    <mergeCell ref="H6:J6"/>
    <mergeCell ref="B50:D50"/>
    <mergeCell ref="H9:J9"/>
    <mergeCell ref="H11:J11"/>
    <mergeCell ref="H12:J12"/>
    <mergeCell ref="B13:D13"/>
    <mergeCell ref="H13:J13"/>
    <mergeCell ref="B14:D14"/>
    <mergeCell ref="H14:J14"/>
    <mergeCell ref="B15:D15"/>
    <mergeCell ref="B23:D23"/>
    <mergeCell ref="B28:D28"/>
    <mergeCell ref="B48:D48"/>
    <mergeCell ref="B49:D49"/>
  </mergeCells>
  <pageMargins left="0.59055118110236227" right="0.15748031496062992" top="0.59055118110236227" bottom="0.59055118110236227" header="0.31496062992125984" footer="0.15748031496062992"/>
  <pageSetup paperSize="9" scale="6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2"/>
  <dimension ref="B2:E66"/>
  <sheetViews>
    <sheetView tabSelected="1" topLeftCell="A64" workbookViewId="0">
      <selection activeCell="C73" sqref="C73"/>
    </sheetView>
  </sheetViews>
  <sheetFormatPr defaultColWidth="9.125" defaultRowHeight="24"/>
  <cols>
    <col min="1" max="1" width="4.375" style="4326" customWidth="1"/>
    <col min="2" max="2" width="31" style="4326" bestFit="1" customWidth="1"/>
    <col min="3" max="3" width="44" style="4326" bestFit="1" customWidth="1"/>
    <col min="4" max="4" width="86.75" style="4326" customWidth="1"/>
    <col min="5" max="16384" width="9.125" style="4326"/>
  </cols>
  <sheetData>
    <row r="2" spans="2:4">
      <c r="B2" s="4328" t="s">
        <v>2339</v>
      </c>
      <c r="C2" s="4329"/>
    </row>
    <row r="3" spans="2:4">
      <c r="B3" s="4330" t="s">
        <v>2329</v>
      </c>
      <c r="C3" s="4330" t="s">
        <v>364</v>
      </c>
      <c r="D3" s="4330" t="s">
        <v>2331</v>
      </c>
    </row>
    <row r="4" spans="2:4">
      <c r="B4" s="4331" t="s">
        <v>2328</v>
      </c>
      <c r="C4" s="4331" t="s">
        <v>806</v>
      </c>
      <c r="D4" s="4331" t="s">
        <v>2330</v>
      </c>
    </row>
    <row r="5" spans="2:4">
      <c r="B5" s="4332"/>
      <c r="C5" s="4332"/>
      <c r="D5" s="4332" t="s">
        <v>1792</v>
      </c>
    </row>
    <row r="6" spans="2:4">
      <c r="B6" s="4332"/>
      <c r="C6" s="4332"/>
      <c r="D6" s="4332" t="s">
        <v>1794</v>
      </c>
    </row>
    <row r="7" spans="2:4">
      <c r="B7" s="4332"/>
      <c r="C7" s="4332"/>
      <c r="D7" s="4332" t="s">
        <v>1790</v>
      </c>
    </row>
    <row r="8" spans="2:4">
      <c r="B8" s="4332"/>
      <c r="C8" s="4332"/>
      <c r="D8" s="4332" t="s">
        <v>1791</v>
      </c>
    </row>
    <row r="9" spans="2:4">
      <c r="B9" s="4332"/>
      <c r="C9" s="4332"/>
      <c r="D9" s="4332" t="s">
        <v>1789</v>
      </c>
    </row>
    <row r="10" spans="2:4">
      <c r="B10" s="4332"/>
      <c r="C10" s="4332"/>
      <c r="D10" s="4332"/>
    </row>
    <row r="11" spans="2:4">
      <c r="B11" s="4332"/>
      <c r="C11" s="4332"/>
      <c r="D11" s="4332" t="s">
        <v>1798</v>
      </c>
    </row>
    <row r="12" spans="2:4">
      <c r="B12" s="4332"/>
      <c r="C12" s="4332"/>
      <c r="D12" s="4332" t="s">
        <v>1797</v>
      </c>
    </row>
    <row r="13" spans="2:4">
      <c r="B13" s="4332"/>
      <c r="C13" s="4332"/>
      <c r="D13" s="4332"/>
    </row>
    <row r="14" spans="2:4">
      <c r="B14" s="4332"/>
      <c r="C14" s="4332"/>
      <c r="D14" s="4332" t="s">
        <v>2332</v>
      </c>
    </row>
    <row r="15" spans="2:4">
      <c r="B15" s="4332"/>
      <c r="C15" s="4332"/>
      <c r="D15" s="4332" t="s">
        <v>2333</v>
      </c>
    </row>
    <row r="16" spans="2:4">
      <c r="B16" s="4332"/>
      <c r="C16" s="4332"/>
      <c r="D16" s="4332" t="s">
        <v>1803</v>
      </c>
    </row>
    <row r="17" spans="2:4">
      <c r="B17" s="4332"/>
      <c r="C17" s="4332"/>
      <c r="D17" s="4332"/>
    </row>
    <row r="18" spans="2:4">
      <c r="B18" s="4332"/>
      <c r="C18" s="4332"/>
      <c r="D18" s="4332" t="s">
        <v>1507</v>
      </c>
    </row>
    <row r="19" spans="2:4">
      <c r="B19" s="4332"/>
      <c r="C19" s="4332"/>
      <c r="D19" s="4332" t="s">
        <v>1805</v>
      </c>
    </row>
    <row r="20" spans="2:4">
      <c r="B20" s="4332"/>
      <c r="C20" s="4332"/>
      <c r="D20" s="4332" t="s">
        <v>1804</v>
      </c>
    </row>
    <row r="21" spans="2:4">
      <c r="B21" s="4332"/>
      <c r="C21" s="4333"/>
      <c r="D21" s="4333"/>
    </row>
    <row r="22" spans="2:4">
      <c r="B22" s="4332"/>
      <c r="C22" s="4331" t="s">
        <v>1304</v>
      </c>
      <c r="D22" s="4331" t="s">
        <v>2114</v>
      </c>
    </row>
    <row r="23" spans="2:4">
      <c r="B23" s="4332"/>
      <c r="C23" s="4332" t="s">
        <v>1305</v>
      </c>
      <c r="D23" s="4332" t="s">
        <v>2115</v>
      </c>
    </row>
    <row r="24" spans="2:4">
      <c r="B24" s="4332"/>
      <c r="C24" s="4332"/>
      <c r="D24" s="4332" t="s">
        <v>1849</v>
      </c>
    </row>
    <row r="25" spans="2:4">
      <c r="B25" s="4332"/>
      <c r="C25" s="4332"/>
      <c r="D25" s="4332" t="s">
        <v>1850</v>
      </c>
    </row>
    <row r="26" spans="2:4">
      <c r="B26" s="4332"/>
      <c r="C26" s="4332"/>
      <c r="D26" s="4332" t="s">
        <v>1513</v>
      </c>
    </row>
    <row r="27" spans="2:4">
      <c r="B27" s="4332"/>
      <c r="C27" s="4332"/>
      <c r="D27" s="4332" t="s">
        <v>1514</v>
      </c>
    </row>
    <row r="28" spans="2:4">
      <c r="B28" s="4332"/>
      <c r="C28" s="4332"/>
      <c r="D28" s="4332" t="s">
        <v>1515</v>
      </c>
    </row>
    <row r="29" spans="2:4">
      <c r="B29" s="4332"/>
      <c r="C29" s="4332"/>
      <c r="D29" s="4332" t="s">
        <v>1516</v>
      </c>
    </row>
    <row r="30" spans="2:4">
      <c r="B30" s="4332"/>
      <c r="C30" s="4332"/>
      <c r="D30" s="4332" t="s">
        <v>1517</v>
      </c>
    </row>
    <row r="31" spans="2:4">
      <c r="B31" s="4332"/>
      <c r="C31" s="4332"/>
      <c r="D31" s="4332"/>
    </row>
    <row r="32" spans="2:4">
      <c r="B32" s="4332"/>
      <c r="C32" s="4332"/>
      <c r="D32" s="4332" t="s">
        <v>1518</v>
      </c>
    </row>
    <row r="33" spans="2:5">
      <c r="B33" s="4332"/>
      <c r="C33" s="4332"/>
      <c r="D33" s="4332" t="s">
        <v>1519</v>
      </c>
    </row>
    <row r="34" spans="2:5">
      <c r="B34" s="4332"/>
      <c r="C34" s="4332"/>
      <c r="D34" s="4332" t="s">
        <v>1520</v>
      </c>
    </row>
    <row r="35" spans="2:5">
      <c r="B35" s="4332"/>
      <c r="C35" s="4332"/>
      <c r="D35" s="4332"/>
    </row>
    <row r="36" spans="2:5">
      <c r="B36" s="4332"/>
      <c r="C36" s="4332"/>
      <c r="D36" s="4332" t="s">
        <v>2334</v>
      </c>
    </row>
    <row r="37" spans="2:5">
      <c r="B37" s="4332"/>
      <c r="C37" s="4332"/>
      <c r="D37" s="4332" t="s">
        <v>2335</v>
      </c>
    </row>
    <row r="38" spans="2:5">
      <c r="B38" s="4332"/>
      <c r="C38" s="4332"/>
      <c r="D38" s="4332"/>
    </row>
    <row r="39" spans="2:5">
      <c r="B39" s="4332"/>
      <c r="C39" s="4332"/>
      <c r="D39" s="4332" t="s">
        <v>1522</v>
      </c>
    </row>
    <row r="40" spans="2:5">
      <c r="B40" s="4332"/>
      <c r="C40" s="4332"/>
      <c r="D40" s="4332" t="s">
        <v>1523</v>
      </c>
    </row>
    <row r="41" spans="2:5">
      <c r="B41" s="4332"/>
      <c r="C41" s="4332"/>
      <c r="D41" s="4332" t="s">
        <v>2167</v>
      </c>
    </row>
    <row r="42" spans="2:5">
      <c r="B42" s="4333"/>
      <c r="C42" s="4333"/>
      <c r="D42" s="4333"/>
    </row>
    <row r="43" spans="2:5">
      <c r="B43" s="4331" t="s">
        <v>2336</v>
      </c>
      <c r="C43" s="4331" t="s">
        <v>1719</v>
      </c>
      <c r="D43" s="4331" t="s">
        <v>1720</v>
      </c>
    </row>
    <row r="44" spans="2:5">
      <c r="B44" s="4332"/>
      <c r="C44" s="4332" t="s">
        <v>1309</v>
      </c>
      <c r="D44" s="4332" t="s">
        <v>925</v>
      </c>
    </row>
    <row r="45" spans="2:5">
      <c r="B45" s="4332"/>
      <c r="C45" s="4332"/>
      <c r="D45" s="4332" t="s">
        <v>71</v>
      </c>
      <c r="E45" s="4326" t="s">
        <v>71</v>
      </c>
    </row>
    <row r="46" spans="2:5">
      <c r="B46" s="4332"/>
      <c r="C46" s="4332"/>
      <c r="D46" s="4332" t="s">
        <v>1721</v>
      </c>
    </row>
    <row r="47" spans="2:5">
      <c r="B47" s="4332"/>
      <c r="C47" s="4332"/>
      <c r="D47" s="4332" t="s">
        <v>1854</v>
      </c>
    </row>
    <row r="48" spans="2:5">
      <c r="B48" s="4332"/>
      <c r="C48" s="4332"/>
      <c r="D48" s="4332"/>
    </row>
    <row r="49" spans="2:4">
      <c r="B49" s="4332"/>
      <c r="C49" s="4332"/>
      <c r="D49" s="4332" t="s">
        <v>1828</v>
      </c>
    </row>
    <row r="50" spans="2:4">
      <c r="B50" s="4332"/>
      <c r="C50" s="4332"/>
      <c r="D50" s="4332" t="s">
        <v>1829</v>
      </c>
    </row>
    <row r="51" spans="2:4">
      <c r="B51" s="4333"/>
      <c r="C51" s="4333"/>
      <c r="D51" s="4333"/>
    </row>
    <row r="52" spans="2:4">
      <c r="B52" s="4331" t="s">
        <v>2338</v>
      </c>
      <c r="C52" s="4331" t="s">
        <v>1779</v>
      </c>
      <c r="D52" s="4331" t="s">
        <v>2337</v>
      </c>
    </row>
    <row r="53" spans="2:4">
      <c r="B53" s="4332"/>
      <c r="C53" s="4332"/>
      <c r="D53" s="4332"/>
    </row>
    <row r="54" spans="2:4">
      <c r="B54" s="4332"/>
      <c r="C54" s="4332"/>
      <c r="D54" s="4332" t="s">
        <v>1780</v>
      </c>
    </row>
    <row r="55" spans="2:4">
      <c r="B55" s="4332"/>
      <c r="C55" s="4332"/>
      <c r="D55" s="4332" t="s">
        <v>333</v>
      </c>
    </row>
    <row r="56" spans="2:4">
      <c r="B56" s="4332"/>
      <c r="C56" s="4332"/>
      <c r="D56" s="4332"/>
    </row>
    <row r="57" spans="2:4">
      <c r="B57" s="4332"/>
      <c r="C57" s="4332"/>
      <c r="D57" s="4332" t="s">
        <v>1781</v>
      </c>
    </row>
    <row r="58" spans="2:4">
      <c r="B58" s="4332"/>
      <c r="C58" s="4332"/>
      <c r="D58" s="4332" t="s">
        <v>335</v>
      </c>
    </row>
    <row r="59" spans="2:4">
      <c r="B59" s="4332"/>
      <c r="C59" s="4332"/>
      <c r="D59" s="4332" t="s">
        <v>336</v>
      </c>
    </row>
    <row r="60" spans="2:4">
      <c r="B60" s="4332"/>
      <c r="C60" s="4332"/>
      <c r="D60" s="4332" t="s">
        <v>337</v>
      </c>
    </row>
    <row r="61" spans="2:4">
      <c r="B61" s="4332"/>
      <c r="C61" s="4332"/>
      <c r="D61" s="4332" t="s">
        <v>866</v>
      </c>
    </row>
    <row r="62" spans="2:4">
      <c r="B62" s="4332"/>
      <c r="C62" s="4332"/>
      <c r="D62" s="4332" t="s">
        <v>72</v>
      </c>
    </row>
    <row r="63" spans="2:4">
      <c r="B63" s="4333"/>
      <c r="C63" s="4333"/>
      <c r="D63" s="4333"/>
    </row>
    <row r="65" spans="2:3">
      <c r="B65" s="4327" t="s">
        <v>2340</v>
      </c>
    </row>
    <row r="66" spans="2:3">
      <c r="B66" s="4326" t="s">
        <v>2341</v>
      </c>
      <c r="C66" s="4329"/>
    </row>
  </sheetData>
  <pageMargins left="0.70866141732283472" right="0.70866141732283472" top="0.74803149606299213" bottom="0.74803149606299213" header="0.31496062992125984" footer="0.31496062992125984"/>
  <pageSetup scale="6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/>
  <dimension ref="A1:HZ1015"/>
  <sheetViews>
    <sheetView view="pageBreakPreview" zoomScale="70" zoomScaleNormal="70" zoomScaleSheetLayoutView="70" workbookViewId="0">
      <pane ySplit="3" topLeftCell="A4" activePane="bottomLeft" state="frozen"/>
      <selection activeCell="F3" sqref="F3:I3"/>
      <selection pane="bottomLeft" activeCell="I769" sqref="I769"/>
    </sheetView>
  </sheetViews>
  <sheetFormatPr defaultColWidth="17.625" defaultRowHeight="27.95" customHeight="1" outlineLevelRow="1"/>
  <cols>
    <col min="1" max="1" width="49.625" style="8" customWidth="1"/>
    <col min="2" max="2" width="23.125" style="8" customWidth="1"/>
    <col min="3" max="3" width="22.875" style="8" customWidth="1"/>
    <col min="4" max="4" width="40.625" style="8" customWidth="1"/>
    <col min="5" max="5" width="12.375" style="8" customWidth="1"/>
    <col min="6" max="6" width="15.375" style="8" bestFit="1" customWidth="1"/>
    <col min="7" max="7" width="16.75" style="8" bestFit="1" customWidth="1"/>
    <col min="8" max="8" width="16.25" style="612" customWidth="1"/>
    <col min="9" max="9" width="16.375" style="2971" customWidth="1"/>
    <col min="10" max="10" width="14.375" style="8" customWidth="1"/>
    <col min="11" max="11" width="17.625" style="8"/>
    <col min="12" max="12" width="17.625" style="447"/>
    <col min="13" max="14" width="17.625" style="8"/>
    <col min="15" max="15" width="17.625" style="447"/>
    <col min="16" max="16384" width="17.625" style="8"/>
  </cols>
  <sheetData>
    <row r="1" spans="1:15" ht="27.95" customHeight="1">
      <c r="A1" s="46" t="s">
        <v>15</v>
      </c>
      <c r="B1" s="4334" t="s">
        <v>16</v>
      </c>
      <c r="C1" s="4335"/>
      <c r="D1" s="4336"/>
      <c r="E1" s="46">
        <v>10</v>
      </c>
      <c r="F1" s="2943">
        <v>11</v>
      </c>
      <c r="G1" s="2944"/>
      <c r="H1" s="2944"/>
      <c r="I1" s="2949"/>
      <c r="J1" s="2283">
        <v>12</v>
      </c>
      <c r="L1" s="8"/>
      <c r="O1" s="8"/>
    </row>
    <row r="2" spans="1:15" s="1796" customFormat="1" ht="27.95" customHeight="1">
      <c r="A2" s="719" t="s">
        <v>17</v>
      </c>
      <c r="B2" s="4445" t="s">
        <v>18</v>
      </c>
      <c r="C2" s="4446"/>
      <c r="D2" s="4447"/>
      <c r="E2" s="719" t="s">
        <v>934</v>
      </c>
      <c r="F2" s="2946" t="s">
        <v>1876</v>
      </c>
      <c r="G2" s="2947"/>
      <c r="H2" s="2947"/>
      <c r="I2" s="2950"/>
      <c r="J2" s="2284" t="s">
        <v>936</v>
      </c>
    </row>
    <row r="3" spans="1:15" s="1796" customFormat="1" ht="27.95" customHeight="1">
      <c r="A3" s="914"/>
      <c r="B3" s="4455" t="s">
        <v>19</v>
      </c>
      <c r="C3" s="4456"/>
      <c r="D3" s="4457"/>
      <c r="E3" s="722"/>
      <c r="F3" s="2285" t="s">
        <v>2321</v>
      </c>
      <c r="G3" s="2285" t="s">
        <v>2322</v>
      </c>
      <c r="H3" s="2286"/>
      <c r="I3" s="2951" t="s">
        <v>2323</v>
      </c>
      <c r="J3" s="2287" t="s">
        <v>938</v>
      </c>
    </row>
    <row r="4" spans="1:15" ht="27.95" customHeight="1">
      <c r="A4" s="1414" t="s">
        <v>655</v>
      </c>
      <c r="B4" s="4556" t="s">
        <v>1493</v>
      </c>
      <c r="C4" s="4557"/>
      <c r="D4" s="4558"/>
      <c r="E4" s="2281" t="s">
        <v>936</v>
      </c>
      <c r="F4" s="1812"/>
      <c r="G4" s="1812"/>
      <c r="H4" s="11"/>
      <c r="I4" s="2952"/>
      <c r="J4" s="2342" t="s">
        <v>1877</v>
      </c>
      <c r="K4" s="2681"/>
      <c r="O4" s="447">
        <v>1</v>
      </c>
    </row>
    <row r="5" spans="1:15" ht="27.95" customHeight="1">
      <c r="A5" s="2280" t="s">
        <v>1875</v>
      </c>
      <c r="B5" s="4559" t="s">
        <v>1442</v>
      </c>
      <c r="C5" s="4560"/>
      <c r="D5" s="4561"/>
      <c r="E5" s="2282" t="s">
        <v>943</v>
      </c>
      <c r="F5" s="1814"/>
      <c r="G5" s="1814"/>
      <c r="H5" s="1931"/>
      <c r="I5" s="2953"/>
      <c r="J5" s="1931"/>
      <c r="K5" s="2681"/>
      <c r="L5" s="8"/>
      <c r="O5" s="8"/>
    </row>
    <row r="6" spans="1:15" ht="24.95" customHeight="1">
      <c r="A6" s="2034"/>
      <c r="B6" s="3024" t="s">
        <v>23</v>
      </c>
      <c r="C6" s="3025">
        <f>C7+C12+C16+C20+C25+C28+C33+C37+C38+C41+C45+C49+C54+C57+C60+C63</f>
        <v>1084097216.352</v>
      </c>
      <c r="D6" s="3026" t="s">
        <v>2182</v>
      </c>
      <c r="E6" s="2282" t="s">
        <v>663</v>
      </c>
      <c r="F6" s="2941">
        <v>360.52600000000001</v>
      </c>
      <c r="G6" s="2941">
        <v>295.42599999999999</v>
      </c>
      <c r="H6" s="2973">
        <f>G6/F6</f>
        <v>0.81943049877123975</v>
      </c>
      <c r="I6" s="2954">
        <v>0</v>
      </c>
      <c r="J6" s="2680"/>
      <c r="K6" s="2681" t="s">
        <v>2325</v>
      </c>
      <c r="L6" s="8"/>
      <c r="O6" s="8"/>
    </row>
    <row r="7" spans="1:15" ht="24.95" customHeight="1">
      <c r="A7" s="2034"/>
      <c r="B7" s="2682" t="s">
        <v>2180</v>
      </c>
      <c r="C7" s="3027">
        <v>196739376.352</v>
      </c>
      <c r="D7" s="3026" t="s">
        <v>1939</v>
      </c>
      <c r="E7" s="2282"/>
      <c r="F7" s="2695"/>
      <c r="G7" s="2695"/>
      <c r="H7" s="2473"/>
      <c r="I7" s="2955"/>
      <c r="J7" s="2680"/>
      <c r="K7" s="2681"/>
      <c r="L7" s="453"/>
      <c r="O7" s="8"/>
    </row>
    <row r="8" spans="1:15" ht="24.95" hidden="1" customHeight="1" outlineLevel="1">
      <c r="A8" s="2034"/>
      <c r="B8" s="2682" t="s">
        <v>1880</v>
      </c>
      <c r="C8" s="3027">
        <v>40378400</v>
      </c>
      <c r="D8" s="3026" t="s">
        <v>1939</v>
      </c>
      <c r="E8" s="2282"/>
      <c r="F8" s="2695"/>
      <c r="G8" s="2695"/>
      <c r="H8" s="2473"/>
      <c r="I8" s="2955"/>
      <c r="J8" s="2680"/>
      <c r="K8" s="2681"/>
      <c r="L8" s="1932"/>
      <c r="O8" s="8"/>
    </row>
    <row r="9" spans="1:15" ht="24.95" hidden="1" customHeight="1" outlineLevel="1">
      <c r="A9" s="2034"/>
      <c r="B9" s="2682" t="s">
        <v>1881</v>
      </c>
      <c r="C9" s="3027">
        <v>16732000</v>
      </c>
      <c r="D9" s="3026" t="s">
        <v>1939</v>
      </c>
      <c r="E9" s="2282"/>
      <c r="F9" s="2695"/>
      <c r="G9" s="2695"/>
      <c r="H9" s="2473"/>
      <c r="I9" s="2955"/>
      <c r="J9" s="2680"/>
      <c r="K9" s="2681"/>
      <c r="L9" s="8"/>
      <c r="O9" s="8"/>
    </row>
    <row r="10" spans="1:15" ht="24.95" hidden="1" customHeight="1" outlineLevel="1">
      <c r="A10" s="2034"/>
      <c r="B10" s="2682" t="s">
        <v>1882</v>
      </c>
      <c r="C10" s="3027">
        <v>7010400</v>
      </c>
      <c r="D10" s="3026" t="s">
        <v>1939</v>
      </c>
      <c r="E10" s="2282"/>
      <c r="F10" s="2695"/>
      <c r="G10" s="2695"/>
      <c r="H10" s="2473"/>
      <c r="I10" s="2955"/>
      <c r="J10" s="2680"/>
      <c r="K10" s="2683"/>
      <c r="L10" s="8"/>
      <c r="O10" s="8"/>
    </row>
    <row r="11" spans="1:15" ht="24.95" hidden="1" customHeight="1" outlineLevel="1">
      <c r="A11" s="2034"/>
      <c r="B11" s="2682" t="s">
        <v>1883</v>
      </c>
      <c r="C11" s="3027">
        <v>7766320</v>
      </c>
      <c r="D11" s="3026" t="s">
        <v>1939</v>
      </c>
      <c r="E11" s="2282"/>
      <c r="F11" s="2695"/>
      <c r="G11" s="2695"/>
      <c r="H11" s="2473"/>
      <c r="I11" s="2955"/>
      <c r="J11" s="2680"/>
      <c r="K11" s="2681"/>
      <c r="L11" s="8"/>
      <c r="O11" s="8"/>
    </row>
    <row r="12" spans="1:15" ht="24.95" customHeight="1" collapsed="1">
      <c r="A12" s="2034"/>
      <c r="B12" s="2682" t="s">
        <v>1884</v>
      </c>
      <c r="C12" s="3025">
        <f>SUM(C8:C11)</f>
        <v>71887120</v>
      </c>
      <c r="D12" s="3026" t="s">
        <v>1939</v>
      </c>
      <c r="E12" s="2282"/>
      <c r="F12" s="2695"/>
      <c r="G12" s="2695"/>
      <c r="H12" s="2695"/>
      <c r="I12" s="2956"/>
      <c r="J12" s="2680"/>
      <c r="K12" s="2681"/>
      <c r="L12" s="8"/>
      <c r="O12" s="8"/>
    </row>
    <row r="13" spans="1:15" ht="24.95" hidden="1" customHeight="1" outlineLevel="1">
      <c r="A13" s="2034"/>
      <c r="B13" s="2682" t="s">
        <v>1885</v>
      </c>
      <c r="C13" s="3028">
        <v>35295840</v>
      </c>
      <c r="D13" s="3026" t="s">
        <v>1939</v>
      </c>
      <c r="E13" s="2282"/>
      <c r="F13" s="2695"/>
      <c r="G13" s="2695"/>
      <c r="H13" s="2473"/>
      <c r="I13" s="2955"/>
      <c r="J13" s="2680"/>
      <c r="K13" s="2681"/>
      <c r="L13" s="8"/>
      <c r="O13" s="8"/>
    </row>
    <row r="14" spans="1:15" ht="24.95" hidden="1" customHeight="1" outlineLevel="1">
      <c r="A14" s="2034"/>
      <c r="B14" s="2682" t="s">
        <v>1886</v>
      </c>
      <c r="C14" s="3028">
        <v>17164000</v>
      </c>
      <c r="D14" s="3026" t="s">
        <v>1939</v>
      </c>
      <c r="E14" s="2282"/>
      <c r="F14" s="2695"/>
      <c r="G14" s="2695"/>
      <c r="H14" s="2473"/>
      <c r="I14" s="2955"/>
      <c r="J14" s="2680"/>
      <c r="K14" s="2681"/>
      <c r="L14" s="8"/>
      <c r="O14" s="8"/>
    </row>
    <row r="15" spans="1:15" ht="24.95" hidden="1" customHeight="1" outlineLevel="1">
      <c r="A15" s="2034"/>
      <c r="B15" s="2682" t="s">
        <v>1887</v>
      </c>
      <c r="C15" s="3028">
        <v>15896720</v>
      </c>
      <c r="D15" s="3026" t="s">
        <v>1939</v>
      </c>
      <c r="E15" s="2282"/>
      <c r="F15" s="2695"/>
      <c r="G15" s="2695"/>
      <c r="H15" s="2473"/>
      <c r="I15" s="2955"/>
      <c r="J15" s="2680"/>
      <c r="K15" s="2681"/>
      <c r="L15" s="8"/>
      <c r="O15" s="8"/>
    </row>
    <row r="16" spans="1:15" ht="24.95" customHeight="1" collapsed="1">
      <c r="A16" s="2034"/>
      <c r="B16" s="2682" t="s">
        <v>1888</v>
      </c>
      <c r="C16" s="3025">
        <f>SUM(C13:C15)</f>
        <v>68356560</v>
      </c>
      <c r="D16" s="3026" t="s">
        <v>1939</v>
      </c>
      <c r="E16" s="2282"/>
      <c r="F16" s="2695"/>
      <c r="G16" s="2695"/>
      <c r="H16" s="2695"/>
      <c r="I16" s="2956"/>
      <c r="J16" s="2680"/>
      <c r="K16" s="2942"/>
      <c r="L16" s="8"/>
      <c r="O16" s="8"/>
    </row>
    <row r="17" spans="1:15" ht="24.95" hidden="1" customHeight="1" outlineLevel="1">
      <c r="A17" s="2034"/>
      <c r="B17" s="2682" t="s">
        <v>1889</v>
      </c>
      <c r="C17" s="3028">
        <v>45030000</v>
      </c>
      <c r="D17" s="3026" t="s">
        <v>1939</v>
      </c>
      <c r="E17" s="2282"/>
      <c r="F17" s="2695"/>
      <c r="G17" s="2695"/>
      <c r="H17" s="2473"/>
      <c r="I17" s="2955"/>
      <c r="J17" s="2680"/>
      <c r="K17" s="2681"/>
      <c r="L17" s="8"/>
      <c r="O17" s="8"/>
    </row>
    <row r="18" spans="1:15" ht="24.95" hidden="1" customHeight="1" outlineLevel="1">
      <c r="A18" s="2034"/>
      <c r="B18" s="2682" t="s">
        <v>1890</v>
      </c>
      <c r="C18" s="3028">
        <v>17044800</v>
      </c>
      <c r="D18" s="3026" t="s">
        <v>1939</v>
      </c>
      <c r="E18" s="2282"/>
      <c r="F18" s="2695"/>
      <c r="G18" s="2695"/>
      <c r="H18" s="2473"/>
      <c r="I18" s="2955"/>
      <c r="J18" s="2680"/>
      <c r="K18" s="2681"/>
      <c r="L18" s="8"/>
      <c r="O18" s="8"/>
    </row>
    <row r="19" spans="1:15" ht="24.95" hidden="1" customHeight="1" outlineLevel="1">
      <c r="A19" s="2034"/>
      <c r="B19" s="2682" t="s">
        <v>1891</v>
      </c>
      <c r="C19" s="3028">
        <v>12367200</v>
      </c>
      <c r="D19" s="3026" t="s">
        <v>1939</v>
      </c>
      <c r="E19" s="2282"/>
      <c r="F19" s="2695"/>
      <c r="G19" s="2695"/>
      <c r="H19" s="2473"/>
      <c r="I19" s="2955"/>
      <c r="J19" s="2680"/>
      <c r="K19" s="2681"/>
      <c r="L19" s="8"/>
      <c r="O19" s="8"/>
    </row>
    <row r="20" spans="1:15" ht="24.95" customHeight="1" collapsed="1">
      <c r="A20" s="2034"/>
      <c r="B20" s="2682" t="s">
        <v>1892</v>
      </c>
      <c r="C20" s="3025">
        <f>SUM(C17:C19)</f>
        <v>74442000</v>
      </c>
      <c r="D20" s="3026" t="s">
        <v>1939</v>
      </c>
      <c r="E20" s="2282"/>
      <c r="F20" s="2695"/>
      <c r="G20" s="2695"/>
      <c r="H20" s="2695"/>
      <c r="I20" s="2956"/>
      <c r="J20" s="2680"/>
      <c r="K20" s="2681"/>
      <c r="L20" s="8"/>
      <c r="O20" s="8"/>
    </row>
    <row r="21" spans="1:15" ht="24.95" hidden="1" customHeight="1" outlineLevel="1">
      <c r="A21" s="2034"/>
      <c r="B21" s="2682" t="s">
        <v>1893</v>
      </c>
      <c r="C21" s="3028">
        <v>39330960</v>
      </c>
      <c r="D21" s="3026" t="s">
        <v>1939</v>
      </c>
      <c r="E21" s="2282"/>
      <c r="F21" s="2695"/>
      <c r="G21" s="2695"/>
      <c r="H21" s="2473"/>
      <c r="I21" s="2955"/>
      <c r="J21" s="2680"/>
      <c r="K21" s="2681"/>
      <c r="L21" s="8"/>
      <c r="O21" s="8"/>
    </row>
    <row r="22" spans="1:15" ht="24.95" hidden="1" customHeight="1" outlineLevel="1">
      <c r="A22" s="2034"/>
      <c r="B22" s="2682" t="s">
        <v>1894</v>
      </c>
      <c r="C22" s="3028">
        <v>25474240</v>
      </c>
      <c r="D22" s="3026" t="s">
        <v>1939</v>
      </c>
      <c r="E22" s="2282"/>
      <c r="F22" s="2695"/>
      <c r="G22" s="2695"/>
      <c r="H22" s="2473"/>
      <c r="I22" s="2955"/>
      <c r="J22" s="2680"/>
      <c r="K22" s="2681"/>
      <c r="L22" s="8"/>
      <c r="O22" s="8"/>
    </row>
    <row r="23" spans="1:15" ht="24.95" hidden="1" customHeight="1" outlineLevel="1">
      <c r="A23" s="2034"/>
      <c r="B23" s="2682" t="s">
        <v>1895</v>
      </c>
      <c r="C23" s="3028">
        <v>12148640</v>
      </c>
      <c r="D23" s="3026" t="s">
        <v>1939</v>
      </c>
      <c r="E23" s="2282"/>
      <c r="F23" s="2695"/>
      <c r="G23" s="2695"/>
      <c r="H23" s="2473"/>
      <c r="I23" s="2955"/>
      <c r="J23" s="2680"/>
      <c r="K23" s="2681"/>
      <c r="L23" s="8"/>
      <c r="O23" s="8"/>
    </row>
    <row r="24" spans="1:15" ht="24.95" hidden="1" customHeight="1" outlineLevel="1">
      <c r="A24" s="2034"/>
      <c r="B24" s="2682" t="s">
        <v>1896</v>
      </c>
      <c r="C24" s="3028">
        <v>10491840</v>
      </c>
      <c r="D24" s="3026" t="s">
        <v>1939</v>
      </c>
      <c r="E24" s="2282"/>
      <c r="F24" s="2695"/>
      <c r="G24" s="2695"/>
      <c r="H24" s="2473"/>
      <c r="I24" s="2955"/>
      <c r="J24" s="2680"/>
      <c r="K24" s="2681"/>
      <c r="L24" s="8"/>
      <c r="O24" s="8"/>
    </row>
    <row r="25" spans="1:15" ht="24.95" customHeight="1" collapsed="1">
      <c r="A25" s="2034"/>
      <c r="B25" s="2682" t="s">
        <v>1897</v>
      </c>
      <c r="C25" s="3025">
        <f>SUM(C21:C24)</f>
        <v>87445680</v>
      </c>
      <c r="D25" s="3026" t="s">
        <v>1939</v>
      </c>
      <c r="E25" s="2282"/>
      <c r="F25" s="2695"/>
      <c r="G25" s="2695"/>
      <c r="H25" s="2695"/>
      <c r="I25" s="2956"/>
      <c r="J25" s="2680"/>
      <c r="K25" s="2681"/>
      <c r="L25" s="8"/>
      <c r="O25" s="8"/>
    </row>
    <row r="26" spans="1:15" ht="24.95" hidden="1" customHeight="1" outlineLevel="1">
      <c r="A26" s="2034"/>
      <c r="B26" s="2682" t="s">
        <v>1898</v>
      </c>
      <c r="C26" s="3025">
        <v>53087200</v>
      </c>
      <c r="D26" s="3026" t="s">
        <v>1939</v>
      </c>
      <c r="E26" s="2282"/>
      <c r="F26" s="2695"/>
      <c r="G26" s="2695"/>
      <c r="H26" s="2473"/>
      <c r="I26" s="2955"/>
      <c r="J26" s="2680"/>
      <c r="K26" s="2681"/>
      <c r="L26" s="8"/>
      <c r="O26" s="8"/>
    </row>
    <row r="27" spans="1:15" ht="24.95" hidden="1" customHeight="1" outlineLevel="1">
      <c r="A27" s="2034"/>
      <c r="B27" s="2682" t="s">
        <v>1899</v>
      </c>
      <c r="C27" s="3025">
        <v>8424960</v>
      </c>
      <c r="D27" s="3026" t="s">
        <v>1939</v>
      </c>
      <c r="E27" s="2282"/>
      <c r="F27" s="2695"/>
      <c r="G27" s="2695"/>
      <c r="H27" s="2473"/>
      <c r="I27" s="2955"/>
      <c r="J27" s="2680"/>
      <c r="K27" s="2681"/>
      <c r="L27" s="8"/>
      <c r="O27" s="8"/>
    </row>
    <row r="28" spans="1:15" ht="24.95" customHeight="1" collapsed="1">
      <c r="A28" s="2034"/>
      <c r="B28" s="2682" t="s">
        <v>1900</v>
      </c>
      <c r="C28" s="3025">
        <f>SUM(C26:C27)</f>
        <v>61512160</v>
      </c>
      <c r="D28" s="3026" t="s">
        <v>1939</v>
      </c>
      <c r="E28" s="2282"/>
      <c r="F28" s="2695"/>
      <c r="G28" s="2695"/>
      <c r="H28" s="2695"/>
      <c r="I28" s="2956"/>
      <c r="J28" s="2680"/>
      <c r="K28" s="2681"/>
      <c r="L28" s="8"/>
      <c r="O28" s="8"/>
    </row>
    <row r="29" spans="1:15" ht="24.95" hidden="1" customHeight="1" outlineLevel="1">
      <c r="A29" s="2034"/>
      <c r="B29" s="2682" t="s">
        <v>1901</v>
      </c>
      <c r="C29" s="3028">
        <v>47617040</v>
      </c>
      <c r="D29" s="3026" t="s">
        <v>1939</v>
      </c>
      <c r="E29" s="2282"/>
      <c r="F29" s="2695"/>
      <c r="G29" s="2695"/>
      <c r="H29" s="2473"/>
      <c r="I29" s="2955"/>
      <c r="J29" s="2680"/>
      <c r="K29" s="2681"/>
      <c r="L29" s="8"/>
      <c r="O29" s="8"/>
    </row>
    <row r="30" spans="1:15" ht="24.95" hidden="1" customHeight="1" outlineLevel="1">
      <c r="A30" s="2034"/>
      <c r="B30" s="2682" t="s">
        <v>1902</v>
      </c>
      <c r="C30" s="3028">
        <v>15376160</v>
      </c>
      <c r="D30" s="3026" t="s">
        <v>1939</v>
      </c>
      <c r="E30" s="2282"/>
      <c r="F30" s="2695"/>
      <c r="G30" s="2695"/>
      <c r="H30" s="2473"/>
      <c r="I30" s="2955"/>
      <c r="J30" s="2680"/>
      <c r="K30" s="2681"/>
      <c r="L30" s="8"/>
      <c r="O30" s="8"/>
    </row>
    <row r="31" spans="1:15" ht="24.95" hidden="1" customHeight="1" outlineLevel="1">
      <c r="A31" s="2034"/>
      <c r="B31" s="2682" t="s">
        <v>1903</v>
      </c>
      <c r="C31" s="3028">
        <v>12231200</v>
      </c>
      <c r="D31" s="3026" t="s">
        <v>1939</v>
      </c>
      <c r="E31" s="2282"/>
      <c r="F31" s="2695"/>
      <c r="G31" s="2695"/>
      <c r="H31" s="2473"/>
      <c r="I31" s="2955"/>
      <c r="J31" s="2680"/>
      <c r="K31" s="2681"/>
      <c r="L31" s="8"/>
      <c r="O31" s="8"/>
    </row>
    <row r="32" spans="1:15" ht="24.95" hidden="1" customHeight="1" outlineLevel="1">
      <c r="A32" s="2034"/>
      <c r="B32" s="2682" t="s">
        <v>1904</v>
      </c>
      <c r="C32" s="3028">
        <v>9352000</v>
      </c>
      <c r="D32" s="3026" t="s">
        <v>1939</v>
      </c>
      <c r="E32" s="2282"/>
      <c r="F32" s="2695"/>
      <c r="G32" s="2695"/>
      <c r="H32" s="2473"/>
      <c r="I32" s="2955"/>
      <c r="J32" s="2680"/>
      <c r="K32" s="2681"/>
      <c r="L32" s="8"/>
      <c r="O32" s="8"/>
    </row>
    <row r="33" spans="1:15" ht="24.95" customHeight="1" collapsed="1">
      <c r="A33" s="2034"/>
      <c r="B33" s="2682" t="s">
        <v>1905</v>
      </c>
      <c r="C33" s="3025">
        <f>SUM(C29:C32)</f>
        <v>84576400</v>
      </c>
      <c r="D33" s="3026" t="s">
        <v>1939</v>
      </c>
      <c r="E33" s="2282"/>
      <c r="F33" s="2695"/>
      <c r="G33" s="2695"/>
      <c r="H33" s="2695"/>
      <c r="I33" s="2956"/>
      <c r="J33" s="2680"/>
      <c r="K33" s="2681"/>
      <c r="L33" s="8"/>
      <c r="O33" s="8"/>
    </row>
    <row r="34" spans="1:15" ht="24.95" hidden="1" customHeight="1" outlineLevel="1">
      <c r="A34" s="2034"/>
      <c r="B34" s="2682" t="s">
        <v>1906</v>
      </c>
      <c r="C34" s="3025">
        <v>28496800</v>
      </c>
      <c r="D34" s="3026" t="s">
        <v>1939</v>
      </c>
      <c r="E34" s="2282"/>
      <c r="F34" s="2695"/>
      <c r="G34" s="2695"/>
      <c r="H34" s="2473"/>
      <c r="I34" s="2955"/>
      <c r="J34" s="2680"/>
      <c r="K34" s="2681"/>
      <c r="L34" s="8"/>
      <c r="O34" s="8"/>
    </row>
    <row r="35" spans="1:15" ht="24.95" hidden="1" customHeight="1" outlineLevel="1">
      <c r="A35" s="2034"/>
      <c r="B35" s="2682" t="s">
        <v>1907</v>
      </c>
      <c r="C35" s="3025">
        <v>11114800</v>
      </c>
      <c r="D35" s="3026" t="s">
        <v>1939</v>
      </c>
      <c r="E35" s="2282"/>
      <c r="F35" s="2695"/>
      <c r="G35" s="2695"/>
      <c r="H35" s="2473"/>
      <c r="I35" s="2955"/>
      <c r="J35" s="2680"/>
      <c r="K35" s="2681"/>
      <c r="L35" s="8"/>
      <c r="O35" s="8"/>
    </row>
    <row r="36" spans="1:15" ht="24.95" hidden="1" customHeight="1" outlineLevel="1">
      <c r="A36" s="2034"/>
      <c r="B36" s="2682" t="s">
        <v>1908</v>
      </c>
      <c r="C36" s="3025">
        <v>9869920</v>
      </c>
      <c r="D36" s="3026" t="s">
        <v>1939</v>
      </c>
      <c r="E36" s="2282"/>
      <c r="F36" s="2695"/>
      <c r="G36" s="2695"/>
      <c r="H36" s="2473"/>
      <c r="I36" s="2955"/>
      <c r="J36" s="2680"/>
      <c r="K36" s="2681"/>
      <c r="L36" s="8"/>
      <c r="O36" s="8"/>
    </row>
    <row r="37" spans="1:15" ht="24.95" customHeight="1" collapsed="1">
      <c r="A37" s="2034"/>
      <c r="B37" s="2682" t="s">
        <v>1909</v>
      </c>
      <c r="C37" s="3025">
        <f>SUM(C34:C36)</f>
        <v>49481520</v>
      </c>
      <c r="D37" s="3026" t="s">
        <v>1939</v>
      </c>
      <c r="E37" s="2282"/>
      <c r="F37" s="2695"/>
      <c r="G37" s="2695"/>
      <c r="H37" s="2695"/>
      <c r="I37" s="2956"/>
      <c r="J37" s="2680"/>
      <c r="K37" s="2681"/>
      <c r="L37" s="8"/>
      <c r="O37" s="8"/>
    </row>
    <row r="38" spans="1:15" ht="24.95" customHeight="1">
      <c r="A38" s="2034"/>
      <c r="B38" s="2682" t="s">
        <v>1910</v>
      </c>
      <c r="C38" s="3025">
        <v>34721760</v>
      </c>
      <c r="D38" s="3026" t="s">
        <v>1939</v>
      </c>
      <c r="E38" s="2282"/>
      <c r="F38" s="2695"/>
      <c r="G38" s="2695"/>
      <c r="H38" s="2473"/>
      <c r="I38" s="2955"/>
      <c r="J38" s="2680"/>
      <c r="K38" s="2681"/>
      <c r="L38" s="8"/>
      <c r="O38" s="8"/>
    </row>
    <row r="39" spans="1:15" ht="24.95" hidden="1" customHeight="1" outlineLevel="1">
      <c r="A39" s="2034"/>
      <c r="B39" s="2682" t="s">
        <v>1911</v>
      </c>
      <c r="C39" s="3025">
        <v>26397440</v>
      </c>
      <c r="D39" s="3026" t="s">
        <v>1939</v>
      </c>
      <c r="E39" s="2282"/>
      <c r="F39" s="2695"/>
      <c r="G39" s="2695"/>
      <c r="H39" s="2473"/>
      <c r="I39" s="2955"/>
      <c r="J39" s="2680"/>
      <c r="K39" s="2681"/>
      <c r="L39" s="8"/>
      <c r="O39" s="8"/>
    </row>
    <row r="40" spans="1:15" ht="24.95" hidden="1" customHeight="1" outlineLevel="1">
      <c r="A40" s="2034"/>
      <c r="B40" s="2682" t="s">
        <v>1912</v>
      </c>
      <c r="C40" s="3025">
        <v>11102240</v>
      </c>
      <c r="D40" s="3026" t="s">
        <v>1939</v>
      </c>
      <c r="E40" s="2282"/>
      <c r="F40" s="2695"/>
      <c r="G40" s="2695"/>
      <c r="H40" s="2473"/>
      <c r="I40" s="2955"/>
      <c r="J40" s="2680"/>
      <c r="K40" s="2681"/>
      <c r="L40" s="8"/>
      <c r="O40" s="8"/>
    </row>
    <row r="41" spans="1:15" ht="24.95" customHeight="1" collapsed="1">
      <c r="A41" s="2034"/>
      <c r="B41" s="2682" t="s">
        <v>1913</v>
      </c>
      <c r="C41" s="3025">
        <f>SUM(C39:C40)</f>
        <v>37499680</v>
      </c>
      <c r="D41" s="3026" t="s">
        <v>1939</v>
      </c>
      <c r="E41" s="2282"/>
      <c r="F41" s="2695"/>
      <c r="G41" s="2695"/>
      <c r="H41" s="2695"/>
      <c r="I41" s="2956"/>
      <c r="J41" s="2680"/>
      <c r="K41" s="2681"/>
      <c r="L41" s="8"/>
      <c r="O41" s="8"/>
    </row>
    <row r="42" spans="1:15" ht="24.95" hidden="1" customHeight="1" outlineLevel="1">
      <c r="A42" s="2034"/>
      <c r="B42" s="2682" t="s">
        <v>1914</v>
      </c>
      <c r="C42" s="3025">
        <v>22812480</v>
      </c>
      <c r="D42" s="3026" t="s">
        <v>1939</v>
      </c>
      <c r="E42" s="2282"/>
      <c r="F42" s="2695"/>
      <c r="G42" s="2695"/>
      <c r="H42" s="2473"/>
      <c r="I42" s="2955"/>
      <c r="J42" s="2680"/>
      <c r="K42" s="2681"/>
      <c r="L42" s="8"/>
      <c r="O42" s="8"/>
    </row>
    <row r="43" spans="1:15" ht="24.95" hidden="1" customHeight="1" outlineLevel="1">
      <c r="A43" s="2034"/>
      <c r="B43" s="2682" t="s">
        <v>1915</v>
      </c>
      <c r="C43" s="3025">
        <v>19313600</v>
      </c>
      <c r="D43" s="3026" t="s">
        <v>1939</v>
      </c>
      <c r="E43" s="2282"/>
      <c r="F43" s="2695"/>
      <c r="G43" s="2695"/>
      <c r="H43" s="2473"/>
      <c r="I43" s="2955"/>
      <c r="J43" s="2680"/>
      <c r="K43" s="2681"/>
      <c r="L43" s="8"/>
      <c r="O43" s="8"/>
    </row>
    <row r="44" spans="1:15" ht="24.95" hidden="1" customHeight="1" outlineLevel="1">
      <c r="A44" s="2034"/>
      <c r="B44" s="2682" t="s">
        <v>1916</v>
      </c>
      <c r="C44" s="3025">
        <v>15015200</v>
      </c>
      <c r="D44" s="3026" t="s">
        <v>1939</v>
      </c>
      <c r="E44" s="2282"/>
      <c r="F44" s="2695"/>
      <c r="G44" s="2695"/>
      <c r="H44" s="2473"/>
      <c r="I44" s="2955"/>
      <c r="J44" s="2680"/>
      <c r="K44" s="2681"/>
      <c r="L44" s="8"/>
      <c r="O44" s="8"/>
    </row>
    <row r="45" spans="1:15" ht="24.95" customHeight="1" collapsed="1">
      <c r="A45" s="2034"/>
      <c r="B45" s="2682" t="s">
        <v>1917</v>
      </c>
      <c r="C45" s="3025">
        <f>SUM(C42:C44)</f>
        <v>57141280</v>
      </c>
      <c r="D45" s="3026" t="s">
        <v>1939</v>
      </c>
      <c r="E45" s="2282"/>
      <c r="F45" s="2695"/>
      <c r="G45" s="2695"/>
      <c r="H45" s="2695"/>
      <c r="I45" s="2956"/>
      <c r="J45" s="2680"/>
      <c r="K45" s="2681"/>
      <c r="L45" s="8"/>
      <c r="O45" s="8"/>
    </row>
    <row r="46" spans="1:15" ht="24.95" hidden="1" customHeight="1" outlineLevel="1">
      <c r="A46" s="2034"/>
      <c r="B46" s="2682" t="s">
        <v>1918</v>
      </c>
      <c r="C46" s="3025">
        <v>32950800</v>
      </c>
      <c r="D46" s="3026" t="s">
        <v>1939</v>
      </c>
      <c r="E46" s="2282"/>
      <c r="F46" s="2695"/>
      <c r="G46" s="2695"/>
      <c r="H46" s="2473"/>
      <c r="I46" s="2955"/>
      <c r="J46" s="2680"/>
      <c r="K46" s="2681"/>
      <c r="L46" s="8"/>
      <c r="O46" s="8"/>
    </row>
    <row r="47" spans="1:15" ht="24.95" hidden="1" customHeight="1" outlineLevel="1">
      <c r="A47" s="2034"/>
      <c r="B47" s="2682" t="s">
        <v>1919</v>
      </c>
      <c r="C47" s="3025">
        <v>10726080</v>
      </c>
      <c r="D47" s="3026" t="s">
        <v>1939</v>
      </c>
      <c r="E47" s="2282"/>
      <c r="F47" s="2695"/>
      <c r="G47" s="2695"/>
      <c r="H47" s="2473"/>
      <c r="I47" s="2955"/>
      <c r="J47" s="2680"/>
      <c r="K47" s="2681"/>
      <c r="L47" s="8"/>
      <c r="O47" s="8"/>
    </row>
    <row r="48" spans="1:15" ht="24.95" hidden="1" customHeight="1" outlineLevel="1">
      <c r="A48" s="2034"/>
      <c r="B48" s="2682" t="s">
        <v>1920</v>
      </c>
      <c r="C48" s="3025">
        <v>10795200</v>
      </c>
      <c r="D48" s="3026" t="s">
        <v>1939</v>
      </c>
      <c r="E48" s="2282"/>
      <c r="F48" s="2695"/>
      <c r="G48" s="2695"/>
      <c r="H48" s="2473"/>
      <c r="I48" s="2955"/>
      <c r="J48" s="2680"/>
      <c r="K48" s="2681"/>
      <c r="L48" s="8"/>
      <c r="O48" s="8"/>
    </row>
    <row r="49" spans="1:15" ht="24.95" customHeight="1" collapsed="1">
      <c r="A49" s="2034"/>
      <c r="B49" s="2682" t="s">
        <v>1921</v>
      </c>
      <c r="C49" s="3025">
        <f>SUM(C46:C48)</f>
        <v>54472080</v>
      </c>
      <c r="D49" s="3026" t="s">
        <v>1939</v>
      </c>
      <c r="E49" s="2282"/>
      <c r="F49" s="2695"/>
      <c r="G49" s="2695"/>
      <c r="H49" s="2695"/>
      <c r="I49" s="2956"/>
      <c r="J49" s="2680"/>
      <c r="K49" s="2681"/>
      <c r="L49" s="8"/>
      <c r="O49" s="8"/>
    </row>
    <row r="50" spans="1:15" ht="24.95" hidden="1" customHeight="1" outlineLevel="1">
      <c r="A50" s="2034"/>
      <c r="B50" s="2682" t="s">
        <v>1922</v>
      </c>
      <c r="C50" s="3025">
        <v>34531200</v>
      </c>
      <c r="D50" s="3026" t="s">
        <v>1939</v>
      </c>
      <c r="E50" s="2282"/>
      <c r="F50" s="2695"/>
      <c r="G50" s="2695"/>
      <c r="H50" s="2473"/>
      <c r="I50" s="2955"/>
      <c r="J50" s="2680"/>
      <c r="K50" s="2681"/>
      <c r="L50" s="8"/>
      <c r="O50" s="8"/>
    </row>
    <row r="51" spans="1:15" ht="24.95" hidden="1" customHeight="1" outlineLevel="1">
      <c r="A51" s="2034"/>
      <c r="B51" s="2682" t="s">
        <v>1923</v>
      </c>
      <c r="C51" s="3025">
        <v>18092800</v>
      </c>
      <c r="D51" s="3026" t="s">
        <v>1939</v>
      </c>
      <c r="E51" s="2282"/>
      <c r="F51" s="2695"/>
      <c r="G51" s="2695"/>
      <c r="H51" s="2473"/>
      <c r="I51" s="2955"/>
      <c r="J51" s="2680"/>
      <c r="K51" s="2681"/>
      <c r="L51" s="8"/>
      <c r="O51" s="8"/>
    </row>
    <row r="52" spans="1:15" ht="24.95" hidden="1" customHeight="1" outlineLevel="1">
      <c r="A52" s="2034"/>
      <c r="B52" s="2682" t="s">
        <v>1924</v>
      </c>
      <c r="C52" s="3025">
        <v>12682240</v>
      </c>
      <c r="D52" s="3026" t="s">
        <v>1939</v>
      </c>
      <c r="E52" s="2282"/>
      <c r="F52" s="2695"/>
      <c r="G52" s="2695"/>
      <c r="H52" s="2473"/>
      <c r="I52" s="2955"/>
      <c r="J52" s="2680"/>
      <c r="K52" s="2681"/>
      <c r="L52" s="8"/>
      <c r="O52" s="8"/>
    </row>
    <row r="53" spans="1:15" ht="24.95" hidden="1" customHeight="1" outlineLevel="1">
      <c r="A53" s="2034"/>
      <c r="B53" s="2682" t="s">
        <v>1925</v>
      </c>
      <c r="C53" s="3025">
        <v>9386000</v>
      </c>
      <c r="D53" s="3026" t="s">
        <v>1939</v>
      </c>
      <c r="E53" s="2282"/>
      <c r="F53" s="2695"/>
      <c r="G53" s="2695"/>
      <c r="H53" s="2473"/>
      <c r="I53" s="2955"/>
      <c r="J53" s="2680"/>
      <c r="K53" s="2681"/>
      <c r="L53" s="8"/>
      <c r="O53" s="8"/>
    </row>
    <row r="54" spans="1:15" ht="24.95" customHeight="1" collapsed="1">
      <c r="A54" s="2034"/>
      <c r="B54" s="2682" t="s">
        <v>1926</v>
      </c>
      <c r="C54" s="3025">
        <f>SUM(C50:C53)</f>
        <v>74692240</v>
      </c>
      <c r="D54" s="3026" t="s">
        <v>1939</v>
      </c>
      <c r="E54" s="2282"/>
      <c r="F54" s="2695"/>
      <c r="G54" s="2695"/>
      <c r="H54" s="2695"/>
      <c r="I54" s="2956"/>
      <c r="J54" s="2680"/>
      <c r="K54" s="2681"/>
      <c r="L54" s="8"/>
      <c r="O54" s="8"/>
    </row>
    <row r="55" spans="1:15" ht="24.95" hidden="1" customHeight="1" outlineLevel="1">
      <c r="A55" s="2034"/>
      <c r="B55" s="2682" t="s">
        <v>1927</v>
      </c>
      <c r="C55" s="3025">
        <v>36905600</v>
      </c>
      <c r="D55" s="3026" t="s">
        <v>1939</v>
      </c>
      <c r="E55" s="2282"/>
      <c r="F55" s="2695"/>
      <c r="G55" s="2695"/>
      <c r="H55" s="2473"/>
      <c r="I55" s="2955"/>
      <c r="J55" s="2680"/>
      <c r="K55" s="2681"/>
      <c r="L55" s="8"/>
      <c r="O55" s="8"/>
    </row>
    <row r="56" spans="1:15" ht="24.95" hidden="1" customHeight="1" outlineLevel="1">
      <c r="A56" s="2034"/>
      <c r="B56" s="2682" t="s">
        <v>1928</v>
      </c>
      <c r="C56" s="3025">
        <v>11912400</v>
      </c>
      <c r="D56" s="3026" t="s">
        <v>1939</v>
      </c>
      <c r="E56" s="2282"/>
      <c r="F56" s="2695"/>
      <c r="G56" s="2695"/>
      <c r="H56" s="2473"/>
      <c r="I56" s="2955"/>
      <c r="J56" s="2680"/>
      <c r="K56" s="2681"/>
      <c r="L56" s="8"/>
      <c r="O56" s="8"/>
    </row>
    <row r="57" spans="1:15" ht="24.95" customHeight="1" collapsed="1">
      <c r="A57" s="2034"/>
      <c r="B57" s="2682" t="s">
        <v>1929</v>
      </c>
      <c r="C57" s="3025">
        <f>SUM(C55:C56)</f>
        <v>48818000</v>
      </c>
      <c r="D57" s="3026" t="s">
        <v>1939</v>
      </c>
      <c r="E57" s="2282"/>
      <c r="F57" s="2695"/>
      <c r="G57" s="2695"/>
      <c r="H57" s="2695"/>
      <c r="I57" s="2956"/>
      <c r="J57" s="2680"/>
      <c r="K57" s="2681"/>
      <c r="L57" s="8"/>
      <c r="O57" s="8"/>
    </row>
    <row r="58" spans="1:15" ht="24.95" hidden="1" customHeight="1" outlineLevel="1">
      <c r="A58" s="2034"/>
      <c r="B58" s="2682" t="s">
        <v>1930</v>
      </c>
      <c r="C58" s="3025">
        <v>31436800</v>
      </c>
      <c r="D58" s="3026" t="s">
        <v>1939</v>
      </c>
      <c r="E58" s="2282"/>
      <c r="F58" s="2695"/>
      <c r="G58" s="2695"/>
      <c r="H58" s="2473"/>
      <c r="I58" s="2955"/>
      <c r="J58" s="2680"/>
      <c r="K58" s="2681"/>
      <c r="L58" s="8"/>
      <c r="O58" s="8"/>
    </row>
    <row r="59" spans="1:15" ht="24.95" hidden="1" customHeight="1" outlineLevel="1">
      <c r="A59" s="2034"/>
      <c r="B59" s="2682" t="s">
        <v>1931</v>
      </c>
      <c r="C59" s="3025">
        <v>11472800</v>
      </c>
      <c r="D59" s="3026" t="s">
        <v>1939</v>
      </c>
      <c r="E59" s="2282"/>
      <c r="F59" s="2695"/>
      <c r="G59" s="2695"/>
      <c r="H59" s="2473"/>
      <c r="I59" s="2955"/>
      <c r="J59" s="2680"/>
      <c r="K59" s="2681"/>
      <c r="L59" s="8"/>
      <c r="O59" s="8"/>
    </row>
    <row r="60" spans="1:15" ht="24.95" customHeight="1" collapsed="1">
      <c r="A60" s="2034"/>
      <c r="B60" s="2682" t="s">
        <v>1932</v>
      </c>
      <c r="C60" s="3025">
        <f>SUM(C58:C59)</f>
        <v>42909600</v>
      </c>
      <c r="D60" s="3026" t="s">
        <v>1939</v>
      </c>
      <c r="E60" s="2282"/>
      <c r="F60" s="2695"/>
      <c r="G60" s="2695"/>
      <c r="H60" s="2695"/>
      <c r="I60" s="2956"/>
      <c r="J60" s="2680"/>
      <c r="K60" s="2681"/>
      <c r="L60" s="8"/>
      <c r="O60" s="8"/>
    </row>
    <row r="61" spans="1:15" ht="24.95" hidden="1" customHeight="1" outlineLevel="1">
      <c r="A61" s="2034"/>
      <c r="B61" s="2684" t="s">
        <v>2181</v>
      </c>
      <c r="C61" s="3025">
        <v>27000000</v>
      </c>
      <c r="D61" s="3026" t="s">
        <v>1939</v>
      </c>
      <c r="E61" s="2282"/>
      <c r="F61" s="2695"/>
      <c r="G61" s="2695"/>
      <c r="H61" s="2473"/>
      <c r="I61" s="2955"/>
      <c r="J61" s="2680"/>
      <c r="K61" s="2681"/>
      <c r="L61" s="8"/>
      <c r="O61" s="8"/>
    </row>
    <row r="62" spans="1:15" ht="24.95" hidden="1" customHeight="1" outlineLevel="1">
      <c r="A62" s="2034"/>
      <c r="B62" s="2682" t="s">
        <v>1934</v>
      </c>
      <c r="C62" s="3025">
        <v>12401760</v>
      </c>
      <c r="D62" s="3026" t="s">
        <v>1939</v>
      </c>
      <c r="E62" s="2282"/>
      <c r="F62" s="2695"/>
      <c r="G62" s="2695"/>
      <c r="H62" s="2473"/>
      <c r="I62" s="2955"/>
      <c r="J62" s="2680"/>
      <c r="K62" s="2681"/>
      <c r="L62" s="8"/>
      <c r="O62" s="8"/>
    </row>
    <row r="63" spans="1:15" ht="24.95" customHeight="1" collapsed="1">
      <c r="A63" s="2034"/>
      <c r="B63" s="3029" t="s">
        <v>1935</v>
      </c>
      <c r="C63" s="3025">
        <f>SUM(C61:C62)</f>
        <v>39401760</v>
      </c>
      <c r="D63" s="3026" t="s">
        <v>1939</v>
      </c>
      <c r="E63" s="2282"/>
      <c r="F63" s="2695"/>
      <c r="G63" s="2695"/>
      <c r="H63" s="2695"/>
      <c r="I63" s="2956"/>
      <c r="J63" s="2680"/>
      <c r="K63" s="2681"/>
      <c r="L63" s="8"/>
      <c r="O63" s="8"/>
    </row>
    <row r="64" spans="1:15" ht="27.95" customHeight="1">
      <c r="A64" s="2034"/>
      <c r="B64" s="879"/>
      <c r="C64" s="2107"/>
      <c r="D64" s="1189"/>
      <c r="E64" s="1813"/>
      <c r="F64" s="1814"/>
      <c r="G64" s="1814"/>
      <c r="H64" s="1931"/>
      <c r="I64" s="2953"/>
      <c r="J64" s="1931"/>
      <c r="K64" s="3072"/>
      <c r="L64" s="453"/>
      <c r="M64" s="453"/>
      <c r="O64" s="453"/>
    </row>
    <row r="65" spans="1:15" ht="27.95" customHeight="1">
      <c r="A65" s="2034"/>
      <c r="B65" s="879"/>
      <c r="C65" s="2107"/>
      <c r="D65" s="1189"/>
      <c r="E65" s="1813"/>
      <c r="F65" s="1814"/>
      <c r="G65" s="1814"/>
      <c r="H65" s="1931"/>
      <c r="I65" s="2953"/>
      <c r="J65" s="1931"/>
      <c r="K65" s="3072"/>
      <c r="L65" s="1932"/>
      <c r="M65" s="453"/>
      <c r="O65" s="1932"/>
    </row>
    <row r="66" spans="1:15" ht="27.95" customHeight="1">
      <c r="A66" s="2034"/>
      <c r="B66" s="879"/>
      <c r="C66" s="2107"/>
      <c r="D66" s="1189"/>
      <c r="E66" s="1815"/>
      <c r="F66" s="1816"/>
      <c r="G66" s="1816"/>
      <c r="H66" s="1931"/>
      <c r="I66" s="2953"/>
      <c r="J66" s="1931"/>
      <c r="K66" s="3072"/>
      <c r="L66" s="453"/>
      <c r="M66" s="453"/>
      <c r="O66" s="453"/>
    </row>
    <row r="67" spans="1:15" ht="27.95" customHeight="1">
      <c r="A67" s="2034"/>
      <c r="B67" s="2108" t="s">
        <v>1443</v>
      </c>
      <c r="C67" s="2109"/>
      <c r="D67" s="2110"/>
      <c r="E67" s="1815"/>
      <c r="F67" s="1816"/>
      <c r="G67" s="1816"/>
      <c r="H67" s="1931"/>
      <c r="I67" s="2953"/>
      <c r="J67" s="1931"/>
      <c r="L67" s="453"/>
      <c r="M67" s="453"/>
      <c r="O67" s="453"/>
    </row>
    <row r="68" spans="1:15" ht="27.95" customHeight="1">
      <c r="A68" s="2163"/>
      <c r="B68" s="2164" t="s">
        <v>1444</v>
      </c>
      <c r="C68" s="2165"/>
      <c r="D68" s="2166"/>
      <c r="E68" s="2167"/>
      <c r="F68" s="1882"/>
      <c r="G68" s="1882"/>
      <c r="H68" s="1939"/>
      <c r="I68" s="2957"/>
      <c r="J68" s="1939"/>
      <c r="L68" s="453"/>
      <c r="M68" s="453"/>
      <c r="O68" s="453"/>
    </row>
    <row r="69" spans="1:15" s="583" customFormat="1" ht="27.95" customHeight="1">
      <c r="A69" s="1414" t="s">
        <v>1782</v>
      </c>
      <c r="B69" s="3036" t="s">
        <v>1373</v>
      </c>
      <c r="C69" s="3018"/>
      <c r="D69" s="3019"/>
      <c r="E69" s="2288" t="s">
        <v>936</v>
      </c>
      <c r="F69" s="1965"/>
      <c r="G69" s="1965"/>
      <c r="H69" s="444"/>
      <c r="I69" s="2958"/>
      <c r="J69" s="2751" t="s">
        <v>1878</v>
      </c>
      <c r="L69" s="3034"/>
      <c r="M69" s="2679"/>
      <c r="O69" s="3034">
        <v>2</v>
      </c>
    </row>
    <row r="70" spans="1:15" s="583" customFormat="1" ht="27.95" customHeight="1">
      <c r="A70" s="969"/>
      <c r="B70" s="3037" t="s">
        <v>1374</v>
      </c>
      <c r="C70" s="3016"/>
      <c r="D70" s="3017"/>
      <c r="E70" s="2289" t="s">
        <v>943</v>
      </c>
      <c r="F70" s="1817"/>
      <c r="G70" s="1818"/>
      <c r="H70" s="17"/>
      <c r="I70" s="2959"/>
      <c r="J70" s="3035"/>
      <c r="L70" s="2679"/>
      <c r="M70" s="2679"/>
      <c r="O70" s="2679"/>
    </row>
    <row r="71" spans="1:15" s="583" customFormat="1" ht="27.95" customHeight="1">
      <c r="A71" s="972"/>
      <c r="B71" s="832" t="s">
        <v>23</v>
      </c>
      <c r="C71" s="3038">
        <v>134.05699999999999</v>
      </c>
      <c r="D71" s="841" t="s">
        <v>2251</v>
      </c>
      <c r="E71" s="2289" t="s">
        <v>663</v>
      </c>
      <c r="F71" s="2750">
        <v>0.25</v>
      </c>
      <c r="G71" s="2750"/>
      <c r="H71" s="2750"/>
      <c r="I71" s="2960"/>
      <c r="J71" s="1931"/>
      <c r="L71" s="2679"/>
      <c r="M71" s="2679"/>
      <c r="O71" s="2679"/>
    </row>
    <row r="72" spans="1:15" s="2678" customFormat="1" ht="18" customHeight="1">
      <c r="A72" s="2730"/>
      <c r="B72" s="3039" t="s">
        <v>2230</v>
      </c>
      <c r="C72" s="3040">
        <v>134.05699999999999</v>
      </c>
      <c r="D72" s="3041" t="s">
        <v>31</v>
      </c>
      <c r="E72" s="2731"/>
      <c r="F72" s="2750">
        <v>0.25</v>
      </c>
      <c r="G72" s="3020">
        <v>0.23244854964679248</v>
      </c>
      <c r="H72" s="2750"/>
      <c r="I72" s="2980">
        <f t="shared" ref="I72:I129" si="0">IF(OR(G72=F72,G72&gt;F72),1,0)</f>
        <v>0</v>
      </c>
      <c r="J72" s="3042"/>
    </row>
    <row r="73" spans="1:15" s="2736" customFormat="1" ht="18" customHeight="1">
      <c r="A73" s="3043"/>
      <c r="B73" s="2296" t="s">
        <v>2180</v>
      </c>
      <c r="C73" s="2764">
        <v>3.2810454000000004</v>
      </c>
      <c r="D73" s="2732" t="s">
        <v>1939</v>
      </c>
      <c r="E73" s="2733"/>
      <c r="F73" s="2750">
        <v>0.25</v>
      </c>
      <c r="G73" s="3020">
        <v>0.67478514012637558</v>
      </c>
      <c r="H73" s="2750"/>
      <c r="I73" s="2980">
        <f t="shared" si="0"/>
        <v>1</v>
      </c>
      <c r="J73" s="2745"/>
      <c r="K73" s="2734"/>
      <c r="L73" s="2735"/>
      <c r="M73" s="2734"/>
      <c r="N73" s="2734"/>
      <c r="O73" s="2734"/>
    </row>
    <row r="74" spans="1:15" s="2736" customFormat="1" ht="18" hidden="1" customHeight="1" outlineLevel="1">
      <c r="A74" s="3043"/>
      <c r="B74" s="2296" t="s">
        <v>1880</v>
      </c>
      <c r="C74" s="2764">
        <v>3.5444376799999997</v>
      </c>
      <c r="D74" s="2732" t="s">
        <v>1939</v>
      </c>
      <c r="E74" s="3044"/>
      <c r="F74" s="2750">
        <v>0.25</v>
      </c>
      <c r="G74" s="3020">
        <v>0.34183757182042041</v>
      </c>
      <c r="H74" s="2750"/>
      <c r="I74" s="2980">
        <f t="shared" si="0"/>
        <v>1</v>
      </c>
      <c r="J74" s="2745"/>
      <c r="K74" s="2734"/>
      <c r="L74" s="2735"/>
      <c r="M74" s="2734"/>
      <c r="N74" s="2734"/>
      <c r="O74" s="2734"/>
    </row>
    <row r="75" spans="1:15" s="2736" customFormat="1" ht="18" hidden="1" customHeight="1" outlineLevel="1">
      <c r="A75" s="3043"/>
      <c r="B75" s="2296" t="s">
        <v>1881</v>
      </c>
      <c r="C75" s="2764">
        <v>3.2506775300000004</v>
      </c>
      <c r="D75" s="2732" t="s">
        <v>1939</v>
      </c>
      <c r="E75" s="3045"/>
      <c r="F75" s="2750">
        <v>0.25</v>
      </c>
      <c r="G75" s="3020">
        <v>0.13361353317626656</v>
      </c>
      <c r="H75" s="2750"/>
      <c r="I75" s="2980">
        <f t="shared" si="0"/>
        <v>0</v>
      </c>
      <c r="J75" s="2745"/>
      <c r="K75" s="2734"/>
      <c r="L75" s="2735"/>
      <c r="M75" s="2734"/>
      <c r="N75" s="2734"/>
      <c r="O75" s="2734"/>
    </row>
    <row r="76" spans="1:15" s="2736" customFormat="1" ht="18" hidden="1" customHeight="1" outlineLevel="1">
      <c r="A76" s="3043"/>
      <c r="B76" s="2296" t="s">
        <v>1882</v>
      </c>
      <c r="C76" s="2764">
        <v>1.77108607</v>
      </c>
      <c r="D76" s="2732" t="s">
        <v>1939</v>
      </c>
      <c r="E76" s="3045"/>
      <c r="F76" s="2750">
        <v>0.25</v>
      </c>
      <c r="G76" s="3020">
        <v>0.13232972918137159</v>
      </c>
      <c r="H76" s="2750"/>
      <c r="I76" s="2980">
        <f t="shared" si="0"/>
        <v>0</v>
      </c>
      <c r="J76" s="2745"/>
      <c r="K76" s="2734"/>
      <c r="L76" s="2735"/>
      <c r="M76" s="2734"/>
      <c r="N76" s="2734"/>
      <c r="O76" s="2734"/>
    </row>
    <row r="77" spans="1:15" s="2736" customFormat="1" ht="18" hidden="1" customHeight="1" outlineLevel="1">
      <c r="A77" s="3043"/>
      <c r="B77" s="2296" t="s">
        <v>1883</v>
      </c>
      <c r="C77" s="2764">
        <v>1.8435972700000001</v>
      </c>
      <c r="D77" s="2732" t="s">
        <v>1939</v>
      </c>
      <c r="E77" s="2604"/>
      <c r="F77" s="2750">
        <v>0.25</v>
      </c>
      <c r="G77" s="3020">
        <v>-6.4475231079074075E-2</v>
      </c>
      <c r="H77" s="2750"/>
      <c r="I77" s="2980">
        <f t="shared" si="0"/>
        <v>0</v>
      </c>
      <c r="J77" s="2745"/>
      <c r="K77" s="2734"/>
      <c r="L77" s="2735"/>
      <c r="M77" s="2734"/>
      <c r="N77" s="2734"/>
      <c r="O77" s="2734"/>
    </row>
    <row r="78" spans="1:15" s="2736" customFormat="1" ht="18" customHeight="1" collapsed="1">
      <c r="A78" s="3043"/>
      <c r="B78" s="2296" t="s">
        <v>1884</v>
      </c>
      <c r="C78" s="2764">
        <v>10.409798550000001</v>
      </c>
      <c r="D78" s="2732" t="s">
        <v>1939</v>
      </c>
      <c r="E78" s="3044"/>
      <c r="F78" s="2750">
        <v>0.25</v>
      </c>
      <c r="G78" s="3020">
        <v>0.16921148392444182</v>
      </c>
      <c r="H78" s="2750"/>
      <c r="I78" s="2980">
        <f t="shared" si="0"/>
        <v>0</v>
      </c>
      <c r="J78" s="2745"/>
      <c r="K78" s="2734"/>
      <c r="L78" s="3033"/>
      <c r="M78" s="2734"/>
      <c r="N78" s="2734"/>
      <c r="O78" s="2734"/>
    </row>
    <row r="79" spans="1:15" s="2736" customFormat="1" ht="18" hidden="1" customHeight="1" outlineLevel="1">
      <c r="A79" s="3043"/>
      <c r="B79" s="2296" t="s">
        <v>1885</v>
      </c>
      <c r="C79" s="2764">
        <v>4.6153431200000004</v>
      </c>
      <c r="D79" s="2732" t="s">
        <v>1939</v>
      </c>
      <c r="E79" s="2604"/>
      <c r="F79" s="2750">
        <v>0.25</v>
      </c>
      <c r="G79" s="3020">
        <v>0.12274805692019713</v>
      </c>
      <c r="H79" s="2750"/>
      <c r="I79" s="2980">
        <f t="shared" si="0"/>
        <v>0</v>
      </c>
      <c r="J79" s="2745"/>
      <c r="K79" s="2734"/>
      <c r="L79" s="3033"/>
      <c r="M79" s="2734"/>
      <c r="N79" s="2734"/>
      <c r="O79" s="2734"/>
    </row>
    <row r="80" spans="1:15" s="2736" customFormat="1" ht="18" hidden="1" customHeight="1" outlineLevel="1">
      <c r="A80" s="3043"/>
      <c r="B80" s="2296" t="s">
        <v>1886</v>
      </c>
      <c r="C80" s="2764">
        <v>3.4115878300000002</v>
      </c>
      <c r="D80" s="2732" t="s">
        <v>1939</v>
      </c>
      <c r="E80" s="2604"/>
      <c r="F80" s="2750">
        <v>0.25</v>
      </c>
      <c r="G80" s="3020">
        <v>0.12591083137965092</v>
      </c>
      <c r="H80" s="2750"/>
      <c r="I80" s="2980">
        <f t="shared" si="0"/>
        <v>0</v>
      </c>
      <c r="J80" s="2745"/>
      <c r="K80" s="2734"/>
      <c r="L80" s="3033"/>
      <c r="M80" s="2734"/>
      <c r="N80" s="2734"/>
      <c r="O80" s="2734"/>
    </row>
    <row r="81" spans="1:15" s="2736" customFormat="1" ht="18" hidden="1" customHeight="1" outlineLevel="1">
      <c r="A81" s="3043"/>
      <c r="B81" s="2296" t="s">
        <v>1887</v>
      </c>
      <c r="C81" s="2764">
        <v>2.5970695399999997</v>
      </c>
      <c r="D81" s="2732" t="s">
        <v>1939</v>
      </c>
      <c r="E81" s="2604"/>
      <c r="F81" s="2750">
        <v>0.25</v>
      </c>
      <c r="G81" s="3020">
        <v>0.26122252005620128</v>
      </c>
      <c r="H81" s="2750"/>
      <c r="I81" s="2980">
        <f t="shared" si="0"/>
        <v>1</v>
      </c>
      <c r="J81" s="2745"/>
      <c r="K81" s="2734"/>
      <c r="L81" s="3033"/>
      <c r="M81" s="2734"/>
      <c r="N81" s="2734"/>
      <c r="O81" s="2734"/>
    </row>
    <row r="82" spans="1:15" s="2736" customFormat="1" ht="18" customHeight="1" collapsed="1">
      <c r="A82" s="3043"/>
      <c r="B82" s="2296" t="s">
        <v>1888</v>
      </c>
      <c r="C82" s="2764">
        <v>10.62400049</v>
      </c>
      <c r="D82" s="2732" t="s">
        <v>1939</v>
      </c>
      <c r="E82" s="3045"/>
      <c r="F82" s="2750">
        <v>0.25</v>
      </c>
      <c r="G82" s="3020">
        <v>0.15761419736154386</v>
      </c>
      <c r="H82" s="2750"/>
      <c r="I82" s="2980">
        <f t="shared" si="0"/>
        <v>0</v>
      </c>
      <c r="J82" s="2745"/>
      <c r="K82" s="2734"/>
      <c r="L82" s="3033"/>
      <c r="M82" s="2734"/>
      <c r="N82" s="2734"/>
      <c r="O82" s="2734"/>
    </row>
    <row r="83" spans="1:15" s="2736" customFormat="1" ht="18" hidden="1" customHeight="1" outlineLevel="1">
      <c r="A83" s="3043"/>
      <c r="B83" s="2296" t="s">
        <v>1889</v>
      </c>
      <c r="C83" s="2764">
        <v>4.5183438799999998</v>
      </c>
      <c r="D83" s="2732" t="s">
        <v>1939</v>
      </c>
      <c r="E83" s="2604"/>
      <c r="F83" s="2750">
        <v>0.25</v>
      </c>
      <c r="G83" s="3020">
        <v>0.22630767536887833</v>
      </c>
      <c r="H83" s="2750"/>
      <c r="I83" s="2980">
        <f t="shared" si="0"/>
        <v>0</v>
      </c>
      <c r="J83" s="2745"/>
      <c r="K83" s="2734"/>
      <c r="L83" s="3033"/>
      <c r="M83" s="2734"/>
      <c r="N83" s="2734"/>
      <c r="O83" s="2734"/>
    </row>
    <row r="84" spans="1:15" s="2736" customFormat="1" ht="18" hidden="1" customHeight="1" outlineLevel="1">
      <c r="A84" s="3043"/>
      <c r="B84" s="2296" t="s">
        <v>1890</v>
      </c>
      <c r="C84" s="2764">
        <v>2.7490137100000003</v>
      </c>
      <c r="D84" s="2732" t="s">
        <v>1939</v>
      </c>
      <c r="E84" s="2604"/>
      <c r="F84" s="2750">
        <v>0.25</v>
      </c>
      <c r="G84" s="3020">
        <v>0.23850526376603653</v>
      </c>
      <c r="H84" s="2750"/>
      <c r="I84" s="2980">
        <f t="shared" si="0"/>
        <v>0</v>
      </c>
      <c r="J84" s="2745"/>
      <c r="K84" s="2734"/>
      <c r="L84" s="3033"/>
      <c r="M84" s="2734"/>
      <c r="N84" s="2734"/>
      <c r="O84" s="2734"/>
    </row>
    <row r="85" spans="1:15" s="2736" customFormat="1" ht="18" hidden="1" customHeight="1" outlineLevel="1">
      <c r="A85" s="3043"/>
      <c r="B85" s="2296" t="s">
        <v>1891</v>
      </c>
      <c r="C85" s="2764">
        <v>2.1319622799999998</v>
      </c>
      <c r="D85" s="2732" t="s">
        <v>1939</v>
      </c>
      <c r="E85" s="2604"/>
      <c r="F85" s="2750">
        <v>0.25</v>
      </c>
      <c r="G85" s="3020">
        <v>0.19202367876789964</v>
      </c>
      <c r="H85" s="2750"/>
      <c r="I85" s="2980">
        <f t="shared" si="0"/>
        <v>0</v>
      </c>
      <c r="J85" s="2745"/>
      <c r="K85" s="2734"/>
      <c r="L85" s="3033"/>
      <c r="M85" s="2734"/>
      <c r="N85" s="2734"/>
      <c r="O85" s="2734"/>
    </row>
    <row r="86" spans="1:15" s="2736" customFormat="1" ht="18" customHeight="1" collapsed="1">
      <c r="A86" s="3043"/>
      <c r="B86" s="2296" t="s">
        <v>1892</v>
      </c>
      <c r="C86" s="2764">
        <v>9.3993198699999994</v>
      </c>
      <c r="D86" s="2732" t="s">
        <v>1939</v>
      </c>
      <c r="E86" s="3045"/>
      <c r="F86" s="2750">
        <v>0.25</v>
      </c>
      <c r="G86" s="3020">
        <v>0.2220987697910953</v>
      </c>
      <c r="H86" s="2750"/>
      <c r="I86" s="2980">
        <f t="shared" si="0"/>
        <v>0</v>
      </c>
      <c r="J86" s="2745"/>
      <c r="K86" s="2734"/>
      <c r="L86" s="3033"/>
      <c r="M86" s="2734"/>
      <c r="N86" s="2734"/>
      <c r="O86" s="2734"/>
    </row>
    <row r="87" spans="1:15" s="2736" customFormat="1" ht="18" hidden="1" customHeight="1" outlineLevel="1">
      <c r="A87" s="3043"/>
      <c r="B87" s="2296" t="s">
        <v>1893</v>
      </c>
      <c r="C87" s="2764">
        <v>4.9368936899999998</v>
      </c>
      <c r="D87" s="2732" t="s">
        <v>1939</v>
      </c>
      <c r="E87" s="2604"/>
      <c r="F87" s="2750">
        <v>0.25</v>
      </c>
      <c r="G87" s="3020">
        <v>0.15727221786702081</v>
      </c>
      <c r="H87" s="2750"/>
      <c r="I87" s="2980">
        <f t="shared" si="0"/>
        <v>0</v>
      </c>
      <c r="J87" s="2745"/>
      <c r="K87" s="2734"/>
      <c r="L87" s="3033"/>
      <c r="M87" s="2734"/>
      <c r="N87" s="2734"/>
      <c r="O87" s="2734"/>
    </row>
    <row r="88" spans="1:15" s="2736" customFormat="1" ht="18" hidden="1" customHeight="1" outlineLevel="1">
      <c r="A88" s="3043"/>
      <c r="B88" s="2296" t="s">
        <v>1894</v>
      </c>
      <c r="C88" s="2764">
        <v>4.9063978099999996</v>
      </c>
      <c r="D88" s="2732" t="s">
        <v>1939</v>
      </c>
      <c r="E88" s="2604"/>
      <c r="F88" s="2750">
        <v>0.25</v>
      </c>
      <c r="G88" s="3020">
        <v>0.17761171306245974</v>
      </c>
      <c r="H88" s="2750"/>
      <c r="I88" s="2980">
        <f t="shared" si="0"/>
        <v>0</v>
      </c>
      <c r="J88" s="2745"/>
      <c r="K88" s="2734"/>
      <c r="L88" s="3033"/>
      <c r="M88" s="2734"/>
      <c r="N88" s="2734"/>
      <c r="O88" s="2734"/>
    </row>
    <row r="89" spans="1:15" s="2736" customFormat="1" ht="18" hidden="1" customHeight="1" outlineLevel="1">
      <c r="A89" s="3043"/>
      <c r="B89" s="2296" t="s">
        <v>1895</v>
      </c>
      <c r="C89" s="2764">
        <v>2.3242247200000001</v>
      </c>
      <c r="D89" s="2732" t="s">
        <v>1939</v>
      </c>
      <c r="E89" s="2604"/>
      <c r="F89" s="2750">
        <v>0.25</v>
      </c>
      <c r="G89" s="3020">
        <v>9.9875979289988842E-2</v>
      </c>
      <c r="H89" s="2750"/>
      <c r="I89" s="2980">
        <f t="shared" si="0"/>
        <v>0</v>
      </c>
      <c r="J89" s="2745"/>
      <c r="K89" s="2734"/>
      <c r="L89" s="3033"/>
      <c r="M89" s="2734"/>
      <c r="N89" s="2734"/>
      <c r="O89" s="2734"/>
    </row>
    <row r="90" spans="1:15" s="2736" customFormat="1" ht="18" hidden="1" customHeight="1" outlineLevel="1">
      <c r="A90" s="3043"/>
      <c r="B90" s="2296" t="s">
        <v>1896</v>
      </c>
      <c r="C90" s="2764">
        <v>1.97591136</v>
      </c>
      <c r="D90" s="2732" t="s">
        <v>1939</v>
      </c>
      <c r="E90" s="2604"/>
      <c r="F90" s="2750">
        <v>0.25</v>
      </c>
      <c r="G90" s="3020">
        <v>0.10068248203198747</v>
      </c>
      <c r="H90" s="2750"/>
      <c r="I90" s="2980">
        <f t="shared" si="0"/>
        <v>0</v>
      </c>
      <c r="J90" s="2745"/>
      <c r="K90" s="2734"/>
      <c r="L90" s="3033"/>
      <c r="M90" s="2734"/>
      <c r="N90" s="2734"/>
      <c r="O90" s="2734"/>
    </row>
    <row r="91" spans="1:15" s="2736" customFormat="1" ht="18" customHeight="1" collapsed="1">
      <c r="A91" s="3043"/>
      <c r="B91" s="2296" t="s">
        <v>1897</v>
      </c>
      <c r="C91" s="2764">
        <v>14.143427579999999</v>
      </c>
      <c r="D91" s="2732" t="s">
        <v>1939</v>
      </c>
      <c r="E91" s="2604"/>
      <c r="F91" s="2750">
        <v>0.25</v>
      </c>
      <c r="G91" s="3020">
        <v>0.1469900989870237</v>
      </c>
      <c r="H91" s="2750"/>
      <c r="I91" s="2980">
        <f t="shared" si="0"/>
        <v>0</v>
      </c>
      <c r="J91" s="2745"/>
      <c r="K91" s="2734"/>
      <c r="L91" s="3033"/>
      <c r="M91" s="2734"/>
      <c r="N91" s="2734"/>
      <c r="O91" s="2734"/>
    </row>
    <row r="92" spans="1:15" s="2736" customFormat="1" ht="18" hidden="1" customHeight="1" outlineLevel="1">
      <c r="A92" s="3043"/>
      <c r="B92" s="2296" t="s">
        <v>1898</v>
      </c>
      <c r="C92" s="2764">
        <v>9.8629198600000016</v>
      </c>
      <c r="D92" s="2732" t="s">
        <v>1939</v>
      </c>
      <c r="E92" s="2604"/>
      <c r="F92" s="2750">
        <v>0.25</v>
      </c>
      <c r="G92" s="3020">
        <v>0.15605983439472054</v>
      </c>
      <c r="H92" s="2750"/>
      <c r="I92" s="2980">
        <f t="shared" si="0"/>
        <v>0</v>
      </c>
      <c r="J92" s="2745"/>
      <c r="K92" s="2734"/>
      <c r="L92" s="3033"/>
      <c r="M92" s="2734"/>
      <c r="N92" s="2734"/>
      <c r="O92" s="2734"/>
    </row>
    <row r="93" spans="1:15" s="2736" customFormat="1" ht="18" hidden="1" customHeight="1" outlineLevel="1">
      <c r="A93" s="3043"/>
      <c r="B93" s="2296" t="s">
        <v>1899</v>
      </c>
      <c r="C93" s="2764">
        <v>1.0930385400000002</v>
      </c>
      <c r="D93" s="2732" t="s">
        <v>1939</v>
      </c>
      <c r="E93" s="2604"/>
      <c r="F93" s="2750">
        <v>0.25</v>
      </c>
      <c r="G93" s="3020">
        <v>0.44370944138895579</v>
      </c>
      <c r="H93" s="2750"/>
      <c r="I93" s="2980">
        <f t="shared" si="0"/>
        <v>1</v>
      </c>
      <c r="J93" s="2745"/>
      <c r="K93" s="2734"/>
      <c r="L93" s="3033"/>
      <c r="M93" s="2734"/>
      <c r="N93" s="2734"/>
      <c r="O93" s="2734"/>
    </row>
    <row r="94" spans="1:15" s="2736" customFormat="1" ht="18" customHeight="1" collapsed="1">
      <c r="A94" s="3043"/>
      <c r="B94" s="2296" t="s">
        <v>1900</v>
      </c>
      <c r="C94" s="2764">
        <v>10.955958400000002</v>
      </c>
      <c r="D94" s="2732" t="s">
        <v>1939</v>
      </c>
      <c r="E94" s="2604"/>
      <c r="F94" s="2750">
        <v>0.25</v>
      </c>
      <c r="G94" s="3020">
        <v>0.18475765296808722</v>
      </c>
      <c r="H94" s="2750"/>
      <c r="I94" s="2980">
        <f t="shared" si="0"/>
        <v>0</v>
      </c>
      <c r="J94" s="2745"/>
      <c r="K94" s="2734"/>
      <c r="L94" s="3033"/>
      <c r="M94" s="2734"/>
      <c r="N94" s="2734"/>
      <c r="O94" s="2734"/>
    </row>
    <row r="95" spans="1:15" s="2736" customFormat="1" ht="18" hidden="1" customHeight="1" outlineLevel="1">
      <c r="A95" s="3043"/>
      <c r="B95" s="2296" t="s">
        <v>1901</v>
      </c>
      <c r="C95" s="2764">
        <v>5.8024921599999999</v>
      </c>
      <c r="D95" s="2732" t="s">
        <v>1939</v>
      </c>
      <c r="E95" s="2604"/>
      <c r="F95" s="2750">
        <v>0.25</v>
      </c>
      <c r="G95" s="3020">
        <v>0.33958380738251787</v>
      </c>
      <c r="H95" s="2750"/>
      <c r="I95" s="2980">
        <f t="shared" si="0"/>
        <v>1</v>
      </c>
      <c r="J95" s="2745"/>
      <c r="K95" s="2734"/>
      <c r="L95" s="3033"/>
      <c r="M95" s="2734"/>
      <c r="N95" s="2734"/>
      <c r="O95" s="2734"/>
    </row>
    <row r="96" spans="1:15" s="2736" customFormat="1" ht="18" hidden="1" customHeight="1" outlineLevel="1">
      <c r="A96" s="3043"/>
      <c r="B96" s="2296" t="s">
        <v>1902</v>
      </c>
      <c r="C96" s="2764">
        <v>3.0038400800000002</v>
      </c>
      <c r="D96" s="2732" t="s">
        <v>1939</v>
      </c>
      <c r="E96" s="2604"/>
      <c r="F96" s="2750">
        <v>0.25</v>
      </c>
      <c r="G96" s="3020">
        <v>0.12397656335952445</v>
      </c>
      <c r="H96" s="2750"/>
      <c r="I96" s="2980">
        <f t="shared" si="0"/>
        <v>0</v>
      </c>
      <c r="J96" s="2745"/>
      <c r="K96" s="2734"/>
      <c r="L96" s="3033"/>
      <c r="M96" s="2734"/>
      <c r="N96" s="2734"/>
      <c r="O96" s="2734"/>
    </row>
    <row r="97" spans="1:15" s="2736" customFormat="1" ht="18" hidden="1" customHeight="1" outlineLevel="1">
      <c r="A97" s="3043"/>
      <c r="B97" s="2296" t="s">
        <v>1903</v>
      </c>
      <c r="C97" s="2764">
        <v>2.20239487</v>
      </c>
      <c r="D97" s="2732" t="s">
        <v>1939</v>
      </c>
      <c r="E97" s="2604"/>
      <c r="F97" s="2750">
        <v>0.25</v>
      </c>
      <c r="G97" s="3020">
        <v>0.25551405774932723</v>
      </c>
      <c r="H97" s="2750"/>
      <c r="I97" s="2980">
        <f t="shared" si="0"/>
        <v>1</v>
      </c>
      <c r="J97" s="2745"/>
      <c r="K97" s="2734"/>
      <c r="L97" s="3033"/>
      <c r="M97" s="2734"/>
      <c r="N97" s="2734"/>
      <c r="O97" s="2734"/>
    </row>
    <row r="98" spans="1:15" s="2736" customFormat="1" ht="18" hidden="1" customHeight="1" outlineLevel="1">
      <c r="A98" s="2737"/>
      <c r="B98" s="2296" t="s">
        <v>1904</v>
      </c>
      <c r="C98" s="2764">
        <v>0.77067131</v>
      </c>
      <c r="D98" s="2732" t="s">
        <v>1939</v>
      </c>
      <c r="E98" s="2604"/>
      <c r="F98" s="2750">
        <v>0.25</v>
      </c>
      <c r="G98" s="3020">
        <v>0.27551981920800978</v>
      </c>
      <c r="H98" s="2750"/>
      <c r="I98" s="2980">
        <f t="shared" si="0"/>
        <v>1</v>
      </c>
      <c r="J98" s="2745"/>
      <c r="K98" s="2734"/>
      <c r="L98" s="3033"/>
      <c r="M98" s="2734"/>
      <c r="N98" s="2734"/>
      <c r="O98" s="2734"/>
    </row>
    <row r="99" spans="1:15" s="2736" customFormat="1" ht="18" customHeight="1" collapsed="1">
      <c r="A99" s="3043"/>
      <c r="B99" s="2296" t="s">
        <v>1905</v>
      </c>
      <c r="C99" s="2764">
        <v>11.77939842</v>
      </c>
      <c r="D99" s="2732" t="s">
        <v>1939</v>
      </c>
      <c r="E99" s="2604"/>
      <c r="F99" s="2750">
        <v>0.25</v>
      </c>
      <c r="G99" s="3020">
        <v>0.26469231354855649</v>
      </c>
      <c r="H99" s="2750"/>
      <c r="I99" s="2980">
        <f t="shared" si="0"/>
        <v>1</v>
      </c>
      <c r="J99" s="2745"/>
      <c r="K99" s="2734"/>
      <c r="L99" s="3033"/>
      <c r="M99" s="2734"/>
      <c r="N99" s="2734"/>
      <c r="O99" s="2734"/>
    </row>
    <row r="100" spans="1:15" s="2736" customFormat="1" ht="18" hidden="1" customHeight="1" outlineLevel="1">
      <c r="A100" s="3043"/>
      <c r="B100" s="2296" t="s">
        <v>1906</v>
      </c>
      <c r="C100" s="2764">
        <v>3.7027927800000007</v>
      </c>
      <c r="D100" s="2732" t="s">
        <v>1939</v>
      </c>
      <c r="E100" s="2604"/>
      <c r="F100" s="2750">
        <v>0.25</v>
      </c>
      <c r="G100" s="3020">
        <v>0.23067603313194318</v>
      </c>
      <c r="H100" s="2750"/>
      <c r="I100" s="2980">
        <f t="shared" si="0"/>
        <v>0</v>
      </c>
      <c r="J100" s="2745"/>
      <c r="K100" s="2734"/>
      <c r="L100" s="3033"/>
      <c r="M100" s="2734"/>
      <c r="N100" s="2734"/>
      <c r="O100" s="2734"/>
    </row>
    <row r="101" spans="1:15" s="2736" customFormat="1" ht="18" hidden="1" customHeight="1" outlineLevel="1">
      <c r="A101" s="3043"/>
      <c r="B101" s="2296" t="s">
        <v>1907</v>
      </c>
      <c r="C101" s="2764">
        <v>1.23940023</v>
      </c>
      <c r="D101" s="2732" t="s">
        <v>1939</v>
      </c>
      <c r="E101" s="2604"/>
      <c r="F101" s="2750">
        <v>0.25</v>
      </c>
      <c r="G101" s="3020">
        <v>0.9100607799629068</v>
      </c>
      <c r="H101" s="2750"/>
      <c r="I101" s="2980">
        <f t="shared" si="0"/>
        <v>1</v>
      </c>
      <c r="J101" s="2745"/>
      <c r="K101" s="2734"/>
      <c r="L101" s="3033"/>
      <c r="M101" s="2734"/>
      <c r="N101" s="2734"/>
      <c r="O101" s="2734"/>
    </row>
    <row r="102" spans="1:15" s="2736" customFormat="1" ht="18" hidden="1" customHeight="1" outlineLevel="1">
      <c r="A102" s="3043"/>
      <c r="B102" s="2296" t="s">
        <v>1908</v>
      </c>
      <c r="C102" s="2764">
        <v>1.0013130800000001</v>
      </c>
      <c r="D102" s="2732" t="s">
        <v>1939</v>
      </c>
      <c r="E102" s="2604"/>
      <c r="F102" s="2750">
        <v>0.25</v>
      </c>
      <c r="G102" s="3020">
        <v>0.33823244374276973</v>
      </c>
      <c r="H102" s="2750"/>
      <c r="I102" s="2980">
        <f t="shared" si="0"/>
        <v>1</v>
      </c>
      <c r="J102" s="2745"/>
      <c r="K102" s="2734"/>
      <c r="L102" s="3033"/>
      <c r="M102" s="2734"/>
      <c r="N102" s="2734"/>
      <c r="O102" s="2734"/>
    </row>
    <row r="103" spans="1:15" s="2736" customFormat="1" ht="18" customHeight="1" collapsed="1">
      <c r="A103" s="3043"/>
      <c r="B103" s="2296" t="s">
        <v>1909</v>
      </c>
      <c r="C103" s="2764">
        <v>5.9435060900000005</v>
      </c>
      <c r="D103" s="2732" t="s">
        <v>1939</v>
      </c>
      <c r="E103" s="2604"/>
      <c r="F103" s="2750">
        <v>0.25</v>
      </c>
      <c r="G103" s="3020">
        <v>0.39046845832373084</v>
      </c>
      <c r="H103" s="2750"/>
      <c r="I103" s="2980">
        <f t="shared" si="0"/>
        <v>1</v>
      </c>
      <c r="J103" s="2745"/>
      <c r="K103" s="2734"/>
      <c r="L103" s="3033"/>
      <c r="M103" s="2734"/>
      <c r="N103" s="2734"/>
      <c r="O103" s="2734"/>
    </row>
    <row r="104" spans="1:15" s="2736" customFormat="1" ht="18" customHeight="1">
      <c r="A104" s="3043"/>
      <c r="B104" s="2296" t="s">
        <v>1910</v>
      </c>
      <c r="C104" s="2764">
        <v>5.9407667599999998</v>
      </c>
      <c r="D104" s="2732" t="s">
        <v>1939</v>
      </c>
      <c r="E104" s="2604"/>
      <c r="F104" s="2750">
        <v>0.25</v>
      </c>
      <c r="G104" s="3020">
        <v>0.1870100973295914</v>
      </c>
      <c r="H104" s="2750"/>
      <c r="I104" s="2980">
        <f t="shared" si="0"/>
        <v>0</v>
      </c>
      <c r="J104" s="2745"/>
      <c r="K104" s="2734"/>
      <c r="L104" s="3033"/>
      <c r="M104" s="2734"/>
      <c r="N104" s="2734"/>
      <c r="O104" s="2734"/>
    </row>
    <row r="105" spans="1:15" s="2736" customFormat="1" ht="18" hidden="1" customHeight="1" outlineLevel="1">
      <c r="A105" s="3043"/>
      <c r="B105" s="2296" t="s">
        <v>1911</v>
      </c>
      <c r="C105" s="2764">
        <v>4.8936062199999997</v>
      </c>
      <c r="D105" s="2732" t="s">
        <v>1939</v>
      </c>
      <c r="E105" s="2604"/>
      <c r="F105" s="2750">
        <v>0.25</v>
      </c>
      <c r="G105" s="3020">
        <v>0.25770051845324027</v>
      </c>
      <c r="H105" s="2750"/>
      <c r="I105" s="2980">
        <f t="shared" si="0"/>
        <v>1</v>
      </c>
      <c r="J105" s="2745"/>
      <c r="K105" s="2734"/>
      <c r="L105" s="3033"/>
      <c r="M105" s="2734"/>
      <c r="N105" s="2734"/>
      <c r="O105" s="2734"/>
    </row>
    <row r="106" spans="1:15" s="2736" customFormat="1" ht="18" hidden="1" customHeight="1" outlineLevel="1">
      <c r="A106" s="3043"/>
      <c r="B106" s="2296" t="s">
        <v>1912</v>
      </c>
      <c r="C106" s="2764">
        <v>1.8406802900000001</v>
      </c>
      <c r="D106" s="2732" t="s">
        <v>1939</v>
      </c>
      <c r="E106" s="2604"/>
      <c r="F106" s="2750">
        <v>0.25</v>
      </c>
      <c r="G106" s="3020">
        <v>0.35283704265665761</v>
      </c>
      <c r="H106" s="2750"/>
      <c r="I106" s="2980">
        <f t="shared" si="0"/>
        <v>1</v>
      </c>
      <c r="J106" s="2745"/>
      <c r="K106" s="2734"/>
      <c r="L106" s="3033"/>
      <c r="M106" s="2734"/>
      <c r="N106" s="2734"/>
      <c r="O106" s="2734"/>
    </row>
    <row r="107" spans="1:15" s="2736" customFormat="1" ht="18" customHeight="1" collapsed="1">
      <c r="A107" s="3043"/>
      <c r="B107" s="2296" t="s">
        <v>1913</v>
      </c>
      <c r="C107" s="2764">
        <v>6.7342865099999996</v>
      </c>
      <c r="D107" s="2732" t="s">
        <v>1939</v>
      </c>
      <c r="E107" s="2604"/>
      <c r="F107" s="2750">
        <v>0.25</v>
      </c>
      <c r="G107" s="3020">
        <v>0.2837041529437393</v>
      </c>
      <c r="H107" s="2750"/>
      <c r="I107" s="2980">
        <f t="shared" si="0"/>
        <v>1</v>
      </c>
      <c r="J107" s="2745"/>
      <c r="K107" s="2734"/>
      <c r="L107" s="3033"/>
      <c r="M107" s="2734"/>
      <c r="N107" s="2734"/>
      <c r="O107" s="2734"/>
    </row>
    <row r="108" spans="1:15" s="2736" customFormat="1" ht="18" hidden="1" customHeight="1" outlineLevel="1">
      <c r="A108" s="3043"/>
      <c r="B108" s="2296" t="s">
        <v>1914</v>
      </c>
      <c r="C108" s="2764">
        <v>3.35149119</v>
      </c>
      <c r="D108" s="2732" t="s">
        <v>1939</v>
      </c>
      <c r="E108" s="2604"/>
      <c r="F108" s="2750">
        <v>0.25</v>
      </c>
      <c r="G108" s="3020">
        <v>0.1207803920857092</v>
      </c>
      <c r="H108" s="2750"/>
      <c r="I108" s="2980">
        <f t="shared" si="0"/>
        <v>0</v>
      </c>
      <c r="J108" s="2745"/>
      <c r="K108" s="2734"/>
      <c r="L108" s="3033"/>
      <c r="M108" s="2734"/>
      <c r="N108" s="2734"/>
      <c r="O108" s="2734"/>
    </row>
    <row r="109" spans="1:15" s="2736" customFormat="1" ht="18" hidden="1" customHeight="1" outlineLevel="1">
      <c r="A109" s="3043"/>
      <c r="B109" s="2296" t="s">
        <v>1915</v>
      </c>
      <c r="C109" s="2764">
        <v>3.5194245899999999</v>
      </c>
      <c r="D109" s="2732" t="s">
        <v>1939</v>
      </c>
      <c r="E109" s="2604"/>
      <c r="F109" s="2750">
        <v>0.25</v>
      </c>
      <c r="G109" s="3020">
        <v>0.33452692901710918</v>
      </c>
      <c r="H109" s="2750"/>
      <c r="I109" s="2980">
        <f t="shared" si="0"/>
        <v>1</v>
      </c>
      <c r="J109" s="2745"/>
      <c r="K109" s="2734"/>
      <c r="L109" s="3033"/>
      <c r="M109" s="2734"/>
      <c r="N109" s="2734"/>
      <c r="O109" s="2734"/>
    </row>
    <row r="110" spans="1:15" s="2736" customFormat="1" ht="18" hidden="1" customHeight="1" outlineLevel="1">
      <c r="A110" s="3043"/>
      <c r="B110" s="2296" t="s">
        <v>1916</v>
      </c>
      <c r="C110" s="2764">
        <v>4.1119705499999997</v>
      </c>
      <c r="D110" s="2732" t="s">
        <v>1939</v>
      </c>
      <c r="E110" s="2604"/>
      <c r="F110" s="2750">
        <v>0.25</v>
      </c>
      <c r="G110" s="3020">
        <v>0.19334356857200694</v>
      </c>
      <c r="H110" s="2750"/>
      <c r="I110" s="2980">
        <f t="shared" si="0"/>
        <v>0</v>
      </c>
      <c r="J110" s="2745"/>
      <c r="K110" s="2734"/>
      <c r="L110" s="3033"/>
      <c r="M110" s="2734"/>
      <c r="N110" s="2734"/>
      <c r="O110" s="2734"/>
    </row>
    <row r="111" spans="1:15" s="2736" customFormat="1" ht="18" customHeight="1" collapsed="1">
      <c r="A111" s="3043"/>
      <c r="B111" s="2296" t="s">
        <v>1917</v>
      </c>
      <c r="C111" s="2764">
        <v>10.982886329999999</v>
      </c>
      <c r="D111" s="2732" t="s">
        <v>1939</v>
      </c>
      <c r="E111" s="2604"/>
      <c r="F111" s="2750">
        <v>0.25</v>
      </c>
      <c r="G111" s="3020">
        <v>0.21644217271981878</v>
      </c>
      <c r="H111" s="2750"/>
      <c r="I111" s="2980">
        <f t="shared" si="0"/>
        <v>0</v>
      </c>
      <c r="J111" s="2745"/>
      <c r="K111" s="2734"/>
      <c r="L111" s="3033"/>
      <c r="M111" s="2734"/>
      <c r="N111" s="2734"/>
      <c r="O111" s="2734"/>
    </row>
    <row r="112" spans="1:15" s="2736" customFormat="1" ht="18" hidden="1" customHeight="1" outlineLevel="1">
      <c r="A112" s="3043"/>
      <c r="B112" s="2296" t="s">
        <v>1918</v>
      </c>
      <c r="C112" s="2764">
        <v>4.2794020899999996</v>
      </c>
      <c r="D112" s="2732" t="s">
        <v>1939</v>
      </c>
      <c r="E112" s="2604"/>
      <c r="F112" s="2750">
        <v>0.25</v>
      </c>
      <c r="G112" s="3020">
        <v>0.24728863466064244</v>
      </c>
      <c r="H112" s="2750"/>
      <c r="I112" s="2980">
        <f t="shared" si="0"/>
        <v>0</v>
      </c>
      <c r="J112" s="2745"/>
      <c r="K112" s="2734"/>
      <c r="L112" s="3033"/>
      <c r="M112" s="2734"/>
      <c r="N112" s="2734"/>
      <c r="O112" s="2734"/>
    </row>
    <row r="113" spans="1:15" s="2736" customFormat="1" ht="18" hidden="1" customHeight="1" outlineLevel="1">
      <c r="A113" s="3043"/>
      <c r="B113" s="2296" t="s">
        <v>1919</v>
      </c>
      <c r="C113" s="2764">
        <v>1.8337377500000001</v>
      </c>
      <c r="D113" s="2732" t="s">
        <v>1939</v>
      </c>
      <c r="E113" s="2604"/>
      <c r="F113" s="2750">
        <v>0.25</v>
      </c>
      <c r="G113" s="3020">
        <v>0.19530500476417639</v>
      </c>
      <c r="H113" s="2750"/>
      <c r="I113" s="2980">
        <f t="shared" si="0"/>
        <v>0</v>
      </c>
      <c r="J113" s="2745"/>
      <c r="K113" s="2734"/>
      <c r="L113" s="3033"/>
      <c r="M113" s="2734"/>
      <c r="N113" s="2734"/>
      <c r="O113" s="2734"/>
    </row>
    <row r="114" spans="1:15" s="2736" customFormat="1" ht="18" hidden="1" customHeight="1" outlineLevel="1">
      <c r="A114" s="3043"/>
      <c r="B114" s="2296" t="s">
        <v>1920</v>
      </c>
      <c r="C114" s="2764">
        <v>1.24224439</v>
      </c>
      <c r="D114" s="2732" t="s">
        <v>1939</v>
      </c>
      <c r="E114" s="2604"/>
      <c r="F114" s="2750">
        <v>0.25</v>
      </c>
      <c r="G114" s="3020">
        <v>0.28952775548457077</v>
      </c>
      <c r="H114" s="2750"/>
      <c r="I114" s="2980">
        <f t="shared" si="0"/>
        <v>1</v>
      </c>
      <c r="J114" s="2745"/>
      <c r="K114" s="2734"/>
      <c r="L114" s="3033"/>
      <c r="M114" s="2734"/>
      <c r="N114" s="2734"/>
      <c r="O114" s="2734"/>
    </row>
    <row r="115" spans="1:15" s="2736" customFormat="1" ht="18" customHeight="1" collapsed="1">
      <c r="A115" s="3043"/>
      <c r="B115" s="2296" t="s">
        <v>1921</v>
      </c>
      <c r="C115" s="2764">
        <v>7.3553842299999994</v>
      </c>
      <c r="D115" s="2732" t="s">
        <v>1939</v>
      </c>
      <c r="E115" s="2604"/>
      <c r="F115" s="2750">
        <v>0.25</v>
      </c>
      <c r="G115" s="3020">
        <v>0.24146255783023851</v>
      </c>
      <c r="H115" s="2750"/>
      <c r="I115" s="2980">
        <f t="shared" si="0"/>
        <v>0</v>
      </c>
      <c r="J115" s="2745"/>
      <c r="K115" s="2734"/>
      <c r="L115" s="3033"/>
      <c r="M115" s="2734"/>
      <c r="N115" s="2734"/>
      <c r="O115" s="2734"/>
    </row>
    <row r="116" spans="1:15" s="2736" customFormat="1" ht="18" hidden="1" customHeight="1" outlineLevel="1">
      <c r="A116" s="3043"/>
      <c r="B116" s="2296" t="s">
        <v>1922</v>
      </c>
      <c r="C116" s="2764">
        <v>3.1515704599999999</v>
      </c>
      <c r="D116" s="2732" t="s">
        <v>1939</v>
      </c>
      <c r="E116" s="2604"/>
      <c r="F116" s="2750">
        <v>0.25</v>
      </c>
      <c r="G116" s="3020">
        <v>0.40667061272048993</v>
      </c>
      <c r="H116" s="2750"/>
      <c r="I116" s="2980">
        <f t="shared" si="0"/>
        <v>1</v>
      </c>
      <c r="J116" s="2745"/>
      <c r="K116" s="2734"/>
      <c r="L116" s="3033"/>
      <c r="M116" s="2734"/>
      <c r="N116" s="2734"/>
      <c r="O116" s="2734"/>
    </row>
    <row r="117" spans="1:15" s="2736" customFormat="1" ht="18" hidden="1" customHeight="1" outlineLevel="1">
      <c r="A117" s="3043"/>
      <c r="B117" s="2296" t="s">
        <v>1923</v>
      </c>
      <c r="C117" s="2764">
        <v>3.6270860100000002</v>
      </c>
      <c r="D117" s="2732" t="s">
        <v>1939</v>
      </c>
      <c r="E117" s="2604"/>
      <c r="F117" s="2750">
        <v>0.25</v>
      </c>
      <c r="G117" s="3020">
        <v>0.11464084911512744</v>
      </c>
      <c r="H117" s="2750"/>
      <c r="I117" s="2980">
        <f t="shared" si="0"/>
        <v>0</v>
      </c>
      <c r="J117" s="2745"/>
      <c r="K117" s="2734"/>
      <c r="L117" s="3033"/>
      <c r="M117" s="2734"/>
      <c r="N117" s="2734"/>
      <c r="O117" s="2734"/>
    </row>
    <row r="118" spans="1:15" s="2736" customFormat="1" ht="18" hidden="1" customHeight="1" outlineLevel="1">
      <c r="A118" s="3043"/>
      <c r="B118" s="2296" t="s">
        <v>1924</v>
      </c>
      <c r="C118" s="2764">
        <v>1.9255849199999999</v>
      </c>
      <c r="D118" s="2732" t="s">
        <v>1939</v>
      </c>
      <c r="E118" s="2604"/>
      <c r="F118" s="2750">
        <v>0.25</v>
      </c>
      <c r="G118" s="3020">
        <v>0.13023010691213768</v>
      </c>
      <c r="H118" s="2750"/>
      <c r="I118" s="2980">
        <f t="shared" si="0"/>
        <v>0</v>
      </c>
      <c r="J118" s="2745"/>
      <c r="K118" s="2734"/>
      <c r="L118" s="3033"/>
      <c r="M118" s="2734"/>
      <c r="N118" s="2734"/>
      <c r="O118" s="2734"/>
    </row>
    <row r="119" spans="1:15" s="2736" customFormat="1" ht="18" hidden="1" customHeight="1" outlineLevel="1">
      <c r="A119" s="3043"/>
      <c r="B119" s="2296" t="s">
        <v>1925</v>
      </c>
      <c r="C119" s="2764">
        <v>1.439503</v>
      </c>
      <c r="D119" s="2732" t="s">
        <v>1939</v>
      </c>
      <c r="E119" s="2604"/>
      <c r="F119" s="2750">
        <v>0.25</v>
      </c>
      <c r="G119" s="3020">
        <v>9.8517571689673303E-2</v>
      </c>
      <c r="H119" s="2750"/>
      <c r="I119" s="2980">
        <f t="shared" si="0"/>
        <v>0</v>
      </c>
      <c r="J119" s="2745"/>
      <c r="K119" s="2734"/>
      <c r="L119" s="3033"/>
      <c r="M119" s="2734"/>
      <c r="N119" s="2734"/>
      <c r="O119" s="2734"/>
    </row>
    <row r="120" spans="1:15" s="2736" customFormat="1" ht="18" customHeight="1" collapsed="1">
      <c r="A120" s="3043"/>
      <c r="B120" s="2296" t="s">
        <v>1926</v>
      </c>
      <c r="C120" s="2764">
        <v>10.14374439</v>
      </c>
      <c r="D120" s="2732" t="s">
        <v>1939</v>
      </c>
      <c r="E120" s="2604"/>
      <c r="F120" s="2750">
        <v>0.25</v>
      </c>
      <c r="G120" s="3020">
        <v>0.20604312368718861</v>
      </c>
      <c r="H120" s="2750"/>
      <c r="I120" s="2980">
        <f t="shared" si="0"/>
        <v>0</v>
      </c>
      <c r="J120" s="2745"/>
      <c r="K120" s="2734"/>
      <c r="L120" s="3033"/>
      <c r="M120" s="2734"/>
      <c r="N120" s="2734"/>
      <c r="O120" s="2734"/>
    </row>
    <row r="121" spans="1:15" s="2736" customFormat="1" ht="18" hidden="1" customHeight="1" outlineLevel="1">
      <c r="A121" s="3043"/>
      <c r="B121" s="2296" t="s">
        <v>1927</v>
      </c>
      <c r="C121" s="2764">
        <v>5.2054453000000001</v>
      </c>
      <c r="D121" s="2732" t="s">
        <v>1939</v>
      </c>
      <c r="E121" s="2604"/>
      <c r="F121" s="2750">
        <v>0.25</v>
      </c>
      <c r="G121" s="3020">
        <v>0.3844235554641301</v>
      </c>
      <c r="H121" s="2750"/>
      <c r="I121" s="2980">
        <f t="shared" si="0"/>
        <v>1</v>
      </c>
      <c r="J121" s="2745"/>
      <c r="K121" s="2734"/>
      <c r="L121" s="3033"/>
      <c r="M121" s="2734"/>
      <c r="N121" s="2734"/>
      <c r="O121" s="2734"/>
    </row>
    <row r="122" spans="1:15" s="2736" customFormat="1" ht="18" hidden="1" customHeight="1" outlineLevel="1">
      <c r="A122" s="3043"/>
      <c r="B122" s="2296" t="s">
        <v>1928</v>
      </c>
      <c r="C122" s="2764">
        <v>1.5913237699999998</v>
      </c>
      <c r="D122" s="2732" t="s">
        <v>1939</v>
      </c>
      <c r="E122" s="2604"/>
      <c r="F122" s="2750">
        <v>0.25</v>
      </c>
      <c r="G122" s="3020">
        <v>0.2273962764975227</v>
      </c>
      <c r="H122" s="2750"/>
      <c r="I122" s="2980">
        <f t="shared" si="0"/>
        <v>0</v>
      </c>
      <c r="J122" s="2745"/>
      <c r="K122" s="2734"/>
      <c r="L122" s="3033"/>
      <c r="M122" s="2734"/>
      <c r="N122" s="2734"/>
      <c r="O122" s="2734"/>
    </row>
    <row r="123" spans="1:15" s="2736" customFormat="1" ht="18" customHeight="1" collapsed="1">
      <c r="A123" s="3043"/>
      <c r="B123" s="2296" t="s">
        <v>1929</v>
      </c>
      <c r="C123" s="2764">
        <v>6.7967690699999999</v>
      </c>
      <c r="D123" s="2732" t="s">
        <v>1939</v>
      </c>
      <c r="E123" s="2604"/>
      <c r="F123" s="2750">
        <v>0.25</v>
      </c>
      <c r="G123" s="3020">
        <v>0.34765884579333595</v>
      </c>
      <c r="H123" s="2750"/>
      <c r="I123" s="2980">
        <f t="shared" si="0"/>
        <v>1</v>
      </c>
      <c r="J123" s="2745"/>
      <c r="K123" s="2734"/>
      <c r="L123" s="3033"/>
      <c r="M123" s="2734"/>
      <c r="N123" s="2734"/>
      <c r="O123" s="2734"/>
    </row>
    <row r="124" spans="1:15" s="2736" customFormat="1" ht="18" hidden="1" customHeight="1" outlineLevel="1">
      <c r="A124" s="3043"/>
      <c r="B124" s="2296" t="s">
        <v>2231</v>
      </c>
      <c r="C124" s="2764">
        <v>3.4737388899999995</v>
      </c>
      <c r="D124" s="2732" t="s">
        <v>1939</v>
      </c>
      <c r="E124" s="2604"/>
      <c r="F124" s="2750">
        <v>0.25</v>
      </c>
      <c r="G124" s="3020">
        <v>0.28250410323730452</v>
      </c>
      <c r="H124" s="2750"/>
      <c r="I124" s="2980">
        <f t="shared" si="0"/>
        <v>1</v>
      </c>
      <c r="J124" s="2745"/>
      <c r="K124" s="2734"/>
      <c r="L124" s="3033"/>
      <c r="M124" s="2734"/>
      <c r="N124" s="2734"/>
      <c r="O124" s="2734"/>
    </row>
    <row r="125" spans="1:15" s="2736" customFormat="1" ht="18" hidden="1" customHeight="1" outlineLevel="1">
      <c r="A125" s="3043"/>
      <c r="B125" s="2296" t="s">
        <v>1931</v>
      </c>
      <c r="C125" s="2764">
        <v>1.61040764</v>
      </c>
      <c r="D125" s="2732" t="s">
        <v>1939</v>
      </c>
      <c r="E125" s="2604"/>
      <c r="F125" s="2750">
        <v>0.25</v>
      </c>
      <c r="G125" s="3020">
        <v>0.16964892814343557</v>
      </c>
      <c r="H125" s="2750"/>
      <c r="I125" s="2980">
        <f t="shared" si="0"/>
        <v>0</v>
      </c>
      <c r="J125" s="2745"/>
      <c r="K125" s="2734"/>
      <c r="L125" s="3033"/>
      <c r="M125" s="2734"/>
      <c r="N125" s="2734"/>
      <c r="O125" s="2734"/>
    </row>
    <row r="126" spans="1:15" s="2736" customFormat="1" ht="18" customHeight="1" collapsed="1">
      <c r="A126" s="2738"/>
      <c r="B126" s="2296" t="s">
        <v>1932</v>
      </c>
      <c r="C126" s="2764">
        <v>5.0841465299999999</v>
      </c>
      <c r="D126" s="2732" t="s">
        <v>1939</v>
      </c>
      <c r="E126" s="2604"/>
      <c r="F126" s="2750">
        <v>0.25</v>
      </c>
      <c r="G126" s="3020">
        <v>0.24675713270600783</v>
      </c>
      <c r="H126" s="2750"/>
      <c r="I126" s="2980">
        <f t="shared" si="0"/>
        <v>0</v>
      </c>
      <c r="J126" s="2745"/>
      <c r="K126" s="2734"/>
      <c r="L126" s="3033"/>
      <c r="M126" s="2734"/>
      <c r="N126" s="2734"/>
      <c r="O126" s="2734"/>
    </row>
    <row r="127" spans="1:15" s="2736" customFormat="1" ht="18" hidden="1" customHeight="1" outlineLevel="1">
      <c r="A127" s="2739"/>
      <c r="B127" s="2740" t="s">
        <v>1933</v>
      </c>
      <c r="C127" s="2764">
        <v>1.9610000000000001</v>
      </c>
      <c r="D127" s="2732" t="s">
        <v>1939</v>
      </c>
      <c r="E127" s="2741"/>
      <c r="F127" s="2750">
        <v>0.25</v>
      </c>
      <c r="G127" s="3020">
        <v>0.2237016318204996</v>
      </c>
      <c r="H127" s="2750"/>
      <c r="I127" s="2980">
        <f t="shared" si="0"/>
        <v>0</v>
      </c>
      <c r="J127" s="2745"/>
      <c r="K127" s="2734"/>
      <c r="L127" s="3033"/>
      <c r="M127" s="2734"/>
      <c r="N127" s="2734"/>
      <c r="O127" s="2734"/>
    </row>
    <row r="128" spans="1:15" s="2736" customFormat="1" ht="18" hidden="1" customHeight="1" outlineLevel="1">
      <c r="A128" s="2739"/>
      <c r="B128" s="2296" t="s">
        <v>1934</v>
      </c>
      <c r="C128" s="2764">
        <v>2.52188385</v>
      </c>
      <c r="D128" s="2732" t="s">
        <v>1939</v>
      </c>
      <c r="E128" s="2741"/>
      <c r="F128" s="2750">
        <v>0.25</v>
      </c>
      <c r="G128" s="3020">
        <v>0.22247077318806743</v>
      </c>
      <c r="H128" s="2750"/>
      <c r="I128" s="2980">
        <f t="shared" si="0"/>
        <v>0</v>
      </c>
      <c r="J128" s="2745"/>
      <c r="K128" s="2734"/>
      <c r="L128" s="3033"/>
      <c r="M128" s="2734"/>
      <c r="N128" s="2734"/>
      <c r="O128" s="2734"/>
    </row>
    <row r="129" spans="1:234" s="2744" customFormat="1" ht="18" customHeight="1" collapsed="1">
      <c r="A129" s="2742"/>
      <c r="B129" s="2740" t="s">
        <v>2232</v>
      </c>
      <c r="C129" s="2764">
        <v>4.4828838500000003</v>
      </c>
      <c r="D129" s="2732" t="s">
        <v>1939</v>
      </c>
      <c r="E129" s="2685"/>
      <c r="F129" s="2750">
        <v>0.25</v>
      </c>
      <c r="G129" s="3020">
        <v>0.22300920198947377</v>
      </c>
      <c r="H129" s="2750"/>
      <c r="I129" s="2980">
        <f t="shared" si="0"/>
        <v>0</v>
      </c>
      <c r="J129" s="2746"/>
      <c r="K129" s="2743"/>
      <c r="L129" s="3033"/>
      <c r="M129" s="2743"/>
      <c r="N129" s="2743"/>
      <c r="O129" s="2743"/>
      <c r="P129" s="2743"/>
      <c r="Q129" s="2743"/>
      <c r="R129" s="2743"/>
      <c r="S129" s="2743"/>
      <c r="T129" s="2743"/>
      <c r="U129" s="2743"/>
      <c r="V129" s="2743"/>
      <c r="W129" s="2743"/>
      <c r="X129" s="2743"/>
      <c r="Y129" s="2743"/>
      <c r="Z129" s="2743"/>
      <c r="AA129" s="2743"/>
      <c r="AB129" s="2743"/>
      <c r="AC129" s="2743"/>
      <c r="AD129" s="2743"/>
      <c r="AE129" s="2743"/>
      <c r="AF129" s="2743"/>
      <c r="AG129" s="2743"/>
      <c r="AH129" s="2743"/>
      <c r="AI129" s="2743"/>
      <c r="AJ129" s="2743"/>
      <c r="AK129" s="2743"/>
      <c r="AL129" s="2743"/>
      <c r="AM129" s="2743"/>
      <c r="AN129" s="2743"/>
      <c r="AO129" s="2743"/>
      <c r="AP129" s="2743"/>
      <c r="AQ129" s="2743"/>
      <c r="AR129" s="2743"/>
      <c r="AS129" s="2743"/>
      <c r="AT129" s="2743"/>
      <c r="AU129" s="2743"/>
      <c r="AV129" s="2743"/>
      <c r="AW129" s="2743"/>
      <c r="AX129" s="2743"/>
      <c r="AY129" s="2743"/>
      <c r="AZ129" s="2743"/>
      <c r="BA129" s="2743"/>
      <c r="BB129" s="2743"/>
      <c r="BC129" s="2743"/>
      <c r="BD129" s="2743"/>
      <c r="BE129" s="2743"/>
      <c r="BF129" s="2743"/>
      <c r="BG129" s="2743"/>
      <c r="BH129" s="2743"/>
      <c r="BI129" s="2743"/>
      <c r="BJ129" s="2743"/>
      <c r="BK129" s="2743"/>
      <c r="BL129" s="2743"/>
      <c r="BM129" s="2743"/>
      <c r="BN129" s="2743"/>
      <c r="BO129" s="2743"/>
      <c r="BP129" s="2743"/>
      <c r="BQ129" s="2743"/>
      <c r="BR129" s="2743"/>
      <c r="BS129" s="2743"/>
      <c r="BT129" s="2743"/>
      <c r="BU129" s="2743"/>
      <c r="BV129" s="2743"/>
      <c r="BW129" s="2743"/>
      <c r="BX129" s="2743"/>
      <c r="BY129" s="2743"/>
      <c r="BZ129" s="2743"/>
      <c r="CA129" s="2743"/>
      <c r="CB129" s="2743"/>
      <c r="CC129" s="2743"/>
      <c r="CD129" s="2743"/>
      <c r="CE129" s="2743"/>
      <c r="CF129" s="2743"/>
      <c r="CG129" s="2743"/>
      <c r="CH129" s="2743"/>
      <c r="CI129" s="2743"/>
      <c r="CJ129" s="2743"/>
      <c r="CK129" s="2743"/>
      <c r="CL129" s="2743"/>
      <c r="CM129" s="2743"/>
      <c r="CN129" s="2743"/>
      <c r="CO129" s="2743"/>
      <c r="CP129" s="2743"/>
      <c r="CQ129" s="2743"/>
      <c r="CR129" s="2743"/>
      <c r="CS129" s="2743"/>
      <c r="CT129" s="2743"/>
      <c r="CU129" s="2743"/>
      <c r="CV129" s="2743"/>
      <c r="CW129" s="2743"/>
      <c r="CX129" s="2743"/>
      <c r="CY129" s="2743"/>
      <c r="CZ129" s="2743"/>
      <c r="DA129" s="2743"/>
      <c r="DB129" s="2743"/>
      <c r="DC129" s="2743"/>
      <c r="DD129" s="2743"/>
      <c r="DE129" s="2743"/>
      <c r="DF129" s="2743"/>
      <c r="DG129" s="2743"/>
      <c r="DH129" s="2743"/>
      <c r="DI129" s="2743"/>
      <c r="DJ129" s="2743"/>
      <c r="DK129" s="2743"/>
      <c r="DL129" s="2743"/>
      <c r="DM129" s="2743"/>
      <c r="DN129" s="2743"/>
      <c r="DO129" s="2743"/>
      <c r="DP129" s="2743"/>
      <c r="DQ129" s="2743"/>
      <c r="DR129" s="2743"/>
      <c r="DS129" s="2743"/>
      <c r="DT129" s="2743"/>
      <c r="DU129" s="2743"/>
      <c r="DV129" s="2743"/>
      <c r="DW129" s="2743"/>
      <c r="DX129" s="2743"/>
      <c r="DY129" s="2743"/>
      <c r="DZ129" s="2743"/>
      <c r="EA129" s="2743"/>
      <c r="EB129" s="2743"/>
      <c r="EC129" s="2743"/>
      <c r="ED129" s="2743"/>
      <c r="EE129" s="2743"/>
      <c r="EF129" s="2743"/>
      <c r="EG129" s="2743"/>
      <c r="EH129" s="2743"/>
      <c r="EI129" s="2743"/>
      <c r="EJ129" s="2743"/>
      <c r="EK129" s="2743"/>
      <c r="EL129" s="2743"/>
      <c r="EM129" s="2743"/>
      <c r="EN129" s="2743"/>
      <c r="EO129" s="2743"/>
      <c r="EP129" s="2743"/>
      <c r="EQ129" s="2743"/>
      <c r="ER129" s="2743"/>
      <c r="ES129" s="2743"/>
      <c r="ET129" s="2743"/>
      <c r="EU129" s="2743"/>
      <c r="EV129" s="2743"/>
      <c r="EW129" s="2743"/>
      <c r="EX129" s="2743"/>
      <c r="EY129" s="2743"/>
      <c r="EZ129" s="2743"/>
      <c r="FA129" s="2743"/>
      <c r="FB129" s="2743"/>
      <c r="FC129" s="2743"/>
      <c r="FD129" s="2743"/>
      <c r="FE129" s="2743"/>
      <c r="FF129" s="2743"/>
      <c r="FG129" s="2743"/>
      <c r="FH129" s="2743"/>
      <c r="FI129" s="2743"/>
      <c r="FJ129" s="2743"/>
      <c r="FK129" s="2743"/>
      <c r="FL129" s="2743"/>
      <c r="FM129" s="2743"/>
      <c r="FN129" s="2743"/>
      <c r="FO129" s="2743"/>
      <c r="FP129" s="2743"/>
      <c r="FQ129" s="2743"/>
      <c r="FR129" s="2743"/>
      <c r="FS129" s="2743"/>
      <c r="FT129" s="2743"/>
      <c r="FU129" s="2743"/>
      <c r="FV129" s="2743"/>
      <c r="FW129" s="2743"/>
      <c r="FX129" s="2743"/>
      <c r="FY129" s="2743"/>
      <c r="FZ129" s="2743"/>
      <c r="GA129" s="2743"/>
      <c r="GB129" s="2743"/>
      <c r="GC129" s="2743"/>
      <c r="GD129" s="2743"/>
      <c r="GE129" s="2743"/>
      <c r="GF129" s="2743"/>
      <c r="GG129" s="2743"/>
      <c r="GH129" s="2743"/>
      <c r="GI129" s="2743"/>
      <c r="GJ129" s="2743"/>
      <c r="GK129" s="2743"/>
      <c r="GL129" s="2743"/>
      <c r="GM129" s="2743"/>
      <c r="GN129" s="2743"/>
      <c r="GO129" s="2743"/>
      <c r="GP129" s="2743"/>
      <c r="GQ129" s="2743"/>
      <c r="GR129" s="2743"/>
      <c r="GS129" s="2743"/>
      <c r="GT129" s="2743"/>
      <c r="GU129" s="2743"/>
      <c r="GV129" s="2743"/>
      <c r="GW129" s="2743"/>
      <c r="GX129" s="2743"/>
      <c r="GY129" s="2743"/>
      <c r="GZ129" s="2743"/>
      <c r="HA129" s="2743"/>
      <c r="HB129" s="2743"/>
      <c r="HC129" s="2743"/>
      <c r="HD129" s="2743"/>
      <c r="HE129" s="2743"/>
      <c r="HF129" s="2743"/>
      <c r="HG129" s="2743"/>
      <c r="HH129" s="2743"/>
      <c r="HI129" s="2743"/>
      <c r="HJ129" s="2743"/>
      <c r="HK129" s="2743"/>
      <c r="HL129" s="2743"/>
      <c r="HM129" s="2743"/>
      <c r="HN129" s="2743"/>
      <c r="HO129" s="2743"/>
      <c r="HP129" s="2743"/>
      <c r="HQ129" s="2743"/>
      <c r="HR129" s="2743"/>
      <c r="HS129" s="2743"/>
      <c r="HT129" s="2743"/>
      <c r="HU129" s="2743"/>
      <c r="HV129" s="2743"/>
      <c r="HW129" s="2743"/>
      <c r="HX129" s="2743"/>
      <c r="HY129" s="2743"/>
      <c r="HZ129" s="2743"/>
    </row>
    <row r="130" spans="1:234" ht="27.95" customHeight="1">
      <c r="A130" s="969"/>
      <c r="B130" s="879"/>
      <c r="C130" s="2111"/>
      <c r="D130" s="1189"/>
      <c r="E130" s="1817"/>
      <c r="F130" s="1817"/>
      <c r="G130" s="1817"/>
      <c r="H130" s="1931"/>
      <c r="I130" s="2953"/>
      <c r="J130" s="1931"/>
      <c r="L130" s="453"/>
      <c r="M130" s="453"/>
      <c r="O130" s="453"/>
    </row>
    <row r="131" spans="1:234" ht="27.95" customHeight="1">
      <c r="A131" s="969"/>
      <c r="B131" s="879"/>
      <c r="C131" s="2111"/>
      <c r="D131" s="1189"/>
      <c r="E131" s="1817"/>
      <c r="F131" s="1817"/>
      <c r="G131" s="1817"/>
      <c r="H131" s="1931"/>
      <c r="I131" s="2953"/>
      <c r="J131" s="1931"/>
      <c r="K131" s="2025"/>
      <c r="L131" s="453"/>
      <c r="M131" s="453"/>
      <c r="O131" s="453"/>
    </row>
    <row r="132" spans="1:234" ht="27.95" customHeight="1">
      <c r="A132" s="969"/>
      <c r="B132" s="879"/>
      <c r="C132" s="2111"/>
      <c r="D132" s="1189"/>
      <c r="E132" s="1819"/>
      <c r="F132" s="1819"/>
      <c r="G132" s="1819"/>
      <c r="H132" s="1931"/>
      <c r="I132" s="2953"/>
      <c r="J132" s="1931"/>
      <c r="L132" s="453"/>
      <c r="M132" s="453"/>
      <c r="O132" s="453"/>
    </row>
    <row r="133" spans="1:234" ht="27.95" customHeight="1">
      <c r="A133" s="973"/>
      <c r="B133" s="2168" t="s">
        <v>1445</v>
      </c>
      <c r="C133" s="2169"/>
      <c r="D133" s="2170"/>
      <c r="E133" s="1819"/>
      <c r="F133" s="1816"/>
      <c r="G133" s="1816"/>
      <c r="H133" s="1931"/>
      <c r="I133" s="2953"/>
      <c r="J133" s="1931"/>
      <c r="L133" s="453"/>
      <c r="M133" s="453"/>
      <c r="O133" s="453"/>
    </row>
    <row r="134" spans="1:234" ht="27.95" customHeight="1">
      <c r="A134" s="973"/>
      <c r="B134" s="2168"/>
      <c r="C134" s="2169"/>
      <c r="D134" s="2170"/>
      <c r="E134" s="1819"/>
      <c r="F134" s="1816"/>
      <c r="G134" s="1816"/>
      <c r="H134" s="1931"/>
      <c r="I134" s="2953"/>
      <c r="J134" s="1931"/>
      <c r="L134" s="453"/>
      <c r="M134" s="453"/>
      <c r="O134" s="453"/>
    </row>
    <row r="135" spans="1:234" s="583" customFormat="1" ht="27.95" customHeight="1">
      <c r="A135" s="1415" t="s">
        <v>657</v>
      </c>
      <c r="B135" s="3046" t="s">
        <v>1446</v>
      </c>
      <c r="C135" s="3047"/>
      <c r="D135" s="3048"/>
      <c r="E135" s="2288" t="s">
        <v>936</v>
      </c>
      <c r="F135" s="1817"/>
      <c r="G135" s="1817"/>
      <c r="H135" s="17"/>
      <c r="I135" s="2959"/>
      <c r="J135" s="2751" t="s">
        <v>1877</v>
      </c>
      <c r="L135" s="3034"/>
      <c r="M135" s="2679"/>
      <c r="O135" s="3034">
        <v>3</v>
      </c>
    </row>
    <row r="136" spans="1:234" s="583" customFormat="1" ht="27.95" customHeight="1">
      <c r="A136" s="1415"/>
      <c r="B136" s="3046" t="s">
        <v>1447</v>
      </c>
      <c r="C136" s="3047"/>
      <c r="D136" s="3048"/>
      <c r="E136" s="2289" t="s">
        <v>943</v>
      </c>
      <c r="F136" s="1817"/>
      <c r="G136" s="1818"/>
      <c r="H136" s="17"/>
      <c r="I136" s="2959"/>
      <c r="J136" s="3035"/>
      <c r="L136" s="2679"/>
      <c r="M136" s="2679"/>
      <c r="O136" s="2679"/>
    </row>
    <row r="137" spans="1:234" s="583" customFormat="1" ht="26.25">
      <c r="A137" s="969"/>
      <c r="B137" s="824" t="s">
        <v>38</v>
      </c>
      <c r="C137" s="809">
        <v>27</v>
      </c>
      <c r="D137" s="3023" t="s">
        <v>779</v>
      </c>
      <c r="E137" s="2289" t="s">
        <v>663</v>
      </c>
      <c r="F137" s="809">
        <v>27</v>
      </c>
      <c r="G137" s="3049">
        <v>26</v>
      </c>
      <c r="H137" s="3050"/>
      <c r="I137" s="2980">
        <f>IF(OR(G137=F137,G137&lt;F137),1,0)</f>
        <v>1</v>
      </c>
      <c r="J137" s="1931"/>
      <c r="L137" s="2679"/>
      <c r="M137" s="2679"/>
      <c r="O137" s="2679"/>
    </row>
    <row r="138" spans="1:234" s="2678" customFormat="1" ht="18" hidden="1" customHeight="1" outlineLevel="1">
      <c r="A138" s="2295"/>
      <c r="B138" s="2296" t="s">
        <v>1880</v>
      </c>
      <c r="C138" s="3051">
        <v>27</v>
      </c>
      <c r="D138" s="3052" t="s">
        <v>779</v>
      </c>
      <c r="E138" s="3053"/>
      <c r="F138" s="3051">
        <v>27</v>
      </c>
      <c r="G138" s="3049">
        <v>26</v>
      </c>
      <c r="H138" s="3050"/>
      <c r="I138" s="2980">
        <f t="shared" ref="I138:I193" si="1">IF(OR(G138=F138,G138&lt;F138),1,0)</f>
        <v>1</v>
      </c>
      <c r="J138" s="3054"/>
      <c r="K138" s="2677"/>
    </row>
    <row r="139" spans="1:234" s="2678" customFormat="1" ht="18" hidden="1" customHeight="1" outlineLevel="1">
      <c r="A139" s="2295"/>
      <c r="B139" s="2296" t="s">
        <v>1881</v>
      </c>
      <c r="C139" s="3051">
        <v>27</v>
      </c>
      <c r="D139" s="3052" t="s">
        <v>779</v>
      </c>
      <c r="E139" s="3053"/>
      <c r="F139" s="3051">
        <v>27</v>
      </c>
      <c r="G139" s="3049">
        <v>26</v>
      </c>
      <c r="H139" s="3050"/>
      <c r="I139" s="2980">
        <f t="shared" si="1"/>
        <v>1</v>
      </c>
      <c r="J139" s="3054"/>
      <c r="K139" s="2677"/>
    </row>
    <row r="140" spans="1:234" s="2678" customFormat="1" ht="18" hidden="1" customHeight="1" outlineLevel="1">
      <c r="A140" s="2295"/>
      <c r="B140" s="2296" t="s">
        <v>1882</v>
      </c>
      <c r="C140" s="3051">
        <v>27</v>
      </c>
      <c r="D140" s="3052" t="s">
        <v>779</v>
      </c>
      <c r="E140" s="3053"/>
      <c r="F140" s="3051">
        <v>27</v>
      </c>
      <c r="G140" s="3049">
        <v>26</v>
      </c>
      <c r="H140" s="3050"/>
      <c r="I140" s="2980">
        <f t="shared" si="1"/>
        <v>1</v>
      </c>
      <c r="J140" s="3054"/>
      <c r="K140" s="2677"/>
    </row>
    <row r="141" spans="1:234" s="2678" customFormat="1" ht="18" hidden="1" customHeight="1" outlineLevel="1">
      <c r="A141" s="2295"/>
      <c r="B141" s="2296" t="s">
        <v>1883</v>
      </c>
      <c r="C141" s="3051">
        <v>27</v>
      </c>
      <c r="D141" s="3052" t="s">
        <v>779</v>
      </c>
      <c r="E141" s="3053"/>
      <c r="F141" s="3051">
        <v>27</v>
      </c>
      <c r="G141" s="3049">
        <v>26</v>
      </c>
      <c r="H141" s="3050"/>
      <c r="I141" s="2980">
        <f t="shared" si="1"/>
        <v>1</v>
      </c>
      <c r="J141" s="3054"/>
      <c r="K141" s="2677"/>
    </row>
    <row r="142" spans="1:234" s="2678" customFormat="1" ht="18" customHeight="1" collapsed="1">
      <c r="A142" s="2295"/>
      <c r="B142" s="2296" t="s">
        <v>1884</v>
      </c>
      <c r="C142" s="3051">
        <v>27</v>
      </c>
      <c r="D142" s="3052" t="s">
        <v>779</v>
      </c>
      <c r="E142" s="3053"/>
      <c r="F142" s="3051">
        <v>27</v>
      </c>
      <c r="G142" s="3049">
        <v>26</v>
      </c>
      <c r="H142" s="3050"/>
      <c r="I142" s="2980">
        <f t="shared" si="1"/>
        <v>1</v>
      </c>
      <c r="J142" s="3054"/>
      <c r="K142" s="2677"/>
    </row>
    <row r="143" spans="1:234" s="2678" customFormat="1" ht="18" hidden="1" customHeight="1" outlineLevel="1">
      <c r="A143" s="2295"/>
      <c r="B143" s="2296" t="s">
        <v>1885</v>
      </c>
      <c r="C143" s="3051">
        <v>27</v>
      </c>
      <c r="D143" s="3052" t="s">
        <v>779</v>
      </c>
      <c r="E143" s="3053"/>
      <c r="F143" s="3051">
        <v>27</v>
      </c>
      <c r="G143" s="3049">
        <v>26</v>
      </c>
      <c r="H143" s="3050"/>
      <c r="I143" s="2980">
        <f t="shared" si="1"/>
        <v>1</v>
      </c>
      <c r="J143" s="3054"/>
      <c r="K143" s="2677"/>
    </row>
    <row r="144" spans="1:234" s="2678" customFormat="1" ht="18" hidden="1" customHeight="1" outlineLevel="1">
      <c r="A144" s="2295"/>
      <c r="B144" s="2296" t="s">
        <v>1886</v>
      </c>
      <c r="C144" s="3051">
        <v>27</v>
      </c>
      <c r="D144" s="3052" t="s">
        <v>779</v>
      </c>
      <c r="E144" s="3053"/>
      <c r="F144" s="3051">
        <v>27</v>
      </c>
      <c r="G144" s="3049">
        <v>26</v>
      </c>
      <c r="H144" s="3050"/>
      <c r="I144" s="2980">
        <f t="shared" si="1"/>
        <v>1</v>
      </c>
      <c r="J144" s="3054"/>
      <c r="K144" s="2677"/>
    </row>
    <row r="145" spans="1:11" s="2678" customFormat="1" ht="18" hidden="1" customHeight="1" outlineLevel="1">
      <c r="A145" s="2295"/>
      <c r="B145" s="2296" t="s">
        <v>1887</v>
      </c>
      <c r="C145" s="3051">
        <v>27</v>
      </c>
      <c r="D145" s="3052" t="s">
        <v>779</v>
      </c>
      <c r="E145" s="3053"/>
      <c r="F145" s="3051">
        <v>27</v>
      </c>
      <c r="G145" s="3049">
        <v>26</v>
      </c>
      <c r="H145" s="3050"/>
      <c r="I145" s="2980">
        <f t="shared" si="1"/>
        <v>1</v>
      </c>
      <c r="J145" s="3054"/>
      <c r="K145" s="2677"/>
    </row>
    <row r="146" spans="1:11" s="2678" customFormat="1" ht="18" customHeight="1" collapsed="1">
      <c r="A146" s="2295"/>
      <c r="B146" s="2296" t="s">
        <v>1888</v>
      </c>
      <c r="C146" s="3051">
        <v>27</v>
      </c>
      <c r="D146" s="3052" t="s">
        <v>779</v>
      </c>
      <c r="E146" s="3053"/>
      <c r="F146" s="3051">
        <v>27</v>
      </c>
      <c r="G146" s="3049">
        <v>26</v>
      </c>
      <c r="H146" s="3050"/>
      <c r="I146" s="2980">
        <f t="shared" si="1"/>
        <v>1</v>
      </c>
      <c r="J146" s="3054"/>
      <c r="K146" s="2677"/>
    </row>
    <row r="147" spans="1:11" s="2678" customFormat="1" ht="18" hidden="1" customHeight="1" outlineLevel="1">
      <c r="A147" s="2295"/>
      <c r="B147" s="2296" t="s">
        <v>1889</v>
      </c>
      <c r="C147" s="3051">
        <v>27</v>
      </c>
      <c r="D147" s="3052" t="s">
        <v>779</v>
      </c>
      <c r="E147" s="3053"/>
      <c r="F147" s="3051">
        <v>27</v>
      </c>
      <c r="G147" s="3049">
        <v>26</v>
      </c>
      <c r="H147" s="3050"/>
      <c r="I147" s="2980">
        <f t="shared" si="1"/>
        <v>1</v>
      </c>
      <c r="J147" s="3054"/>
      <c r="K147" s="2677"/>
    </row>
    <row r="148" spans="1:11" s="2678" customFormat="1" ht="18" hidden="1" customHeight="1" outlineLevel="1">
      <c r="A148" s="2295"/>
      <c r="B148" s="2296" t="s">
        <v>1890</v>
      </c>
      <c r="C148" s="3051">
        <v>27</v>
      </c>
      <c r="D148" s="3052" t="s">
        <v>779</v>
      </c>
      <c r="E148" s="3053"/>
      <c r="F148" s="3051">
        <v>27</v>
      </c>
      <c r="G148" s="3049">
        <v>26</v>
      </c>
      <c r="H148" s="3050"/>
      <c r="I148" s="2980">
        <f t="shared" si="1"/>
        <v>1</v>
      </c>
      <c r="J148" s="3054"/>
      <c r="K148" s="2677"/>
    </row>
    <row r="149" spans="1:11" s="2678" customFormat="1" ht="18" hidden="1" customHeight="1" outlineLevel="1">
      <c r="A149" s="2295"/>
      <c r="B149" s="2296" t="s">
        <v>1891</v>
      </c>
      <c r="C149" s="3051">
        <v>27</v>
      </c>
      <c r="D149" s="3052" t="s">
        <v>779</v>
      </c>
      <c r="E149" s="3053"/>
      <c r="F149" s="3051">
        <v>27</v>
      </c>
      <c r="G149" s="3049">
        <v>26</v>
      </c>
      <c r="H149" s="3050"/>
      <c r="I149" s="2980">
        <f t="shared" si="1"/>
        <v>1</v>
      </c>
      <c r="J149" s="3054"/>
      <c r="K149" s="2677"/>
    </row>
    <row r="150" spans="1:11" s="2678" customFormat="1" ht="18" customHeight="1" collapsed="1">
      <c r="A150" s="2295"/>
      <c r="B150" s="2296" t="s">
        <v>1892</v>
      </c>
      <c r="C150" s="3051">
        <v>27</v>
      </c>
      <c r="D150" s="3052" t="s">
        <v>779</v>
      </c>
      <c r="E150" s="3053"/>
      <c r="F150" s="3051">
        <v>27</v>
      </c>
      <c r="G150" s="3049">
        <v>26</v>
      </c>
      <c r="H150" s="3050"/>
      <c r="I150" s="2980">
        <f t="shared" si="1"/>
        <v>1</v>
      </c>
      <c r="J150" s="3054"/>
      <c r="K150" s="2677"/>
    </row>
    <row r="151" spans="1:11" s="2678" customFormat="1" ht="18" hidden="1" customHeight="1" outlineLevel="1">
      <c r="A151" s="2295"/>
      <c r="B151" s="2296" t="s">
        <v>1893</v>
      </c>
      <c r="C151" s="3051">
        <v>27</v>
      </c>
      <c r="D151" s="3052" t="s">
        <v>779</v>
      </c>
      <c r="E151" s="3053"/>
      <c r="F151" s="3051">
        <v>27</v>
      </c>
      <c r="G151" s="3049">
        <v>26</v>
      </c>
      <c r="H151" s="3050"/>
      <c r="I151" s="2980">
        <f t="shared" si="1"/>
        <v>1</v>
      </c>
      <c r="J151" s="3054"/>
      <c r="K151" s="2677"/>
    </row>
    <row r="152" spans="1:11" s="2678" customFormat="1" ht="18" hidden="1" customHeight="1" outlineLevel="1">
      <c r="A152" s="2295"/>
      <c r="B152" s="2296" t="s">
        <v>1894</v>
      </c>
      <c r="C152" s="3051">
        <v>27</v>
      </c>
      <c r="D152" s="3052" t="s">
        <v>779</v>
      </c>
      <c r="E152" s="3053"/>
      <c r="F152" s="3051">
        <v>27</v>
      </c>
      <c r="G152" s="3049">
        <v>26</v>
      </c>
      <c r="H152" s="3050"/>
      <c r="I152" s="2980">
        <f t="shared" si="1"/>
        <v>1</v>
      </c>
      <c r="J152" s="3054"/>
      <c r="K152" s="2677"/>
    </row>
    <row r="153" spans="1:11" s="2678" customFormat="1" ht="18" hidden="1" customHeight="1" outlineLevel="1">
      <c r="A153" s="2295"/>
      <c r="B153" s="2296" t="s">
        <v>1895</v>
      </c>
      <c r="C153" s="3051">
        <v>27</v>
      </c>
      <c r="D153" s="3052" t="s">
        <v>779</v>
      </c>
      <c r="E153" s="3053"/>
      <c r="F153" s="3051">
        <v>27</v>
      </c>
      <c r="G153" s="3049">
        <v>26</v>
      </c>
      <c r="H153" s="3050"/>
      <c r="I153" s="2980">
        <f t="shared" si="1"/>
        <v>1</v>
      </c>
      <c r="J153" s="3054"/>
      <c r="K153" s="2677"/>
    </row>
    <row r="154" spans="1:11" s="2678" customFormat="1" ht="18" hidden="1" customHeight="1" outlineLevel="1">
      <c r="A154" s="2295"/>
      <c r="B154" s="2296" t="s">
        <v>1896</v>
      </c>
      <c r="C154" s="3051">
        <v>27</v>
      </c>
      <c r="D154" s="3052" t="s">
        <v>779</v>
      </c>
      <c r="E154" s="3053"/>
      <c r="F154" s="3051">
        <v>27</v>
      </c>
      <c r="G154" s="3049">
        <v>26</v>
      </c>
      <c r="H154" s="3050"/>
      <c r="I154" s="2980">
        <f t="shared" si="1"/>
        <v>1</v>
      </c>
      <c r="J154" s="3054"/>
      <c r="K154" s="2677"/>
    </row>
    <row r="155" spans="1:11" s="2678" customFormat="1" ht="18" customHeight="1" collapsed="1">
      <c r="A155" s="2295"/>
      <c r="B155" s="2296" t="s">
        <v>1897</v>
      </c>
      <c r="C155" s="3051">
        <v>27</v>
      </c>
      <c r="D155" s="3052" t="s">
        <v>779</v>
      </c>
      <c r="E155" s="3053"/>
      <c r="F155" s="3051">
        <v>27</v>
      </c>
      <c r="G155" s="3049">
        <v>26</v>
      </c>
      <c r="H155" s="3050"/>
      <c r="I155" s="2980">
        <f t="shared" si="1"/>
        <v>1</v>
      </c>
      <c r="J155" s="3054"/>
      <c r="K155" s="2677"/>
    </row>
    <row r="156" spans="1:11" s="2678" customFormat="1" ht="18" hidden="1" customHeight="1" outlineLevel="1">
      <c r="A156" s="2295"/>
      <c r="B156" s="2296" t="s">
        <v>1898</v>
      </c>
      <c r="C156" s="3051">
        <v>27</v>
      </c>
      <c r="D156" s="3052" t="s">
        <v>779</v>
      </c>
      <c r="E156" s="3053"/>
      <c r="F156" s="3051">
        <v>27</v>
      </c>
      <c r="G156" s="3049">
        <v>26</v>
      </c>
      <c r="H156" s="3050"/>
      <c r="I156" s="2980">
        <f t="shared" si="1"/>
        <v>1</v>
      </c>
      <c r="J156" s="3054"/>
      <c r="K156" s="2677"/>
    </row>
    <row r="157" spans="1:11" s="2678" customFormat="1" ht="18" hidden="1" customHeight="1" outlineLevel="1">
      <c r="A157" s="2295"/>
      <c r="B157" s="2296" t="s">
        <v>1899</v>
      </c>
      <c r="C157" s="3051">
        <v>27</v>
      </c>
      <c r="D157" s="3052" t="s">
        <v>779</v>
      </c>
      <c r="E157" s="3053"/>
      <c r="F157" s="3051">
        <v>27</v>
      </c>
      <c r="G157" s="3049">
        <v>26</v>
      </c>
      <c r="H157" s="3050"/>
      <c r="I157" s="2980">
        <f t="shared" si="1"/>
        <v>1</v>
      </c>
      <c r="J157" s="3054"/>
      <c r="K157" s="2677"/>
    </row>
    <row r="158" spans="1:11" s="2678" customFormat="1" ht="18" customHeight="1" collapsed="1">
      <c r="A158" s="2295"/>
      <c r="B158" s="2296" t="s">
        <v>1900</v>
      </c>
      <c r="C158" s="3051">
        <v>27</v>
      </c>
      <c r="D158" s="3052" t="s">
        <v>779</v>
      </c>
      <c r="E158" s="3053"/>
      <c r="F158" s="3051">
        <v>27</v>
      </c>
      <c r="G158" s="3049">
        <v>26</v>
      </c>
      <c r="H158" s="3050"/>
      <c r="I158" s="2980">
        <f t="shared" si="1"/>
        <v>1</v>
      </c>
      <c r="J158" s="3054"/>
      <c r="K158" s="2677"/>
    </row>
    <row r="159" spans="1:11" s="2678" customFormat="1" ht="18" hidden="1" customHeight="1" outlineLevel="1">
      <c r="A159" s="2295"/>
      <c r="B159" s="2296" t="s">
        <v>1901</v>
      </c>
      <c r="C159" s="3051">
        <v>27</v>
      </c>
      <c r="D159" s="3052" t="s">
        <v>779</v>
      </c>
      <c r="E159" s="3053"/>
      <c r="F159" s="3051">
        <v>27</v>
      </c>
      <c r="G159" s="3049">
        <v>26</v>
      </c>
      <c r="H159" s="3050"/>
      <c r="I159" s="2980">
        <f t="shared" si="1"/>
        <v>1</v>
      </c>
      <c r="J159" s="3054"/>
      <c r="K159" s="2677"/>
    </row>
    <row r="160" spans="1:11" s="2678" customFormat="1" ht="18" hidden="1" customHeight="1" outlineLevel="1">
      <c r="A160" s="2295"/>
      <c r="B160" s="2296" t="s">
        <v>1902</v>
      </c>
      <c r="C160" s="3051">
        <v>27</v>
      </c>
      <c r="D160" s="3052" t="s">
        <v>779</v>
      </c>
      <c r="E160" s="3053"/>
      <c r="F160" s="3051">
        <v>27</v>
      </c>
      <c r="G160" s="3049">
        <v>26</v>
      </c>
      <c r="H160" s="3050"/>
      <c r="I160" s="2980">
        <f t="shared" si="1"/>
        <v>1</v>
      </c>
      <c r="J160" s="3054"/>
      <c r="K160" s="2677"/>
    </row>
    <row r="161" spans="1:11" s="2678" customFormat="1" ht="18" hidden="1" customHeight="1" outlineLevel="1">
      <c r="A161" s="3055"/>
      <c r="B161" s="2298" t="s">
        <v>1903</v>
      </c>
      <c r="C161" s="3056">
        <v>27</v>
      </c>
      <c r="D161" s="3057" t="s">
        <v>779</v>
      </c>
      <c r="E161" s="3058"/>
      <c r="F161" s="3056">
        <v>27</v>
      </c>
      <c r="G161" s="3049">
        <v>26</v>
      </c>
      <c r="H161" s="3059"/>
      <c r="I161" s="2980">
        <f t="shared" si="1"/>
        <v>1</v>
      </c>
      <c r="J161" s="3060"/>
      <c r="K161" s="2677"/>
    </row>
    <row r="162" spans="1:11" s="2678" customFormat="1" ht="18" hidden="1" customHeight="1" outlineLevel="1">
      <c r="A162" s="3061" t="s">
        <v>784</v>
      </c>
      <c r="B162" s="2299" t="s">
        <v>1904</v>
      </c>
      <c r="C162" s="3062">
        <v>27</v>
      </c>
      <c r="D162" s="3063" t="s">
        <v>779</v>
      </c>
      <c r="E162" s="3064"/>
      <c r="F162" s="3062">
        <v>27</v>
      </c>
      <c r="G162" s="3049">
        <v>26</v>
      </c>
      <c r="H162" s="3065"/>
      <c r="I162" s="2980">
        <f t="shared" si="1"/>
        <v>1</v>
      </c>
      <c r="J162" s="3066"/>
      <c r="K162" s="2677"/>
    </row>
    <row r="163" spans="1:11" s="2678" customFormat="1" ht="18" customHeight="1" collapsed="1">
      <c r="A163" s="2295"/>
      <c r="B163" s="2296" t="s">
        <v>1905</v>
      </c>
      <c r="C163" s="3051">
        <v>27</v>
      </c>
      <c r="D163" s="3052" t="s">
        <v>779</v>
      </c>
      <c r="E163" s="3053"/>
      <c r="F163" s="3051">
        <v>27</v>
      </c>
      <c r="G163" s="3049">
        <v>26</v>
      </c>
      <c r="H163" s="3050"/>
      <c r="I163" s="2980">
        <f t="shared" si="1"/>
        <v>1</v>
      </c>
      <c r="J163" s="3054"/>
      <c r="K163" s="2677"/>
    </row>
    <row r="164" spans="1:11" s="2678" customFormat="1" ht="18" hidden="1" customHeight="1" outlineLevel="1">
      <c r="A164" s="2295"/>
      <c r="B164" s="2296" t="s">
        <v>1906</v>
      </c>
      <c r="C164" s="3051">
        <v>27</v>
      </c>
      <c r="D164" s="3052" t="s">
        <v>779</v>
      </c>
      <c r="E164" s="3053"/>
      <c r="F164" s="3051">
        <v>27</v>
      </c>
      <c r="G164" s="3049">
        <v>26</v>
      </c>
      <c r="H164" s="3050"/>
      <c r="I164" s="2980">
        <f t="shared" si="1"/>
        <v>1</v>
      </c>
      <c r="J164" s="3054"/>
      <c r="K164" s="2677"/>
    </row>
    <row r="165" spans="1:11" s="2678" customFormat="1" ht="18" hidden="1" customHeight="1" outlineLevel="1">
      <c r="A165" s="2295"/>
      <c r="B165" s="2296" t="s">
        <v>1907</v>
      </c>
      <c r="C165" s="3051">
        <v>27</v>
      </c>
      <c r="D165" s="3052" t="s">
        <v>779</v>
      </c>
      <c r="E165" s="3053"/>
      <c r="F165" s="3051">
        <v>27</v>
      </c>
      <c r="G165" s="3049">
        <v>26</v>
      </c>
      <c r="H165" s="3050"/>
      <c r="I165" s="2980">
        <f t="shared" si="1"/>
        <v>1</v>
      </c>
      <c r="J165" s="3054"/>
      <c r="K165" s="2677"/>
    </row>
    <row r="166" spans="1:11" s="2678" customFormat="1" ht="18" hidden="1" customHeight="1" outlineLevel="1">
      <c r="A166" s="2295"/>
      <c r="B166" s="2296" t="s">
        <v>1908</v>
      </c>
      <c r="C166" s="3051">
        <v>27</v>
      </c>
      <c r="D166" s="3052" t="s">
        <v>779</v>
      </c>
      <c r="E166" s="3053"/>
      <c r="F166" s="3051">
        <v>27</v>
      </c>
      <c r="G166" s="3049">
        <v>26</v>
      </c>
      <c r="H166" s="3050"/>
      <c r="I166" s="2980">
        <f t="shared" si="1"/>
        <v>1</v>
      </c>
      <c r="J166" s="3054"/>
      <c r="K166" s="2677"/>
    </row>
    <row r="167" spans="1:11" s="2678" customFormat="1" ht="18" customHeight="1" collapsed="1">
      <c r="A167" s="2295"/>
      <c r="B167" s="2296" t="s">
        <v>1909</v>
      </c>
      <c r="C167" s="3051">
        <v>27</v>
      </c>
      <c r="D167" s="3052" t="s">
        <v>779</v>
      </c>
      <c r="E167" s="3053"/>
      <c r="F167" s="3051">
        <v>27</v>
      </c>
      <c r="G167" s="3049">
        <v>26</v>
      </c>
      <c r="H167" s="3050"/>
      <c r="I167" s="2980">
        <f t="shared" si="1"/>
        <v>1</v>
      </c>
      <c r="J167" s="3054"/>
      <c r="K167" s="2677"/>
    </row>
    <row r="168" spans="1:11" s="2678" customFormat="1" ht="18" customHeight="1">
      <c r="A168" s="2295"/>
      <c r="B168" s="2296" t="s">
        <v>1910</v>
      </c>
      <c r="C168" s="3051">
        <v>27</v>
      </c>
      <c r="D168" s="3052" t="s">
        <v>779</v>
      </c>
      <c r="E168" s="3053"/>
      <c r="F168" s="3051">
        <v>27</v>
      </c>
      <c r="G168" s="3049">
        <v>26</v>
      </c>
      <c r="H168" s="3050"/>
      <c r="I168" s="2980">
        <f t="shared" si="1"/>
        <v>1</v>
      </c>
      <c r="J168" s="3054"/>
      <c r="K168" s="2677"/>
    </row>
    <row r="169" spans="1:11" s="2678" customFormat="1" ht="18" hidden="1" customHeight="1" outlineLevel="1">
      <c r="A169" s="2295"/>
      <c r="B169" s="2296" t="s">
        <v>1911</v>
      </c>
      <c r="C169" s="3051">
        <v>27</v>
      </c>
      <c r="D169" s="3052" t="s">
        <v>779</v>
      </c>
      <c r="E169" s="3053"/>
      <c r="F169" s="3051">
        <v>27</v>
      </c>
      <c r="G169" s="3049">
        <v>26</v>
      </c>
      <c r="H169" s="3050"/>
      <c r="I169" s="2980">
        <f t="shared" si="1"/>
        <v>1</v>
      </c>
      <c r="J169" s="3054"/>
      <c r="K169" s="2677"/>
    </row>
    <row r="170" spans="1:11" s="2678" customFormat="1" ht="18" hidden="1" customHeight="1" outlineLevel="1">
      <c r="A170" s="2295"/>
      <c r="B170" s="2296" t="s">
        <v>1912</v>
      </c>
      <c r="C170" s="3051">
        <v>27</v>
      </c>
      <c r="D170" s="3052" t="s">
        <v>779</v>
      </c>
      <c r="E170" s="3053"/>
      <c r="F170" s="3051">
        <v>27</v>
      </c>
      <c r="G170" s="3049">
        <v>26</v>
      </c>
      <c r="H170" s="3050"/>
      <c r="I170" s="2980">
        <f t="shared" si="1"/>
        <v>1</v>
      </c>
      <c r="J170" s="3054"/>
      <c r="K170" s="2677"/>
    </row>
    <row r="171" spans="1:11" s="2678" customFormat="1" ht="18" customHeight="1" collapsed="1">
      <c r="A171" s="2295"/>
      <c r="B171" s="2296" t="s">
        <v>1913</v>
      </c>
      <c r="C171" s="3051">
        <v>27</v>
      </c>
      <c r="D171" s="3052" t="s">
        <v>779</v>
      </c>
      <c r="E171" s="3053"/>
      <c r="F171" s="3051">
        <v>27</v>
      </c>
      <c r="G171" s="3049">
        <v>26</v>
      </c>
      <c r="H171" s="3050"/>
      <c r="I171" s="2980">
        <f t="shared" si="1"/>
        <v>1</v>
      </c>
      <c r="J171" s="3054"/>
      <c r="K171" s="2677"/>
    </row>
    <row r="172" spans="1:11" s="2678" customFormat="1" ht="18" hidden="1" customHeight="1" outlineLevel="1">
      <c r="A172" s="2295"/>
      <c r="B172" s="2296" t="s">
        <v>1914</v>
      </c>
      <c r="C172" s="3051">
        <v>27</v>
      </c>
      <c r="D172" s="3052" t="s">
        <v>779</v>
      </c>
      <c r="E172" s="3053"/>
      <c r="F172" s="3051">
        <v>27</v>
      </c>
      <c r="G172" s="3049">
        <v>26</v>
      </c>
      <c r="H172" s="3050"/>
      <c r="I172" s="2980">
        <f t="shared" si="1"/>
        <v>1</v>
      </c>
      <c r="J172" s="3054"/>
      <c r="K172" s="2677"/>
    </row>
    <row r="173" spans="1:11" s="2678" customFormat="1" ht="18" hidden="1" customHeight="1" outlineLevel="1">
      <c r="A173" s="2295"/>
      <c r="B173" s="2296" t="s">
        <v>1915</v>
      </c>
      <c r="C173" s="3051">
        <v>27</v>
      </c>
      <c r="D173" s="3052" t="s">
        <v>779</v>
      </c>
      <c r="E173" s="3053"/>
      <c r="F173" s="3051">
        <v>27</v>
      </c>
      <c r="G173" s="3049">
        <v>26</v>
      </c>
      <c r="H173" s="3050"/>
      <c r="I173" s="2980">
        <f t="shared" si="1"/>
        <v>1</v>
      </c>
      <c r="J173" s="3054"/>
      <c r="K173" s="2677"/>
    </row>
    <row r="174" spans="1:11" s="2678" customFormat="1" ht="18" hidden="1" customHeight="1" outlineLevel="1">
      <c r="A174" s="2295"/>
      <c r="B174" s="2296" t="s">
        <v>1916</v>
      </c>
      <c r="C174" s="3051">
        <v>27</v>
      </c>
      <c r="D174" s="3052" t="s">
        <v>779</v>
      </c>
      <c r="E174" s="3053"/>
      <c r="F174" s="3051">
        <v>27</v>
      </c>
      <c r="G174" s="3049">
        <v>26</v>
      </c>
      <c r="H174" s="3050"/>
      <c r="I174" s="2980">
        <f t="shared" si="1"/>
        <v>1</v>
      </c>
      <c r="J174" s="3054"/>
      <c r="K174" s="2677"/>
    </row>
    <row r="175" spans="1:11" s="2678" customFormat="1" ht="18" customHeight="1" collapsed="1">
      <c r="A175" s="2295"/>
      <c r="B175" s="2296" t="s">
        <v>1917</v>
      </c>
      <c r="C175" s="3051">
        <v>27</v>
      </c>
      <c r="D175" s="3052" t="s">
        <v>779</v>
      </c>
      <c r="E175" s="3053"/>
      <c r="F175" s="3051">
        <v>27</v>
      </c>
      <c r="G175" s="3049">
        <v>26</v>
      </c>
      <c r="H175" s="3050"/>
      <c r="I175" s="2980">
        <f t="shared" si="1"/>
        <v>1</v>
      </c>
      <c r="J175" s="3054"/>
      <c r="K175" s="2677"/>
    </row>
    <row r="176" spans="1:11" s="2678" customFormat="1" ht="18" hidden="1" customHeight="1" outlineLevel="1">
      <c r="A176" s="2295"/>
      <c r="B176" s="2296" t="s">
        <v>1918</v>
      </c>
      <c r="C176" s="3051">
        <v>27</v>
      </c>
      <c r="D176" s="3052" t="s">
        <v>779</v>
      </c>
      <c r="E176" s="3053"/>
      <c r="F176" s="3051">
        <v>27</v>
      </c>
      <c r="G176" s="3049">
        <v>26</v>
      </c>
      <c r="H176" s="3050"/>
      <c r="I176" s="2980">
        <f t="shared" si="1"/>
        <v>1</v>
      </c>
      <c r="J176" s="3054"/>
      <c r="K176" s="2677"/>
    </row>
    <row r="177" spans="1:11" s="2678" customFormat="1" ht="18" hidden="1" customHeight="1" outlineLevel="1">
      <c r="A177" s="2295"/>
      <c r="B177" s="2296" t="s">
        <v>1919</v>
      </c>
      <c r="C177" s="3051">
        <v>27</v>
      </c>
      <c r="D177" s="3052" t="s">
        <v>779</v>
      </c>
      <c r="E177" s="3053"/>
      <c r="F177" s="3051">
        <v>27</v>
      </c>
      <c r="G177" s="3049">
        <v>26</v>
      </c>
      <c r="H177" s="3050"/>
      <c r="I177" s="2980">
        <f t="shared" si="1"/>
        <v>1</v>
      </c>
      <c r="J177" s="3054"/>
      <c r="K177" s="2677"/>
    </row>
    <row r="178" spans="1:11" s="2678" customFormat="1" ht="18" hidden="1" customHeight="1" outlineLevel="1">
      <c r="A178" s="2295"/>
      <c r="B178" s="2296" t="s">
        <v>1920</v>
      </c>
      <c r="C178" s="3051">
        <v>27</v>
      </c>
      <c r="D178" s="3052" t="s">
        <v>779</v>
      </c>
      <c r="E178" s="3053"/>
      <c r="F178" s="3051">
        <v>27</v>
      </c>
      <c r="G178" s="3049">
        <v>26</v>
      </c>
      <c r="H178" s="3050"/>
      <c r="I178" s="2980">
        <f t="shared" si="1"/>
        <v>1</v>
      </c>
      <c r="J178" s="3054"/>
      <c r="K178" s="2677"/>
    </row>
    <row r="179" spans="1:11" s="2678" customFormat="1" ht="18" customHeight="1" collapsed="1">
      <c r="A179" s="2295"/>
      <c r="B179" s="2296" t="s">
        <v>1921</v>
      </c>
      <c r="C179" s="3051">
        <v>27</v>
      </c>
      <c r="D179" s="3052" t="s">
        <v>779</v>
      </c>
      <c r="E179" s="3053"/>
      <c r="F179" s="3051">
        <v>27</v>
      </c>
      <c r="G179" s="3049">
        <v>26</v>
      </c>
      <c r="H179" s="3050"/>
      <c r="I179" s="2980">
        <f t="shared" si="1"/>
        <v>1</v>
      </c>
      <c r="J179" s="3054"/>
      <c r="K179" s="2677"/>
    </row>
    <row r="180" spans="1:11" s="2678" customFormat="1" ht="18" hidden="1" customHeight="1" outlineLevel="1">
      <c r="A180" s="2295"/>
      <c r="B180" s="2296" t="s">
        <v>1922</v>
      </c>
      <c r="C180" s="3051">
        <v>27</v>
      </c>
      <c r="D180" s="3052" t="s">
        <v>779</v>
      </c>
      <c r="E180" s="3053"/>
      <c r="F180" s="3051">
        <v>27</v>
      </c>
      <c r="G180" s="3049">
        <v>26</v>
      </c>
      <c r="H180" s="3050"/>
      <c r="I180" s="2980">
        <f t="shared" si="1"/>
        <v>1</v>
      </c>
      <c r="J180" s="3054"/>
      <c r="K180" s="2677"/>
    </row>
    <row r="181" spans="1:11" s="2678" customFormat="1" ht="18" hidden="1" customHeight="1" outlineLevel="1">
      <c r="A181" s="2295"/>
      <c r="B181" s="2296" t="s">
        <v>1923</v>
      </c>
      <c r="C181" s="3051">
        <v>27</v>
      </c>
      <c r="D181" s="3052" t="s">
        <v>779</v>
      </c>
      <c r="E181" s="3053"/>
      <c r="F181" s="3051">
        <v>27</v>
      </c>
      <c r="G181" s="3049">
        <v>26</v>
      </c>
      <c r="H181" s="3050"/>
      <c r="I181" s="2980">
        <f t="shared" si="1"/>
        <v>1</v>
      </c>
      <c r="J181" s="3054"/>
      <c r="K181" s="2677"/>
    </row>
    <row r="182" spans="1:11" s="2678" customFormat="1" ht="18" hidden="1" customHeight="1" outlineLevel="1">
      <c r="A182" s="2295"/>
      <c r="B182" s="2296" t="s">
        <v>1924</v>
      </c>
      <c r="C182" s="3051">
        <v>27</v>
      </c>
      <c r="D182" s="3052" t="s">
        <v>779</v>
      </c>
      <c r="E182" s="3053"/>
      <c r="F182" s="3051">
        <v>27</v>
      </c>
      <c r="G182" s="3049">
        <v>26</v>
      </c>
      <c r="H182" s="3050"/>
      <c r="I182" s="2980">
        <f t="shared" si="1"/>
        <v>1</v>
      </c>
      <c r="J182" s="3054"/>
      <c r="K182" s="2677"/>
    </row>
    <row r="183" spans="1:11" s="2678" customFormat="1" ht="18" hidden="1" customHeight="1" outlineLevel="1">
      <c r="A183" s="2295"/>
      <c r="B183" s="2296" t="s">
        <v>1925</v>
      </c>
      <c r="C183" s="3051">
        <v>27</v>
      </c>
      <c r="D183" s="3052" t="s">
        <v>779</v>
      </c>
      <c r="E183" s="3053"/>
      <c r="F183" s="3051">
        <v>27</v>
      </c>
      <c r="G183" s="3049">
        <v>26</v>
      </c>
      <c r="H183" s="3050"/>
      <c r="I183" s="2980">
        <f t="shared" si="1"/>
        <v>1</v>
      </c>
      <c r="J183" s="3054"/>
      <c r="K183" s="2677"/>
    </row>
    <row r="184" spans="1:11" s="2678" customFormat="1" ht="18" customHeight="1" collapsed="1">
      <c r="A184" s="2295"/>
      <c r="B184" s="2296" t="s">
        <v>1926</v>
      </c>
      <c r="C184" s="3051">
        <v>27</v>
      </c>
      <c r="D184" s="3052" t="s">
        <v>779</v>
      </c>
      <c r="E184" s="3053"/>
      <c r="F184" s="3051">
        <v>27</v>
      </c>
      <c r="G184" s="3049">
        <v>26</v>
      </c>
      <c r="H184" s="3050"/>
      <c r="I184" s="2980">
        <f t="shared" si="1"/>
        <v>1</v>
      </c>
      <c r="J184" s="3054"/>
      <c r="K184" s="2677"/>
    </row>
    <row r="185" spans="1:11" s="2678" customFormat="1" ht="18" hidden="1" customHeight="1" outlineLevel="1">
      <c r="A185" s="2295"/>
      <c r="B185" s="2296" t="s">
        <v>1927</v>
      </c>
      <c r="C185" s="3051">
        <v>27</v>
      </c>
      <c r="D185" s="3052" t="s">
        <v>779</v>
      </c>
      <c r="E185" s="3053"/>
      <c r="F185" s="3051">
        <v>27</v>
      </c>
      <c r="G185" s="3049">
        <v>26</v>
      </c>
      <c r="H185" s="3050"/>
      <c r="I185" s="2980">
        <f t="shared" si="1"/>
        <v>1</v>
      </c>
      <c r="J185" s="3054"/>
      <c r="K185" s="2677"/>
    </row>
    <row r="186" spans="1:11" s="2678" customFormat="1" ht="18" hidden="1" customHeight="1" outlineLevel="1">
      <c r="A186" s="2295"/>
      <c r="B186" s="2296" t="s">
        <v>1928</v>
      </c>
      <c r="C186" s="3051">
        <v>27</v>
      </c>
      <c r="D186" s="3052" t="s">
        <v>779</v>
      </c>
      <c r="E186" s="3053"/>
      <c r="F186" s="3051">
        <v>27</v>
      </c>
      <c r="G186" s="3049">
        <v>26</v>
      </c>
      <c r="H186" s="3050"/>
      <c r="I186" s="2980">
        <f t="shared" si="1"/>
        <v>1</v>
      </c>
      <c r="J186" s="3054"/>
      <c r="K186" s="2677"/>
    </row>
    <row r="187" spans="1:11" s="2678" customFormat="1" ht="18" customHeight="1" collapsed="1">
      <c r="A187" s="2295"/>
      <c r="B187" s="2296" t="s">
        <v>1929</v>
      </c>
      <c r="C187" s="3051">
        <v>27</v>
      </c>
      <c r="D187" s="3052" t="s">
        <v>779</v>
      </c>
      <c r="E187" s="3053"/>
      <c r="F187" s="3051">
        <v>27</v>
      </c>
      <c r="G187" s="3049">
        <v>26</v>
      </c>
      <c r="H187" s="3050"/>
      <c r="I187" s="2980">
        <f t="shared" si="1"/>
        <v>1</v>
      </c>
      <c r="J187" s="3054"/>
      <c r="K187" s="2677"/>
    </row>
    <row r="188" spans="1:11" s="2678" customFormat="1" ht="18" hidden="1" customHeight="1" outlineLevel="1">
      <c r="A188" s="3055"/>
      <c r="B188" s="2298" t="s">
        <v>1930</v>
      </c>
      <c r="C188" s="3056">
        <v>27</v>
      </c>
      <c r="D188" s="3057" t="s">
        <v>779</v>
      </c>
      <c r="E188" s="3058"/>
      <c r="F188" s="3056">
        <v>27</v>
      </c>
      <c r="G188" s="3049">
        <v>26</v>
      </c>
      <c r="H188" s="3059"/>
      <c r="I188" s="2980">
        <f t="shared" si="1"/>
        <v>1</v>
      </c>
      <c r="J188" s="3060"/>
      <c r="K188" s="2677"/>
    </row>
    <row r="189" spans="1:11" s="2678" customFormat="1" ht="18" hidden="1" customHeight="1" outlineLevel="1">
      <c r="A189" s="3067" t="s">
        <v>784</v>
      </c>
      <c r="B189" s="2299" t="s">
        <v>1931</v>
      </c>
      <c r="C189" s="3062">
        <v>27</v>
      </c>
      <c r="D189" s="3063" t="s">
        <v>779</v>
      </c>
      <c r="E189" s="3064"/>
      <c r="F189" s="3062">
        <v>27</v>
      </c>
      <c r="G189" s="3049">
        <v>26</v>
      </c>
      <c r="H189" s="3065"/>
      <c r="I189" s="2980">
        <f t="shared" si="1"/>
        <v>1</v>
      </c>
      <c r="J189" s="3066"/>
      <c r="K189" s="2677"/>
    </row>
    <row r="190" spans="1:11" s="2678" customFormat="1" ht="18" customHeight="1" collapsed="1">
      <c r="A190" s="2295" t="s">
        <v>71</v>
      </c>
      <c r="B190" s="2296" t="s">
        <v>1932</v>
      </c>
      <c r="C190" s="3051">
        <v>27</v>
      </c>
      <c r="D190" s="3052" t="s">
        <v>779</v>
      </c>
      <c r="E190" s="3053"/>
      <c r="F190" s="3051">
        <v>27</v>
      </c>
      <c r="G190" s="3049">
        <v>26</v>
      </c>
      <c r="H190" s="3050"/>
      <c r="I190" s="2980">
        <f t="shared" si="1"/>
        <v>1</v>
      </c>
      <c r="J190" s="3054"/>
      <c r="K190" s="2677"/>
    </row>
    <row r="191" spans="1:11" s="2678" customFormat="1" ht="18" hidden="1" customHeight="1" outlineLevel="1">
      <c r="A191" s="2295"/>
      <c r="B191" s="2296" t="s">
        <v>1933</v>
      </c>
      <c r="C191" s="3051">
        <v>27</v>
      </c>
      <c r="D191" s="3052" t="s">
        <v>779</v>
      </c>
      <c r="E191" s="3053"/>
      <c r="F191" s="3051">
        <v>27</v>
      </c>
      <c r="G191" s="3049">
        <v>26</v>
      </c>
      <c r="H191" s="3050"/>
      <c r="I191" s="2980">
        <f t="shared" si="1"/>
        <v>1</v>
      </c>
      <c r="J191" s="3054"/>
      <c r="K191" s="2677"/>
    </row>
    <row r="192" spans="1:11" s="2678" customFormat="1" ht="18" hidden="1" customHeight="1" outlineLevel="1">
      <c r="A192" s="2295"/>
      <c r="B192" s="2296" t="s">
        <v>1934</v>
      </c>
      <c r="C192" s="3051">
        <v>27</v>
      </c>
      <c r="D192" s="3052" t="s">
        <v>779</v>
      </c>
      <c r="E192" s="3053"/>
      <c r="F192" s="3051">
        <v>27</v>
      </c>
      <c r="G192" s="3049">
        <v>26</v>
      </c>
      <c r="H192" s="3050"/>
      <c r="I192" s="2980">
        <f t="shared" si="1"/>
        <v>1</v>
      </c>
      <c r="J192" s="3054"/>
      <c r="K192" s="2677"/>
    </row>
    <row r="193" spans="1:15" s="2678" customFormat="1" ht="18" customHeight="1" collapsed="1">
      <c r="A193" s="2295"/>
      <c r="B193" s="2300" t="s">
        <v>1935</v>
      </c>
      <c r="C193" s="3051">
        <v>27</v>
      </c>
      <c r="D193" s="3052" t="s">
        <v>779</v>
      </c>
      <c r="E193" s="3053"/>
      <c r="F193" s="3051">
        <v>27</v>
      </c>
      <c r="G193" s="3049">
        <v>26</v>
      </c>
      <c r="H193" s="3050"/>
      <c r="I193" s="2980">
        <f t="shared" si="1"/>
        <v>1</v>
      </c>
      <c r="J193" s="3054"/>
      <c r="K193" s="2677"/>
    </row>
    <row r="194" spans="1:15" ht="27.95" customHeight="1">
      <c r="A194" s="969"/>
      <c r="B194" s="824"/>
      <c r="C194" s="809"/>
      <c r="D194" s="2120"/>
      <c r="E194" s="1820"/>
      <c r="F194" s="1814"/>
      <c r="G194" s="1814"/>
      <c r="H194" s="1931"/>
      <c r="I194" s="2953"/>
      <c r="J194" s="1931"/>
      <c r="L194" s="453"/>
      <c r="M194" s="453"/>
      <c r="O194" s="453"/>
    </row>
    <row r="195" spans="1:15" ht="27.95" customHeight="1">
      <c r="A195" s="969"/>
      <c r="B195" s="824"/>
      <c r="C195" s="809"/>
      <c r="D195" s="2120"/>
      <c r="E195" s="1820"/>
      <c r="F195" s="1814"/>
      <c r="G195" s="1814"/>
      <c r="H195" s="1931"/>
      <c r="I195" s="2953"/>
      <c r="J195" s="1931"/>
      <c r="L195" s="453"/>
      <c r="M195" s="453"/>
      <c r="O195" s="453"/>
    </row>
    <row r="196" spans="1:15" ht="27.95" customHeight="1">
      <c r="A196" s="969"/>
      <c r="B196" s="824"/>
      <c r="C196" s="809"/>
      <c r="D196" s="2120"/>
      <c r="E196" s="1819"/>
      <c r="F196" s="1816"/>
      <c r="G196" s="1816"/>
      <c r="H196" s="1931"/>
      <c r="I196" s="2953"/>
      <c r="J196" s="1931"/>
      <c r="L196" s="453"/>
      <c r="M196" s="453"/>
      <c r="O196" s="453"/>
    </row>
    <row r="197" spans="1:15" ht="27.95" customHeight="1">
      <c r="A197" s="969"/>
      <c r="B197" s="798"/>
      <c r="C197" s="825"/>
      <c r="D197" s="800"/>
      <c r="E197" s="1819"/>
      <c r="F197" s="1816"/>
      <c r="G197" s="1816"/>
      <c r="H197" s="17"/>
      <c r="I197" s="2959"/>
      <c r="J197" s="9"/>
      <c r="L197" s="453"/>
      <c r="M197" s="453"/>
      <c r="O197" s="453"/>
    </row>
    <row r="198" spans="1:15" s="3082" customFormat="1" ht="27.95" customHeight="1">
      <c r="A198" s="3073"/>
      <c r="B198" s="4562" t="s">
        <v>1350</v>
      </c>
      <c r="C198" s="4563"/>
      <c r="D198" s="4564"/>
      <c r="E198" s="3074" t="s">
        <v>936</v>
      </c>
      <c r="F198" s="3075"/>
      <c r="G198" s="3075"/>
      <c r="H198" s="3076"/>
      <c r="I198" s="3077"/>
      <c r="J198" s="3078" t="s">
        <v>1877</v>
      </c>
      <c r="K198" s="3079" t="s">
        <v>1879</v>
      </c>
      <c r="L198" s="3080"/>
      <c r="M198" s="3081"/>
      <c r="O198" s="3083">
        <v>4</v>
      </c>
    </row>
    <row r="199" spans="1:15" s="3082" customFormat="1" ht="27.95" customHeight="1">
      <c r="A199" s="3084"/>
      <c r="B199" s="4553" t="s">
        <v>1448</v>
      </c>
      <c r="C199" s="4554"/>
      <c r="D199" s="4555"/>
      <c r="E199" s="3085" t="s">
        <v>943</v>
      </c>
      <c r="F199" s="3075"/>
      <c r="G199" s="3086"/>
      <c r="H199" s="3076"/>
      <c r="I199" s="3077"/>
      <c r="J199" s="3087"/>
      <c r="L199" s="3081"/>
      <c r="M199" s="3081"/>
      <c r="O199" s="3081"/>
    </row>
    <row r="200" spans="1:15" s="3082" customFormat="1" ht="27.95" customHeight="1">
      <c r="A200" s="3088"/>
      <c r="B200" s="3089" t="s">
        <v>1450</v>
      </c>
      <c r="C200" s="3090"/>
      <c r="D200" s="3091"/>
      <c r="E200" s="3085" t="s">
        <v>663</v>
      </c>
      <c r="F200" s="3075"/>
      <c r="G200" s="3086"/>
      <c r="H200" s="3076"/>
      <c r="I200" s="3077"/>
      <c r="J200" s="3087"/>
      <c r="K200" s="3092" t="s">
        <v>1449</v>
      </c>
      <c r="L200" s="3081"/>
      <c r="M200" s="3081"/>
      <c r="O200" s="3081"/>
    </row>
    <row r="201" spans="1:15" s="3082" customFormat="1" ht="27.95" customHeight="1">
      <c r="A201" s="3093"/>
      <c r="B201" s="3094" t="s">
        <v>1452</v>
      </c>
      <c r="C201" s="3095">
        <v>1.7698000000000003</v>
      </c>
      <c r="D201" s="3096" t="s">
        <v>31</v>
      </c>
      <c r="E201" s="3075"/>
      <c r="F201" s="3097">
        <v>0.1</v>
      </c>
      <c r="G201" s="3098">
        <v>0.1077</v>
      </c>
      <c r="H201" s="3097"/>
      <c r="I201" s="3099">
        <v>1</v>
      </c>
      <c r="J201" s="3100"/>
      <c r="K201" s="3093" t="s">
        <v>1451</v>
      </c>
      <c r="L201" s="3081"/>
      <c r="M201" s="3081"/>
      <c r="O201" s="3081"/>
    </row>
    <row r="202" spans="1:15" s="3082" customFormat="1" ht="27.95" customHeight="1">
      <c r="A202" s="3101"/>
      <c r="B202" s="3102"/>
      <c r="C202" s="3103"/>
      <c r="D202" s="3104"/>
      <c r="E202" s="3105"/>
      <c r="F202" s="3105"/>
      <c r="G202" s="3105"/>
      <c r="H202" s="3106"/>
      <c r="I202" s="3107"/>
      <c r="J202" s="3106"/>
      <c r="L202" s="3108"/>
      <c r="M202" s="3081"/>
      <c r="O202" s="3108"/>
    </row>
    <row r="203" spans="1:15" s="3079" customFormat="1" ht="27.95" customHeight="1">
      <c r="A203" s="3109" t="s">
        <v>784</v>
      </c>
      <c r="B203" s="3110" t="s">
        <v>1453</v>
      </c>
      <c r="C203" s="3111"/>
      <c r="D203" s="3112"/>
      <c r="E203" s="3074" t="s">
        <v>936</v>
      </c>
      <c r="F203" s="3113"/>
      <c r="G203" s="3113"/>
      <c r="H203" s="3114"/>
      <c r="I203" s="3115"/>
      <c r="J203" s="3078" t="s">
        <v>1877</v>
      </c>
      <c r="L203" s="3083"/>
      <c r="M203" s="3116"/>
      <c r="O203" s="3083">
        <v>5</v>
      </c>
    </row>
    <row r="204" spans="1:15" s="3079" customFormat="1" ht="27.95" customHeight="1">
      <c r="A204" s="3117"/>
      <c r="B204" s="3118" t="s">
        <v>1436</v>
      </c>
      <c r="C204" s="3119"/>
      <c r="D204" s="3120"/>
      <c r="E204" s="3085" t="s">
        <v>943</v>
      </c>
      <c r="F204" s="3121"/>
      <c r="G204" s="3086"/>
      <c r="H204" s="3122"/>
      <c r="I204" s="3123"/>
      <c r="J204" s="3122"/>
      <c r="L204" s="3116"/>
      <c r="M204" s="3116"/>
      <c r="O204" s="3116"/>
    </row>
    <row r="205" spans="1:15" s="3079" customFormat="1" ht="27.95" customHeight="1">
      <c r="A205" s="3124"/>
      <c r="B205" s="3125" t="s">
        <v>1454</v>
      </c>
      <c r="C205" s="3126"/>
      <c r="D205" s="3127"/>
      <c r="E205" s="3085" t="s">
        <v>663</v>
      </c>
      <c r="F205" s="3075"/>
      <c r="G205" s="3116"/>
      <c r="H205" s="3128"/>
      <c r="I205" s="3129"/>
      <c r="J205" s="3128"/>
      <c r="L205" s="3116"/>
      <c r="M205" s="3116"/>
      <c r="O205" s="3116"/>
    </row>
    <row r="206" spans="1:15" s="3079" customFormat="1" ht="27.95" customHeight="1">
      <c r="A206" s="3124"/>
      <c r="B206" s="3125" t="s">
        <v>1455</v>
      </c>
      <c r="C206" s="3126"/>
      <c r="D206" s="3127"/>
      <c r="E206" s="3075"/>
      <c r="F206" s="3075"/>
      <c r="G206" s="3075"/>
      <c r="H206" s="3128"/>
      <c r="I206" s="3129"/>
      <c r="J206" s="3128"/>
      <c r="L206" s="3116"/>
      <c r="M206" s="3116"/>
      <c r="O206" s="3116"/>
    </row>
    <row r="207" spans="1:15" s="3079" customFormat="1" ht="27.95" customHeight="1">
      <c r="A207" s="3124"/>
      <c r="B207" s="3125" t="s">
        <v>1456</v>
      </c>
      <c r="C207" s="3126"/>
      <c r="D207" s="3127"/>
      <c r="E207" s="3075"/>
      <c r="F207" s="3075"/>
      <c r="G207" s="3075"/>
      <c r="H207" s="3128"/>
      <c r="I207" s="3129"/>
      <c r="J207" s="3128"/>
      <c r="L207" s="3116"/>
      <c r="M207" s="3116"/>
      <c r="O207" s="3116"/>
    </row>
    <row r="208" spans="1:15" s="3079" customFormat="1" ht="27.95" customHeight="1">
      <c r="A208" s="3124"/>
      <c r="B208" s="3125" t="s">
        <v>1457</v>
      </c>
      <c r="C208" s="3126"/>
      <c r="D208" s="3127"/>
      <c r="E208" s="3075"/>
      <c r="F208" s="3075"/>
      <c r="G208" s="3075"/>
      <c r="H208" s="3128"/>
      <c r="I208" s="3129"/>
      <c r="J208" s="3128"/>
      <c r="L208" s="3116"/>
      <c r="M208" s="3116"/>
      <c r="O208" s="3116"/>
    </row>
    <row r="209" spans="1:15" s="3079" customFormat="1" ht="27.95" customHeight="1">
      <c r="A209" s="3124"/>
      <c r="B209" s="3125" t="s">
        <v>1458</v>
      </c>
      <c r="C209" s="3126"/>
      <c r="D209" s="3127"/>
      <c r="E209" s="3075"/>
      <c r="F209" s="3075"/>
      <c r="G209" s="3075"/>
      <c r="H209" s="3128"/>
      <c r="I209" s="3129"/>
      <c r="J209" s="3128"/>
      <c r="L209" s="3116"/>
      <c r="M209" s="3116"/>
      <c r="O209" s="3116"/>
    </row>
    <row r="210" spans="1:15" s="3079" customFormat="1" ht="27.95" customHeight="1">
      <c r="A210" s="3124"/>
      <c r="B210" s="3125" t="s">
        <v>1459</v>
      </c>
      <c r="C210" s="3126"/>
      <c r="D210" s="3127"/>
      <c r="E210" s="3075"/>
      <c r="F210" s="3075"/>
      <c r="G210" s="3075"/>
      <c r="H210" s="3128"/>
      <c r="I210" s="3129"/>
      <c r="J210" s="3128"/>
      <c r="L210" s="3116"/>
      <c r="M210" s="3116"/>
      <c r="O210" s="3116"/>
    </row>
    <row r="211" spans="1:15" s="3079" customFormat="1" ht="24.95" customHeight="1">
      <c r="A211" s="3124"/>
      <c r="B211" s="3130" t="s">
        <v>23</v>
      </c>
      <c r="C211" s="3131">
        <v>100</v>
      </c>
      <c r="D211" s="3132" t="s">
        <v>181</v>
      </c>
      <c r="E211" s="3075"/>
      <c r="F211" s="3097">
        <v>1</v>
      </c>
      <c r="G211" s="3098">
        <v>0.13950000000000001</v>
      </c>
      <c r="H211" s="3097"/>
      <c r="I211" s="3099">
        <v>0</v>
      </c>
      <c r="J211" s="3128"/>
      <c r="L211" s="3116"/>
      <c r="M211" s="3116"/>
      <c r="O211" s="3116"/>
    </row>
    <row r="212" spans="1:15" s="3139" customFormat="1" ht="24.95" customHeight="1" collapsed="1">
      <c r="A212" s="3124"/>
      <c r="B212" s="3133" t="s">
        <v>1884</v>
      </c>
      <c r="C212" s="3131">
        <v>100</v>
      </c>
      <c r="D212" s="3132" t="s">
        <v>181</v>
      </c>
      <c r="E212" s="3134"/>
      <c r="F212" s="3135">
        <v>1</v>
      </c>
      <c r="G212" s="3135"/>
      <c r="H212" s="3135"/>
      <c r="I212" s="3136"/>
      <c r="J212" s="3137"/>
      <c r="K212" s="3138"/>
    </row>
    <row r="213" spans="1:15" s="3139" customFormat="1" ht="24.95" hidden="1" customHeight="1" outlineLevel="1">
      <c r="A213" s="3124"/>
      <c r="B213" s="3133" t="s">
        <v>1885</v>
      </c>
      <c r="C213" s="3131">
        <v>100</v>
      </c>
      <c r="D213" s="3132" t="s">
        <v>181</v>
      </c>
      <c r="E213" s="3134"/>
      <c r="F213" s="3135">
        <v>1</v>
      </c>
      <c r="G213" s="3135"/>
      <c r="H213" s="3135"/>
      <c r="I213" s="3136"/>
      <c r="J213" s="3137"/>
      <c r="K213" s="3138"/>
    </row>
    <row r="214" spans="1:15" s="3139" customFormat="1" ht="24.95" hidden="1" customHeight="1" outlineLevel="1">
      <c r="A214" s="3124"/>
      <c r="B214" s="3133" t="s">
        <v>1886</v>
      </c>
      <c r="C214" s="3131">
        <v>100</v>
      </c>
      <c r="D214" s="3132" t="s">
        <v>181</v>
      </c>
      <c r="E214" s="3134"/>
      <c r="F214" s="3135">
        <v>1</v>
      </c>
      <c r="G214" s="3135"/>
      <c r="H214" s="3135"/>
      <c r="I214" s="3136"/>
      <c r="J214" s="3137"/>
      <c r="K214" s="3138"/>
    </row>
    <row r="215" spans="1:15" s="3139" customFormat="1" ht="24.95" hidden="1" customHeight="1" outlineLevel="1">
      <c r="A215" s="3124"/>
      <c r="B215" s="3133" t="s">
        <v>1887</v>
      </c>
      <c r="C215" s="3131">
        <v>100</v>
      </c>
      <c r="D215" s="3132" t="s">
        <v>181</v>
      </c>
      <c r="E215" s="3134"/>
      <c r="F215" s="3135">
        <v>1</v>
      </c>
      <c r="G215" s="3135"/>
      <c r="H215" s="3135"/>
      <c r="I215" s="3136"/>
      <c r="J215" s="3137"/>
      <c r="K215" s="3138"/>
    </row>
    <row r="216" spans="1:15" s="3139" customFormat="1" ht="24.95" customHeight="1" collapsed="1">
      <c r="A216" s="3124"/>
      <c r="B216" s="3133" t="s">
        <v>1888</v>
      </c>
      <c r="C216" s="3131">
        <v>100</v>
      </c>
      <c r="D216" s="3132" t="s">
        <v>181</v>
      </c>
      <c r="E216" s="3134"/>
      <c r="F216" s="3135">
        <v>1</v>
      </c>
      <c r="G216" s="3135"/>
      <c r="H216" s="3135"/>
      <c r="I216" s="3136"/>
      <c r="J216" s="3137"/>
      <c r="K216" s="3138"/>
    </row>
    <row r="217" spans="1:15" s="3139" customFormat="1" ht="24.95" hidden="1" customHeight="1" outlineLevel="1">
      <c r="A217" s="3124"/>
      <c r="B217" s="3133" t="s">
        <v>1889</v>
      </c>
      <c r="C217" s="3131">
        <v>100</v>
      </c>
      <c r="D217" s="3132" t="s">
        <v>181</v>
      </c>
      <c r="E217" s="3134"/>
      <c r="F217" s="3135">
        <v>1</v>
      </c>
      <c r="G217" s="3135"/>
      <c r="H217" s="3135"/>
      <c r="I217" s="3136"/>
      <c r="J217" s="3137"/>
      <c r="K217" s="3138"/>
    </row>
    <row r="218" spans="1:15" s="3139" customFormat="1" ht="24.95" hidden="1" customHeight="1" outlineLevel="1">
      <c r="A218" s="3124"/>
      <c r="B218" s="3133" t="s">
        <v>1890</v>
      </c>
      <c r="C218" s="3131">
        <v>100</v>
      </c>
      <c r="D218" s="3132" t="s">
        <v>181</v>
      </c>
      <c r="E218" s="3134"/>
      <c r="F218" s="3135">
        <v>1</v>
      </c>
      <c r="G218" s="3135"/>
      <c r="H218" s="3135"/>
      <c r="I218" s="3136"/>
      <c r="J218" s="3137"/>
      <c r="K218" s="3138"/>
    </row>
    <row r="219" spans="1:15" s="3139" customFormat="1" ht="24.95" hidden="1" customHeight="1" outlineLevel="1">
      <c r="A219" s="3124"/>
      <c r="B219" s="3133" t="s">
        <v>1891</v>
      </c>
      <c r="C219" s="3131">
        <v>100</v>
      </c>
      <c r="D219" s="3132" t="s">
        <v>181</v>
      </c>
      <c r="E219" s="3134"/>
      <c r="F219" s="3135">
        <v>1</v>
      </c>
      <c r="G219" s="3135"/>
      <c r="H219" s="3135"/>
      <c r="I219" s="3136"/>
      <c r="J219" s="3137"/>
      <c r="K219" s="3138"/>
    </row>
    <row r="220" spans="1:15" s="3139" customFormat="1" ht="24.95" customHeight="1" collapsed="1">
      <c r="A220" s="3124"/>
      <c r="B220" s="3133" t="s">
        <v>1892</v>
      </c>
      <c r="C220" s="3131">
        <v>100</v>
      </c>
      <c r="D220" s="3132" t="s">
        <v>181</v>
      </c>
      <c r="E220" s="3134"/>
      <c r="F220" s="3135">
        <v>1</v>
      </c>
      <c r="G220" s="3135"/>
      <c r="H220" s="3135"/>
      <c r="I220" s="3136"/>
      <c r="J220" s="3137"/>
      <c r="K220" s="3138"/>
    </row>
    <row r="221" spans="1:15" s="3139" customFormat="1" ht="24.95" hidden="1" customHeight="1" outlineLevel="1">
      <c r="A221" s="3124"/>
      <c r="B221" s="3133" t="s">
        <v>1893</v>
      </c>
      <c r="C221" s="3131">
        <v>100</v>
      </c>
      <c r="D221" s="3132" t="s">
        <v>181</v>
      </c>
      <c r="E221" s="3134"/>
      <c r="F221" s="3135">
        <v>1</v>
      </c>
      <c r="G221" s="3135"/>
      <c r="H221" s="3135"/>
      <c r="I221" s="3136"/>
      <c r="J221" s="3137"/>
      <c r="K221" s="3138"/>
    </row>
    <row r="222" spans="1:15" s="3139" customFormat="1" ht="24.95" hidden="1" customHeight="1" outlineLevel="1">
      <c r="A222" s="3124"/>
      <c r="B222" s="3133" t="s">
        <v>1894</v>
      </c>
      <c r="C222" s="3131">
        <v>100</v>
      </c>
      <c r="D222" s="3132" t="s">
        <v>181</v>
      </c>
      <c r="E222" s="3134"/>
      <c r="F222" s="3135">
        <v>1</v>
      </c>
      <c r="G222" s="3135"/>
      <c r="H222" s="3135"/>
      <c r="I222" s="3136"/>
      <c r="J222" s="3137"/>
      <c r="K222" s="3138"/>
    </row>
    <row r="223" spans="1:15" s="3139" customFormat="1" ht="24.95" hidden="1" customHeight="1" outlineLevel="1">
      <c r="A223" s="3124"/>
      <c r="B223" s="3133" t="s">
        <v>1895</v>
      </c>
      <c r="C223" s="3131">
        <v>100</v>
      </c>
      <c r="D223" s="3132" t="s">
        <v>181</v>
      </c>
      <c r="E223" s="3134"/>
      <c r="F223" s="3135">
        <v>1</v>
      </c>
      <c r="G223" s="3135"/>
      <c r="H223" s="3135"/>
      <c r="I223" s="3136"/>
      <c r="J223" s="3137"/>
      <c r="K223" s="3138"/>
    </row>
    <row r="224" spans="1:15" s="3139" customFormat="1" ht="24.95" hidden="1" customHeight="1" outlineLevel="1">
      <c r="A224" s="3124"/>
      <c r="B224" s="3133" t="s">
        <v>1896</v>
      </c>
      <c r="C224" s="3131">
        <v>100</v>
      </c>
      <c r="D224" s="3132" t="s">
        <v>181</v>
      </c>
      <c r="E224" s="3134"/>
      <c r="F224" s="3135">
        <v>1</v>
      </c>
      <c r="G224" s="3135"/>
      <c r="H224" s="3135"/>
      <c r="I224" s="3136"/>
      <c r="J224" s="3137"/>
      <c r="K224" s="3138"/>
    </row>
    <row r="225" spans="1:11" s="3139" customFormat="1" ht="24.95" customHeight="1" collapsed="1">
      <c r="A225" s="3124"/>
      <c r="B225" s="3133" t="s">
        <v>1897</v>
      </c>
      <c r="C225" s="3131">
        <v>100</v>
      </c>
      <c r="D225" s="3132" t="s">
        <v>181</v>
      </c>
      <c r="E225" s="3134"/>
      <c r="F225" s="3135">
        <v>1</v>
      </c>
      <c r="G225" s="3135"/>
      <c r="H225" s="3135"/>
      <c r="I225" s="3136"/>
      <c r="J225" s="3137"/>
      <c r="K225" s="3138"/>
    </row>
    <row r="226" spans="1:11" s="3139" customFormat="1" ht="24.95" hidden="1" customHeight="1" outlineLevel="1">
      <c r="A226" s="3124"/>
      <c r="B226" s="3133" t="s">
        <v>1898</v>
      </c>
      <c r="C226" s="3131">
        <v>100</v>
      </c>
      <c r="D226" s="3132" t="s">
        <v>181</v>
      </c>
      <c r="E226" s="3134"/>
      <c r="F226" s="3135">
        <v>1</v>
      </c>
      <c r="G226" s="3135"/>
      <c r="H226" s="3135"/>
      <c r="I226" s="3136"/>
      <c r="J226" s="3137"/>
      <c r="K226" s="3138"/>
    </row>
    <row r="227" spans="1:11" s="3139" customFormat="1" ht="24.95" hidden="1" customHeight="1" outlineLevel="1">
      <c r="A227" s="3124"/>
      <c r="B227" s="3133" t="s">
        <v>1899</v>
      </c>
      <c r="C227" s="3131">
        <v>100</v>
      </c>
      <c r="D227" s="3132" t="s">
        <v>181</v>
      </c>
      <c r="E227" s="3134"/>
      <c r="F227" s="3135">
        <v>1</v>
      </c>
      <c r="G227" s="3135"/>
      <c r="H227" s="3135"/>
      <c r="I227" s="3136"/>
      <c r="J227" s="3137"/>
      <c r="K227" s="3138"/>
    </row>
    <row r="228" spans="1:11" s="3139" customFormat="1" ht="24.95" customHeight="1" collapsed="1">
      <c r="A228" s="3124"/>
      <c r="B228" s="3133" t="s">
        <v>1900</v>
      </c>
      <c r="C228" s="3131">
        <v>100</v>
      </c>
      <c r="D228" s="3132" t="s">
        <v>181</v>
      </c>
      <c r="E228" s="3134"/>
      <c r="F228" s="3135">
        <v>1</v>
      </c>
      <c r="G228" s="3135"/>
      <c r="H228" s="3135"/>
      <c r="I228" s="3136"/>
      <c r="J228" s="3137"/>
      <c r="K228" s="3138"/>
    </row>
    <row r="229" spans="1:11" s="3139" customFormat="1" ht="24.95" hidden="1" customHeight="1" outlineLevel="1">
      <c r="A229" s="3124"/>
      <c r="B229" s="3133" t="s">
        <v>1901</v>
      </c>
      <c r="C229" s="3131">
        <v>100</v>
      </c>
      <c r="D229" s="3132" t="s">
        <v>181</v>
      </c>
      <c r="E229" s="3134"/>
      <c r="F229" s="3135">
        <v>1</v>
      </c>
      <c r="G229" s="3135"/>
      <c r="H229" s="3135"/>
      <c r="I229" s="3136"/>
      <c r="J229" s="3137"/>
      <c r="K229" s="3138"/>
    </row>
    <row r="230" spans="1:11" s="3139" customFormat="1" ht="24.95" hidden="1" customHeight="1" outlineLevel="1">
      <c r="A230" s="3124"/>
      <c r="B230" s="3133" t="s">
        <v>1902</v>
      </c>
      <c r="C230" s="3131">
        <v>100</v>
      </c>
      <c r="D230" s="3132" t="s">
        <v>181</v>
      </c>
      <c r="E230" s="3134"/>
      <c r="F230" s="3135">
        <v>1</v>
      </c>
      <c r="G230" s="3135"/>
      <c r="H230" s="3135"/>
      <c r="I230" s="3136"/>
      <c r="J230" s="3137"/>
      <c r="K230" s="3138"/>
    </row>
    <row r="231" spans="1:11" s="3139" customFormat="1" ht="24.95" hidden="1" customHeight="1" outlineLevel="1">
      <c r="A231" s="3140"/>
      <c r="B231" s="3141" t="s">
        <v>1903</v>
      </c>
      <c r="C231" s="3131">
        <v>100</v>
      </c>
      <c r="D231" s="3132" t="s">
        <v>181</v>
      </c>
      <c r="E231" s="3142"/>
      <c r="F231" s="3143">
        <v>1</v>
      </c>
      <c r="G231" s="3143"/>
      <c r="H231" s="3143"/>
      <c r="I231" s="3144"/>
      <c r="J231" s="3145"/>
      <c r="K231" s="3138"/>
    </row>
    <row r="232" spans="1:11" s="3139" customFormat="1" ht="24.95" hidden="1" customHeight="1" outlineLevel="1">
      <c r="A232" s="3146" t="s">
        <v>784</v>
      </c>
      <c r="B232" s="3147" t="s">
        <v>1904</v>
      </c>
      <c r="C232" s="3131">
        <v>100</v>
      </c>
      <c r="D232" s="3132" t="s">
        <v>181</v>
      </c>
      <c r="E232" s="3148"/>
      <c r="F232" s="3149">
        <v>1</v>
      </c>
      <c r="G232" s="3149"/>
      <c r="H232" s="3149"/>
      <c r="I232" s="3150"/>
      <c r="J232" s="3151"/>
      <c r="K232" s="3138"/>
    </row>
    <row r="233" spans="1:11" s="3139" customFormat="1" ht="24.95" customHeight="1" collapsed="1">
      <c r="A233" s="3124"/>
      <c r="B233" s="3133" t="s">
        <v>1905</v>
      </c>
      <c r="C233" s="3131">
        <v>100</v>
      </c>
      <c r="D233" s="3132" t="s">
        <v>181</v>
      </c>
      <c r="E233" s="3134"/>
      <c r="F233" s="3135">
        <v>1</v>
      </c>
      <c r="G233" s="3135"/>
      <c r="H233" s="3135"/>
      <c r="I233" s="3136"/>
      <c r="J233" s="3137"/>
      <c r="K233" s="3138"/>
    </row>
    <row r="234" spans="1:11" s="3139" customFormat="1" ht="24.95" hidden="1" customHeight="1" outlineLevel="1">
      <c r="A234" s="3124"/>
      <c r="B234" s="3133" t="s">
        <v>1906</v>
      </c>
      <c r="C234" s="3131">
        <v>100</v>
      </c>
      <c r="D234" s="3132" t="s">
        <v>181</v>
      </c>
      <c r="E234" s="3134"/>
      <c r="F234" s="3135">
        <v>1</v>
      </c>
      <c r="G234" s="3135"/>
      <c r="H234" s="3135"/>
      <c r="I234" s="3136"/>
      <c r="J234" s="3137"/>
      <c r="K234" s="3138"/>
    </row>
    <row r="235" spans="1:11" s="3139" customFormat="1" ht="24.95" hidden="1" customHeight="1" outlineLevel="1">
      <c r="A235" s="3124"/>
      <c r="B235" s="3133" t="s">
        <v>1907</v>
      </c>
      <c r="C235" s="3131">
        <v>100</v>
      </c>
      <c r="D235" s="3132" t="s">
        <v>181</v>
      </c>
      <c r="E235" s="3134"/>
      <c r="F235" s="3135">
        <v>1</v>
      </c>
      <c r="G235" s="3135"/>
      <c r="H235" s="3135"/>
      <c r="I235" s="3136"/>
      <c r="J235" s="3137"/>
      <c r="K235" s="3138"/>
    </row>
    <row r="236" spans="1:11" s="3139" customFormat="1" ht="24.95" hidden="1" customHeight="1" outlineLevel="1">
      <c r="A236" s="3124"/>
      <c r="B236" s="3133" t="s">
        <v>1908</v>
      </c>
      <c r="C236" s="3131">
        <v>100</v>
      </c>
      <c r="D236" s="3132" t="s">
        <v>181</v>
      </c>
      <c r="E236" s="3134"/>
      <c r="F236" s="3135">
        <v>1</v>
      </c>
      <c r="G236" s="3135"/>
      <c r="H236" s="3135"/>
      <c r="I236" s="3136"/>
      <c r="J236" s="3137"/>
      <c r="K236" s="3138"/>
    </row>
    <row r="237" spans="1:11" s="3139" customFormat="1" ht="24.95" customHeight="1" collapsed="1">
      <c r="A237" s="3124"/>
      <c r="B237" s="3133" t="s">
        <v>1909</v>
      </c>
      <c r="C237" s="3131">
        <v>100</v>
      </c>
      <c r="D237" s="3132" t="s">
        <v>181</v>
      </c>
      <c r="E237" s="3134"/>
      <c r="F237" s="3135">
        <v>1</v>
      </c>
      <c r="G237" s="3135"/>
      <c r="H237" s="3135"/>
      <c r="I237" s="3136"/>
      <c r="J237" s="3137"/>
      <c r="K237" s="3138"/>
    </row>
    <row r="238" spans="1:11" s="3139" customFormat="1" ht="24.95" customHeight="1">
      <c r="A238" s="3124"/>
      <c r="B238" s="3133" t="s">
        <v>1910</v>
      </c>
      <c r="C238" s="3131">
        <v>100</v>
      </c>
      <c r="D238" s="3132" t="s">
        <v>181</v>
      </c>
      <c r="E238" s="3134"/>
      <c r="F238" s="3135">
        <v>1</v>
      </c>
      <c r="G238" s="3135"/>
      <c r="H238" s="3135"/>
      <c r="I238" s="3136"/>
      <c r="J238" s="3137"/>
      <c r="K238" s="3138"/>
    </row>
    <row r="239" spans="1:11" s="3139" customFormat="1" ht="24.95" hidden="1" customHeight="1" outlineLevel="1">
      <c r="A239" s="3124"/>
      <c r="B239" s="3133" t="s">
        <v>1911</v>
      </c>
      <c r="C239" s="3131">
        <v>100</v>
      </c>
      <c r="D239" s="3132" t="s">
        <v>181</v>
      </c>
      <c r="E239" s="3134"/>
      <c r="F239" s="3135">
        <v>1</v>
      </c>
      <c r="G239" s="3135"/>
      <c r="H239" s="3135"/>
      <c r="I239" s="3136"/>
      <c r="J239" s="3137"/>
      <c r="K239" s="3138"/>
    </row>
    <row r="240" spans="1:11" s="3139" customFormat="1" ht="24.95" hidden="1" customHeight="1" outlineLevel="1">
      <c r="A240" s="3124"/>
      <c r="B240" s="3133" t="s">
        <v>1912</v>
      </c>
      <c r="C240" s="3131">
        <v>100</v>
      </c>
      <c r="D240" s="3132" t="s">
        <v>181</v>
      </c>
      <c r="E240" s="3134"/>
      <c r="F240" s="3135">
        <v>1</v>
      </c>
      <c r="G240" s="3135"/>
      <c r="H240" s="3135"/>
      <c r="I240" s="3136"/>
      <c r="J240" s="3137"/>
      <c r="K240" s="3138"/>
    </row>
    <row r="241" spans="1:11" s="3139" customFormat="1" ht="24.95" customHeight="1" collapsed="1">
      <c r="A241" s="3124"/>
      <c r="B241" s="3133" t="s">
        <v>1913</v>
      </c>
      <c r="C241" s="3131">
        <v>100</v>
      </c>
      <c r="D241" s="3132" t="s">
        <v>181</v>
      </c>
      <c r="E241" s="3134"/>
      <c r="F241" s="3135">
        <v>1</v>
      </c>
      <c r="G241" s="3135"/>
      <c r="H241" s="3135"/>
      <c r="I241" s="3136"/>
      <c r="J241" s="3137"/>
      <c r="K241" s="3138"/>
    </row>
    <row r="242" spans="1:11" s="3139" customFormat="1" ht="24.95" hidden="1" customHeight="1" outlineLevel="1">
      <c r="A242" s="3124"/>
      <c r="B242" s="3133" t="s">
        <v>1914</v>
      </c>
      <c r="C242" s="3131">
        <v>100</v>
      </c>
      <c r="D242" s="3132" t="s">
        <v>181</v>
      </c>
      <c r="E242" s="3134"/>
      <c r="F242" s="3135">
        <v>1</v>
      </c>
      <c r="G242" s="3135"/>
      <c r="H242" s="3135"/>
      <c r="I242" s="3136"/>
      <c r="J242" s="3137"/>
      <c r="K242" s="3138"/>
    </row>
    <row r="243" spans="1:11" s="3139" customFormat="1" ht="24.95" hidden="1" customHeight="1" outlineLevel="1">
      <c r="A243" s="3124"/>
      <c r="B243" s="3133" t="s">
        <v>1915</v>
      </c>
      <c r="C243" s="3131">
        <v>100</v>
      </c>
      <c r="D243" s="3132" t="s">
        <v>181</v>
      </c>
      <c r="E243" s="3134"/>
      <c r="F243" s="3135">
        <v>1</v>
      </c>
      <c r="G243" s="3135"/>
      <c r="H243" s="3135"/>
      <c r="I243" s="3136"/>
      <c r="J243" s="3137"/>
      <c r="K243" s="3138"/>
    </row>
    <row r="244" spans="1:11" s="3139" customFormat="1" ht="24.95" hidden="1" customHeight="1" outlineLevel="1">
      <c r="A244" s="3124"/>
      <c r="B244" s="3133" t="s">
        <v>1916</v>
      </c>
      <c r="C244" s="3131">
        <v>100</v>
      </c>
      <c r="D244" s="3132" t="s">
        <v>181</v>
      </c>
      <c r="E244" s="3134"/>
      <c r="F244" s="3135">
        <v>1</v>
      </c>
      <c r="G244" s="3135"/>
      <c r="H244" s="3135"/>
      <c r="I244" s="3136"/>
      <c r="J244" s="3137"/>
      <c r="K244" s="3138"/>
    </row>
    <row r="245" spans="1:11" s="3139" customFormat="1" ht="24.95" customHeight="1" collapsed="1">
      <c r="A245" s="3124"/>
      <c r="B245" s="3133" t="s">
        <v>1917</v>
      </c>
      <c r="C245" s="3131">
        <v>100</v>
      </c>
      <c r="D245" s="3132" t="s">
        <v>181</v>
      </c>
      <c r="E245" s="3134"/>
      <c r="F245" s="3135">
        <v>1</v>
      </c>
      <c r="G245" s="3135"/>
      <c r="H245" s="3135"/>
      <c r="I245" s="3136"/>
      <c r="J245" s="3137"/>
      <c r="K245" s="3138"/>
    </row>
    <row r="246" spans="1:11" s="3139" customFormat="1" ht="24.95" hidden="1" customHeight="1" outlineLevel="1">
      <c r="A246" s="3124"/>
      <c r="B246" s="3133" t="s">
        <v>1918</v>
      </c>
      <c r="C246" s="3131">
        <v>100</v>
      </c>
      <c r="D246" s="3132" t="s">
        <v>181</v>
      </c>
      <c r="E246" s="3134"/>
      <c r="F246" s="3135">
        <v>1</v>
      </c>
      <c r="G246" s="3135"/>
      <c r="H246" s="3135"/>
      <c r="I246" s="3136"/>
      <c r="J246" s="3137"/>
      <c r="K246" s="3138"/>
    </row>
    <row r="247" spans="1:11" s="3139" customFormat="1" ht="24.95" hidden="1" customHeight="1" outlineLevel="1">
      <c r="A247" s="3124"/>
      <c r="B247" s="3133" t="s">
        <v>1919</v>
      </c>
      <c r="C247" s="3131">
        <v>100</v>
      </c>
      <c r="D247" s="3132" t="s">
        <v>181</v>
      </c>
      <c r="E247" s="3134"/>
      <c r="F247" s="3135">
        <v>1</v>
      </c>
      <c r="G247" s="3135"/>
      <c r="H247" s="3135"/>
      <c r="I247" s="3136"/>
      <c r="J247" s="3137"/>
      <c r="K247" s="3138"/>
    </row>
    <row r="248" spans="1:11" s="3139" customFormat="1" ht="24.95" hidden="1" customHeight="1" outlineLevel="1">
      <c r="A248" s="3124"/>
      <c r="B248" s="3133" t="s">
        <v>1920</v>
      </c>
      <c r="C248" s="3131">
        <v>100</v>
      </c>
      <c r="D248" s="3132" t="s">
        <v>181</v>
      </c>
      <c r="E248" s="3134"/>
      <c r="F248" s="3135">
        <v>1</v>
      </c>
      <c r="G248" s="3135"/>
      <c r="H248" s="3135"/>
      <c r="I248" s="3136"/>
      <c r="J248" s="3137"/>
      <c r="K248" s="3138"/>
    </row>
    <row r="249" spans="1:11" s="3139" customFormat="1" ht="24.95" customHeight="1" collapsed="1">
      <c r="A249" s="3124"/>
      <c r="B249" s="3133" t="s">
        <v>1921</v>
      </c>
      <c r="C249" s="3131">
        <v>100</v>
      </c>
      <c r="D249" s="3132" t="s">
        <v>181</v>
      </c>
      <c r="E249" s="3134"/>
      <c r="F249" s="3135">
        <v>1</v>
      </c>
      <c r="G249" s="3135"/>
      <c r="H249" s="3135"/>
      <c r="I249" s="3136"/>
      <c r="J249" s="3137"/>
      <c r="K249" s="3138"/>
    </row>
    <row r="250" spans="1:11" s="3139" customFormat="1" ht="24.95" hidden="1" customHeight="1" outlineLevel="1">
      <c r="A250" s="3124"/>
      <c r="B250" s="3133" t="s">
        <v>1922</v>
      </c>
      <c r="C250" s="3131">
        <v>100</v>
      </c>
      <c r="D250" s="3132" t="s">
        <v>181</v>
      </c>
      <c r="E250" s="3134"/>
      <c r="F250" s="3135">
        <v>1</v>
      </c>
      <c r="G250" s="3135"/>
      <c r="H250" s="3135"/>
      <c r="I250" s="3136"/>
      <c r="J250" s="3137"/>
      <c r="K250" s="3138"/>
    </row>
    <row r="251" spans="1:11" s="3139" customFormat="1" ht="24.95" hidden="1" customHeight="1" outlineLevel="1">
      <c r="A251" s="3124"/>
      <c r="B251" s="3133" t="s">
        <v>1923</v>
      </c>
      <c r="C251" s="3131">
        <v>100</v>
      </c>
      <c r="D251" s="3132" t="s">
        <v>181</v>
      </c>
      <c r="E251" s="3134"/>
      <c r="F251" s="3135">
        <v>1</v>
      </c>
      <c r="G251" s="3135"/>
      <c r="H251" s="3135"/>
      <c r="I251" s="3136"/>
      <c r="J251" s="3137"/>
      <c r="K251" s="3138"/>
    </row>
    <row r="252" spans="1:11" s="3139" customFormat="1" ht="24.95" hidden="1" customHeight="1" outlineLevel="1">
      <c r="A252" s="3124"/>
      <c r="B252" s="3133" t="s">
        <v>1924</v>
      </c>
      <c r="C252" s="3131">
        <v>100</v>
      </c>
      <c r="D252" s="3132" t="s">
        <v>181</v>
      </c>
      <c r="E252" s="3134"/>
      <c r="F252" s="3135">
        <v>1</v>
      </c>
      <c r="G252" s="3135"/>
      <c r="H252" s="3135"/>
      <c r="I252" s="3136"/>
      <c r="J252" s="3137"/>
      <c r="K252" s="3138"/>
    </row>
    <row r="253" spans="1:11" s="3139" customFormat="1" ht="24.95" hidden="1" customHeight="1" outlineLevel="1">
      <c r="A253" s="3124"/>
      <c r="B253" s="3133" t="s">
        <v>1925</v>
      </c>
      <c r="C253" s="3131">
        <v>100</v>
      </c>
      <c r="D253" s="3132" t="s">
        <v>181</v>
      </c>
      <c r="E253" s="3134"/>
      <c r="F253" s="3135">
        <v>1</v>
      </c>
      <c r="G253" s="3135"/>
      <c r="H253" s="3135"/>
      <c r="I253" s="3136"/>
      <c r="J253" s="3137"/>
      <c r="K253" s="3138"/>
    </row>
    <row r="254" spans="1:11" s="3139" customFormat="1" ht="24.95" customHeight="1" collapsed="1">
      <c r="A254" s="3124"/>
      <c r="B254" s="3133" t="s">
        <v>1926</v>
      </c>
      <c r="C254" s="3131">
        <v>100</v>
      </c>
      <c r="D254" s="3132" t="s">
        <v>181</v>
      </c>
      <c r="E254" s="3134"/>
      <c r="F254" s="3135">
        <v>1</v>
      </c>
      <c r="G254" s="3135"/>
      <c r="H254" s="3135"/>
      <c r="I254" s="3136"/>
      <c r="J254" s="3137"/>
      <c r="K254" s="3138"/>
    </row>
    <row r="255" spans="1:11" s="3139" customFormat="1" ht="24.95" hidden="1" customHeight="1" outlineLevel="1">
      <c r="A255" s="3124"/>
      <c r="B255" s="3133" t="s">
        <v>1927</v>
      </c>
      <c r="C255" s="3131">
        <v>100</v>
      </c>
      <c r="D255" s="3132" t="s">
        <v>181</v>
      </c>
      <c r="E255" s="3134"/>
      <c r="F255" s="3135">
        <v>1</v>
      </c>
      <c r="G255" s="3135"/>
      <c r="H255" s="3135"/>
      <c r="I255" s="3136"/>
      <c r="J255" s="3137"/>
      <c r="K255" s="3138"/>
    </row>
    <row r="256" spans="1:11" s="3139" customFormat="1" ht="24.95" hidden="1" customHeight="1" outlineLevel="1">
      <c r="A256" s="3124"/>
      <c r="B256" s="3133" t="s">
        <v>1928</v>
      </c>
      <c r="C256" s="3131">
        <v>100</v>
      </c>
      <c r="D256" s="3132" t="s">
        <v>181</v>
      </c>
      <c r="E256" s="3134"/>
      <c r="F256" s="3135">
        <v>1</v>
      </c>
      <c r="G256" s="3135"/>
      <c r="H256" s="3135"/>
      <c r="I256" s="3136"/>
      <c r="J256" s="3137"/>
      <c r="K256" s="3138"/>
    </row>
    <row r="257" spans="1:15" s="3139" customFormat="1" ht="24.95" customHeight="1" collapsed="1">
      <c r="A257" s="3124"/>
      <c r="B257" s="3133" t="s">
        <v>1929</v>
      </c>
      <c r="C257" s="3131">
        <v>100</v>
      </c>
      <c r="D257" s="3132" t="s">
        <v>181</v>
      </c>
      <c r="E257" s="3134"/>
      <c r="F257" s="3135">
        <v>1</v>
      </c>
      <c r="G257" s="3135"/>
      <c r="H257" s="3135"/>
      <c r="I257" s="3136"/>
      <c r="J257" s="3137"/>
      <c r="K257" s="3138"/>
    </row>
    <row r="258" spans="1:15" s="3139" customFormat="1" ht="24.95" hidden="1" customHeight="1" outlineLevel="1">
      <c r="A258" s="3140"/>
      <c r="B258" s="3141" t="s">
        <v>1930</v>
      </c>
      <c r="C258" s="3131">
        <v>100</v>
      </c>
      <c r="D258" s="3132" t="s">
        <v>181</v>
      </c>
      <c r="E258" s="3142"/>
      <c r="F258" s="3143">
        <v>1</v>
      </c>
      <c r="G258" s="3143"/>
      <c r="H258" s="3143"/>
      <c r="I258" s="3144"/>
      <c r="J258" s="3145"/>
      <c r="K258" s="3138"/>
    </row>
    <row r="259" spans="1:15" s="3139" customFormat="1" ht="24.95" hidden="1" customHeight="1" outlineLevel="1">
      <c r="A259" s="3152" t="s">
        <v>784</v>
      </c>
      <c r="B259" s="3147" t="s">
        <v>1931</v>
      </c>
      <c r="C259" s="3131">
        <v>100</v>
      </c>
      <c r="D259" s="3132" t="s">
        <v>181</v>
      </c>
      <c r="E259" s="3148"/>
      <c r="F259" s="3149">
        <v>1</v>
      </c>
      <c r="G259" s="3149"/>
      <c r="H259" s="3149"/>
      <c r="I259" s="3150"/>
      <c r="J259" s="3151"/>
      <c r="K259" s="3138"/>
    </row>
    <row r="260" spans="1:15" s="3139" customFormat="1" ht="24.95" customHeight="1" collapsed="1">
      <c r="A260" s="3124"/>
      <c r="B260" s="3133" t="s">
        <v>1932</v>
      </c>
      <c r="C260" s="3131">
        <v>100</v>
      </c>
      <c r="D260" s="3132" t="s">
        <v>181</v>
      </c>
      <c r="E260" s="3134"/>
      <c r="F260" s="3135">
        <v>1</v>
      </c>
      <c r="G260" s="3135"/>
      <c r="H260" s="3135"/>
      <c r="I260" s="3136"/>
      <c r="J260" s="3137"/>
      <c r="K260" s="3138"/>
    </row>
    <row r="261" spans="1:15" s="3139" customFormat="1" ht="24.95" hidden="1" customHeight="1" outlineLevel="1">
      <c r="A261" s="3124"/>
      <c r="B261" s="3133" t="s">
        <v>1933</v>
      </c>
      <c r="C261" s="3131">
        <v>100</v>
      </c>
      <c r="D261" s="3132" t="s">
        <v>181</v>
      </c>
      <c r="E261" s="3134"/>
      <c r="F261" s="3135">
        <v>1</v>
      </c>
      <c r="G261" s="3135"/>
      <c r="H261" s="3135"/>
      <c r="I261" s="3136"/>
      <c r="J261" s="3137"/>
      <c r="K261" s="3138"/>
    </row>
    <row r="262" spans="1:15" s="3139" customFormat="1" ht="24.95" hidden="1" customHeight="1" outlineLevel="1">
      <c r="A262" s="3124"/>
      <c r="B262" s="3133" t="s">
        <v>1934</v>
      </c>
      <c r="C262" s="3131">
        <v>100</v>
      </c>
      <c r="D262" s="3132" t="s">
        <v>181</v>
      </c>
      <c r="E262" s="3134"/>
      <c r="F262" s="3135">
        <v>1</v>
      </c>
      <c r="G262" s="3135"/>
      <c r="H262" s="3135"/>
      <c r="I262" s="3136"/>
      <c r="J262" s="3137"/>
      <c r="K262" s="3138"/>
    </row>
    <row r="263" spans="1:15" s="3139" customFormat="1" ht="24.95" customHeight="1" collapsed="1">
      <c r="A263" s="3124"/>
      <c r="B263" s="3153" t="s">
        <v>1935</v>
      </c>
      <c r="C263" s="3131">
        <v>100</v>
      </c>
      <c r="D263" s="3132" t="s">
        <v>181</v>
      </c>
      <c r="E263" s="3134"/>
      <c r="F263" s="3135">
        <v>1</v>
      </c>
      <c r="G263" s="3135"/>
      <c r="H263" s="3135"/>
      <c r="I263" s="3136"/>
      <c r="J263" s="3137"/>
      <c r="K263" s="3138"/>
    </row>
    <row r="264" spans="1:15" s="3079" customFormat="1" ht="27.95" customHeight="1">
      <c r="A264" s="3124"/>
      <c r="B264" s="3130"/>
      <c r="C264" s="3131"/>
      <c r="D264" s="3132"/>
      <c r="E264" s="3075"/>
      <c r="F264" s="3075"/>
      <c r="G264" s="3075"/>
      <c r="H264" s="3128"/>
      <c r="I264" s="3129"/>
      <c r="J264" s="3128"/>
      <c r="L264" s="3116"/>
      <c r="M264" s="3116"/>
      <c r="O264" s="3116"/>
    </row>
    <row r="265" spans="1:15" s="3079" customFormat="1" ht="27.95" customHeight="1">
      <c r="A265" s="3124"/>
      <c r="B265" s="3130"/>
      <c r="C265" s="3131"/>
      <c r="D265" s="3132"/>
      <c r="E265" s="3075"/>
      <c r="F265" s="3075"/>
      <c r="G265" s="3075"/>
      <c r="H265" s="3128"/>
      <c r="I265" s="3129"/>
      <c r="J265" s="3128"/>
      <c r="L265" s="3116"/>
      <c r="M265" s="3116"/>
      <c r="O265" s="3116"/>
    </row>
    <row r="266" spans="1:15" s="3079" customFormat="1" ht="27.95" customHeight="1">
      <c r="A266" s="3124"/>
      <c r="B266" s="3130"/>
      <c r="C266" s="3131"/>
      <c r="D266" s="3132"/>
      <c r="E266" s="3075"/>
      <c r="F266" s="3075"/>
      <c r="G266" s="3075"/>
      <c r="H266" s="3128"/>
      <c r="I266" s="3129"/>
      <c r="J266" s="3128"/>
      <c r="L266" s="3116"/>
      <c r="M266" s="3116"/>
      <c r="O266" s="3116"/>
    </row>
    <row r="267" spans="1:15" s="3079" customFormat="1" ht="27.95" customHeight="1">
      <c r="A267" s="3154"/>
      <c r="B267" s="3155" t="s">
        <v>1460</v>
      </c>
      <c r="C267" s="3156"/>
      <c r="D267" s="3157"/>
      <c r="E267" s="3075"/>
      <c r="F267" s="3075"/>
      <c r="G267" s="3075"/>
      <c r="H267" s="3128"/>
      <c r="I267" s="3129"/>
      <c r="J267" s="3128"/>
      <c r="L267" s="3116"/>
      <c r="M267" s="3116"/>
      <c r="O267" s="3116"/>
    </row>
    <row r="268" spans="1:15" s="3082" customFormat="1" ht="27.95" customHeight="1">
      <c r="A268" s="3084"/>
      <c r="B268" s="3158" t="s">
        <v>1461</v>
      </c>
      <c r="C268" s="3159"/>
      <c r="D268" s="3160"/>
      <c r="E268" s="3161"/>
      <c r="F268" s="3161"/>
      <c r="G268" s="3161"/>
      <c r="H268" s="3162"/>
      <c r="I268" s="3163"/>
      <c r="J268" s="3162"/>
      <c r="L268" s="3108"/>
      <c r="M268" s="3081"/>
      <c r="O268" s="3108"/>
    </row>
    <row r="269" spans="1:15" s="3082" customFormat="1" ht="27.95" customHeight="1">
      <c r="A269" s="3084"/>
      <c r="B269" s="3571"/>
      <c r="C269" s="3159"/>
      <c r="D269" s="3160"/>
      <c r="E269" s="3161"/>
      <c r="F269" s="3161"/>
      <c r="G269" s="3161"/>
      <c r="H269" s="3162"/>
      <c r="I269" s="3163"/>
      <c r="J269" s="3162"/>
      <c r="L269" s="3108"/>
      <c r="M269" s="3081"/>
      <c r="O269" s="3108"/>
    </row>
    <row r="270" spans="1:15" s="3082" customFormat="1" ht="27.95" customHeight="1">
      <c r="A270" s="3212"/>
      <c r="B270" s="4553" t="s">
        <v>2243</v>
      </c>
      <c r="C270" s="4554"/>
      <c r="D270" s="4555"/>
      <c r="E270" s="3074" t="s">
        <v>936</v>
      </c>
      <c r="F270" s="3075"/>
      <c r="G270" s="3075"/>
      <c r="H270" s="3162"/>
      <c r="I270" s="3163"/>
      <c r="J270" s="3260" t="s">
        <v>1877</v>
      </c>
      <c r="K270" s="3079" t="s">
        <v>1879</v>
      </c>
      <c r="L270" s="3108"/>
      <c r="M270" s="3081"/>
      <c r="O270" s="3164">
        <v>6</v>
      </c>
    </row>
    <row r="271" spans="1:15" s="3082" customFormat="1" ht="27.95" customHeight="1">
      <c r="A271" s="3572"/>
      <c r="B271" s="4553" t="s">
        <v>2244</v>
      </c>
      <c r="C271" s="4554"/>
      <c r="D271" s="4555"/>
      <c r="E271" s="3085" t="s">
        <v>943</v>
      </c>
      <c r="F271" s="3075"/>
      <c r="G271" s="3086"/>
      <c r="H271" s="3162"/>
      <c r="I271" s="3163"/>
      <c r="J271" s="3162"/>
      <c r="K271" s="3573" t="s">
        <v>1462</v>
      </c>
      <c r="L271" s="3108"/>
      <c r="M271" s="3081"/>
      <c r="O271" s="3108"/>
    </row>
    <row r="272" spans="1:15" s="3578" customFormat="1" ht="24.95" customHeight="1">
      <c r="A272" s="3574"/>
      <c r="B272" s="3130" t="s">
        <v>23</v>
      </c>
      <c r="C272" s="3575">
        <f>C277+C281+C285+C290+C293+C298+C302+C303+C306+C310+C314+C319+C322+C325+C328</f>
        <v>46.402555429999992</v>
      </c>
      <c r="D272" s="3199" t="s">
        <v>31</v>
      </c>
      <c r="E272" s="3219" t="s">
        <v>663</v>
      </c>
      <c r="F272" s="3166" t="s">
        <v>24</v>
      </c>
      <c r="G272" s="3576">
        <v>37.398000000000003</v>
      </c>
      <c r="H272" s="3166"/>
      <c r="I272" s="3222">
        <v>1</v>
      </c>
      <c r="J272" s="3128"/>
      <c r="K272" s="3574" t="s">
        <v>2242</v>
      </c>
      <c r="L272" s="3108"/>
      <c r="M272" s="3577"/>
    </row>
    <row r="273" spans="1:11" s="3139" customFormat="1" ht="24.95" hidden="1" customHeight="1" outlineLevel="1">
      <c r="A273" s="3579">
        <v>2432957.98</v>
      </c>
      <c r="B273" s="3133" t="s">
        <v>1880</v>
      </c>
      <c r="C273" s="3580">
        <f>A273/1000000</f>
        <v>2.4329579799999999</v>
      </c>
      <c r="D273" s="3225" t="s">
        <v>1939</v>
      </c>
      <c r="E273" s="3134"/>
      <c r="F273" s="3166" t="s">
        <v>24</v>
      </c>
      <c r="G273" s="3135"/>
      <c r="H273" s="3166"/>
      <c r="I273" s="3222"/>
      <c r="J273" s="3137"/>
      <c r="K273" s="3138"/>
    </row>
    <row r="274" spans="1:11" s="3139" customFormat="1" ht="24.95" hidden="1" customHeight="1" outlineLevel="1">
      <c r="A274" s="3579">
        <v>815786.73</v>
      </c>
      <c r="B274" s="3133" t="s">
        <v>1881</v>
      </c>
      <c r="C274" s="3580">
        <f t="shared" ref="C274:C327" si="2">A274/1000000</f>
        <v>0.81578673000000002</v>
      </c>
      <c r="D274" s="3225" t="s">
        <v>1939</v>
      </c>
      <c r="E274" s="3134"/>
      <c r="F274" s="3166" t="s">
        <v>24</v>
      </c>
      <c r="G274" s="3135"/>
      <c r="H274" s="3166"/>
      <c r="I274" s="3222"/>
      <c r="J274" s="3137"/>
      <c r="K274" s="3138"/>
    </row>
    <row r="275" spans="1:11" s="3139" customFormat="1" ht="24.95" hidden="1" customHeight="1" outlineLevel="1">
      <c r="A275" s="3579">
        <v>0</v>
      </c>
      <c r="B275" s="3133" t="s">
        <v>1882</v>
      </c>
      <c r="C275" s="3580">
        <f t="shared" si="2"/>
        <v>0</v>
      </c>
      <c r="D275" s="3225" t="s">
        <v>1939</v>
      </c>
      <c r="E275" s="3134"/>
      <c r="F275" s="3166" t="s">
        <v>24</v>
      </c>
      <c r="G275" s="3135"/>
      <c r="H275" s="3166"/>
      <c r="I275" s="3222"/>
      <c r="J275" s="3137"/>
      <c r="K275" s="3138"/>
    </row>
    <row r="276" spans="1:11" s="3139" customFormat="1" ht="24.95" hidden="1" customHeight="1" outlineLevel="1">
      <c r="A276" s="3579">
        <v>0</v>
      </c>
      <c r="B276" s="3133" t="s">
        <v>1883</v>
      </c>
      <c r="C276" s="3580">
        <f t="shared" si="2"/>
        <v>0</v>
      </c>
      <c r="D276" s="3225" t="s">
        <v>1939</v>
      </c>
      <c r="E276" s="3134"/>
      <c r="F276" s="3166" t="s">
        <v>24</v>
      </c>
      <c r="G276" s="3135"/>
      <c r="H276" s="3166"/>
      <c r="I276" s="3222"/>
      <c r="J276" s="3137"/>
      <c r="K276" s="3138"/>
    </row>
    <row r="277" spans="1:11" s="3139" customFormat="1" ht="24.95" customHeight="1" collapsed="1">
      <c r="A277" s="3579"/>
      <c r="B277" s="3133" t="s">
        <v>1884</v>
      </c>
      <c r="C277" s="3580">
        <f>SUM(C273:C276)</f>
        <v>3.24874471</v>
      </c>
      <c r="D277" s="3225" t="s">
        <v>1939</v>
      </c>
      <c r="E277" s="3134"/>
      <c r="F277" s="3166" t="s">
        <v>24</v>
      </c>
      <c r="G277" s="3581"/>
      <c r="H277" s="3166"/>
      <c r="I277" s="3222"/>
      <c r="J277" s="3137"/>
      <c r="K277" s="3138"/>
    </row>
    <row r="278" spans="1:11" s="3139" customFormat="1" ht="24.95" hidden="1" customHeight="1" outlineLevel="1">
      <c r="A278" s="3579">
        <v>1299982.8</v>
      </c>
      <c r="B278" s="3133" t="s">
        <v>1885</v>
      </c>
      <c r="C278" s="3580">
        <f t="shared" si="2"/>
        <v>1.2999828</v>
      </c>
      <c r="D278" s="3225" t="s">
        <v>1939</v>
      </c>
      <c r="E278" s="3134"/>
      <c r="F278" s="3166" t="s">
        <v>24</v>
      </c>
      <c r="G278" s="3581"/>
      <c r="H278" s="3166"/>
      <c r="I278" s="3222"/>
      <c r="J278" s="3137"/>
      <c r="K278" s="3138"/>
    </row>
    <row r="279" spans="1:11" s="3139" customFormat="1" ht="24.95" hidden="1" customHeight="1" outlineLevel="1">
      <c r="A279" s="3579">
        <v>2363077.66</v>
      </c>
      <c r="B279" s="3133" t="s">
        <v>1886</v>
      </c>
      <c r="C279" s="3580">
        <f t="shared" si="2"/>
        <v>2.3630776600000001</v>
      </c>
      <c r="D279" s="3225" t="s">
        <v>1939</v>
      </c>
      <c r="E279" s="3134"/>
      <c r="F279" s="3166" t="s">
        <v>24</v>
      </c>
      <c r="G279" s="3581"/>
      <c r="H279" s="3166"/>
      <c r="I279" s="3222"/>
      <c r="J279" s="3137"/>
      <c r="K279" s="3138"/>
    </row>
    <row r="280" spans="1:11" s="3139" customFormat="1" ht="24.95" hidden="1" customHeight="1" outlineLevel="1">
      <c r="A280" s="3579">
        <v>1602674.03</v>
      </c>
      <c r="B280" s="3133" t="s">
        <v>1887</v>
      </c>
      <c r="C280" s="3580">
        <f t="shared" si="2"/>
        <v>1.60267403</v>
      </c>
      <c r="D280" s="3225" t="s">
        <v>1939</v>
      </c>
      <c r="E280" s="3134"/>
      <c r="F280" s="3166" t="s">
        <v>24</v>
      </c>
      <c r="G280" s="3581"/>
      <c r="H280" s="3166"/>
      <c r="I280" s="3222"/>
      <c r="J280" s="3137"/>
      <c r="K280" s="3138"/>
    </row>
    <row r="281" spans="1:11" s="3139" customFormat="1" ht="24.95" customHeight="1" collapsed="1">
      <c r="A281" s="3579"/>
      <c r="B281" s="3133" t="s">
        <v>1888</v>
      </c>
      <c r="C281" s="3580">
        <f>SUM(C278:C280)</f>
        <v>5.2657344899999998</v>
      </c>
      <c r="D281" s="3225" t="s">
        <v>1939</v>
      </c>
      <c r="E281" s="3134"/>
      <c r="F281" s="3166" t="s">
        <v>24</v>
      </c>
      <c r="G281" s="3581"/>
      <c r="H281" s="3166"/>
      <c r="I281" s="3222"/>
      <c r="J281" s="3137"/>
      <c r="K281" s="3138"/>
    </row>
    <row r="282" spans="1:11" s="3139" customFormat="1" ht="24.95" hidden="1" customHeight="1" outlineLevel="1">
      <c r="A282" s="3579">
        <v>6843411.7300000004</v>
      </c>
      <c r="B282" s="3133" t="s">
        <v>1889</v>
      </c>
      <c r="C282" s="3580">
        <f t="shared" si="2"/>
        <v>6.8434117300000006</v>
      </c>
      <c r="D282" s="3225" t="s">
        <v>1939</v>
      </c>
      <c r="E282" s="3134"/>
      <c r="F282" s="3166" t="s">
        <v>24</v>
      </c>
      <c r="G282" s="3581"/>
      <c r="H282" s="3166"/>
      <c r="I282" s="3222"/>
      <c r="J282" s="3137"/>
      <c r="K282" s="3138"/>
    </row>
    <row r="283" spans="1:11" s="3139" customFormat="1" ht="24.95" hidden="1" customHeight="1" outlineLevel="1">
      <c r="A283" s="3579">
        <v>0</v>
      </c>
      <c r="B283" s="3133" t="s">
        <v>1890</v>
      </c>
      <c r="C283" s="3580">
        <f t="shared" si="2"/>
        <v>0</v>
      </c>
      <c r="D283" s="3225" t="s">
        <v>1939</v>
      </c>
      <c r="E283" s="3134"/>
      <c r="F283" s="3166" t="s">
        <v>24</v>
      </c>
      <c r="G283" s="3581"/>
      <c r="H283" s="3166"/>
      <c r="I283" s="3222"/>
      <c r="J283" s="3137"/>
      <c r="K283" s="3138"/>
    </row>
    <row r="284" spans="1:11" s="3139" customFormat="1" ht="24.95" hidden="1" customHeight="1" outlineLevel="1">
      <c r="A284" s="3579">
        <v>0</v>
      </c>
      <c r="B284" s="3133" t="s">
        <v>1891</v>
      </c>
      <c r="C284" s="3580">
        <f t="shared" si="2"/>
        <v>0</v>
      </c>
      <c r="D284" s="3225" t="s">
        <v>1939</v>
      </c>
      <c r="E284" s="3134"/>
      <c r="F284" s="3166" t="s">
        <v>24</v>
      </c>
      <c r="G284" s="3581"/>
      <c r="H284" s="3166"/>
      <c r="I284" s="3222"/>
      <c r="J284" s="3137"/>
      <c r="K284" s="3138"/>
    </row>
    <row r="285" spans="1:11" s="3139" customFormat="1" ht="24.95" customHeight="1" collapsed="1">
      <c r="A285" s="3579"/>
      <c r="B285" s="3133" t="s">
        <v>1892</v>
      </c>
      <c r="C285" s="3580">
        <f>SUM(C282:C284)</f>
        <v>6.8434117300000006</v>
      </c>
      <c r="D285" s="3225" t="s">
        <v>1939</v>
      </c>
      <c r="E285" s="3134"/>
      <c r="F285" s="3166" t="s">
        <v>24</v>
      </c>
      <c r="G285" s="3581"/>
      <c r="H285" s="3166"/>
      <c r="I285" s="3222"/>
      <c r="J285" s="3137"/>
      <c r="K285" s="3138"/>
    </row>
    <row r="286" spans="1:11" s="3139" customFormat="1" ht="24.95" hidden="1" customHeight="1" outlineLevel="1">
      <c r="A286" s="3579">
        <v>3084165.33</v>
      </c>
      <c r="B286" s="3133" t="s">
        <v>1893</v>
      </c>
      <c r="C286" s="3580">
        <f t="shared" si="2"/>
        <v>3.0841653300000003</v>
      </c>
      <c r="D286" s="3225" t="s">
        <v>1939</v>
      </c>
      <c r="E286" s="3134"/>
      <c r="F286" s="3166" t="s">
        <v>24</v>
      </c>
      <c r="G286" s="3581"/>
      <c r="H286" s="3166"/>
      <c r="I286" s="3222"/>
      <c r="J286" s="3137"/>
      <c r="K286" s="3138"/>
    </row>
    <row r="287" spans="1:11" s="3139" customFormat="1" ht="24.95" hidden="1" customHeight="1" outlineLevel="1">
      <c r="A287" s="3579">
        <v>0</v>
      </c>
      <c r="B287" s="3133" t="s">
        <v>1894</v>
      </c>
      <c r="C287" s="3580">
        <f t="shared" si="2"/>
        <v>0</v>
      </c>
      <c r="D287" s="3225" t="s">
        <v>1939</v>
      </c>
      <c r="E287" s="3134"/>
      <c r="F287" s="3166" t="s">
        <v>24</v>
      </c>
      <c r="G287" s="3581"/>
      <c r="H287" s="3166"/>
      <c r="I287" s="3222"/>
      <c r="J287" s="3137"/>
      <c r="K287" s="3138"/>
    </row>
    <row r="288" spans="1:11" s="3139" customFormat="1" ht="24.95" hidden="1" customHeight="1" outlineLevel="1">
      <c r="A288" s="3579">
        <v>775507.32</v>
      </c>
      <c r="B288" s="3133" t="s">
        <v>1895</v>
      </c>
      <c r="C288" s="3580">
        <f t="shared" si="2"/>
        <v>0.77550732</v>
      </c>
      <c r="D288" s="3225" t="s">
        <v>1939</v>
      </c>
      <c r="E288" s="3134"/>
      <c r="F288" s="3166" t="s">
        <v>24</v>
      </c>
      <c r="G288" s="3581"/>
      <c r="H288" s="3166"/>
      <c r="I288" s="3222"/>
      <c r="J288" s="3137"/>
      <c r="K288" s="3138"/>
    </row>
    <row r="289" spans="1:11" s="3139" customFormat="1" ht="24.95" hidden="1" customHeight="1" outlineLevel="1">
      <c r="A289" s="3579">
        <v>162696.71</v>
      </c>
      <c r="B289" s="3133" t="s">
        <v>1896</v>
      </c>
      <c r="C289" s="3580">
        <f t="shared" si="2"/>
        <v>0.16269670999999999</v>
      </c>
      <c r="D289" s="3225" t="s">
        <v>1939</v>
      </c>
      <c r="E289" s="3134"/>
      <c r="F289" s="3166" t="s">
        <v>24</v>
      </c>
      <c r="G289" s="3581"/>
      <c r="H289" s="3166"/>
      <c r="I289" s="3222"/>
      <c r="J289" s="3137"/>
      <c r="K289" s="3138"/>
    </row>
    <row r="290" spans="1:11" s="3139" customFormat="1" ht="24.95" customHeight="1" collapsed="1">
      <c r="A290" s="3579">
        <v>0</v>
      </c>
      <c r="B290" s="3133" t="s">
        <v>1897</v>
      </c>
      <c r="C290" s="3580">
        <f>SUM(C286:C289)</f>
        <v>4.0223693599999999</v>
      </c>
      <c r="D290" s="3225" t="s">
        <v>1939</v>
      </c>
      <c r="E290" s="3134"/>
      <c r="F290" s="3166" t="s">
        <v>24</v>
      </c>
      <c r="G290" s="3581"/>
      <c r="H290" s="3166"/>
      <c r="I290" s="3222"/>
      <c r="J290" s="3137"/>
      <c r="K290" s="3138"/>
    </row>
    <row r="291" spans="1:11" s="3139" customFormat="1" ht="24.95" hidden="1" customHeight="1" outlineLevel="1">
      <c r="A291" s="3579">
        <v>3743063.19</v>
      </c>
      <c r="B291" s="3133" t="s">
        <v>1898</v>
      </c>
      <c r="C291" s="3580">
        <f t="shared" si="2"/>
        <v>3.74306319</v>
      </c>
      <c r="D291" s="3225" t="s">
        <v>1939</v>
      </c>
      <c r="E291" s="3134"/>
      <c r="F291" s="3166" t="s">
        <v>24</v>
      </c>
      <c r="G291" s="3581"/>
      <c r="H291" s="3166"/>
      <c r="I291" s="3222"/>
      <c r="J291" s="3137"/>
      <c r="K291" s="3138"/>
    </row>
    <row r="292" spans="1:11" s="3139" customFormat="1" ht="24.95" hidden="1" customHeight="1" outlineLevel="1">
      <c r="A292" s="3579">
        <v>698929.35</v>
      </c>
      <c r="B292" s="3133" t="s">
        <v>1899</v>
      </c>
      <c r="C292" s="3580">
        <f t="shared" si="2"/>
        <v>0.69892935</v>
      </c>
      <c r="D292" s="3225" t="s">
        <v>1939</v>
      </c>
      <c r="E292" s="3134"/>
      <c r="F292" s="3166" t="s">
        <v>24</v>
      </c>
      <c r="G292" s="3581"/>
      <c r="H292" s="3166"/>
      <c r="I292" s="3222"/>
      <c r="J292" s="3137"/>
      <c r="K292" s="3138"/>
    </row>
    <row r="293" spans="1:11" s="3139" customFormat="1" ht="24.95" customHeight="1" collapsed="1">
      <c r="A293" s="3579">
        <v>0</v>
      </c>
      <c r="B293" s="3133" t="s">
        <v>1900</v>
      </c>
      <c r="C293" s="3580">
        <f>SUM(C291:C292)</f>
        <v>4.4419925400000002</v>
      </c>
      <c r="D293" s="3225" t="s">
        <v>1939</v>
      </c>
      <c r="E293" s="3134"/>
      <c r="F293" s="3166" t="s">
        <v>24</v>
      </c>
      <c r="G293" s="3581"/>
      <c r="H293" s="3166"/>
      <c r="I293" s="3222"/>
      <c r="J293" s="3137"/>
      <c r="K293" s="3138"/>
    </row>
    <row r="294" spans="1:11" s="3139" customFormat="1" ht="24.95" hidden="1" customHeight="1" outlineLevel="1">
      <c r="A294" s="3579">
        <v>0</v>
      </c>
      <c r="B294" s="3133" t="s">
        <v>1901</v>
      </c>
      <c r="C294" s="3580">
        <f t="shared" si="2"/>
        <v>0</v>
      </c>
      <c r="D294" s="3225" t="s">
        <v>1939</v>
      </c>
      <c r="E294" s="3134"/>
      <c r="F294" s="3166" t="s">
        <v>24</v>
      </c>
      <c r="G294" s="3581"/>
      <c r="H294" s="3166"/>
      <c r="I294" s="3222"/>
      <c r="J294" s="3137"/>
      <c r="K294" s="3138"/>
    </row>
    <row r="295" spans="1:11" s="3139" customFormat="1" ht="24.95" hidden="1" customHeight="1" outlineLevel="1">
      <c r="A295" s="3579">
        <v>1215049.95</v>
      </c>
      <c r="B295" s="3133" t="s">
        <v>1902</v>
      </c>
      <c r="C295" s="3580">
        <f t="shared" si="2"/>
        <v>1.21504995</v>
      </c>
      <c r="D295" s="3225" t="s">
        <v>1939</v>
      </c>
      <c r="E295" s="3134"/>
      <c r="F295" s="3166" t="s">
        <v>24</v>
      </c>
      <c r="G295" s="3581"/>
      <c r="H295" s="3166"/>
      <c r="I295" s="3222"/>
      <c r="J295" s="3137"/>
      <c r="K295" s="3138"/>
    </row>
    <row r="296" spans="1:11" s="3139" customFormat="1" ht="24.95" hidden="1" customHeight="1" outlineLevel="1">
      <c r="A296" s="3582">
        <v>0</v>
      </c>
      <c r="B296" s="3141" t="s">
        <v>1903</v>
      </c>
      <c r="C296" s="3580">
        <f t="shared" si="2"/>
        <v>0</v>
      </c>
      <c r="D296" s="3225" t="s">
        <v>1939</v>
      </c>
      <c r="E296" s="3142"/>
      <c r="F296" s="3166" t="s">
        <v>24</v>
      </c>
      <c r="G296" s="3581"/>
      <c r="H296" s="3166"/>
      <c r="I296" s="3222"/>
      <c r="J296" s="3145"/>
      <c r="K296" s="3138"/>
    </row>
    <row r="297" spans="1:11" s="3139" customFormat="1" ht="24.95" hidden="1" customHeight="1" outlineLevel="1">
      <c r="A297" s="3583">
        <v>240038.12</v>
      </c>
      <c r="B297" s="3147" t="s">
        <v>1904</v>
      </c>
      <c r="C297" s="3580">
        <f t="shared" si="2"/>
        <v>0.24003811999999999</v>
      </c>
      <c r="D297" s="3225" t="s">
        <v>1939</v>
      </c>
      <c r="E297" s="3148"/>
      <c r="F297" s="3166" t="s">
        <v>24</v>
      </c>
      <c r="G297" s="3581"/>
      <c r="H297" s="3166"/>
      <c r="I297" s="3222"/>
      <c r="J297" s="3151"/>
      <c r="K297" s="3138"/>
    </row>
    <row r="298" spans="1:11" s="3139" customFormat="1" ht="24.95" customHeight="1" collapsed="1">
      <c r="A298" s="3579"/>
      <c r="B298" s="3133" t="s">
        <v>1905</v>
      </c>
      <c r="C298" s="3580">
        <f>SUM(C294:C297)</f>
        <v>1.45508807</v>
      </c>
      <c r="D298" s="3225" t="s">
        <v>1939</v>
      </c>
      <c r="E298" s="3134"/>
      <c r="F298" s="3166" t="s">
        <v>24</v>
      </c>
      <c r="G298" s="3581"/>
      <c r="H298" s="3166"/>
      <c r="I298" s="3222"/>
      <c r="J298" s="3137"/>
      <c r="K298" s="3138"/>
    </row>
    <row r="299" spans="1:11" s="3139" customFormat="1" ht="24.95" hidden="1" customHeight="1" outlineLevel="1">
      <c r="A299" s="3579">
        <v>0</v>
      </c>
      <c r="B299" s="3133" t="s">
        <v>1906</v>
      </c>
      <c r="C299" s="3580">
        <f t="shared" si="2"/>
        <v>0</v>
      </c>
      <c r="D299" s="3225" t="s">
        <v>1939</v>
      </c>
      <c r="E299" s="3134"/>
      <c r="F299" s="3166" t="s">
        <v>24</v>
      </c>
      <c r="G299" s="3581"/>
      <c r="H299" s="3166"/>
      <c r="I299" s="3222"/>
      <c r="J299" s="3137"/>
      <c r="K299" s="3138"/>
    </row>
    <row r="300" spans="1:11" s="3139" customFormat="1" ht="24.95" hidden="1" customHeight="1" outlineLevel="1">
      <c r="A300" s="3579">
        <v>0</v>
      </c>
      <c r="B300" s="3133" t="s">
        <v>1907</v>
      </c>
      <c r="C300" s="3580">
        <f t="shared" si="2"/>
        <v>0</v>
      </c>
      <c r="D300" s="3225" t="s">
        <v>1939</v>
      </c>
      <c r="E300" s="3134"/>
      <c r="F300" s="3166" t="s">
        <v>24</v>
      </c>
      <c r="G300" s="3581"/>
      <c r="H300" s="3166"/>
      <c r="I300" s="3222"/>
      <c r="J300" s="3137"/>
      <c r="K300" s="3138"/>
    </row>
    <row r="301" spans="1:11" s="3139" customFormat="1" ht="24.95" hidden="1" customHeight="1" outlineLevel="1">
      <c r="A301" s="3579">
        <v>0</v>
      </c>
      <c r="B301" s="3133" t="s">
        <v>1908</v>
      </c>
      <c r="C301" s="3580">
        <f t="shared" si="2"/>
        <v>0</v>
      </c>
      <c r="D301" s="3225" t="s">
        <v>1939</v>
      </c>
      <c r="E301" s="3134"/>
      <c r="F301" s="3166" t="s">
        <v>24</v>
      </c>
      <c r="G301" s="3581"/>
      <c r="H301" s="3166"/>
      <c r="I301" s="3222"/>
      <c r="J301" s="3137"/>
      <c r="K301" s="3138"/>
    </row>
    <row r="302" spans="1:11" s="3139" customFormat="1" ht="24.95" customHeight="1" collapsed="1">
      <c r="A302" s="3579"/>
      <c r="B302" s="3133" t="s">
        <v>1909</v>
      </c>
      <c r="C302" s="3580">
        <f>SUM(C299:C301)</f>
        <v>0</v>
      </c>
      <c r="D302" s="3225" t="s">
        <v>1939</v>
      </c>
      <c r="E302" s="3134"/>
      <c r="F302" s="3166" t="s">
        <v>24</v>
      </c>
      <c r="G302" s="3581"/>
      <c r="H302" s="3166"/>
      <c r="I302" s="3222"/>
      <c r="J302" s="3137"/>
      <c r="K302" s="3138"/>
    </row>
    <row r="303" spans="1:11" s="3139" customFormat="1" ht="24.95" customHeight="1">
      <c r="A303" s="3579">
        <v>870072.64</v>
      </c>
      <c r="B303" s="3133" t="s">
        <v>1910</v>
      </c>
      <c r="C303" s="3580">
        <f t="shared" si="2"/>
        <v>0.87007264000000006</v>
      </c>
      <c r="D303" s="3225" t="s">
        <v>1939</v>
      </c>
      <c r="E303" s="3134"/>
      <c r="F303" s="3166" t="s">
        <v>24</v>
      </c>
      <c r="G303" s="3581"/>
      <c r="H303" s="3166"/>
      <c r="I303" s="3222"/>
      <c r="J303" s="3137"/>
      <c r="K303" s="3138"/>
    </row>
    <row r="304" spans="1:11" s="3139" customFormat="1" ht="24.95" hidden="1" customHeight="1" outlineLevel="1">
      <c r="A304" s="3579">
        <v>2876042.19</v>
      </c>
      <c r="B304" s="3133" t="s">
        <v>1911</v>
      </c>
      <c r="C304" s="3580">
        <f t="shared" si="2"/>
        <v>2.8760421900000002</v>
      </c>
      <c r="D304" s="3225" t="s">
        <v>1939</v>
      </c>
      <c r="E304" s="3134"/>
      <c r="F304" s="3166" t="s">
        <v>24</v>
      </c>
      <c r="G304" s="3581"/>
      <c r="H304" s="3166"/>
      <c r="I304" s="3222"/>
      <c r="J304" s="3137"/>
      <c r="K304" s="3138"/>
    </row>
    <row r="305" spans="1:11" s="3139" customFormat="1" ht="24.95" hidden="1" customHeight="1" outlineLevel="1">
      <c r="A305" s="3579">
        <v>0</v>
      </c>
      <c r="B305" s="3133" t="s">
        <v>1912</v>
      </c>
      <c r="C305" s="3580">
        <f t="shared" si="2"/>
        <v>0</v>
      </c>
      <c r="D305" s="3225" t="s">
        <v>1939</v>
      </c>
      <c r="E305" s="3134"/>
      <c r="F305" s="3166" t="s">
        <v>24</v>
      </c>
      <c r="G305" s="3581"/>
      <c r="H305" s="3166"/>
      <c r="I305" s="3222"/>
      <c r="J305" s="3137"/>
      <c r="K305" s="3138"/>
    </row>
    <row r="306" spans="1:11" s="3139" customFormat="1" ht="24.95" customHeight="1" collapsed="1">
      <c r="A306" s="3579"/>
      <c r="B306" s="3133" t="s">
        <v>1913</v>
      </c>
      <c r="C306" s="3580">
        <f>SUM(C304:C305)</f>
        <v>2.8760421900000002</v>
      </c>
      <c r="D306" s="3225" t="s">
        <v>1939</v>
      </c>
      <c r="E306" s="3134"/>
      <c r="F306" s="3166" t="s">
        <v>24</v>
      </c>
      <c r="G306" s="3581"/>
      <c r="H306" s="3166"/>
      <c r="I306" s="3222"/>
      <c r="J306" s="3137"/>
      <c r="K306" s="3138"/>
    </row>
    <row r="307" spans="1:11" s="3139" customFormat="1" ht="24.95" hidden="1" customHeight="1" outlineLevel="1">
      <c r="A307" s="3579">
        <v>1836260.63</v>
      </c>
      <c r="B307" s="3133" t="s">
        <v>1914</v>
      </c>
      <c r="C307" s="3580">
        <f t="shared" si="2"/>
        <v>1.8362606299999999</v>
      </c>
      <c r="D307" s="3225" t="s">
        <v>1939</v>
      </c>
      <c r="E307" s="3134"/>
      <c r="F307" s="3166" t="s">
        <v>24</v>
      </c>
      <c r="G307" s="3581"/>
      <c r="H307" s="3166"/>
      <c r="I307" s="3222"/>
      <c r="J307" s="3137"/>
      <c r="K307" s="3138"/>
    </row>
    <row r="308" spans="1:11" s="3139" customFormat="1" ht="24.95" hidden="1" customHeight="1" outlineLevel="1">
      <c r="A308" s="3579">
        <v>2073446.13</v>
      </c>
      <c r="B308" s="3133" t="s">
        <v>1915</v>
      </c>
      <c r="C308" s="3580">
        <f t="shared" si="2"/>
        <v>2.0734461299999998</v>
      </c>
      <c r="D308" s="3225" t="s">
        <v>1939</v>
      </c>
      <c r="E308" s="3134"/>
      <c r="F308" s="3166" t="s">
        <v>24</v>
      </c>
      <c r="G308" s="3581"/>
      <c r="H308" s="3166"/>
      <c r="I308" s="3222"/>
      <c r="J308" s="3137"/>
      <c r="K308" s="3138"/>
    </row>
    <row r="309" spans="1:11" s="3139" customFormat="1" ht="24.95" hidden="1" customHeight="1" outlineLevel="1">
      <c r="A309" s="3579">
        <v>1138452.3500000001</v>
      </c>
      <c r="B309" s="3133" t="s">
        <v>1916</v>
      </c>
      <c r="C309" s="3580">
        <f t="shared" si="2"/>
        <v>1.1384523500000001</v>
      </c>
      <c r="D309" s="3225" t="s">
        <v>1939</v>
      </c>
      <c r="E309" s="3134"/>
      <c r="F309" s="3166" t="s">
        <v>24</v>
      </c>
      <c r="G309" s="3581"/>
      <c r="H309" s="3166"/>
      <c r="I309" s="3222"/>
      <c r="J309" s="3137"/>
      <c r="K309" s="3138"/>
    </row>
    <row r="310" spans="1:11" s="3139" customFormat="1" ht="24.95" customHeight="1" collapsed="1">
      <c r="A310" s="3579"/>
      <c r="B310" s="3133" t="s">
        <v>1917</v>
      </c>
      <c r="C310" s="3580">
        <f>SUM(C307:C309)</f>
        <v>5.0481591100000003</v>
      </c>
      <c r="D310" s="3225" t="s">
        <v>1939</v>
      </c>
      <c r="E310" s="3134"/>
      <c r="F310" s="3166" t="s">
        <v>24</v>
      </c>
      <c r="G310" s="3581"/>
      <c r="H310" s="3166"/>
      <c r="I310" s="3222"/>
      <c r="J310" s="3137"/>
      <c r="K310" s="3138"/>
    </row>
    <row r="311" spans="1:11" s="3139" customFormat="1" ht="24.95" hidden="1" customHeight="1" outlineLevel="1">
      <c r="A311" s="3579">
        <v>1550235.9</v>
      </c>
      <c r="B311" s="3133" t="s">
        <v>1918</v>
      </c>
      <c r="C311" s="3580">
        <f t="shared" si="2"/>
        <v>1.5502358999999999</v>
      </c>
      <c r="D311" s="3225" t="s">
        <v>1939</v>
      </c>
      <c r="E311" s="3134"/>
      <c r="F311" s="3166" t="s">
        <v>24</v>
      </c>
      <c r="G311" s="3581"/>
      <c r="H311" s="3166"/>
      <c r="I311" s="3222"/>
      <c r="J311" s="3137"/>
      <c r="K311" s="3138"/>
    </row>
    <row r="312" spans="1:11" s="3139" customFormat="1" ht="24.95" hidden="1" customHeight="1" outlineLevel="1">
      <c r="A312" s="3579">
        <v>5264.4</v>
      </c>
      <c r="B312" s="3133" t="s">
        <v>1919</v>
      </c>
      <c r="C312" s="3580">
        <f t="shared" si="2"/>
        <v>5.2643999999999998E-3</v>
      </c>
      <c r="D312" s="3225" t="s">
        <v>1939</v>
      </c>
      <c r="E312" s="3134"/>
      <c r="F312" s="3166" t="s">
        <v>24</v>
      </c>
      <c r="G312" s="3581"/>
      <c r="H312" s="3166"/>
      <c r="I312" s="3222"/>
      <c r="J312" s="3137"/>
      <c r="K312" s="3138"/>
    </row>
    <row r="313" spans="1:11" s="3139" customFormat="1" ht="24.95" hidden="1" customHeight="1" outlineLevel="1">
      <c r="A313" s="3579">
        <v>1358.9</v>
      </c>
      <c r="B313" s="3133" t="s">
        <v>1920</v>
      </c>
      <c r="C313" s="3580">
        <f t="shared" si="2"/>
        <v>1.3589000000000001E-3</v>
      </c>
      <c r="D313" s="3225" t="s">
        <v>1939</v>
      </c>
      <c r="E313" s="3134"/>
      <c r="F313" s="3166" t="s">
        <v>24</v>
      </c>
      <c r="G313" s="3581"/>
      <c r="H313" s="3166"/>
      <c r="I313" s="3222"/>
      <c r="J313" s="3137"/>
      <c r="K313" s="3138"/>
    </row>
    <row r="314" spans="1:11" s="3139" customFormat="1" ht="24.95" customHeight="1" collapsed="1">
      <c r="A314" s="3579"/>
      <c r="B314" s="3133" t="s">
        <v>1921</v>
      </c>
      <c r="C314" s="3580">
        <f>SUM(C311:C313)</f>
        <v>1.5568591999999999</v>
      </c>
      <c r="D314" s="3225" t="s">
        <v>1939</v>
      </c>
      <c r="E314" s="3134"/>
      <c r="F314" s="3166" t="s">
        <v>24</v>
      </c>
      <c r="G314" s="3581"/>
      <c r="H314" s="3166"/>
      <c r="I314" s="3222"/>
      <c r="J314" s="3137"/>
      <c r="K314" s="3138"/>
    </row>
    <row r="315" spans="1:11" s="3139" customFormat="1" ht="24.95" hidden="1" customHeight="1" outlineLevel="1">
      <c r="A315" s="3579">
        <v>2146431.85</v>
      </c>
      <c r="B315" s="3133" t="s">
        <v>1922</v>
      </c>
      <c r="C315" s="3580">
        <f t="shared" si="2"/>
        <v>2.1464318499999999</v>
      </c>
      <c r="D315" s="3225" t="s">
        <v>1939</v>
      </c>
      <c r="E315" s="3134"/>
      <c r="F315" s="3166" t="s">
        <v>24</v>
      </c>
      <c r="G315" s="3581"/>
      <c r="H315" s="3166"/>
      <c r="I315" s="3222"/>
      <c r="J315" s="3137"/>
      <c r="K315" s="3138"/>
    </row>
    <row r="316" spans="1:11" s="3139" customFormat="1" ht="24.95" hidden="1" customHeight="1" outlineLevel="1">
      <c r="A316" s="3579">
        <v>1584366.69</v>
      </c>
      <c r="B316" s="3133" t="s">
        <v>1923</v>
      </c>
      <c r="C316" s="3580">
        <f t="shared" si="2"/>
        <v>1.58436669</v>
      </c>
      <c r="D316" s="3225" t="s">
        <v>1939</v>
      </c>
      <c r="E316" s="3134"/>
      <c r="F316" s="3166" t="s">
        <v>24</v>
      </c>
      <c r="G316" s="3581"/>
      <c r="H316" s="3166"/>
      <c r="I316" s="3222"/>
      <c r="J316" s="3137"/>
      <c r="K316" s="3138"/>
    </row>
    <row r="317" spans="1:11" s="3139" customFormat="1" ht="24.95" hidden="1" customHeight="1" outlineLevel="1">
      <c r="A317" s="3579">
        <v>197192.89</v>
      </c>
      <c r="B317" s="3133" t="s">
        <v>1924</v>
      </c>
      <c r="C317" s="3580">
        <f t="shared" si="2"/>
        <v>0.19719289000000001</v>
      </c>
      <c r="D317" s="3225" t="s">
        <v>1939</v>
      </c>
      <c r="E317" s="3134"/>
      <c r="F317" s="3166" t="s">
        <v>24</v>
      </c>
      <c r="G317" s="3581"/>
      <c r="H317" s="3166"/>
      <c r="I317" s="3222"/>
      <c r="J317" s="3137"/>
      <c r="K317" s="3138"/>
    </row>
    <row r="318" spans="1:11" s="3139" customFormat="1" ht="24.95" hidden="1" customHeight="1" outlineLevel="1">
      <c r="A318" s="3579">
        <v>0</v>
      </c>
      <c r="B318" s="3133" t="s">
        <v>1925</v>
      </c>
      <c r="C318" s="3580">
        <f t="shared" si="2"/>
        <v>0</v>
      </c>
      <c r="D318" s="3225" t="s">
        <v>1939</v>
      </c>
      <c r="E318" s="3134"/>
      <c r="F318" s="3166" t="s">
        <v>24</v>
      </c>
      <c r="G318" s="3581"/>
      <c r="H318" s="3166"/>
      <c r="I318" s="3222"/>
      <c r="J318" s="3137"/>
      <c r="K318" s="3138"/>
    </row>
    <row r="319" spans="1:11" s="3139" customFormat="1" ht="24.95" customHeight="1" collapsed="1">
      <c r="A319" s="3579"/>
      <c r="B319" s="3133" t="s">
        <v>1926</v>
      </c>
      <c r="C319" s="3580">
        <f>SUM(C315:C318)</f>
        <v>3.9279914300000001</v>
      </c>
      <c r="D319" s="3225" t="s">
        <v>1939</v>
      </c>
      <c r="E319" s="3134"/>
      <c r="F319" s="3166" t="s">
        <v>24</v>
      </c>
      <c r="G319" s="3581"/>
      <c r="H319" s="3166"/>
      <c r="I319" s="3222"/>
      <c r="J319" s="3137"/>
      <c r="K319" s="3138"/>
    </row>
    <row r="320" spans="1:11" s="3139" customFormat="1" ht="24.95" hidden="1" customHeight="1" outlineLevel="1">
      <c r="A320" s="3579">
        <v>1462715.53</v>
      </c>
      <c r="B320" s="3133" t="s">
        <v>1927</v>
      </c>
      <c r="C320" s="3580">
        <f t="shared" si="2"/>
        <v>1.4627155300000001</v>
      </c>
      <c r="D320" s="3225" t="s">
        <v>1939</v>
      </c>
      <c r="E320" s="3134"/>
      <c r="F320" s="3166" t="s">
        <v>24</v>
      </c>
      <c r="G320" s="3581"/>
      <c r="H320" s="3166"/>
      <c r="I320" s="3222"/>
      <c r="J320" s="3137"/>
      <c r="K320" s="3138"/>
    </row>
    <row r="321" spans="1:15" s="3139" customFormat="1" ht="24.95" hidden="1" customHeight="1" outlineLevel="1">
      <c r="A321" s="3579">
        <v>466208.59</v>
      </c>
      <c r="B321" s="3133" t="s">
        <v>1928</v>
      </c>
      <c r="C321" s="3580">
        <f t="shared" si="2"/>
        <v>0.46620859000000003</v>
      </c>
      <c r="D321" s="3225" t="s">
        <v>1939</v>
      </c>
      <c r="E321" s="3134"/>
      <c r="F321" s="3166" t="s">
        <v>24</v>
      </c>
      <c r="G321" s="3581"/>
      <c r="H321" s="3166"/>
      <c r="I321" s="3222"/>
      <c r="J321" s="3137"/>
      <c r="K321" s="3138"/>
    </row>
    <row r="322" spans="1:15" s="3139" customFormat="1" ht="24.95" customHeight="1" collapsed="1">
      <c r="A322" s="3579"/>
      <c r="B322" s="3133" t="s">
        <v>1929</v>
      </c>
      <c r="C322" s="3580">
        <f>SUM(C320:C321)</f>
        <v>1.92892412</v>
      </c>
      <c r="D322" s="3225" t="s">
        <v>1939</v>
      </c>
      <c r="E322" s="3134"/>
      <c r="F322" s="3166" t="s">
        <v>24</v>
      </c>
      <c r="G322" s="3581"/>
      <c r="H322" s="3166"/>
      <c r="I322" s="3222"/>
      <c r="J322" s="3137"/>
      <c r="K322" s="3138"/>
    </row>
    <row r="323" spans="1:15" s="3139" customFormat="1" ht="24.95" hidden="1" customHeight="1" outlineLevel="1">
      <c r="A323" s="3582">
        <v>4350871.12</v>
      </c>
      <c r="B323" s="3141" t="s">
        <v>1930</v>
      </c>
      <c r="C323" s="3580">
        <f t="shared" si="2"/>
        <v>4.3508711199999999</v>
      </c>
      <c r="D323" s="3225" t="s">
        <v>1939</v>
      </c>
      <c r="E323" s="3142"/>
      <c r="F323" s="3166" t="s">
        <v>24</v>
      </c>
      <c r="G323" s="3581"/>
      <c r="H323" s="3166"/>
      <c r="I323" s="3222"/>
      <c r="J323" s="3145"/>
      <c r="K323" s="3138"/>
    </row>
    <row r="324" spans="1:15" s="3139" customFormat="1" ht="24.95" hidden="1" customHeight="1" outlineLevel="1">
      <c r="A324" s="3584">
        <v>0</v>
      </c>
      <c r="B324" s="3147" t="s">
        <v>1931</v>
      </c>
      <c r="C324" s="3580">
        <f t="shared" si="2"/>
        <v>0</v>
      </c>
      <c r="D324" s="3225" t="s">
        <v>1939</v>
      </c>
      <c r="E324" s="3148"/>
      <c r="F324" s="3166" t="s">
        <v>24</v>
      </c>
      <c r="G324" s="3581"/>
      <c r="H324" s="3166"/>
      <c r="I324" s="3222"/>
      <c r="J324" s="3151"/>
      <c r="K324" s="3138"/>
    </row>
    <row r="325" spans="1:15" s="3139" customFormat="1" ht="24.95" customHeight="1" collapsed="1">
      <c r="A325" s="3579"/>
      <c r="B325" s="3133" t="s">
        <v>1932</v>
      </c>
      <c r="C325" s="3580">
        <f>SUM(C323:C324)</f>
        <v>4.3508711199999999</v>
      </c>
      <c r="D325" s="3225" t="s">
        <v>1939</v>
      </c>
      <c r="E325" s="3134"/>
      <c r="F325" s="3166" t="s">
        <v>24</v>
      </c>
      <c r="G325" s="3581"/>
      <c r="H325" s="3166"/>
      <c r="I325" s="3222"/>
      <c r="J325" s="3137"/>
      <c r="K325" s="3138"/>
    </row>
    <row r="326" spans="1:15" s="3139" customFormat="1" ht="24.95" hidden="1" customHeight="1" outlineLevel="1">
      <c r="A326" s="3579">
        <v>37947.120000000003</v>
      </c>
      <c r="B326" s="3133" t="s">
        <v>1933</v>
      </c>
      <c r="C326" s="3580">
        <f t="shared" si="2"/>
        <v>3.7947120000000001E-2</v>
      </c>
      <c r="D326" s="3225" t="s">
        <v>1939</v>
      </c>
      <c r="E326" s="3134"/>
      <c r="F326" s="3166" t="s">
        <v>24</v>
      </c>
      <c r="G326" s="3581"/>
      <c r="H326" s="3166"/>
      <c r="I326" s="3222"/>
      <c r="J326" s="3137"/>
      <c r="K326" s="3138"/>
    </row>
    <row r="327" spans="1:15" s="3139" customFormat="1" ht="24.95" hidden="1" customHeight="1" outlineLevel="1">
      <c r="A327" s="3579">
        <v>528347.6</v>
      </c>
      <c r="B327" s="3133" t="s">
        <v>1934</v>
      </c>
      <c r="C327" s="3580">
        <f t="shared" si="2"/>
        <v>0.52834760000000003</v>
      </c>
      <c r="D327" s="3225" t="s">
        <v>1939</v>
      </c>
      <c r="E327" s="3134"/>
      <c r="F327" s="3166" t="s">
        <v>24</v>
      </c>
      <c r="G327" s="3581"/>
      <c r="H327" s="3166"/>
      <c r="I327" s="3222"/>
      <c r="J327" s="3137"/>
      <c r="K327" s="3138"/>
    </row>
    <row r="328" spans="1:15" s="3139" customFormat="1" ht="24.95" customHeight="1" collapsed="1">
      <c r="A328" s="3585"/>
      <c r="B328" s="3153" t="s">
        <v>1935</v>
      </c>
      <c r="C328" s="3580">
        <f>SUM(C326:C327)</f>
        <v>0.56629472000000003</v>
      </c>
      <c r="D328" s="3225" t="s">
        <v>1939</v>
      </c>
      <c r="E328" s="3134"/>
      <c r="F328" s="3166" t="s">
        <v>24</v>
      </c>
      <c r="G328" s="3581"/>
      <c r="H328" s="3166"/>
      <c r="I328" s="3222"/>
      <c r="J328" s="3137"/>
      <c r="K328" s="3138"/>
    </row>
    <row r="329" spans="1:15" s="3082" customFormat="1" ht="27.95" customHeight="1">
      <c r="A329" s="3586"/>
      <c r="B329" s="3130"/>
      <c r="C329" s="3575"/>
      <c r="D329" s="3132"/>
      <c r="E329" s="3161"/>
      <c r="F329" s="3161"/>
      <c r="G329" s="3161"/>
      <c r="H329" s="3128"/>
      <c r="I329" s="3129"/>
      <c r="J329" s="3128"/>
      <c r="K329" s="3586"/>
      <c r="L329" s="3108"/>
      <c r="M329" s="3081"/>
      <c r="O329" s="3108"/>
    </row>
    <row r="330" spans="1:15" s="3082" customFormat="1" ht="27.95" customHeight="1">
      <c r="A330" s="3586"/>
      <c r="B330" s="3130"/>
      <c r="C330" s="3575"/>
      <c r="D330" s="3132"/>
      <c r="E330" s="3161"/>
      <c r="F330" s="3161"/>
      <c r="G330" s="3161"/>
      <c r="H330" s="3128"/>
      <c r="I330" s="3129"/>
      <c r="J330" s="3128"/>
      <c r="K330" s="3586"/>
      <c r="L330" s="3108"/>
      <c r="M330" s="3081"/>
      <c r="O330" s="3108"/>
    </row>
    <row r="331" spans="1:15" s="3082" customFormat="1" ht="27.95" customHeight="1">
      <c r="A331" s="3084"/>
      <c r="B331" s="3130"/>
      <c r="C331" s="3575"/>
      <c r="D331" s="3132"/>
      <c r="E331" s="3161"/>
      <c r="F331" s="3161"/>
      <c r="G331" s="3161"/>
      <c r="H331" s="3128"/>
      <c r="I331" s="3129"/>
      <c r="J331" s="3128"/>
      <c r="L331" s="3108"/>
      <c r="M331" s="3081"/>
      <c r="O331" s="3108"/>
    </row>
    <row r="332" spans="1:15" s="3082" customFormat="1" ht="27.95" customHeight="1">
      <c r="A332" s="3084"/>
      <c r="B332" s="3208"/>
      <c r="C332" s="3587"/>
      <c r="D332" s="3588"/>
      <c r="E332" s="3161"/>
      <c r="F332" s="3161"/>
      <c r="G332" s="3161"/>
      <c r="H332" s="3162"/>
      <c r="I332" s="3163"/>
      <c r="J332" s="3162"/>
      <c r="L332" s="3108"/>
      <c r="M332" s="3081"/>
      <c r="O332" s="3108"/>
    </row>
    <row r="333" spans="1:15" s="3082" customFormat="1" ht="27.95" customHeight="1">
      <c r="A333" s="3084"/>
      <c r="B333" s="4553" t="s">
        <v>1463</v>
      </c>
      <c r="C333" s="4554"/>
      <c r="D333" s="4555"/>
      <c r="E333" s="3074" t="s">
        <v>936</v>
      </c>
      <c r="F333" s="3075"/>
      <c r="G333" s="3075"/>
      <c r="H333" s="3162"/>
      <c r="I333" s="3163"/>
      <c r="J333" s="3078" t="s">
        <v>1877</v>
      </c>
      <c r="K333" s="3079" t="s">
        <v>1947</v>
      </c>
      <c r="L333" s="3108"/>
      <c r="M333" s="3081"/>
      <c r="O333" s="3164">
        <v>7</v>
      </c>
    </row>
    <row r="334" spans="1:15" s="3082" customFormat="1" ht="27.95" customHeight="1">
      <c r="A334" s="3084"/>
      <c r="B334" s="4553" t="s">
        <v>1464</v>
      </c>
      <c r="C334" s="4554"/>
      <c r="D334" s="4555"/>
      <c r="E334" s="3085" t="s">
        <v>943</v>
      </c>
      <c r="F334" s="3075"/>
      <c r="G334" s="3086"/>
      <c r="H334" s="3162"/>
      <c r="I334" s="3163"/>
      <c r="J334" s="3162"/>
      <c r="K334" s="3082" t="s">
        <v>2245</v>
      </c>
      <c r="L334" s="3108"/>
      <c r="M334" s="3081"/>
      <c r="O334" s="3108"/>
    </row>
    <row r="335" spans="1:15" s="3082" customFormat="1" ht="27.95" customHeight="1">
      <c r="A335" s="3084"/>
      <c r="B335" s="3130" t="s">
        <v>23</v>
      </c>
      <c r="C335" s="3165">
        <v>1</v>
      </c>
      <c r="D335" s="3132"/>
      <c r="E335" s="3085" t="s">
        <v>663</v>
      </c>
      <c r="F335" s="3166" t="s">
        <v>24</v>
      </c>
      <c r="G335" s="3167">
        <v>0.124</v>
      </c>
      <c r="H335" s="3166"/>
      <c r="I335" s="3168">
        <v>1</v>
      </c>
      <c r="J335" s="3128"/>
      <c r="L335" s="3108"/>
      <c r="M335" s="3081"/>
    </row>
    <row r="336" spans="1:15" s="3176" customFormat="1" ht="18" hidden="1" customHeight="1" outlineLevel="1">
      <c r="A336" s="3169"/>
      <c r="B336" s="3170" t="s">
        <v>1880</v>
      </c>
      <c r="C336" s="3171">
        <v>1</v>
      </c>
      <c r="D336" s="3172"/>
      <c r="E336" s="3173"/>
      <c r="F336" s="3166" t="s">
        <v>24</v>
      </c>
      <c r="G336" s="3166"/>
      <c r="H336" s="3166"/>
      <c r="I336" s="3168"/>
      <c r="J336" s="3174"/>
      <c r="K336" s="3175"/>
    </row>
    <row r="337" spans="1:11" s="3176" customFormat="1" ht="18" hidden="1" customHeight="1" outlineLevel="1">
      <c r="A337" s="3169"/>
      <c r="B337" s="3170" t="s">
        <v>1881</v>
      </c>
      <c r="C337" s="3171">
        <v>1</v>
      </c>
      <c r="D337" s="3172"/>
      <c r="E337" s="3173"/>
      <c r="F337" s="3166" t="s">
        <v>24</v>
      </c>
      <c r="G337" s="3166"/>
      <c r="H337" s="3166"/>
      <c r="I337" s="3168"/>
      <c r="J337" s="3174"/>
      <c r="K337" s="3175"/>
    </row>
    <row r="338" spans="1:11" s="3176" customFormat="1" ht="18" hidden="1" customHeight="1" outlineLevel="1">
      <c r="A338" s="3169"/>
      <c r="B338" s="3170" t="s">
        <v>1882</v>
      </c>
      <c r="C338" s="3171">
        <v>1</v>
      </c>
      <c r="D338" s="3172"/>
      <c r="E338" s="3173"/>
      <c r="F338" s="3166" t="s">
        <v>24</v>
      </c>
      <c r="G338" s="3166"/>
      <c r="H338" s="3166"/>
      <c r="I338" s="3168"/>
      <c r="J338" s="3174"/>
      <c r="K338" s="3175"/>
    </row>
    <row r="339" spans="1:11" s="3176" customFormat="1" ht="18" hidden="1" customHeight="1" outlineLevel="1">
      <c r="A339" s="3169"/>
      <c r="B339" s="3170" t="s">
        <v>1883</v>
      </c>
      <c r="C339" s="3171">
        <v>1</v>
      </c>
      <c r="D339" s="3172"/>
      <c r="E339" s="3173"/>
      <c r="F339" s="3166" t="s">
        <v>24</v>
      </c>
      <c r="G339" s="3166"/>
      <c r="H339" s="3166"/>
      <c r="I339" s="3168"/>
      <c r="J339" s="3174"/>
      <c r="K339" s="3175"/>
    </row>
    <row r="340" spans="1:11" s="3176" customFormat="1" ht="18" customHeight="1" collapsed="1">
      <c r="A340" s="3169"/>
      <c r="B340" s="3170" t="s">
        <v>1884</v>
      </c>
      <c r="C340" s="3171">
        <v>1</v>
      </c>
      <c r="D340" s="3172"/>
      <c r="E340" s="3173"/>
      <c r="F340" s="3166" t="s">
        <v>24</v>
      </c>
      <c r="G340" s="3166"/>
      <c r="H340" s="3166"/>
      <c r="I340" s="3168"/>
      <c r="J340" s="3174"/>
      <c r="K340" s="3175"/>
    </row>
    <row r="341" spans="1:11" s="3176" customFormat="1" ht="18" hidden="1" customHeight="1" outlineLevel="1">
      <c r="A341" s="3169"/>
      <c r="B341" s="3170" t="s">
        <v>1885</v>
      </c>
      <c r="C341" s="3171">
        <v>1</v>
      </c>
      <c r="D341" s="3172"/>
      <c r="E341" s="3173"/>
      <c r="F341" s="3166" t="s">
        <v>24</v>
      </c>
      <c r="G341" s="3166"/>
      <c r="H341" s="3166"/>
      <c r="I341" s="3168"/>
      <c r="J341" s="3174"/>
      <c r="K341" s="3175"/>
    </row>
    <row r="342" spans="1:11" s="3176" customFormat="1" ht="18" hidden="1" customHeight="1" outlineLevel="1">
      <c r="A342" s="3169"/>
      <c r="B342" s="3170" t="s">
        <v>1886</v>
      </c>
      <c r="C342" s="3171">
        <v>1</v>
      </c>
      <c r="D342" s="3172"/>
      <c r="E342" s="3173"/>
      <c r="F342" s="3166" t="s">
        <v>24</v>
      </c>
      <c r="G342" s="3166"/>
      <c r="H342" s="3166"/>
      <c r="I342" s="3168"/>
      <c r="J342" s="3174"/>
      <c r="K342" s="3175"/>
    </row>
    <row r="343" spans="1:11" s="3176" customFormat="1" ht="18" hidden="1" customHeight="1" outlineLevel="1">
      <c r="A343" s="3169"/>
      <c r="B343" s="3170" t="s">
        <v>1887</v>
      </c>
      <c r="C343" s="3171">
        <v>1</v>
      </c>
      <c r="D343" s="3172"/>
      <c r="E343" s="3173"/>
      <c r="F343" s="3166" t="s">
        <v>24</v>
      </c>
      <c r="G343" s="3166"/>
      <c r="H343" s="3166"/>
      <c r="I343" s="3168"/>
      <c r="J343" s="3174"/>
      <c r="K343" s="3175"/>
    </row>
    <row r="344" spans="1:11" s="3176" customFormat="1" ht="18" customHeight="1" collapsed="1">
      <c r="A344" s="3169"/>
      <c r="B344" s="3170" t="s">
        <v>1888</v>
      </c>
      <c r="C344" s="3171">
        <v>1</v>
      </c>
      <c r="D344" s="3172"/>
      <c r="E344" s="3173"/>
      <c r="F344" s="3166" t="s">
        <v>24</v>
      </c>
      <c r="G344" s="3166"/>
      <c r="H344" s="3166"/>
      <c r="I344" s="3168"/>
      <c r="J344" s="3174"/>
      <c r="K344" s="3175"/>
    </row>
    <row r="345" spans="1:11" s="3176" customFormat="1" ht="18" hidden="1" customHeight="1" outlineLevel="1">
      <c r="A345" s="3169"/>
      <c r="B345" s="3170" t="s">
        <v>1889</v>
      </c>
      <c r="C345" s="3171">
        <v>1</v>
      </c>
      <c r="D345" s="3172"/>
      <c r="E345" s="3173"/>
      <c r="F345" s="3166" t="s">
        <v>24</v>
      </c>
      <c r="G345" s="3166"/>
      <c r="H345" s="3166"/>
      <c r="I345" s="3168"/>
      <c r="J345" s="3174"/>
      <c r="K345" s="3175"/>
    </row>
    <row r="346" spans="1:11" s="3176" customFormat="1" ht="18" hidden="1" customHeight="1" outlineLevel="1">
      <c r="A346" s="3169"/>
      <c r="B346" s="3170" t="s">
        <v>1890</v>
      </c>
      <c r="C346" s="3171">
        <v>1</v>
      </c>
      <c r="D346" s="3172"/>
      <c r="E346" s="3173"/>
      <c r="F346" s="3166" t="s">
        <v>24</v>
      </c>
      <c r="G346" s="3166"/>
      <c r="H346" s="3166"/>
      <c r="I346" s="3168"/>
      <c r="J346" s="3174"/>
      <c r="K346" s="3175"/>
    </row>
    <row r="347" spans="1:11" s="3176" customFormat="1" ht="18" hidden="1" customHeight="1" outlineLevel="1">
      <c r="A347" s="3169"/>
      <c r="B347" s="3170" t="s">
        <v>1891</v>
      </c>
      <c r="C347" s="3171">
        <v>1</v>
      </c>
      <c r="D347" s="3172"/>
      <c r="E347" s="3173"/>
      <c r="F347" s="3166" t="s">
        <v>24</v>
      </c>
      <c r="G347" s="3166"/>
      <c r="H347" s="3166"/>
      <c r="I347" s="3168"/>
      <c r="J347" s="3174"/>
      <c r="K347" s="3175"/>
    </row>
    <row r="348" spans="1:11" s="3176" customFormat="1" ht="18" customHeight="1" collapsed="1">
      <c r="A348" s="3169"/>
      <c r="B348" s="3170" t="s">
        <v>1892</v>
      </c>
      <c r="C348" s="3171">
        <v>1</v>
      </c>
      <c r="D348" s="3172"/>
      <c r="E348" s="3173"/>
      <c r="F348" s="3166" t="s">
        <v>24</v>
      </c>
      <c r="G348" s="3166"/>
      <c r="H348" s="3166"/>
      <c r="I348" s="3168"/>
      <c r="J348" s="3174"/>
      <c r="K348" s="3175"/>
    </row>
    <row r="349" spans="1:11" s="3176" customFormat="1" ht="18" hidden="1" customHeight="1" outlineLevel="1">
      <c r="A349" s="3169"/>
      <c r="B349" s="3170" t="s">
        <v>1893</v>
      </c>
      <c r="C349" s="3171">
        <v>1</v>
      </c>
      <c r="D349" s="3172"/>
      <c r="E349" s="3173"/>
      <c r="F349" s="3166" t="s">
        <v>24</v>
      </c>
      <c r="G349" s="3166"/>
      <c r="H349" s="3166"/>
      <c r="I349" s="3168"/>
      <c r="J349" s="3174"/>
      <c r="K349" s="3175"/>
    </row>
    <row r="350" spans="1:11" s="3176" customFormat="1" ht="18" hidden="1" customHeight="1" outlineLevel="1">
      <c r="A350" s="3169"/>
      <c r="B350" s="3170" t="s">
        <v>1894</v>
      </c>
      <c r="C350" s="3171">
        <v>1</v>
      </c>
      <c r="D350" s="3172"/>
      <c r="E350" s="3173"/>
      <c r="F350" s="3166" t="s">
        <v>24</v>
      </c>
      <c r="G350" s="3166"/>
      <c r="H350" s="3166"/>
      <c r="I350" s="3168"/>
      <c r="J350" s="3174"/>
      <c r="K350" s="3175"/>
    </row>
    <row r="351" spans="1:11" s="3176" customFormat="1" ht="18" hidden="1" customHeight="1" outlineLevel="1">
      <c r="A351" s="3169"/>
      <c r="B351" s="3170" t="s">
        <v>1895</v>
      </c>
      <c r="C351" s="3171">
        <v>1</v>
      </c>
      <c r="D351" s="3172"/>
      <c r="E351" s="3173"/>
      <c r="F351" s="3166" t="s">
        <v>24</v>
      </c>
      <c r="G351" s="3166"/>
      <c r="H351" s="3166"/>
      <c r="I351" s="3168"/>
      <c r="J351" s="3174"/>
      <c r="K351" s="3175"/>
    </row>
    <row r="352" spans="1:11" s="3176" customFormat="1" ht="18" hidden="1" customHeight="1" outlineLevel="1">
      <c r="A352" s="3169"/>
      <c r="B352" s="3170" t="s">
        <v>1896</v>
      </c>
      <c r="C352" s="3171">
        <v>1</v>
      </c>
      <c r="D352" s="3172"/>
      <c r="E352" s="3173"/>
      <c r="F352" s="3166" t="s">
        <v>24</v>
      </c>
      <c r="G352" s="3166"/>
      <c r="H352" s="3166"/>
      <c r="I352" s="3168"/>
      <c r="J352" s="3174"/>
      <c r="K352" s="3175"/>
    </row>
    <row r="353" spans="1:11" s="3176" customFormat="1" ht="18" customHeight="1" collapsed="1">
      <c r="A353" s="3169"/>
      <c r="B353" s="3170" t="s">
        <v>1897</v>
      </c>
      <c r="C353" s="3171">
        <v>1</v>
      </c>
      <c r="D353" s="3172"/>
      <c r="E353" s="3173"/>
      <c r="F353" s="3166" t="s">
        <v>24</v>
      </c>
      <c r="G353" s="3166"/>
      <c r="H353" s="3166"/>
      <c r="I353" s="3168"/>
      <c r="J353" s="3174"/>
      <c r="K353" s="3175"/>
    </row>
    <row r="354" spans="1:11" s="3176" customFormat="1" ht="18" hidden="1" customHeight="1" outlineLevel="1">
      <c r="A354" s="3169"/>
      <c r="B354" s="3170" t="s">
        <v>1898</v>
      </c>
      <c r="C354" s="3171">
        <v>1</v>
      </c>
      <c r="D354" s="3172"/>
      <c r="E354" s="3173"/>
      <c r="F354" s="3166" t="s">
        <v>24</v>
      </c>
      <c r="G354" s="3166"/>
      <c r="H354" s="3166"/>
      <c r="I354" s="3168"/>
      <c r="J354" s="3174"/>
      <c r="K354" s="3175"/>
    </row>
    <row r="355" spans="1:11" s="3176" customFormat="1" ht="18" hidden="1" customHeight="1" outlineLevel="1">
      <c r="A355" s="3169"/>
      <c r="B355" s="3170" t="s">
        <v>1899</v>
      </c>
      <c r="C355" s="3171">
        <v>1</v>
      </c>
      <c r="D355" s="3172"/>
      <c r="E355" s="3173"/>
      <c r="F355" s="3166" t="s">
        <v>24</v>
      </c>
      <c r="G355" s="3166"/>
      <c r="H355" s="3166"/>
      <c r="I355" s="3168"/>
      <c r="J355" s="3174"/>
      <c r="K355" s="3175"/>
    </row>
    <row r="356" spans="1:11" s="3176" customFormat="1" ht="18" customHeight="1" collapsed="1">
      <c r="A356" s="3169"/>
      <c r="B356" s="3170" t="s">
        <v>1900</v>
      </c>
      <c r="C356" s="3171">
        <v>1</v>
      </c>
      <c r="D356" s="3172"/>
      <c r="E356" s="3173"/>
      <c r="F356" s="3166" t="s">
        <v>24</v>
      </c>
      <c r="G356" s="3166"/>
      <c r="H356" s="3166"/>
      <c r="I356" s="3168"/>
      <c r="J356" s="3174"/>
      <c r="K356" s="3175"/>
    </row>
    <row r="357" spans="1:11" s="3176" customFormat="1" ht="18" hidden="1" customHeight="1" outlineLevel="1">
      <c r="A357" s="3169"/>
      <c r="B357" s="3170" t="s">
        <v>1901</v>
      </c>
      <c r="C357" s="3171">
        <v>1</v>
      </c>
      <c r="D357" s="3172"/>
      <c r="E357" s="3173"/>
      <c r="F357" s="3166" t="s">
        <v>24</v>
      </c>
      <c r="G357" s="3166"/>
      <c r="H357" s="3166"/>
      <c r="I357" s="3168"/>
      <c r="J357" s="3174"/>
      <c r="K357" s="3175"/>
    </row>
    <row r="358" spans="1:11" s="3176" customFormat="1" ht="18" hidden="1" customHeight="1" outlineLevel="1">
      <c r="A358" s="3169"/>
      <c r="B358" s="3170" t="s">
        <v>1902</v>
      </c>
      <c r="C358" s="3171">
        <v>1</v>
      </c>
      <c r="D358" s="3172"/>
      <c r="E358" s="3173"/>
      <c r="F358" s="3166" t="s">
        <v>24</v>
      </c>
      <c r="G358" s="3166"/>
      <c r="H358" s="3166"/>
      <c r="I358" s="3168"/>
      <c r="J358" s="3174"/>
      <c r="K358" s="3175"/>
    </row>
    <row r="359" spans="1:11" s="3176" customFormat="1" ht="18" hidden="1" customHeight="1" outlineLevel="1">
      <c r="A359" s="3177"/>
      <c r="B359" s="3178" t="s">
        <v>1903</v>
      </c>
      <c r="C359" s="3171">
        <v>1</v>
      </c>
      <c r="D359" s="3179"/>
      <c r="E359" s="3180"/>
      <c r="F359" s="3166" t="s">
        <v>24</v>
      </c>
      <c r="G359" s="3166"/>
      <c r="H359" s="3166"/>
      <c r="I359" s="3168"/>
      <c r="J359" s="3181"/>
      <c r="K359" s="3175"/>
    </row>
    <row r="360" spans="1:11" s="3176" customFormat="1" ht="18" hidden="1" customHeight="1" outlineLevel="1">
      <c r="A360" s="3182" t="s">
        <v>784</v>
      </c>
      <c r="B360" s="3183" t="s">
        <v>1904</v>
      </c>
      <c r="C360" s="3171">
        <v>1</v>
      </c>
      <c r="D360" s="3184"/>
      <c r="E360" s="3185"/>
      <c r="F360" s="3166" t="s">
        <v>24</v>
      </c>
      <c r="G360" s="3166"/>
      <c r="H360" s="3166"/>
      <c r="I360" s="3168"/>
      <c r="J360" s="3186"/>
      <c r="K360" s="3175"/>
    </row>
    <row r="361" spans="1:11" s="3176" customFormat="1" ht="18" customHeight="1" collapsed="1">
      <c r="A361" s="3169"/>
      <c r="B361" s="3170" t="s">
        <v>1905</v>
      </c>
      <c r="C361" s="3171">
        <v>1</v>
      </c>
      <c r="D361" s="3172"/>
      <c r="E361" s="3173"/>
      <c r="F361" s="3166" t="s">
        <v>24</v>
      </c>
      <c r="G361" s="3166"/>
      <c r="H361" s="3166"/>
      <c r="I361" s="3168"/>
      <c r="J361" s="3174"/>
      <c r="K361" s="3175"/>
    </row>
    <row r="362" spans="1:11" s="3176" customFormat="1" ht="18" hidden="1" customHeight="1" outlineLevel="1">
      <c r="A362" s="3169"/>
      <c r="B362" s="3170" t="s">
        <v>1906</v>
      </c>
      <c r="C362" s="3171">
        <v>1</v>
      </c>
      <c r="D362" s="3172"/>
      <c r="E362" s="3173"/>
      <c r="F362" s="3166" t="s">
        <v>24</v>
      </c>
      <c r="G362" s="3166"/>
      <c r="H362" s="3166"/>
      <c r="I362" s="3168"/>
      <c r="J362" s="3174"/>
      <c r="K362" s="3175"/>
    </row>
    <row r="363" spans="1:11" s="3176" customFormat="1" ht="18" hidden="1" customHeight="1" outlineLevel="1">
      <c r="A363" s="3169"/>
      <c r="B363" s="3170" t="s">
        <v>1907</v>
      </c>
      <c r="C363" s="3171">
        <v>1</v>
      </c>
      <c r="D363" s="3172"/>
      <c r="E363" s="3173"/>
      <c r="F363" s="3166" t="s">
        <v>24</v>
      </c>
      <c r="G363" s="3166"/>
      <c r="H363" s="3166"/>
      <c r="I363" s="3168"/>
      <c r="J363" s="3174"/>
      <c r="K363" s="3175"/>
    </row>
    <row r="364" spans="1:11" s="3176" customFormat="1" ht="18" hidden="1" customHeight="1" outlineLevel="1">
      <c r="A364" s="3169"/>
      <c r="B364" s="3170" t="s">
        <v>1908</v>
      </c>
      <c r="C364" s="3171">
        <v>1</v>
      </c>
      <c r="D364" s="3172"/>
      <c r="E364" s="3173"/>
      <c r="F364" s="3166" t="s">
        <v>24</v>
      </c>
      <c r="G364" s="3166"/>
      <c r="H364" s="3166"/>
      <c r="I364" s="3168"/>
      <c r="J364" s="3174"/>
      <c r="K364" s="3175"/>
    </row>
    <row r="365" spans="1:11" s="3176" customFormat="1" ht="18" customHeight="1" collapsed="1">
      <c r="A365" s="3169"/>
      <c r="B365" s="3170" t="s">
        <v>1909</v>
      </c>
      <c r="C365" s="3171">
        <v>1</v>
      </c>
      <c r="D365" s="3172"/>
      <c r="E365" s="3173"/>
      <c r="F365" s="3166" t="s">
        <v>24</v>
      </c>
      <c r="G365" s="3166"/>
      <c r="H365" s="3166"/>
      <c r="I365" s="3168"/>
      <c r="J365" s="3174"/>
      <c r="K365" s="3175"/>
    </row>
    <row r="366" spans="1:11" s="3176" customFormat="1" ht="18" customHeight="1">
      <c r="A366" s="3169"/>
      <c r="B366" s="3170" t="s">
        <v>1910</v>
      </c>
      <c r="C366" s="3171">
        <v>1</v>
      </c>
      <c r="D366" s="3172"/>
      <c r="E366" s="3173"/>
      <c r="F366" s="3166" t="s">
        <v>24</v>
      </c>
      <c r="G366" s="3166"/>
      <c r="H366" s="3166"/>
      <c r="I366" s="3168"/>
      <c r="J366" s="3174"/>
      <c r="K366" s="3175"/>
    </row>
    <row r="367" spans="1:11" s="3176" customFormat="1" ht="18" hidden="1" customHeight="1" outlineLevel="1">
      <c r="A367" s="3169"/>
      <c r="B367" s="3170" t="s">
        <v>1911</v>
      </c>
      <c r="C367" s="3171">
        <v>1</v>
      </c>
      <c r="D367" s="3172"/>
      <c r="E367" s="3173"/>
      <c r="F367" s="3166" t="s">
        <v>24</v>
      </c>
      <c r="G367" s="3166"/>
      <c r="H367" s="3166"/>
      <c r="I367" s="3168"/>
      <c r="J367" s="3174"/>
      <c r="K367" s="3175"/>
    </row>
    <row r="368" spans="1:11" s="3176" customFormat="1" ht="18" hidden="1" customHeight="1" outlineLevel="1">
      <c r="A368" s="3169"/>
      <c r="B368" s="3170" t="s">
        <v>1912</v>
      </c>
      <c r="C368" s="3171">
        <v>1</v>
      </c>
      <c r="D368" s="3172"/>
      <c r="E368" s="3173"/>
      <c r="F368" s="3166" t="s">
        <v>24</v>
      </c>
      <c r="G368" s="3166"/>
      <c r="H368" s="3166"/>
      <c r="I368" s="3168"/>
      <c r="J368" s="3174"/>
      <c r="K368" s="3175"/>
    </row>
    <row r="369" spans="1:11" s="3176" customFormat="1" ht="18" customHeight="1" collapsed="1">
      <c r="A369" s="3169"/>
      <c r="B369" s="3170" t="s">
        <v>1913</v>
      </c>
      <c r="C369" s="3171">
        <v>1</v>
      </c>
      <c r="D369" s="3172"/>
      <c r="E369" s="3173"/>
      <c r="F369" s="3166" t="s">
        <v>24</v>
      </c>
      <c r="G369" s="3166"/>
      <c r="H369" s="3166"/>
      <c r="I369" s="3168"/>
      <c r="J369" s="3174"/>
      <c r="K369" s="3175"/>
    </row>
    <row r="370" spans="1:11" s="3176" customFormat="1" ht="18" hidden="1" customHeight="1" outlineLevel="1">
      <c r="A370" s="3169"/>
      <c r="B370" s="3170" t="s">
        <v>1914</v>
      </c>
      <c r="C370" s="3171">
        <v>1</v>
      </c>
      <c r="D370" s="3172"/>
      <c r="E370" s="3173"/>
      <c r="F370" s="3166" t="s">
        <v>24</v>
      </c>
      <c r="G370" s="3166"/>
      <c r="H370" s="3166"/>
      <c r="I370" s="3168"/>
      <c r="J370" s="3174"/>
      <c r="K370" s="3175"/>
    </row>
    <row r="371" spans="1:11" s="3176" customFormat="1" ht="18" hidden="1" customHeight="1" outlineLevel="1">
      <c r="A371" s="3169"/>
      <c r="B371" s="3170" t="s">
        <v>1915</v>
      </c>
      <c r="C371" s="3171">
        <v>1</v>
      </c>
      <c r="D371" s="3172"/>
      <c r="E371" s="3173"/>
      <c r="F371" s="3166" t="s">
        <v>24</v>
      </c>
      <c r="G371" s="3166"/>
      <c r="H371" s="3166"/>
      <c r="I371" s="3168"/>
      <c r="J371" s="3174"/>
      <c r="K371" s="3175"/>
    </row>
    <row r="372" spans="1:11" s="3176" customFormat="1" ht="18" hidden="1" customHeight="1" outlineLevel="1">
      <c r="A372" s="3169"/>
      <c r="B372" s="3170" t="s">
        <v>1916</v>
      </c>
      <c r="C372" s="3171">
        <v>1</v>
      </c>
      <c r="D372" s="3172"/>
      <c r="E372" s="3173"/>
      <c r="F372" s="3166" t="s">
        <v>24</v>
      </c>
      <c r="G372" s="3166"/>
      <c r="H372" s="3166"/>
      <c r="I372" s="3168"/>
      <c r="J372" s="3174"/>
      <c r="K372" s="3175"/>
    </row>
    <row r="373" spans="1:11" s="3176" customFormat="1" ht="18" customHeight="1" collapsed="1">
      <c r="A373" s="3169"/>
      <c r="B373" s="3170" t="s">
        <v>1917</v>
      </c>
      <c r="C373" s="3171">
        <v>1</v>
      </c>
      <c r="D373" s="3172"/>
      <c r="E373" s="3173"/>
      <c r="F373" s="3166" t="s">
        <v>24</v>
      </c>
      <c r="G373" s="3166"/>
      <c r="H373" s="3166"/>
      <c r="I373" s="3168"/>
      <c r="J373" s="3174"/>
      <c r="K373" s="3175"/>
    </row>
    <row r="374" spans="1:11" s="3176" customFormat="1" ht="18" hidden="1" customHeight="1" outlineLevel="1">
      <c r="A374" s="3169"/>
      <c r="B374" s="3170" t="s">
        <v>1918</v>
      </c>
      <c r="C374" s="3171">
        <v>1</v>
      </c>
      <c r="D374" s="3172"/>
      <c r="E374" s="3173"/>
      <c r="F374" s="3166" t="s">
        <v>24</v>
      </c>
      <c r="G374" s="3166"/>
      <c r="H374" s="3166"/>
      <c r="I374" s="3168"/>
      <c r="J374" s="3174"/>
      <c r="K374" s="3175"/>
    </row>
    <row r="375" spans="1:11" s="3176" customFormat="1" ht="18" hidden="1" customHeight="1" outlineLevel="1">
      <c r="A375" s="3169"/>
      <c r="B375" s="3170" t="s">
        <v>1919</v>
      </c>
      <c r="C375" s="3171">
        <v>1</v>
      </c>
      <c r="D375" s="3172"/>
      <c r="E375" s="3173"/>
      <c r="F375" s="3166" t="s">
        <v>24</v>
      </c>
      <c r="G375" s="3166"/>
      <c r="H375" s="3166"/>
      <c r="I375" s="3168"/>
      <c r="J375" s="3174"/>
      <c r="K375" s="3175"/>
    </row>
    <row r="376" spans="1:11" s="3176" customFormat="1" ht="18" hidden="1" customHeight="1" outlineLevel="1">
      <c r="A376" s="3169"/>
      <c r="B376" s="3170" t="s">
        <v>1920</v>
      </c>
      <c r="C376" s="3171">
        <v>1</v>
      </c>
      <c r="D376" s="3172"/>
      <c r="E376" s="3173"/>
      <c r="F376" s="3166" t="s">
        <v>24</v>
      </c>
      <c r="G376" s="3166"/>
      <c r="H376" s="3166"/>
      <c r="I376" s="3168"/>
      <c r="J376" s="3174"/>
      <c r="K376" s="3175"/>
    </row>
    <row r="377" spans="1:11" s="3176" customFormat="1" ht="18" customHeight="1" collapsed="1">
      <c r="A377" s="3169"/>
      <c r="B377" s="3170" t="s">
        <v>1921</v>
      </c>
      <c r="C377" s="3171">
        <v>1</v>
      </c>
      <c r="D377" s="3172"/>
      <c r="E377" s="3173"/>
      <c r="F377" s="3166" t="s">
        <v>24</v>
      </c>
      <c r="G377" s="3166"/>
      <c r="H377" s="3166"/>
      <c r="I377" s="3168"/>
      <c r="J377" s="3174"/>
      <c r="K377" s="3175"/>
    </row>
    <row r="378" spans="1:11" s="3176" customFormat="1" ht="18" hidden="1" customHeight="1" outlineLevel="1">
      <c r="A378" s="3169"/>
      <c r="B378" s="3170" t="s">
        <v>1922</v>
      </c>
      <c r="C378" s="3171">
        <v>1</v>
      </c>
      <c r="D378" s="3172"/>
      <c r="E378" s="3173"/>
      <c r="F378" s="3166" t="s">
        <v>24</v>
      </c>
      <c r="G378" s="3166"/>
      <c r="H378" s="3166"/>
      <c r="I378" s="3168"/>
      <c r="J378" s="3174"/>
      <c r="K378" s="3175"/>
    </row>
    <row r="379" spans="1:11" s="3176" customFormat="1" ht="18" hidden="1" customHeight="1" outlineLevel="1">
      <c r="A379" s="3169"/>
      <c r="B379" s="3170" t="s">
        <v>1923</v>
      </c>
      <c r="C379" s="3171">
        <v>1</v>
      </c>
      <c r="D379" s="3172"/>
      <c r="E379" s="3173"/>
      <c r="F379" s="3166" t="s">
        <v>24</v>
      </c>
      <c r="G379" s="3166"/>
      <c r="H379" s="3166"/>
      <c r="I379" s="3168"/>
      <c r="J379" s="3174"/>
      <c r="K379" s="3175"/>
    </row>
    <row r="380" spans="1:11" s="3176" customFormat="1" ht="18" hidden="1" customHeight="1" outlineLevel="1">
      <c r="A380" s="3169"/>
      <c r="B380" s="3170" t="s">
        <v>1924</v>
      </c>
      <c r="C380" s="3171">
        <v>1</v>
      </c>
      <c r="D380" s="3172"/>
      <c r="E380" s="3173"/>
      <c r="F380" s="3166" t="s">
        <v>24</v>
      </c>
      <c r="G380" s="3166"/>
      <c r="H380" s="3166"/>
      <c r="I380" s="3168"/>
      <c r="J380" s="3174"/>
      <c r="K380" s="3175"/>
    </row>
    <row r="381" spans="1:11" s="3176" customFormat="1" ht="18" hidden="1" customHeight="1" outlineLevel="1">
      <c r="A381" s="3169"/>
      <c r="B381" s="3170" t="s">
        <v>1925</v>
      </c>
      <c r="C381" s="3171">
        <v>1</v>
      </c>
      <c r="D381" s="3172"/>
      <c r="E381" s="3173"/>
      <c r="F381" s="3166" t="s">
        <v>24</v>
      </c>
      <c r="G381" s="3166"/>
      <c r="H381" s="3166"/>
      <c r="I381" s="3168"/>
      <c r="J381" s="3174"/>
      <c r="K381" s="3175"/>
    </row>
    <row r="382" spans="1:11" s="3176" customFormat="1" ht="18" customHeight="1" collapsed="1">
      <c r="A382" s="3169"/>
      <c r="B382" s="3170" t="s">
        <v>1926</v>
      </c>
      <c r="C382" s="3171">
        <v>1</v>
      </c>
      <c r="D382" s="3172"/>
      <c r="E382" s="3173"/>
      <c r="F382" s="3166" t="s">
        <v>24</v>
      </c>
      <c r="G382" s="3166"/>
      <c r="H382" s="3166"/>
      <c r="I382" s="3168"/>
      <c r="J382" s="3174"/>
      <c r="K382" s="3175"/>
    </row>
    <row r="383" spans="1:11" s="3176" customFormat="1" ht="18" hidden="1" customHeight="1" outlineLevel="1">
      <c r="A383" s="3169"/>
      <c r="B383" s="3170" t="s">
        <v>1927</v>
      </c>
      <c r="C383" s="3171">
        <v>1</v>
      </c>
      <c r="D383" s="3172"/>
      <c r="E383" s="3173"/>
      <c r="F383" s="3166" t="s">
        <v>24</v>
      </c>
      <c r="G383" s="3166"/>
      <c r="H383" s="3166"/>
      <c r="I383" s="3168"/>
      <c r="J383" s="3174"/>
      <c r="K383" s="3175"/>
    </row>
    <row r="384" spans="1:11" s="3176" customFormat="1" ht="18" hidden="1" customHeight="1" outlineLevel="1">
      <c r="A384" s="3169"/>
      <c r="B384" s="3170" t="s">
        <v>1928</v>
      </c>
      <c r="C384" s="3171">
        <v>1</v>
      </c>
      <c r="D384" s="3172"/>
      <c r="E384" s="3173"/>
      <c r="F384" s="3166" t="s">
        <v>24</v>
      </c>
      <c r="G384" s="3166"/>
      <c r="H384" s="3166"/>
      <c r="I384" s="3168"/>
      <c r="J384" s="3174"/>
      <c r="K384" s="3175"/>
    </row>
    <row r="385" spans="1:15" s="3176" customFormat="1" ht="18" customHeight="1" collapsed="1">
      <c r="A385" s="3169"/>
      <c r="B385" s="3170" t="s">
        <v>1929</v>
      </c>
      <c r="C385" s="3171">
        <v>1</v>
      </c>
      <c r="D385" s="3172"/>
      <c r="E385" s="3173"/>
      <c r="F385" s="3166" t="s">
        <v>24</v>
      </c>
      <c r="G385" s="3166"/>
      <c r="H385" s="3166"/>
      <c r="I385" s="3168"/>
      <c r="J385" s="3174"/>
      <c r="K385" s="3175"/>
    </row>
    <row r="386" spans="1:15" s="3176" customFormat="1" ht="18" hidden="1" customHeight="1" outlineLevel="1">
      <c r="A386" s="3177"/>
      <c r="B386" s="3178" t="s">
        <v>1930</v>
      </c>
      <c r="C386" s="3171">
        <v>1</v>
      </c>
      <c r="D386" s="3179"/>
      <c r="E386" s="3180"/>
      <c r="F386" s="3166" t="s">
        <v>24</v>
      </c>
      <c r="G386" s="3166"/>
      <c r="H386" s="3166"/>
      <c r="I386" s="3168"/>
      <c r="J386" s="3181"/>
      <c r="K386" s="3175"/>
    </row>
    <row r="387" spans="1:15" s="3176" customFormat="1" ht="18" hidden="1" customHeight="1" outlineLevel="1">
      <c r="A387" s="3187" t="s">
        <v>784</v>
      </c>
      <c r="B387" s="3183" t="s">
        <v>1931</v>
      </c>
      <c r="C387" s="3171">
        <v>1</v>
      </c>
      <c r="D387" s="3184"/>
      <c r="E387" s="3185"/>
      <c r="F387" s="3166" t="s">
        <v>24</v>
      </c>
      <c r="G387" s="3166"/>
      <c r="H387" s="3166"/>
      <c r="I387" s="3168"/>
      <c r="J387" s="3186"/>
      <c r="K387" s="3175"/>
    </row>
    <row r="388" spans="1:15" s="3176" customFormat="1" ht="18" customHeight="1" collapsed="1">
      <c r="A388" s="3169"/>
      <c r="B388" s="3170" t="s">
        <v>1932</v>
      </c>
      <c r="C388" s="3171">
        <v>1</v>
      </c>
      <c r="D388" s="3172"/>
      <c r="E388" s="3173"/>
      <c r="F388" s="3166" t="s">
        <v>24</v>
      </c>
      <c r="G388" s="3166"/>
      <c r="H388" s="3166"/>
      <c r="I388" s="3168"/>
      <c r="J388" s="3174"/>
      <c r="K388" s="3175"/>
    </row>
    <row r="389" spans="1:15" s="3176" customFormat="1" ht="18" hidden="1" customHeight="1" outlineLevel="1">
      <c r="A389" s="3169"/>
      <c r="B389" s="3170" t="s">
        <v>1933</v>
      </c>
      <c r="C389" s="3171">
        <v>1</v>
      </c>
      <c r="D389" s="3172"/>
      <c r="E389" s="3173"/>
      <c r="F389" s="3166" t="s">
        <v>24</v>
      </c>
      <c r="G389" s="3166"/>
      <c r="H389" s="3166"/>
      <c r="I389" s="3168"/>
      <c r="J389" s="3174"/>
      <c r="K389" s="3175"/>
    </row>
    <row r="390" spans="1:15" s="3176" customFormat="1" ht="18" hidden="1" customHeight="1" outlineLevel="1">
      <c r="A390" s="3169"/>
      <c r="B390" s="3170" t="s">
        <v>1934</v>
      </c>
      <c r="C390" s="3171">
        <v>1</v>
      </c>
      <c r="D390" s="3172"/>
      <c r="E390" s="3173"/>
      <c r="F390" s="3166" t="s">
        <v>24</v>
      </c>
      <c r="G390" s="3166"/>
      <c r="H390" s="3166"/>
      <c r="I390" s="3168"/>
      <c r="J390" s="3174"/>
      <c r="K390" s="3175"/>
    </row>
    <row r="391" spans="1:15" s="3176" customFormat="1" ht="18" customHeight="1" collapsed="1">
      <c r="A391" s="3169"/>
      <c r="B391" s="3188" t="s">
        <v>1935</v>
      </c>
      <c r="C391" s="3171">
        <v>1</v>
      </c>
      <c r="D391" s="3172"/>
      <c r="E391" s="3173"/>
      <c r="F391" s="3166" t="s">
        <v>24</v>
      </c>
      <c r="G391" s="3166"/>
      <c r="H391" s="3166"/>
      <c r="I391" s="3168"/>
      <c r="J391" s="3174"/>
      <c r="K391" s="3175"/>
    </row>
    <row r="392" spans="1:15" s="3079" customFormat="1" ht="27.95" customHeight="1">
      <c r="A392" s="3140"/>
      <c r="B392" s="3141"/>
      <c r="C392" s="3189"/>
      <c r="D392" s="3190"/>
      <c r="E392" s="3191"/>
      <c r="F392" s="3191"/>
      <c r="G392" s="3191"/>
      <c r="H392" s="3192"/>
      <c r="I392" s="3193"/>
      <c r="J392" s="3192"/>
      <c r="L392" s="3116"/>
      <c r="M392" s="3116"/>
      <c r="O392" s="3116"/>
    </row>
    <row r="393" spans="1:15" s="3079" customFormat="1" ht="27.95" customHeight="1">
      <c r="A393" s="3109" t="s">
        <v>784</v>
      </c>
      <c r="B393" s="3110" t="s">
        <v>1465</v>
      </c>
      <c r="C393" s="3111"/>
      <c r="D393" s="3112"/>
      <c r="E393" s="3074" t="s">
        <v>936</v>
      </c>
      <c r="F393" s="3113"/>
      <c r="G393" s="3113"/>
      <c r="H393" s="3194"/>
      <c r="I393" s="3195"/>
      <c r="J393" s="3078" t="s">
        <v>1877</v>
      </c>
      <c r="K393" s="3176" t="s">
        <v>1947</v>
      </c>
      <c r="L393" s="3083"/>
      <c r="M393" s="3116"/>
      <c r="O393" s="3083">
        <v>8</v>
      </c>
    </row>
    <row r="394" spans="1:15" s="3079" customFormat="1" ht="27.95" customHeight="1">
      <c r="A394" s="3089"/>
      <c r="B394" s="3125" t="s">
        <v>1466</v>
      </c>
      <c r="C394" s="3090"/>
      <c r="D394" s="3091"/>
      <c r="E394" s="3085" t="s">
        <v>943</v>
      </c>
      <c r="F394" s="3075"/>
      <c r="G394" s="3086"/>
      <c r="H394" s="3076"/>
      <c r="I394" s="3077"/>
      <c r="J394" s="3196"/>
      <c r="L394" s="3116"/>
      <c r="M394" s="3116"/>
      <c r="O394" s="3116"/>
    </row>
    <row r="395" spans="1:15" s="3079" customFormat="1" ht="27.95" customHeight="1">
      <c r="A395" s="3197">
        <f>A400+A404+A408+A413+A416+A421+A425+A426+A429+A433+A437+A442+A445+A448+A451</f>
        <v>118611333.40000002</v>
      </c>
      <c r="B395" s="3130" t="s">
        <v>23</v>
      </c>
      <c r="C395" s="3198">
        <f>C400+C404+C408+C413+C416+C421+C425+C426+C429+C433+C437+C445+C442+C451+C448</f>
        <v>118.61133339999999</v>
      </c>
      <c r="D395" s="3199" t="s">
        <v>31</v>
      </c>
      <c r="E395" s="3085" t="s">
        <v>663</v>
      </c>
      <c r="F395" s="3075" t="s">
        <v>24</v>
      </c>
      <c r="G395" s="3099">
        <v>75.545000000000002</v>
      </c>
      <c r="H395" s="3075"/>
      <c r="I395" s="3200">
        <v>1</v>
      </c>
      <c r="J395" s="3128"/>
      <c r="L395" s="3116"/>
      <c r="M395" s="3116"/>
    </row>
    <row r="396" spans="1:15" s="3176" customFormat="1" ht="18" hidden="1" customHeight="1" outlineLevel="1">
      <c r="A396" s="3201">
        <v>5493936.4000000004</v>
      </c>
      <c r="B396" s="3170" t="s">
        <v>1880</v>
      </c>
      <c r="C396" s="3198">
        <f>SUM(C397:C400)</f>
        <v>14.197755100000002</v>
      </c>
      <c r="D396" s="3202" t="s">
        <v>1939</v>
      </c>
      <c r="E396" s="3173"/>
      <c r="F396" s="3075" t="s">
        <v>24</v>
      </c>
      <c r="G396" s="3097"/>
      <c r="H396" s="3075"/>
      <c r="I396" s="3200"/>
      <c r="J396" s="3174"/>
      <c r="K396" s="3175"/>
    </row>
    <row r="397" spans="1:15" s="3176" customFormat="1" ht="18" hidden="1" customHeight="1" outlineLevel="1">
      <c r="A397" s="3201">
        <v>2882895.65</v>
      </c>
      <c r="B397" s="3170" t="s">
        <v>1881</v>
      </c>
      <c r="C397" s="3198">
        <f t="shared" ref="C397:C451" si="3">A397/1000000</f>
        <v>2.88289565</v>
      </c>
      <c r="D397" s="3202" t="s">
        <v>1939</v>
      </c>
      <c r="E397" s="3173"/>
      <c r="F397" s="3075" t="s">
        <v>24</v>
      </c>
      <c r="G397" s="3097"/>
      <c r="H397" s="3075"/>
      <c r="I397" s="3200"/>
      <c r="J397" s="3174"/>
      <c r="K397" s="3175"/>
    </row>
    <row r="398" spans="1:15" s="3176" customFormat="1" ht="18" hidden="1" customHeight="1" outlineLevel="1">
      <c r="A398" s="3201">
        <v>852083.8</v>
      </c>
      <c r="B398" s="3170" t="s">
        <v>1882</v>
      </c>
      <c r="C398" s="3198">
        <f t="shared" si="3"/>
        <v>0.85208380000000006</v>
      </c>
      <c r="D398" s="3202" t="s">
        <v>1939</v>
      </c>
      <c r="E398" s="3173"/>
      <c r="F398" s="3075" t="s">
        <v>24</v>
      </c>
      <c r="G398" s="3097"/>
      <c r="H398" s="3075"/>
      <c r="I398" s="3200"/>
      <c r="J398" s="3174"/>
      <c r="K398" s="3175"/>
    </row>
    <row r="399" spans="1:15" s="3176" customFormat="1" ht="18" hidden="1" customHeight="1" outlineLevel="1">
      <c r="A399" s="3201">
        <v>616929.9</v>
      </c>
      <c r="B399" s="3170" t="s">
        <v>1883</v>
      </c>
      <c r="C399" s="3198">
        <f t="shared" si="3"/>
        <v>0.61692990000000003</v>
      </c>
      <c r="D399" s="3202" t="s">
        <v>1939</v>
      </c>
      <c r="E399" s="3173"/>
      <c r="F399" s="3075" t="s">
        <v>24</v>
      </c>
      <c r="G399" s="3097"/>
      <c r="H399" s="3075"/>
      <c r="I399" s="3200"/>
      <c r="J399" s="3174"/>
      <c r="K399" s="3175"/>
    </row>
    <row r="400" spans="1:15" s="3176" customFormat="1" ht="18" customHeight="1" collapsed="1">
      <c r="A400" s="3201">
        <f>SUM(A396:A399)</f>
        <v>9845845.7500000019</v>
      </c>
      <c r="B400" s="3170" t="s">
        <v>1884</v>
      </c>
      <c r="C400" s="3198">
        <f t="shared" si="3"/>
        <v>9.8458457500000023</v>
      </c>
      <c r="D400" s="3202" t="s">
        <v>1939</v>
      </c>
      <c r="E400" s="3173"/>
      <c r="F400" s="3075" t="s">
        <v>24</v>
      </c>
      <c r="G400" s="3097"/>
      <c r="H400" s="3075"/>
      <c r="I400" s="3200"/>
      <c r="J400" s="3174"/>
      <c r="K400" s="3175"/>
    </row>
    <row r="401" spans="1:11" s="3176" customFormat="1" ht="18" hidden="1" customHeight="1" outlineLevel="1">
      <c r="A401" s="3201">
        <v>3230603.26</v>
      </c>
      <c r="B401" s="3170" t="s">
        <v>1885</v>
      </c>
      <c r="C401" s="3198">
        <f t="shared" si="3"/>
        <v>3.2306032599999996</v>
      </c>
      <c r="D401" s="3202" t="s">
        <v>1939</v>
      </c>
      <c r="E401" s="3173"/>
      <c r="F401" s="3075" t="s">
        <v>24</v>
      </c>
      <c r="G401" s="3097"/>
      <c r="H401" s="3075"/>
      <c r="I401" s="3200"/>
      <c r="J401" s="3174"/>
      <c r="K401" s="3175"/>
    </row>
    <row r="402" spans="1:11" s="3176" customFormat="1" ht="18" hidden="1" customHeight="1" outlineLevel="1">
      <c r="A402" s="3201">
        <v>2495785.7000000002</v>
      </c>
      <c r="B402" s="3170" t="s">
        <v>1886</v>
      </c>
      <c r="C402" s="3198">
        <f t="shared" si="3"/>
        <v>2.4957857000000003</v>
      </c>
      <c r="D402" s="3202" t="s">
        <v>1939</v>
      </c>
      <c r="E402" s="3173"/>
      <c r="F402" s="3075" t="s">
        <v>24</v>
      </c>
      <c r="G402" s="3097"/>
      <c r="H402" s="3075"/>
      <c r="I402" s="3200"/>
      <c r="J402" s="3174"/>
      <c r="K402" s="3175"/>
    </row>
    <row r="403" spans="1:11" s="3176" customFormat="1" ht="18" hidden="1" customHeight="1" outlineLevel="1">
      <c r="A403" s="3201">
        <v>1758170.5</v>
      </c>
      <c r="B403" s="3170" t="s">
        <v>1887</v>
      </c>
      <c r="C403" s="3198">
        <f t="shared" si="3"/>
        <v>1.7581705000000001</v>
      </c>
      <c r="D403" s="3202" t="s">
        <v>1939</v>
      </c>
      <c r="E403" s="3173"/>
      <c r="F403" s="3075" t="s">
        <v>24</v>
      </c>
      <c r="G403" s="3097"/>
      <c r="H403" s="3075"/>
      <c r="I403" s="3200"/>
      <c r="J403" s="3174"/>
      <c r="K403" s="3175"/>
    </row>
    <row r="404" spans="1:11" s="3176" customFormat="1" ht="18" customHeight="1" collapsed="1">
      <c r="A404" s="3201">
        <f>SUM(A401:A403)</f>
        <v>7484559.46</v>
      </c>
      <c r="B404" s="3170" t="s">
        <v>1888</v>
      </c>
      <c r="C404" s="3198">
        <f t="shared" si="3"/>
        <v>7.4845594599999998</v>
      </c>
      <c r="D404" s="3202" t="s">
        <v>1939</v>
      </c>
      <c r="E404" s="3173"/>
      <c r="F404" s="3075" t="s">
        <v>24</v>
      </c>
      <c r="G404" s="3097"/>
      <c r="H404" s="3075"/>
      <c r="I404" s="3200"/>
      <c r="J404" s="3174"/>
      <c r="K404" s="3175"/>
    </row>
    <row r="405" spans="1:11" s="3176" customFormat="1" ht="18" hidden="1" customHeight="1" outlineLevel="1">
      <c r="A405" s="3201">
        <v>6618779.25</v>
      </c>
      <c r="B405" s="3170" t="s">
        <v>1889</v>
      </c>
      <c r="C405" s="3198">
        <f t="shared" si="3"/>
        <v>6.6187792500000002</v>
      </c>
      <c r="D405" s="3202" t="s">
        <v>1939</v>
      </c>
      <c r="E405" s="3173"/>
      <c r="F405" s="3075" t="s">
        <v>24</v>
      </c>
      <c r="G405" s="3097"/>
      <c r="H405" s="3075"/>
      <c r="I405" s="3200"/>
      <c r="J405" s="3174"/>
      <c r="K405" s="3175"/>
    </row>
    <row r="406" spans="1:11" s="3176" customFormat="1" ht="18" hidden="1" customHeight="1" outlineLevel="1">
      <c r="A406" s="3201">
        <v>3092193</v>
      </c>
      <c r="B406" s="3170" t="s">
        <v>1890</v>
      </c>
      <c r="C406" s="3198">
        <f t="shared" si="3"/>
        <v>3.092193</v>
      </c>
      <c r="D406" s="3202" t="s">
        <v>1939</v>
      </c>
      <c r="E406" s="3173"/>
      <c r="F406" s="3075" t="s">
        <v>24</v>
      </c>
      <c r="G406" s="3097"/>
      <c r="H406" s="3075"/>
      <c r="I406" s="3200"/>
      <c r="J406" s="3174"/>
      <c r="K406" s="3175"/>
    </row>
    <row r="407" spans="1:11" s="3176" customFormat="1" ht="18" hidden="1" customHeight="1" outlineLevel="1">
      <c r="A407" s="3201">
        <v>1157616.95</v>
      </c>
      <c r="B407" s="3170" t="s">
        <v>1891</v>
      </c>
      <c r="C407" s="3198">
        <f t="shared" si="3"/>
        <v>1.15761695</v>
      </c>
      <c r="D407" s="3202" t="s">
        <v>1939</v>
      </c>
      <c r="E407" s="3173"/>
      <c r="F407" s="3075" t="s">
        <v>24</v>
      </c>
      <c r="G407" s="3097"/>
      <c r="H407" s="3075"/>
      <c r="I407" s="3200"/>
      <c r="J407" s="3174"/>
      <c r="K407" s="3175"/>
    </row>
    <row r="408" spans="1:11" s="3176" customFormat="1" ht="18" customHeight="1" collapsed="1">
      <c r="A408" s="3201">
        <f>SUM(A405:A407)</f>
        <v>10868589.199999999</v>
      </c>
      <c r="B408" s="3170" t="s">
        <v>1892</v>
      </c>
      <c r="C408" s="3198">
        <f t="shared" si="3"/>
        <v>10.868589199999999</v>
      </c>
      <c r="D408" s="3202" t="s">
        <v>1939</v>
      </c>
      <c r="E408" s="3173"/>
      <c r="F408" s="3075" t="s">
        <v>24</v>
      </c>
      <c r="G408" s="3097"/>
      <c r="H408" s="3075"/>
      <c r="I408" s="3200"/>
      <c r="J408" s="3174"/>
      <c r="K408" s="3175"/>
    </row>
    <row r="409" spans="1:11" s="3176" customFormat="1" ht="18" hidden="1" customHeight="1" outlineLevel="1">
      <c r="A409" s="3201">
        <v>5557852.8499999996</v>
      </c>
      <c r="B409" s="3170" t="s">
        <v>1893</v>
      </c>
      <c r="C409" s="3198">
        <f t="shared" si="3"/>
        <v>5.5578528499999997</v>
      </c>
      <c r="D409" s="3202" t="s">
        <v>1939</v>
      </c>
      <c r="E409" s="3173"/>
      <c r="F409" s="3075" t="s">
        <v>24</v>
      </c>
      <c r="G409" s="3097"/>
      <c r="H409" s="3075"/>
      <c r="I409" s="3200"/>
      <c r="J409" s="3174"/>
      <c r="K409" s="3175"/>
    </row>
    <row r="410" spans="1:11" s="3176" customFormat="1" ht="18" hidden="1" customHeight="1" outlineLevel="1">
      <c r="A410" s="3201">
        <v>4761890.55</v>
      </c>
      <c r="B410" s="3170" t="s">
        <v>1894</v>
      </c>
      <c r="C410" s="3198">
        <f t="shared" si="3"/>
        <v>4.7618905499999995</v>
      </c>
      <c r="D410" s="3202" t="s">
        <v>1939</v>
      </c>
      <c r="E410" s="3173"/>
      <c r="F410" s="3075" t="s">
        <v>24</v>
      </c>
      <c r="G410" s="3097"/>
      <c r="H410" s="3075"/>
      <c r="I410" s="3200"/>
      <c r="J410" s="3174"/>
      <c r="K410" s="3175"/>
    </row>
    <row r="411" spans="1:11" s="3176" customFormat="1" ht="18" hidden="1" customHeight="1" outlineLevel="1">
      <c r="A411" s="3201">
        <v>2874381.66</v>
      </c>
      <c r="B411" s="3170" t="s">
        <v>1895</v>
      </c>
      <c r="C411" s="3198">
        <f t="shared" si="3"/>
        <v>2.8743816600000001</v>
      </c>
      <c r="D411" s="3202" t="s">
        <v>1939</v>
      </c>
      <c r="E411" s="3173"/>
      <c r="F411" s="3075" t="s">
        <v>24</v>
      </c>
      <c r="G411" s="3097"/>
      <c r="H411" s="3075"/>
      <c r="I411" s="3200"/>
      <c r="J411" s="3174"/>
      <c r="K411" s="3175"/>
    </row>
    <row r="412" spans="1:11" s="3176" customFormat="1" ht="18" hidden="1" customHeight="1" outlineLevel="1">
      <c r="A412" s="3201">
        <v>2060531.1</v>
      </c>
      <c r="B412" s="3170" t="s">
        <v>1896</v>
      </c>
      <c r="C412" s="3198">
        <f t="shared" si="3"/>
        <v>2.0605310999999999</v>
      </c>
      <c r="D412" s="3202" t="s">
        <v>1939</v>
      </c>
      <c r="E412" s="3173"/>
      <c r="F412" s="3075" t="s">
        <v>24</v>
      </c>
      <c r="G412" s="3097"/>
      <c r="H412" s="3075"/>
      <c r="I412" s="3200"/>
      <c r="J412" s="3174"/>
      <c r="K412" s="3175"/>
    </row>
    <row r="413" spans="1:11" s="3176" customFormat="1" ht="18" customHeight="1" collapsed="1">
      <c r="A413" s="3201">
        <f>SUM(A409:A412)</f>
        <v>15254656.159999998</v>
      </c>
      <c r="B413" s="3170" t="s">
        <v>1897</v>
      </c>
      <c r="C413" s="3198">
        <f t="shared" si="3"/>
        <v>15.254656159999998</v>
      </c>
      <c r="D413" s="3202" t="s">
        <v>1939</v>
      </c>
      <c r="E413" s="3173"/>
      <c r="F413" s="3075" t="s">
        <v>24</v>
      </c>
      <c r="G413" s="3097"/>
      <c r="H413" s="3075"/>
      <c r="I413" s="3200"/>
      <c r="J413" s="3174"/>
      <c r="K413" s="3175"/>
    </row>
    <row r="414" spans="1:11" s="3176" customFormat="1" ht="18" hidden="1" customHeight="1" outlineLevel="1">
      <c r="A414" s="3201">
        <v>10531656.9</v>
      </c>
      <c r="B414" s="3170" t="s">
        <v>1898</v>
      </c>
      <c r="C414" s="3198">
        <f t="shared" si="3"/>
        <v>10.5316569</v>
      </c>
      <c r="D414" s="3202" t="s">
        <v>1939</v>
      </c>
      <c r="E414" s="3173"/>
      <c r="F414" s="3075" t="s">
        <v>24</v>
      </c>
      <c r="G414" s="3097"/>
      <c r="H414" s="3075"/>
      <c r="I414" s="3200"/>
      <c r="J414" s="3174"/>
      <c r="K414" s="3175"/>
    </row>
    <row r="415" spans="1:11" s="3176" customFormat="1" ht="18" hidden="1" customHeight="1" outlineLevel="1">
      <c r="A415" s="3201">
        <v>599012.75</v>
      </c>
      <c r="B415" s="3170" t="s">
        <v>1899</v>
      </c>
      <c r="C415" s="3198">
        <f t="shared" si="3"/>
        <v>0.59901274999999998</v>
      </c>
      <c r="D415" s="3202" t="s">
        <v>1939</v>
      </c>
      <c r="E415" s="3173"/>
      <c r="F415" s="3075" t="s">
        <v>24</v>
      </c>
      <c r="G415" s="3097"/>
      <c r="H415" s="3075"/>
      <c r="I415" s="3200"/>
      <c r="J415" s="3174"/>
      <c r="K415" s="3175"/>
    </row>
    <row r="416" spans="1:11" s="3176" customFormat="1" ht="18" customHeight="1" collapsed="1">
      <c r="A416" s="3201">
        <f>SUM(A414:A415)</f>
        <v>11130669.65</v>
      </c>
      <c r="B416" s="3170" t="s">
        <v>1900</v>
      </c>
      <c r="C416" s="3198">
        <f t="shared" si="3"/>
        <v>11.13066965</v>
      </c>
      <c r="D416" s="3202" t="s">
        <v>1939</v>
      </c>
      <c r="E416" s="3173"/>
      <c r="F416" s="3075" t="s">
        <v>24</v>
      </c>
      <c r="G416" s="3097"/>
      <c r="H416" s="3075"/>
      <c r="I416" s="3200"/>
      <c r="J416" s="3174"/>
      <c r="K416" s="3175"/>
    </row>
    <row r="417" spans="1:11" s="3176" customFormat="1" ht="18" hidden="1" customHeight="1" outlineLevel="1">
      <c r="A417" s="3201">
        <v>7610182.4000000004</v>
      </c>
      <c r="B417" s="3170" t="s">
        <v>1901</v>
      </c>
      <c r="C417" s="3198">
        <f t="shared" si="3"/>
        <v>7.6101824000000002</v>
      </c>
      <c r="D417" s="3202" t="s">
        <v>1939</v>
      </c>
      <c r="E417" s="3173"/>
      <c r="F417" s="3075" t="s">
        <v>24</v>
      </c>
      <c r="G417" s="3097"/>
      <c r="H417" s="3075"/>
      <c r="I417" s="3200"/>
      <c r="J417" s="3174"/>
      <c r="K417" s="3175"/>
    </row>
    <row r="418" spans="1:11" s="3176" customFormat="1" ht="18" hidden="1" customHeight="1" outlineLevel="1">
      <c r="A418" s="3201">
        <v>2460149.35</v>
      </c>
      <c r="B418" s="3170" t="s">
        <v>1902</v>
      </c>
      <c r="C418" s="3198">
        <f t="shared" si="3"/>
        <v>2.46014935</v>
      </c>
      <c r="D418" s="3202" t="s">
        <v>1939</v>
      </c>
      <c r="E418" s="3173"/>
      <c r="F418" s="3075" t="s">
        <v>24</v>
      </c>
      <c r="G418" s="3097"/>
      <c r="H418" s="3075"/>
      <c r="I418" s="3200"/>
      <c r="J418" s="3174"/>
      <c r="K418" s="3175"/>
    </row>
    <row r="419" spans="1:11" s="3176" customFormat="1" ht="18" hidden="1" customHeight="1" outlineLevel="1">
      <c r="A419" s="3203">
        <v>1136350.78</v>
      </c>
      <c r="B419" s="3178" t="s">
        <v>1903</v>
      </c>
      <c r="C419" s="3198">
        <f t="shared" si="3"/>
        <v>1.1363507800000001</v>
      </c>
      <c r="D419" s="3202" t="s">
        <v>1939</v>
      </c>
      <c r="E419" s="3180"/>
      <c r="F419" s="3075" t="s">
        <v>24</v>
      </c>
      <c r="G419" s="3097"/>
      <c r="H419" s="3075"/>
      <c r="I419" s="3200"/>
      <c r="J419" s="3181"/>
      <c r="K419" s="3175"/>
    </row>
    <row r="420" spans="1:11" s="3176" customFormat="1" ht="18" hidden="1" customHeight="1" outlineLevel="1">
      <c r="A420" s="3204">
        <v>920093</v>
      </c>
      <c r="B420" s="3183" t="s">
        <v>1904</v>
      </c>
      <c r="C420" s="3198">
        <f t="shared" si="3"/>
        <v>0.92009300000000005</v>
      </c>
      <c r="D420" s="3202" t="s">
        <v>1939</v>
      </c>
      <c r="E420" s="3185"/>
      <c r="F420" s="3075" t="s">
        <v>24</v>
      </c>
      <c r="G420" s="3097"/>
      <c r="H420" s="3075"/>
      <c r="I420" s="3200"/>
      <c r="J420" s="3186"/>
      <c r="K420" s="3175"/>
    </row>
    <row r="421" spans="1:11" s="3176" customFormat="1" ht="18" customHeight="1" collapsed="1">
      <c r="A421" s="3201">
        <f>SUM(A417:A420)</f>
        <v>12126775.529999999</v>
      </c>
      <c r="B421" s="3170" t="s">
        <v>1905</v>
      </c>
      <c r="C421" s="3198">
        <f t="shared" si="3"/>
        <v>12.12677553</v>
      </c>
      <c r="D421" s="3202" t="s">
        <v>1939</v>
      </c>
      <c r="E421" s="3173"/>
      <c r="F421" s="3075" t="s">
        <v>24</v>
      </c>
      <c r="G421" s="3097"/>
      <c r="H421" s="3075"/>
      <c r="I421" s="3200"/>
      <c r="J421" s="3174"/>
      <c r="K421" s="3175"/>
    </row>
    <row r="422" spans="1:11" s="3176" customFormat="1" ht="18" hidden="1" customHeight="1" outlineLevel="1">
      <c r="A422" s="3201">
        <v>2534299.2799999998</v>
      </c>
      <c r="B422" s="3170" t="s">
        <v>1906</v>
      </c>
      <c r="C422" s="3198">
        <f t="shared" si="3"/>
        <v>2.5342992799999999</v>
      </c>
      <c r="D422" s="3202" t="s">
        <v>1939</v>
      </c>
      <c r="E422" s="3173"/>
      <c r="F422" s="3075" t="s">
        <v>24</v>
      </c>
      <c r="G422" s="3097"/>
      <c r="H422" s="3075"/>
      <c r="I422" s="3200"/>
      <c r="J422" s="3174"/>
      <c r="K422" s="3175"/>
    </row>
    <row r="423" spans="1:11" s="3176" customFormat="1" ht="18" hidden="1" customHeight="1" outlineLevel="1">
      <c r="A423" s="3201">
        <v>1118556.6000000001</v>
      </c>
      <c r="B423" s="3170" t="s">
        <v>1907</v>
      </c>
      <c r="C423" s="3198">
        <f t="shared" si="3"/>
        <v>1.1185566</v>
      </c>
      <c r="D423" s="3202" t="s">
        <v>1939</v>
      </c>
      <c r="E423" s="3173"/>
      <c r="F423" s="3075" t="s">
        <v>24</v>
      </c>
      <c r="G423" s="3097"/>
      <c r="H423" s="3075"/>
      <c r="I423" s="3200"/>
      <c r="J423" s="3174"/>
      <c r="K423" s="3175"/>
    </row>
    <row r="424" spans="1:11" s="3176" customFormat="1" ht="18" hidden="1" customHeight="1" outlineLevel="1">
      <c r="A424" s="3201">
        <v>1481340.1</v>
      </c>
      <c r="B424" s="3170" t="s">
        <v>1908</v>
      </c>
      <c r="C424" s="3198">
        <f t="shared" si="3"/>
        <v>1.4813401000000002</v>
      </c>
      <c r="D424" s="3202" t="s">
        <v>1939</v>
      </c>
      <c r="E424" s="3173"/>
      <c r="F424" s="3075" t="s">
        <v>24</v>
      </c>
      <c r="G424" s="3097"/>
      <c r="H424" s="3075"/>
      <c r="I424" s="3200"/>
      <c r="J424" s="3174"/>
      <c r="K424" s="3175"/>
    </row>
    <row r="425" spans="1:11" s="3176" customFormat="1" ht="18" customHeight="1" collapsed="1">
      <c r="A425" s="3201">
        <f>SUM(A422:A424)</f>
        <v>5134195.9800000004</v>
      </c>
      <c r="B425" s="3170" t="s">
        <v>1909</v>
      </c>
      <c r="C425" s="3198">
        <f t="shared" si="3"/>
        <v>5.1341959800000003</v>
      </c>
      <c r="D425" s="3202" t="s">
        <v>1939</v>
      </c>
      <c r="E425" s="3173"/>
      <c r="F425" s="3075" t="s">
        <v>24</v>
      </c>
      <c r="G425" s="3097"/>
      <c r="H425" s="3075"/>
      <c r="I425" s="3200"/>
      <c r="J425" s="3174"/>
      <c r="K425" s="3175"/>
    </row>
    <row r="426" spans="1:11" s="3176" customFormat="1" ht="18" customHeight="1">
      <c r="A426" s="3201">
        <v>4244369</v>
      </c>
      <c r="B426" s="3170" t="s">
        <v>1910</v>
      </c>
      <c r="C426" s="3198">
        <f t="shared" si="3"/>
        <v>4.2443689999999998</v>
      </c>
      <c r="D426" s="3202" t="s">
        <v>1939</v>
      </c>
      <c r="E426" s="3173"/>
      <c r="F426" s="3075" t="s">
        <v>24</v>
      </c>
      <c r="G426" s="3097"/>
      <c r="H426" s="3075"/>
      <c r="I426" s="3200"/>
      <c r="J426" s="3174"/>
      <c r="K426" s="3175"/>
    </row>
    <row r="427" spans="1:11" s="3176" customFormat="1" ht="18" hidden="1" customHeight="1" outlineLevel="1">
      <c r="A427" s="3201">
        <v>3534094.44</v>
      </c>
      <c r="B427" s="3170" t="s">
        <v>1911</v>
      </c>
      <c r="C427" s="3198">
        <f t="shared" si="3"/>
        <v>3.5340944400000001</v>
      </c>
      <c r="D427" s="3202" t="s">
        <v>1939</v>
      </c>
      <c r="E427" s="3173"/>
      <c r="F427" s="3075" t="s">
        <v>24</v>
      </c>
      <c r="G427" s="3097"/>
      <c r="H427" s="3075"/>
      <c r="I427" s="3200"/>
      <c r="J427" s="3174"/>
      <c r="K427" s="3175"/>
    </row>
    <row r="428" spans="1:11" s="3176" customFormat="1" ht="18" hidden="1" customHeight="1" outlineLevel="1">
      <c r="A428" s="3201">
        <v>1413791</v>
      </c>
      <c r="B428" s="3170" t="s">
        <v>1912</v>
      </c>
      <c r="C428" s="3198">
        <f t="shared" si="3"/>
        <v>1.413791</v>
      </c>
      <c r="D428" s="3202" t="s">
        <v>1939</v>
      </c>
      <c r="E428" s="3173"/>
      <c r="F428" s="3075" t="s">
        <v>24</v>
      </c>
      <c r="G428" s="3097"/>
      <c r="H428" s="3075"/>
      <c r="I428" s="3200"/>
      <c r="J428" s="3174"/>
      <c r="K428" s="3175"/>
    </row>
    <row r="429" spans="1:11" s="3176" customFormat="1" ht="18" customHeight="1" collapsed="1">
      <c r="A429" s="3201">
        <f>SUM(A427:A428)</f>
        <v>4947885.4399999995</v>
      </c>
      <c r="B429" s="3170" t="s">
        <v>1913</v>
      </c>
      <c r="C429" s="3198">
        <f t="shared" si="3"/>
        <v>4.9478854399999994</v>
      </c>
      <c r="D429" s="3202" t="s">
        <v>1939</v>
      </c>
      <c r="E429" s="3173"/>
      <c r="F429" s="3075" t="s">
        <v>24</v>
      </c>
      <c r="G429" s="3097"/>
      <c r="H429" s="3075"/>
      <c r="I429" s="3200"/>
      <c r="J429" s="3174"/>
      <c r="K429" s="3175"/>
    </row>
    <row r="430" spans="1:11" s="3176" customFormat="1" ht="18" hidden="1" customHeight="1" outlineLevel="1">
      <c r="A430" s="3201">
        <v>2334081.9500000002</v>
      </c>
      <c r="B430" s="3170" t="s">
        <v>1914</v>
      </c>
      <c r="C430" s="3198">
        <f t="shared" si="3"/>
        <v>2.3340819500000003</v>
      </c>
      <c r="D430" s="3202" t="s">
        <v>1939</v>
      </c>
      <c r="E430" s="3173"/>
      <c r="F430" s="3075" t="s">
        <v>24</v>
      </c>
      <c r="G430" s="3097"/>
      <c r="H430" s="3075"/>
      <c r="I430" s="3200"/>
      <c r="J430" s="3174"/>
      <c r="K430" s="3175"/>
    </row>
    <row r="431" spans="1:11" s="3176" customFormat="1" ht="18" hidden="1" customHeight="1" outlineLevel="1">
      <c r="A431" s="3201">
        <v>2542378.85</v>
      </c>
      <c r="B431" s="3170" t="s">
        <v>1915</v>
      </c>
      <c r="C431" s="3198">
        <f t="shared" si="3"/>
        <v>2.54237885</v>
      </c>
      <c r="D431" s="3202" t="s">
        <v>1939</v>
      </c>
      <c r="E431" s="3173"/>
      <c r="F431" s="3075" t="s">
        <v>24</v>
      </c>
      <c r="G431" s="3097"/>
      <c r="H431" s="3075"/>
      <c r="I431" s="3200"/>
      <c r="J431" s="3174"/>
      <c r="K431" s="3175"/>
    </row>
    <row r="432" spans="1:11" s="3176" customFormat="1" ht="18" hidden="1" customHeight="1" outlineLevel="1">
      <c r="A432" s="3201">
        <v>1844524.85</v>
      </c>
      <c r="B432" s="3170" t="s">
        <v>1916</v>
      </c>
      <c r="C432" s="3198">
        <f t="shared" si="3"/>
        <v>1.84452485</v>
      </c>
      <c r="D432" s="3202" t="s">
        <v>1939</v>
      </c>
      <c r="E432" s="3173"/>
      <c r="F432" s="3075" t="s">
        <v>24</v>
      </c>
      <c r="G432" s="3097"/>
      <c r="H432" s="3075"/>
      <c r="I432" s="3200"/>
      <c r="J432" s="3174"/>
      <c r="K432" s="3175"/>
    </row>
    <row r="433" spans="1:11" s="3176" customFormat="1" ht="18" customHeight="1" collapsed="1">
      <c r="A433" s="3201">
        <f>SUM(A430:A432)</f>
        <v>6720985.6500000004</v>
      </c>
      <c r="B433" s="3170" t="s">
        <v>1917</v>
      </c>
      <c r="C433" s="3198">
        <f t="shared" si="3"/>
        <v>6.7209856500000003</v>
      </c>
      <c r="D433" s="3202" t="s">
        <v>1939</v>
      </c>
      <c r="E433" s="3173"/>
      <c r="F433" s="3075" t="s">
        <v>24</v>
      </c>
      <c r="G433" s="3097"/>
      <c r="H433" s="3075"/>
      <c r="I433" s="3200"/>
      <c r="J433" s="3174"/>
      <c r="K433" s="3175"/>
    </row>
    <row r="434" spans="1:11" s="3176" customFormat="1" ht="18" hidden="1" customHeight="1" outlineLevel="1">
      <c r="A434" s="3201">
        <v>3454885.55</v>
      </c>
      <c r="B434" s="3170" t="s">
        <v>1918</v>
      </c>
      <c r="C434" s="3198">
        <f t="shared" si="3"/>
        <v>3.4548855499999997</v>
      </c>
      <c r="D434" s="3202" t="s">
        <v>1939</v>
      </c>
      <c r="E434" s="3173"/>
      <c r="F434" s="3075" t="s">
        <v>24</v>
      </c>
      <c r="G434" s="3097"/>
      <c r="H434" s="3075"/>
      <c r="I434" s="3200"/>
      <c r="J434" s="3174"/>
      <c r="K434" s="3175"/>
    </row>
    <row r="435" spans="1:11" s="3176" customFormat="1" ht="18" hidden="1" customHeight="1" outlineLevel="1">
      <c r="A435" s="3201">
        <v>1365202.3</v>
      </c>
      <c r="B435" s="3170" t="s">
        <v>1919</v>
      </c>
      <c r="C435" s="3198">
        <f t="shared" si="3"/>
        <v>1.3652023</v>
      </c>
      <c r="D435" s="3202" t="s">
        <v>1939</v>
      </c>
      <c r="E435" s="3173"/>
      <c r="F435" s="3075" t="s">
        <v>24</v>
      </c>
      <c r="G435" s="3097"/>
      <c r="H435" s="3075"/>
      <c r="I435" s="3200"/>
      <c r="J435" s="3174"/>
      <c r="K435" s="3175"/>
    </row>
    <row r="436" spans="1:11" s="3176" customFormat="1" ht="18" hidden="1" customHeight="1" outlineLevel="1">
      <c r="A436" s="3201">
        <v>1502590.3</v>
      </c>
      <c r="B436" s="3170" t="s">
        <v>1920</v>
      </c>
      <c r="C436" s="3198">
        <f t="shared" si="3"/>
        <v>1.5025903</v>
      </c>
      <c r="D436" s="3202" t="s">
        <v>1939</v>
      </c>
      <c r="E436" s="3173"/>
      <c r="F436" s="3075" t="s">
        <v>24</v>
      </c>
      <c r="G436" s="3097"/>
      <c r="H436" s="3075"/>
      <c r="I436" s="3200"/>
      <c r="J436" s="3174"/>
      <c r="K436" s="3175"/>
    </row>
    <row r="437" spans="1:11" s="3176" customFormat="1" ht="18" customHeight="1" collapsed="1">
      <c r="A437" s="3201">
        <f>SUM(A434:A436)</f>
        <v>6322678.1499999994</v>
      </c>
      <c r="B437" s="3170" t="s">
        <v>1921</v>
      </c>
      <c r="C437" s="3198">
        <f t="shared" si="3"/>
        <v>6.3226781499999998</v>
      </c>
      <c r="D437" s="3202" t="s">
        <v>1939</v>
      </c>
      <c r="E437" s="3173"/>
      <c r="F437" s="3075" t="s">
        <v>24</v>
      </c>
      <c r="G437" s="3097"/>
      <c r="H437" s="3075"/>
      <c r="I437" s="3200"/>
      <c r="J437" s="3174"/>
      <c r="K437" s="3175"/>
    </row>
    <row r="438" spans="1:11" s="3176" customFormat="1" ht="18" hidden="1" customHeight="1" outlineLevel="1">
      <c r="A438" s="3201">
        <v>2597719.25</v>
      </c>
      <c r="B438" s="3170" t="s">
        <v>1922</v>
      </c>
      <c r="C438" s="3198">
        <f t="shared" si="3"/>
        <v>2.5977192499999999</v>
      </c>
      <c r="D438" s="3202" t="s">
        <v>1939</v>
      </c>
      <c r="E438" s="3173"/>
      <c r="F438" s="3075" t="s">
        <v>24</v>
      </c>
      <c r="G438" s="3097"/>
      <c r="H438" s="3075"/>
      <c r="I438" s="3200"/>
      <c r="J438" s="3174"/>
      <c r="K438" s="3175"/>
    </row>
    <row r="439" spans="1:11" s="3176" customFormat="1" ht="18" hidden="1" customHeight="1" outlineLevel="1">
      <c r="A439" s="3201">
        <v>1824389.59</v>
      </c>
      <c r="B439" s="3170" t="s">
        <v>1923</v>
      </c>
      <c r="C439" s="3198">
        <f t="shared" si="3"/>
        <v>1.82438959</v>
      </c>
      <c r="D439" s="3202" t="s">
        <v>1939</v>
      </c>
      <c r="E439" s="3173"/>
      <c r="F439" s="3075" t="s">
        <v>24</v>
      </c>
      <c r="G439" s="3097"/>
      <c r="H439" s="3075"/>
      <c r="I439" s="3200"/>
      <c r="J439" s="3174"/>
      <c r="K439" s="3175"/>
    </row>
    <row r="440" spans="1:11" s="3176" customFormat="1" ht="18" hidden="1" customHeight="1" outlineLevel="1">
      <c r="A440" s="3201">
        <v>1026119.3</v>
      </c>
      <c r="B440" s="3170" t="s">
        <v>1924</v>
      </c>
      <c r="C440" s="3198">
        <f t="shared" si="3"/>
        <v>1.0261193</v>
      </c>
      <c r="D440" s="3202" t="s">
        <v>1939</v>
      </c>
      <c r="E440" s="3173"/>
      <c r="F440" s="3075" t="s">
        <v>24</v>
      </c>
      <c r="G440" s="3097"/>
      <c r="H440" s="3075"/>
      <c r="I440" s="3200"/>
      <c r="J440" s="3174"/>
      <c r="K440" s="3175"/>
    </row>
    <row r="441" spans="1:11" s="3176" customFormat="1" ht="18" hidden="1" customHeight="1" outlineLevel="1">
      <c r="A441" s="3201">
        <v>1199876.6000000001</v>
      </c>
      <c r="B441" s="3170" t="s">
        <v>1925</v>
      </c>
      <c r="C441" s="3198">
        <f t="shared" si="3"/>
        <v>1.1998766000000001</v>
      </c>
      <c r="D441" s="3202" t="s">
        <v>1939</v>
      </c>
      <c r="E441" s="3173"/>
      <c r="F441" s="3075" t="s">
        <v>24</v>
      </c>
      <c r="G441" s="3097"/>
      <c r="H441" s="3075"/>
      <c r="I441" s="3200"/>
      <c r="J441" s="3174"/>
      <c r="K441" s="3175"/>
    </row>
    <row r="442" spans="1:11" s="3176" customFormat="1" ht="18" customHeight="1" collapsed="1">
      <c r="A442" s="3201">
        <f>SUM(A438:A441)</f>
        <v>6648104.7400000002</v>
      </c>
      <c r="B442" s="3170" t="s">
        <v>1926</v>
      </c>
      <c r="C442" s="3198">
        <f t="shared" si="3"/>
        <v>6.64810474</v>
      </c>
      <c r="D442" s="3202" t="s">
        <v>1939</v>
      </c>
      <c r="E442" s="3173"/>
      <c r="F442" s="3075" t="s">
        <v>24</v>
      </c>
      <c r="G442" s="3097"/>
      <c r="H442" s="3075"/>
      <c r="I442" s="3200"/>
      <c r="J442" s="3174"/>
      <c r="K442" s="3175"/>
    </row>
    <row r="443" spans="1:11" s="3176" customFormat="1" ht="18" hidden="1" customHeight="1" outlineLevel="1">
      <c r="A443" s="3201">
        <v>4922048.1500000004</v>
      </c>
      <c r="B443" s="3170" t="s">
        <v>1927</v>
      </c>
      <c r="C443" s="3198">
        <f t="shared" si="3"/>
        <v>4.9220481500000002</v>
      </c>
      <c r="D443" s="3202" t="s">
        <v>1939</v>
      </c>
      <c r="E443" s="3173"/>
      <c r="F443" s="3075" t="s">
        <v>24</v>
      </c>
      <c r="G443" s="3097"/>
      <c r="H443" s="3075"/>
      <c r="I443" s="3200"/>
      <c r="J443" s="3174"/>
      <c r="K443" s="3175"/>
    </row>
    <row r="444" spans="1:11" s="3176" customFormat="1" ht="18" hidden="1" customHeight="1" outlineLevel="1">
      <c r="A444" s="3201">
        <v>1599837.25</v>
      </c>
      <c r="B444" s="3170" t="s">
        <v>1928</v>
      </c>
      <c r="C444" s="3198">
        <f t="shared" si="3"/>
        <v>1.59983725</v>
      </c>
      <c r="D444" s="3202" t="s">
        <v>1939</v>
      </c>
      <c r="E444" s="3173"/>
      <c r="F444" s="3075" t="s">
        <v>24</v>
      </c>
      <c r="G444" s="3097"/>
      <c r="H444" s="3075"/>
      <c r="I444" s="3200"/>
      <c r="J444" s="3174"/>
      <c r="K444" s="3175"/>
    </row>
    <row r="445" spans="1:11" s="3176" customFormat="1" ht="18" customHeight="1" collapsed="1">
      <c r="A445" s="3201">
        <f>SUM(A443:A444)</f>
        <v>6521885.4000000004</v>
      </c>
      <c r="B445" s="3170" t="s">
        <v>1929</v>
      </c>
      <c r="C445" s="3198">
        <f t="shared" si="3"/>
        <v>6.5218854000000004</v>
      </c>
      <c r="D445" s="3202" t="s">
        <v>1939</v>
      </c>
      <c r="E445" s="3173"/>
      <c r="F445" s="3075" t="s">
        <v>24</v>
      </c>
      <c r="G445" s="3097"/>
      <c r="H445" s="3075"/>
      <c r="I445" s="3200"/>
      <c r="J445" s="3174"/>
      <c r="K445" s="3175"/>
    </row>
    <row r="446" spans="1:11" s="3176" customFormat="1" ht="18" hidden="1" customHeight="1" outlineLevel="1">
      <c r="A446" s="3201">
        <v>3735519.8</v>
      </c>
      <c r="B446" s="3178" t="s">
        <v>1930</v>
      </c>
      <c r="C446" s="3198">
        <f t="shared" si="3"/>
        <v>3.7355197999999996</v>
      </c>
      <c r="D446" s="3202" t="s">
        <v>1939</v>
      </c>
      <c r="E446" s="3180"/>
      <c r="F446" s="3075" t="s">
        <v>24</v>
      </c>
      <c r="G446" s="3097"/>
      <c r="H446" s="3075"/>
      <c r="I446" s="3200"/>
      <c r="J446" s="3181"/>
      <c r="K446" s="3175"/>
    </row>
    <row r="447" spans="1:11" s="3176" customFormat="1" ht="18" hidden="1" customHeight="1" outlineLevel="1">
      <c r="A447" s="3205">
        <v>1386912.6</v>
      </c>
      <c r="B447" s="3183" t="s">
        <v>1931</v>
      </c>
      <c r="C447" s="3198">
        <f t="shared" si="3"/>
        <v>1.3869126000000001</v>
      </c>
      <c r="D447" s="3202" t="s">
        <v>1939</v>
      </c>
      <c r="E447" s="3185"/>
      <c r="F447" s="3075" t="s">
        <v>24</v>
      </c>
      <c r="G447" s="3097"/>
      <c r="H447" s="3075"/>
      <c r="I447" s="3200"/>
      <c r="J447" s="3186"/>
      <c r="K447" s="3175"/>
    </row>
    <row r="448" spans="1:11" s="3176" customFormat="1" ht="18" customHeight="1" collapsed="1">
      <c r="A448" s="3201">
        <f>SUM(A446:A447)</f>
        <v>5122432.4000000004</v>
      </c>
      <c r="B448" s="3170" t="s">
        <v>1932</v>
      </c>
      <c r="C448" s="3198">
        <f t="shared" si="3"/>
        <v>5.1224324000000001</v>
      </c>
      <c r="D448" s="3202" t="s">
        <v>1939</v>
      </c>
      <c r="E448" s="3173"/>
      <c r="F448" s="3075" t="s">
        <v>24</v>
      </c>
      <c r="G448" s="3097"/>
      <c r="H448" s="3075"/>
      <c r="I448" s="3200"/>
      <c r="J448" s="3174"/>
      <c r="K448" s="3175"/>
    </row>
    <row r="449" spans="1:16" s="3176" customFormat="1" ht="18" hidden="1" customHeight="1" outlineLevel="1">
      <c r="A449" s="3201">
        <v>4177934.84</v>
      </c>
      <c r="B449" s="3170" t="s">
        <v>1933</v>
      </c>
      <c r="C449" s="3198">
        <f>SUM(C451)</f>
        <v>6.2377008899999993</v>
      </c>
      <c r="D449" s="3202" t="s">
        <v>1939</v>
      </c>
      <c r="E449" s="3173"/>
      <c r="F449" s="3075" t="s">
        <v>24</v>
      </c>
      <c r="G449" s="3097"/>
      <c r="H449" s="3075"/>
      <c r="I449" s="3200"/>
      <c r="J449" s="3174"/>
      <c r="K449" s="3175"/>
    </row>
    <row r="450" spans="1:16" s="3176" customFormat="1" ht="18" hidden="1" customHeight="1" outlineLevel="1">
      <c r="A450" s="3201">
        <v>2059766.05</v>
      </c>
      <c r="B450" s="3170" t="s">
        <v>1934</v>
      </c>
      <c r="C450" s="3198">
        <f t="shared" si="3"/>
        <v>2.0597660499999999</v>
      </c>
      <c r="D450" s="3202" t="s">
        <v>1939</v>
      </c>
      <c r="E450" s="3173"/>
      <c r="F450" s="3075" t="s">
        <v>24</v>
      </c>
      <c r="G450" s="3097"/>
      <c r="H450" s="3075"/>
      <c r="I450" s="3200"/>
      <c r="J450" s="3174"/>
      <c r="K450" s="3175"/>
    </row>
    <row r="451" spans="1:16" s="3176" customFormat="1" ht="18" customHeight="1" collapsed="1">
      <c r="A451" s="3201">
        <f>SUM(A449:A450)</f>
        <v>6237700.8899999997</v>
      </c>
      <c r="B451" s="3188" t="s">
        <v>1935</v>
      </c>
      <c r="C451" s="3198">
        <f t="shared" si="3"/>
        <v>6.2377008899999993</v>
      </c>
      <c r="D451" s="3202" t="s">
        <v>1939</v>
      </c>
      <c r="E451" s="3173"/>
      <c r="F451" s="3075" t="s">
        <v>24</v>
      </c>
      <c r="G451" s="3097"/>
      <c r="H451" s="3075"/>
      <c r="I451" s="3200"/>
      <c r="J451" s="3174"/>
      <c r="K451" s="3175"/>
    </row>
    <row r="452" spans="1:16" s="3079" customFormat="1" ht="27.95" customHeight="1">
      <c r="A452" s="3124"/>
      <c r="B452" s="3130"/>
      <c r="C452" s="3206"/>
      <c r="D452" s="3132"/>
      <c r="E452" s="3075"/>
      <c r="F452" s="3075"/>
      <c r="G452" s="3075"/>
      <c r="H452" s="3128"/>
      <c r="I452" s="3129"/>
      <c r="J452" s="3128"/>
      <c r="L452" s="3116"/>
      <c r="M452" s="3116"/>
      <c r="O452" s="3116"/>
    </row>
    <row r="453" spans="1:16" s="3079" customFormat="1" ht="27.95" customHeight="1">
      <c r="A453" s="3124"/>
      <c r="B453" s="3130"/>
      <c r="C453" s="3206"/>
      <c r="D453" s="3132"/>
      <c r="E453" s="3075"/>
      <c r="F453" s="3075"/>
      <c r="G453" s="3075"/>
      <c r="H453" s="3128"/>
      <c r="I453" s="3129"/>
      <c r="J453" s="3128"/>
      <c r="L453" s="3207"/>
      <c r="M453" s="3116"/>
      <c r="O453" s="3207"/>
    </row>
    <row r="454" spans="1:16" s="3079" customFormat="1" ht="27.95" customHeight="1">
      <c r="A454" s="3124"/>
      <c r="B454" s="3130"/>
      <c r="C454" s="3206"/>
      <c r="D454" s="3132"/>
      <c r="E454" s="3075"/>
      <c r="F454" s="3075"/>
      <c r="G454" s="3075"/>
      <c r="H454" s="3128"/>
      <c r="I454" s="3129"/>
      <c r="J454" s="3128"/>
      <c r="L454" s="3116"/>
      <c r="M454" s="3116"/>
      <c r="O454" s="3116"/>
    </row>
    <row r="455" spans="1:16" s="3079" customFormat="1" ht="27.95" customHeight="1">
      <c r="A455" s="3124"/>
      <c r="B455" s="3208"/>
      <c r="C455" s="3206"/>
      <c r="D455" s="3132"/>
      <c r="E455" s="3075"/>
      <c r="F455" s="3075"/>
      <c r="G455" s="3075"/>
      <c r="H455" s="3128"/>
      <c r="I455" s="3129"/>
      <c r="J455" s="3128"/>
      <c r="L455" s="3116"/>
      <c r="M455" s="3116"/>
      <c r="O455" s="3116"/>
    </row>
    <row r="456" spans="1:16" s="3079" customFormat="1" ht="27.95" customHeight="1">
      <c r="A456" s="3209" t="s">
        <v>658</v>
      </c>
      <c r="B456" s="4547" t="s">
        <v>1467</v>
      </c>
      <c r="C456" s="4548"/>
      <c r="D456" s="4549"/>
      <c r="E456" s="3074" t="s">
        <v>936</v>
      </c>
      <c r="F456" s="3075"/>
      <c r="G456" s="3075"/>
      <c r="H456" s="3210"/>
      <c r="I456" s="3211"/>
      <c r="J456" s="3078" t="s">
        <v>1877</v>
      </c>
      <c r="L456" s="3083"/>
      <c r="M456" s="3116"/>
      <c r="O456" s="3083">
        <v>9</v>
      </c>
    </row>
    <row r="457" spans="1:16" s="3079" customFormat="1" ht="27.95" customHeight="1">
      <c r="A457" s="3212"/>
      <c r="B457" s="3213" t="s">
        <v>1354</v>
      </c>
      <c r="C457" s="3214"/>
      <c r="D457" s="3215"/>
      <c r="E457" s="3085" t="s">
        <v>943</v>
      </c>
      <c r="F457" s="3075"/>
      <c r="G457" s="3086"/>
      <c r="H457" s="3210"/>
      <c r="I457" s="3211"/>
      <c r="J457" s="3196"/>
      <c r="L457" s="3116"/>
      <c r="M457" s="3116"/>
      <c r="O457" s="3116"/>
    </row>
    <row r="458" spans="1:16" s="3139" customFormat="1" ht="27.95" customHeight="1">
      <c r="A458" s="3073"/>
      <c r="B458" s="3216" t="s">
        <v>48</v>
      </c>
      <c r="C458" s="3217"/>
      <c r="D458" s="3218"/>
      <c r="E458" s="3219" t="s">
        <v>663</v>
      </c>
      <c r="F458" s="3220">
        <v>0.1</v>
      </c>
      <c r="G458" s="3221">
        <v>0.13850000000000001</v>
      </c>
      <c r="H458" s="3220"/>
      <c r="I458" s="3222">
        <v>1</v>
      </c>
      <c r="J458" s="3128"/>
      <c r="L458" s="3138"/>
      <c r="M458" s="3138"/>
      <c r="O458" s="3138"/>
    </row>
    <row r="459" spans="1:16" s="3230" customFormat="1" ht="18" hidden="1" customHeight="1" outlineLevel="1">
      <c r="A459" s="3223"/>
      <c r="B459" s="3133" t="s">
        <v>1880</v>
      </c>
      <c r="C459" s="3224"/>
      <c r="D459" s="3225"/>
      <c r="E459" s="3226"/>
      <c r="F459" s="3220">
        <v>0.1</v>
      </c>
      <c r="G459" s="3220"/>
      <c r="H459" s="3220"/>
      <c r="I459" s="3222"/>
      <c r="J459" s="3227"/>
      <c r="K459" s="3228"/>
      <c r="L459" s="3228"/>
      <c r="M459" s="3229"/>
      <c r="N459" s="3228"/>
      <c r="O459" s="3228"/>
      <c r="P459" s="3228"/>
    </row>
    <row r="460" spans="1:16" s="3230" customFormat="1" ht="18" hidden="1" customHeight="1" outlineLevel="1">
      <c r="A460" s="3223"/>
      <c r="B460" s="3133" t="s">
        <v>1881</v>
      </c>
      <c r="C460" s="3224"/>
      <c r="D460" s="3225"/>
      <c r="E460" s="3226"/>
      <c r="F460" s="3220">
        <v>0.1</v>
      </c>
      <c r="G460" s="3220"/>
      <c r="H460" s="3220"/>
      <c r="I460" s="3222"/>
      <c r="J460" s="3227"/>
      <c r="K460" s="3228"/>
      <c r="L460" s="3228"/>
      <c r="M460" s="3229"/>
      <c r="N460" s="3228"/>
      <c r="O460" s="3228"/>
      <c r="P460" s="3228"/>
    </row>
    <row r="461" spans="1:16" s="3230" customFormat="1" ht="18" hidden="1" customHeight="1" outlineLevel="1">
      <c r="A461" s="3223"/>
      <c r="B461" s="3133" t="s">
        <v>1882</v>
      </c>
      <c r="C461" s="3224"/>
      <c r="D461" s="3225"/>
      <c r="E461" s="3226"/>
      <c r="F461" s="3220">
        <v>0.1</v>
      </c>
      <c r="G461" s="3220"/>
      <c r="H461" s="3220"/>
      <c r="I461" s="3222"/>
      <c r="J461" s="3227"/>
      <c r="K461" s="3228"/>
      <c r="L461" s="3228"/>
      <c r="M461" s="3229"/>
      <c r="N461" s="3228"/>
      <c r="O461" s="3228"/>
      <c r="P461" s="3228"/>
    </row>
    <row r="462" spans="1:16" s="3230" customFormat="1" ht="18" hidden="1" customHeight="1" outlineLevel="1">
      <c r="A462" s="3223"/>
      <c r="B462" s="3133" t="s">
        <v>1883</v>
      </c>
      <c r="C462" s="3224"/>
      <c r="D462" s="3225"/>
      <c r="E462" s="3226"/>
      <c r="F462" s="3220">
        <v>0.1</v>
      </c>
      <c r="G462" s="3220"/>
      <c r="H462" s="3220"/>
      <c r="I462" s="3222"/>
      <c r="J462" s="3227"/>
      <c r="K462" s="3228"/>
      <c r="L462" s="3228"/>
      <c r="M462" s="3229"/>
      <c r="N462" s="3228"/>
      <c r="O462" s="3228"/>
      <c r="P462" s="3228"/>
    </row>
    <row r="463" spans="1:16" s="3230" customFormat="1" ht="18" customHeight="1" collapsed="1">
      <c r="A463" s="3223"/>
      <c r="B463" s="3133" t="s">
        <v>1884</v>
      </c>
      <c r="C463" s="3224"/>
      <c r="D463" s="3225"/>
      <c r="E463" s="3226"/>
      <c r="F463" s="3220">
        <v>0.1</v>
      </c>
      <c r="G463" s="3220"/>
      <c r="H463" s="3220"/>
      <c r="I463" s="3222"/>
      <c r="J463" s="3227"/>
      <c r="K463" s="3228"/>
      <c r="L463" s="3228"/>
      <c r="M463" s="3229"/>
      <c r="N463" s="3228"/>
      <c r="O463" s="3228"/>
      <c r="P463" s="3228"/>
    </row>
    <row r="464" spans="1:16" s="3230" customFormat="1" ht="18" hidden="1" customHeight="1" outlineLevel="1">
      <c r="A464" s="3223"/>
      <c r="B464" s="3133" t="s">
        <v>1885</v>
      </c>
      <c r="C464" s="3224"/>
      <c r="D464" s="3225"/>
      <c r="E464" s="3226"/>
      <c r="F464" s="3220">
        <v>0.1</v>
      </c>
      <c r="G464" s="3220"/>
      <c r="H464" s="3220"/>
      <c r="I464" s="3222"/>
      <c r="J464" s="3227"/>
      <c r="K464" s="3228"/>
      <c r="L464" s="3228"/>
      <c r="M464" s="3229"/>
      <c r="N464" s="3228"/>
      <c r="O464" s="3228"/>
      <c r="P464" s="3228"/>
    </row>
    <row r="465" spans="1:16" s="3230" customFormat="1" ht="18" hidden="1" customHeight="1" outlineLevel="1">
      <c r="A465" s="3223"/>
      <c r="B465" s="3133" t="s">
        <v>1886</v>
      </c>
      <c r="C465" s="3224"/>
      <c r="D465" s="3225"/>
      <c r="E465" s="3226"/>
      <c r="F465" s="3220">
        <v>0.1</v>
      </c>
      <c r="G465" s="3220"/>
      <c r="H465" s="3220"/>
      <c r="I465" s="3222"/>
      <c r="J465" s="3227"/>
      <c r="K465" s="3228"/>
      <c r="L465" s="3228"/>
      <c r="M465" s="3229"/>
      <c r="N465" s="3228"/>
      <c r="O465" s="3228"/>
      <c r="P465" s="3228"/>
    </row>
    <row r="466" spans="1:16" s="3230" customFormat="1" ht="18" hidden="1" customHeight="1" outlineLevel="1">
      <c r="A466" s="3223"/>
      <c r="B466" s="3133" t="s">
        <v>1887</v>
      </c>
      <c r="C466" s="3224"/>
      <c r="D466" s="3225"/>
      <c r="E466" s="3226"/>
      <c r="F466" s="3220">
        <v>0.1</v>
      </c>
      <c r="G466" s="3220"/>
      <c r="H466" s="3220"/>
      <c r="I466" s="3222"/>
      <c r="J466" s="3227"/>
      <c r="K466" s="3228"/>
      <c r="L466" s="3228"/>
      <c r="M466" s="3229"/>
      <c r="N466" s="3228"/>
      <c r="O466" s="3228"/>
      <c r="P466" s="3228"/>
    </row>
    <row r="467" spans="1:16" s="3230" customFormat="1" ht="18" customHeight="1" collapsed="1">
      <c r="A467" s="3223"/>
      <c r="B467" s="3133" t="s">
        <v>1888</v>
      </c>
      <c r="C467" s="3224"/>
      <c r="D467" s="3225"/>
      <c r="E467" s="3226"/>
      <c r="F467" s="3220">
        <v>0.1</v>
      </c>
      <c r="G467" s="3220"/>
      <c r="H467" s="3220"/>
      <c r="I467" s="3222"/>
      <c r="J467" s="3227"/>
      <c r="K467" s="3228"/>
      <c r="L467" s="3228"/>
      <c r="M467" s="3229"/>
      <c r="N467" s="3228"/>
      <c r="O467" s="3228"/>
      <c r="P467" s="3228"/>
    </row>
    <row r="468" spans="1:16" s="3230" customFormat="1" ht="18" hidden="1" customHeight="1" outlineLevel="1">
      <c r="A468" s="3223"/>
      <c r="B468" s="3133" t="s">
        <v>1889</v>
      </c>
      <c r="C468" s="3224"/>
      <c r="D468" s="3225"/>
      <c r="E468" s="3226"/>
      <c r="F468" s="3220">
        <v>0.1</v>
      </c>
      <c r="G468" s="3220"/>
      <c r="H468" s="3220"/>
      <c r="I468" s="3222"/>
      <c r="J468" s="3227"/>
      <c r="K468" s="3228"/>
      <c r="L468" s="3228"/>
      <c r="M468" s="3229"/>
      <c r="N468" s="3228"/>
      <c r="O468" s="3228"/>
      <c r="P468" s="3228"/>
    </row>
    <row r="469" spans="1:16" s="3230" customFormat="1" ht="18" hidden="1" customHeight="1" outlineLevel="1">
      <c r="A469" s="3223"/>
      <c r="B469" s="3133" t="s">
        <v>1890</v>
      </c>
      <c r="C469" s="3224"/>
      <c r="D469" s="3225"/>
      <c r="E469" s="3226"/>
      <c r="F469" s="3220">
        <v>0.1</v>
      </c>
      <c r="G469" s="3220"/>
      <c r="H469" s="3220"/>
      <c r="I469" s="3222"/>
      <c r="J469" s="3227"/>
      <c r="K469" s="3228"/>
      <c r="L469" s="3228"/>
      <c r="M469" s="3229"/>
      <c r="N469" s="3228"/>
      <c r="O469" s="3228"/>
      <c r="P469" s="3228"/>
    </row>
    <row r="470" spans="1:16" s="3230" customFormat="1" ht="18" hidden="1" customHeight="1" outlineLevel="1">
      <c r="A470" s="3223"/>
      <c r="B470" s="3133" t="s">
        <v>1891</v>
      </c>
      <c r="C470" s="3224"/>
      <c r="D470" s="3225"/>
      <c r="E470" s="3226"/>
      <c r="F470" s="3220">
        <v>0.1</v>
      </c>
      <c r="G470" s="3220"/>
      <c r="H470" s="3220"/>
      <c r="I470" s="3222"/>
      <c r="J470" s="3227"/>
      <c r="K470" s="3228"/>
      <c r="L470" s="3228"/>
      <c r="M470" s="3229"/>
      <c r="N470" s="3228"/>
      <c r="O470" s="3228"/>
      <c r="P470" s="3228"/>
    </row>
    <row r="471" spans="1:16" s="3230" customFormat="1" ht="18" customHeight="1" collapsed="1">
      <c r="A471" s="3223"/>
      <c r="B471" s="3133" t="s">
        <v>1892</v>
      </c>
      <c r="C471" s="3224"/>
      <c r="D471" s="3225"/>
      <c r="E471" s="3226"/>
      <c r="F471" s="3220">
        <v>0.1</v>
      </c>
      <c r="G471" s="3220"/>
      <c r="H471" s="3220"/>
      <c r="I471" s="3222"/>
      <c r="J471" s="3227"/>
      <c r="K471" s="3228"/>
      <c r="L471" s="3228"/>
      <c r="M471" s="3229"/>
      <c r="N471" s="3228"/>
      <c r="O471" s="3228"/>
      <c r="P471" s="3228"/>
    </row>
    <row r="472" spans="1:16" s="3230" customFormat="1" ht="18" hidden="1" customHeight="1" outlineLevel="1">
      <c r="A472" s="3223"/>
      <c r="B472" s="3133" t="s">
        <v>1893</v>
      </c>
      <c r="C472" s="3224"/>
      <c r="D472" s="3225"/>
      <c r="E472" s="3226"/>
      <c r="F472" s="3220">
        <v>0.1</v>
      </c>
      <c r="G472" s="3220"/>
      <c r="H472" s="3220"/>
      <c r="I472" s="3222"/>
      <c r="J472" s="3227"/>
      <c r="K472" s="3228"/>
      <c r="L472" s="3228"/>
      <c r="M472" s="3229"/>
      <c r="N472" s="3228"/>
      <c r="O472" s="3228"/>
      <c r="P472" s="3228"/>
    </row>
    <row r="473" spans="1:16" s="3230" customFormat="1" ht="18" hidden="1" customHeight="1" outlineLevel="1">
      <c r="A473" s="3223"/>
      <c r="B473" s="3133" t="s">
        <v>1894</v>
      </c>
      <c r="C473" s="3224"/>
      <c r="D473" s="3225"/>
      <c r="E473" s="3226"/>
      <c r="F473" s="3220">
        <v>0.1</v>
      </c>
      <c r="G473" s="3220"/>
      <c r="H473" s="3220"/>
      <c r="I473" s="3222"/>
      <c r="J473" s="3227"/>
      <c r="K473" s="3228"/>
      <c r="L473" s="3228"/>
      <c r="M473" s="3229"/>
      <c r="N473" s="3228"/>
      <c r="O473" s="3228"/>
      <c r="P473" s="3228"/>
    </row>
    <row r="474" spans="1:16" s="3230" customFormat="1" ht="18" hidden="1" customHeight="1" outlineLevel="1">
      <c r="A474" s="3223"/>
      <c r="B474" s="3133" t="s">
        <v>1895</v>
      </c>
      <c r="C474" s="3224"/>
      <c r="D474" s="3225"/>
      <c r="E474" s="3226"/>
      <c r="F474" s="3220">
        <v>0.1</v>
      </c>
      <c r="G474" s="3220"/>
      <c r="H474" s="3220"/>
      <c r="I474" s="3222"/>
      <c r="J474" s="3227"/>
      <c r="K474" s="3228"/>
      <c r="L474" s="3228"/>
      <c r="M474" s="3229"/>
      <c r="N474" s="3228"/>
      <c r="O474" s="3228"/>
      <c r="P474" s="3228"/>
    </row>
    <row r="475" spans="1:16" s="3230" customFormat="1" ht="18" hidden="1" customHeight="1" outlineLevel="1">
      <c r="A475" s="3223"/>
      <c r="B475" s="3133" t="s">
        <v>1896</v>
      </c>
      <c r="C475" s="3224"/>
      <c r="D475" s="3225"/>
      <c r="E475" s="3226"/>
      <c r="F475" s="3220">
        <v>0.1</v>
      </c>
      <c r="G475" s="3220"/>
      <c r="H475" s="3220"/>
      <c r="I475" s="3222"/>
      <c r="J475" s="3227"/>
      <c r="K475" s="3228"/>
      <c r="L475" s="3228"/>
      <c r="M475" s="3229"/>
      <c r="N475" s="3228"/>
      <c r="O475" s="3228"/>
      <c r="P475" s="3228"/>
    </row>
    <row r="476" spans="1:16" s="3230" customFormat="1" ht="18" customHeight="1" collapsed="1">
      <c r="A476" s="3223"/>
      <c r="B476" s="3133" t="s">
        <v>1897</v>
      </c>
      <c r="C476" s="3224"/>
      <c r="D476" s="3225"/>
      <c r="E476" s="3226"/>
      <c r="F476" s="3220">
        <v>0.1</v>
      </c>
      <c r="G476" s="3220"/>
      <c r="H476" s="3220"/>
      <c r="I476" s="3222"/>
      <c r="J476" s="3227"/>
      <c r="K476" s="3228"/>
      <c r="L476" s="3228"/>
      <c r="M476" s="3229"/>
      <c r="N476" s="3228"/>
      <c r="O476" s="3228"/>
      <c r="P476" s="3228"/>
    </row>
    <row r="477" spans="1:16" s="3230" customFormat="1" ht="18" hidden="1" customHeight="1" outlineLevel="1">
      <c r="A477" s="3212" t="s">
        <v>797</v>
      </c>
      <c r="B477" s="3133" t="s">
        <v>1898</v>
      </c>
      <c r="C477" s="3224"/>
      <c r="D477" s="3225"/>
      <c r="E477" s="3226"/>
      <c r="F477" s="3220">
        <v>0.1</v>
      </c>
      <c r="G477" s="3220"/>
      <c r="H477" s="3220"/>
      <c r="I477" s="3222"/>
      <c r="J477" s="3227"/>
      <c r="K477" s="3228"/>
      <c r="L477" s="3228"/>
      <c r="M477" s="3229"/>
      <c r="N477" s="3228"/>
      <c r="O477" s="3228"/>
      <c r="P477" s="3228"/>
    </row>
    <row r="478" spans="1:16" s="3230" customFormat="1" ht="18" hidden="1" customHeight="1" outlineLevel="1">
      <c r="A478" s="3223"/>
      <c r="B478" s="3133" t="s">
        <v>1899</v>
      </c>
      <c r="C478" s="3224"/>
      <c r="D478" s="3225"/>
      <c r="E478" s="3226"/>
      <c r="F478" s="3220">
        <v>0.1</v>
      </c>
      <c r="G478" s="3220"/>
      <c r="H478" s="3220"/>
      <c r="I478" s="3222"/>
      <c r="J478" s="3227"/>
      <c r="K478" s="3228"/>
      <c r="L478" s="3228"/>
      <c r="M478" s="3229"/>
      <c r="N478" s="3228"/>
      <c r="O478" s="3228"/>
      <c r="P478" s="3228"/>
    </row>
    <row r="479" spans="1:16" s="3230" customFormat="1" ht="18" customHeight="1" collapsed="1">
      <c r="A479" s="3223"/>
      <c r="B479" s="3133" t="s">
        <v>1900</v>
      </c>
      <c r="C479" s="3224"/>
      <c r="D479" s="3225"/>
      <c r="E479" s="3226"/>
      <c r="F479" s="3220">
        <v>0.1</v>
      </c>
      <c r="G479" s="3220"/>
      <c r="H479" s="3220"/>
      <c r="I479" s="3222"/>
      <c r="J479" s="3227"/>
      <c r="K479" s="3228"/>
      <c r="L479" s="3228"/>
      <c r="M479" s="3229"/>
      <c r="N479" s="3228"/>
      <c r="O479" s="3228"/>
      <c r="P479" s="3228"/>
    </row>
    <row r="480" spans="1:16" s="3230" customFormat="1" ht="18" hidden="1" customHeight="1" outlineLevel="1">
      <c r="A480" s="3223"/>
      <c r="B480" s="3133" t="s">
        <v>1901</v>
      </c>
      <c r="C480" s="3224"/>
      <c r="D480" s="3225"/>
      <c r="E480" s="3226"/>
      <c r="F480" s="3220">
        <v>0.1</v>
      </c>
      <c r="G480" s="3220"/>
      <c r="H480" s="3220"/>
      <c r="I480" s="3222"/>
      <c r="J480" s="3227"/>
      <c r="K480" s="3228"/>
      <c r="L480" s="3228"/>
      <c r="M480" s="3229"/>
      <c r="N480" s="3228"/>
      <c r="O480" s="3228"/>
      <c r="P480" s="3228"/>
    </row>
    <row r="481" spans="1:16" s="3230" customFormat="1" ht="18" hidden="1" customHeight="1" outlineLevel="1">
      <c r="A481" s="3223"/>
      <c r="B481" s="3133" t="s">
        <v>1902</v>
      </c>
      <c r="C481" s="3224"/>
      <c r="D481" s="3225"/>
      <c r="E481" s="3226"/>
      <c r="F481" s="3220">
        <v>0.1</v>
      </c>
      <c r="G481" s="3220"/>
      <c r="H481" s="3220"/>
      <c r="I481" s="3222"/>
      <c r="J481" s="3227"/>
      <c r="K481" s="3228"/>
      <c r="L481" s="3228"/>
      <c r="M481" s="3229"/>
      <c r="N481" s="3228"/>
      <c r="O481" s="3228"/>
      <c r="P481" s="3228"/>
    </row>
    <row r="482" spans="1:16" s="3230" customFormat="1" ht="18" hidden="1" customHeight="1" outlineLevel="1">
      <c r="A482" s="3223"/>
      <c r="B482" s="3133" t="s">
        <v>1903</v>
      </c>
      <c r="C482" s="3224"/>
      <c r="D482" s="3225"/>
      <c r="E482" s="3226"/>
      <c r="F482" s="3220">
        <v>0.1</v>
      </c>
      <c r="G482" s="3220"/>
      <c r="H482" s="3220"/>
      <c r="I482" s="3222"/>
      <c r="J482" s="3227"/>
      <c r="K482" s="3228"/>
      <c r="L482" s="3228"/>
      <c r="M482" s="3229"/>
      <c r="N482" s="3228"/>
      <c r="O482" s="3228"/>
      <c r="P482" s="3228"/>
    </row>
    <row r="483" spans="1:16" s="3230" customFormat="1" ht="18" hidden="1" customHeight="1" outlineLevel="1">
      <c r="A483" s="3231"/>
      <c r="B483" s="3133" t="s">
        <v>1904</v>
      </c>
      <c r="C483" s="3224"/>
      <c r="D483" s="3225"/>
      <c r="E483" s="3226"/>
      <c r="F483" s="3220">
        <v>0.1</v>
      </c>
      <c r="G483" s="3220"/>
      <c r="H483" s="3220"/>
      <c r="I483" s="3222"/>
      <c r="J483" s="3227"/>
      <c r="K483" s="3228"/>
      <c r="L483" s="3228"/>
      <c r="M483" s="3229"/>
      <c r="N483" s="3228"/>
      <c r="O483" s="3228"/>
      <c r="P483" s="3228"/>
    </row>
    <row r="484" spans="1:16" s="3230" customFormat="1" ht="18" customHeight="1" collapsed="1">
      <c r="A484" s="3223"/>
      <c r="B484" s="3133" t="s">
        <v>1905</v>
      </c>
      <c r="C484" s="3224"/>
      <c r="D484" s="3225"/>
      <c r="E484" s="3226"/>
      <c r="F484" s="3220">
        <v>0.1</v>
      </c>
      <c r="G484" s="3220"/>
      <c r="H484" s="3220"/>
      <c r="I484" s="3222"/>
      <c r="J484" s="3227"/>
      <c r="K484" s="3228"/>
      <c r="L484" s="3228"/>
      <c r="M484" s="3229"/>
      <c r="N484" s="3228"/>
      <c r="O484" s="3228"/>
      <c r="P484" s="3228"/>
    </row>
    <row r="485" spans="1:16" s="3230" customFormat="1" ht="18" hidden="1" customHeight="1" outlineLevel="1">
      <c r="A485" s="3223"/>
      <c r="B485" s="3133" t="s">
        <v>1906</v>
      </c>
      <c r="C485" s="3224"/>
      <c r="D485" s="3225"/>
      <c r="E485" s="3226"/>
      <c r="F485" s="3220">
        <v>0.1</v>
      </c>
      <c r="G485" s="3220"/>
      <c r="H485" s="3220"/>
      <c r="I485" s="3222"/>
      <c r="J485" s="3227"/>
      <c r="K485" s="3228"/>
      <c r="L485" s="3228"/>
      <c r="M485" s="3229"/>
      <c r="N485" s="3228"/>
      <c r="O485" s="3228"/>
      <c r="P485" s="3228"/>
    </row>
    <row r="486" spans="1:16" s="3230" customFormat="1" ht="18" hidden="1" customHeight="1" outlineLevel="1">
      <c r="A486" s="3223"/>
      <c r="B486" s="3133" t="s">
        <v>1907</v>
      </c>
      <c r="C486" s="3224"/>
      <c r="D486" s="3225"/>
      <c r="E486" s="3226"/>
      <c r="F486" s="3220">
        <v>0.1</v>
      </c>
      <c r="G486" s="3220"/>
      <c r="H486" s="3220"/>
      <c r="I486" s="3222"/>
      <c r="J486" s="3227"/>
      <c r="K486" s="3228"/>
      <c r="L486" s="3228"/>
      <c r="M486" s="3229"/>
      <c r="N486" s="3228"/>
      <c r="O486" s="3228"/>
      <c r="P486" s="3228"/>
    </row>
    <row r="487" spans="1:16" s="3230" customFormat="1" ht="18" hidden="1" customHeight="1" outlineLevel="1">
      <c r="A487" s="3223"/>
      <c r="B487" s="3133" t="s">
        <v>1908</v>
      </c>
      <c r="C487" s="3224"/>
      <c r="D487" s="3225"/>
      <c r="E487" s="3226"/>
      <c r="F487" s="3220">
        <v>0.1</v>
      </c>
      <c r="G487" s="3220"/>
      <c r="H487" s="3220"/>
      <c r="I487" s="3222"/>
      <c r="J487" s="3227"/>
      <c r="K487" s="3228"/>
      <c r="L487" s="3228"/>
      <c r="M487" s="3229"/>
      <c r="N487" s="3228"/>
      <c r="O487" s="3228"/>
      <c r="P487" s="3228"/>
    </row>
    <row r="488" spans="1:16" s="3230" customFormat="1" ht="18" customHeight="1" collapsed="1">
      <c r="A488" s="3223"/>
      <c r="B488" s="3133" t="s">
        <v>1909</v>
      </c>
      <c r="C488" s="3224"/>
      <c r="D488" s="3225"/>
      <c r="E488" s="3226"/>
      <c r="F488" s="3220">
        <v>0.1</v>
      </c>
      <c r="G488" s="3220"/>
      <c r="H488" s="3220"/>
      <c r="I488" s="3222"/>
      <c r="J488" s="3227"/>
      <c r="K488" s="3228"/>
      <c r="L488" s="3228"/>
      <c r="M488" s="3229"/>
      <c r="N488" s="3228"/>
      <c r="O488" s="3228"/>
      <c r="P488" s="3228"/>
    </row>
    <row r="489" spans="1:16" s="3230" customFormat="1" ht="18" customHeight="1">
      <c r="A489" s="3223"/>
      <c r="B489" s="3133" t="s">
        <v>1910</v>
      </c>
      <c r="C489" s="3224"/>
      <c r="D489" s="3225"/>
      <c r="E489" s="3226"/>
      <c r="F489" s="3220">
        <v>0.1</v>
      </c>
      <c r="G489" s="3220"/>
      <c r="H489" s="3220"/>
      <c r="I489" s="3222"/>
      <c r="J489" s="3227"/>
      <c r="K489" s="3228"/>
      <c r="L489" s="3228"/>
      <c r="M489" s="3229"/>
      <c r="N489" s="3228"/>
      <c r="O489" s="3228"/>
      <c r="P489" s="3228"/>
    </row>
    <row r="490" spans="1:16" s="3230" customFormat="1" ht="18" hidden="1" customHeight="1" outlineLevel="1">
      <c r="A490" s="3223"/>
      <c r="B490" s="3133" t="s">
        <v>1911</v>
      </c>
      <c r="C490" s="3224"/>
      <c r="D490" s="3225"/>
      <c r="E490" s="3226"/>
      <c r="F490" s="3220">
        <v>0.1</v>
      </c>
      <c r="G490" s="3220"/>
      <c r="H490" s="3220"/>
      <c r="I490" s="3222"/>
      <c r="J490" s="3227"/>
      <c r="K490" s="3228"/>
      <c r="L490" s="3228"/>
      <c r="M490" s="3229"/>
      <c r="N490" s="3228"/>
      <c r="O490" s="3228"/>
      <c r="P490" s="3228"/>
    </row>
    <row r="491" spans="1:16" s="3230" customFormat="1" ht="18" hidden="1" customHeight="1" outlineLevel="1">
      <c r="A491" s="3223"/>
      <c r="B491" s="3133" t="s">
        <v>1912</v>
      </c>
      <c r="C491" s="3224"/>
      <c r="D491" s="3225"/>
      <c r="E491" s="3226"/>
      <c r="F491" s="3220">
        <v>0.1</v>
      </c>
      <c r="G491" s="3220"/>
      <c r="H491" s="3220"/>
      <c r="I491" s="3222"/>
      <c r="J491" s="3227"/>
      <c r="K491" s="3228"/>
      <c r="L491" s="3228"/>
      <c r="M491" s="3229"/>
      <c r="N491" s="3228"/>
      <c r="O491" s="3228"/>
      <c r="P491" s="3228"/>
    </row>
    <row r="492" spans="1:16" s="3230" customFormat="1" ht="18" customHeight="1" collapsed="1">
      <c r="A492" s="3223"/>
      <c r="B492" s="3133" t="s">
        <v>1913</v>
      </c>
      <c r="C492" s="3224"/>
      <c r="D492" s="3225"/>
      <c r="E492" s="3226"/>
      <c r="F492" s="3220">
        <v>0.1</v>
      </c>
      <c r="G492" s="3220"/>
      <c r="H492" s="3220"/>
      <c r="I492" s="3222"/>
      <c r="J492" s="3227"/>
      <c r="K492" s="3228"/>
      <c r="L492" s="3228"/>
      <c r="M492" s="3229"/>
      <c r="N492" s="3228"/>
      <c r="O492" s="3228"/>
      <c r="P492" s="3228"/>
    </row>
    <row r="493" spans="1:16" s="3230" customFormat="1" ht="18" hidden="1" customHeight="1" outlineLevel="1">
      <c r="A493" s="3223"/>
      <c r="B493" s="3133" t="s">
        <v>1914</v>
      </c>
      <c r="C493" s="3224"/>
      <c r="D493" s="3225"/>
      <c r="E493" s="3226"/>
      <c r="F493" s="3220">
        <v>0.1</v>
      </c>
      <c r="G493" s="3220"/>
      <c r="H493" s="3220"/>
      <c r="I493" s="3222"/>
      <c r="J493" s="3227"/>
      <c r="K493" s="3228"/>
      <c r="L493" s="3228"/>
      <c r="M493" s="3229"/>
      <c r="N493" s="3228"/>
      <c r="O493" s="3228"/>
      <c r="P493" s="3228"/>
    </row>
    <row r="494" spans="1:16" s="3230" customFormat="1" ht="18" hidden="1" customHeight="1" outlineLevel="1">
      <c r="A494" s="3223"/>
      <c r="B494" s="3133" t="s">
        <v>1915</v>
      </c>
      <c r="C494" s="3224"/>
      <c r="D494" s="3225"/>
      <c r="E494" s="3226"/>
      <c r="F494" s="3220">
        <v>0.1</v>
      </c>
      <c r="G494" s="3220"/>
      <c r="H494" s="3220"/>
      <c r="I494" s="3222"/>
      <c r="J494" s="3227"/>
      <c r="K494" s="3228"/>
      <c r="L494" s="3228"/>
      <c r="M494" s="3229"/>
      <c r="N494" s="3228"/>
      <c r="O494" s="3228"/>
      <c r="P494" s="3228"/>
    </row>
    <row r="495" spans="1:16" s="3230" customFormat="1" ht="18" hidden="1" customHeight="1" outlineLevel="1">
      <c r="A495" s="3223"/>
      <c r="B495" s="3133" t="s">
        <v>1916</v>
      </c>
      <c r="C495" s="3224"/>
      <c r="D495" s="3225"/>
      <c r="E495" s="3226"/>
      <c r="F495" s="3220">
        <v>0.1</v>
      </c>
      <c r="G495" s="3220"/>
      <c r="H495" s="3220"/>
      <c r="I495" s="3222"/>
      <c r="J495" s="3227"/>
      <c r="K495" s="3228"/>
      <c r="L495" s="3228"/>
      <c r="M495" s="3229"/>
      <c r="N495" s="3228"/>
      <c r="O495" s="3228"/>
      <c r="P495" s="3228"/>
    </row>
    <row r="496" spans="1:16" s="3230" customFormat="1" ht="18" customHeight="1" collapsed="1">
      <c r="A496" s="3223"/>
      <c r="B496" s="3133" t="s">
        <v>1917</v>
      </c>
      <c r="C496" s="3224"/>
      <c r="D496" s="3225"/>
      <c r="E496" s="3226"/>
      <c r="F496" s="3220">
        <v>0.1</v>
      </c>
      <c r="G496" s="3220"/>
      <c r="H496" s="3220"/>
      <c r="I496" s="3222"/>
      <c r="J496" s="3227"/>
      <c r="K496" s="3228"/>
      <c r="L496" s="3228"/>
      <c r="M496" s="3229"/>
      <c r="N496" s="3228"/>
      <c r="O496" s="3228"/>
      <c r="P496" s="3228"/>
    </row>
    <row r="497" spans="1:16" s="3230" customFormat="1" ht="18" hidden="1" customHeight="1" outlineLevel="1">
      <c r="A497" s="3223"/>
      <c r="B497" s="3133" t="s">
        <v>1918</v>
      </c>
      <c r="C497" s="3224"/>
      <c r="D497" s="3225"/>
      <c r="E497" s="3226"/>
      <c r="F497" s="3220">
        <v>0.1</v>
      </c>
      <c r="G497" s="3220"/>
      <c r="H497" s="3220"/>
      <c r="I497" s="3222"/>
      <c r="J497" s="3227"/>
      <c r="K497" s="3228"/>
      <c r="L497" s="3228"/>
      <c r="M497" s="3229"/>
      <c r="N497" s="3228"/>
      <c r="O497" s="3228"/>
      <c r="P497" s="3228"/>
    </row>
    <row r="498" spans="1:16" s="3230" customFormat="1" ht="18" hidden="1" customHeight="1" outlineLevel="1">
      <c r="A498" s="3223"/>
      <c r="B498" s="3133" t="s">
        <v>1919</v>
      </c>
      <c r="C498" s="3224"/>
      <c r="D498" s="3225"/>
      <c r="E498" s="3226"/>
      <c r="F498" s="3220">
        <v>0.1</v>
      </c>
      <c r="G498" s="3220"/>
      <c r="H498" s="3220"/>
      <c r="I498" s="3222"/>
      <c r="J498" s="3227"/>
      <c r="K498" s="3228"/>
      <c r="L498" s="3228"/>
      <c r="M498" s="3229"/>
      <c r="N498" s="3228"/>
      <c r="O498" s="3228"/>
      <c r="P498" s="3228"/>
    </row>
    <row r="499" spans="1:16" s="3230" customFormat="1" ht="18" hidden="1" customHeight="1" outlineLevel="1">
      <c r="A499" s="3223"/>
      <c r="B499" s="3133" t="s">
        <v>1920</v>
      </c>
      <c r="C499" s="3224"/>
      <c r="D499" s="3225"/>
      <c r="E499" s="3226"/>
      <c r="F499" s="3220">
        <v>0.1</v>
      </c>
      <c r="G499" s="3220"/>
      <c r="H499" s="3220"/>
      <c r="I499" s="3222"/>
      <c r="J499" s="3227"/>
      <c r="K499" s="3228"/>
      <c r="L499" s="3228"/>
      <c r="M499" s="3229"/>
      <c r="N499" s="3228"/>
      <c r="O499" s="3228"/>
      <c r="P499" s="3228"/>
    </row>
    <row r="500" spans="1:16" s="3230" customFormat="1" ht="18" customHeight="1" collapsed="1">
      <c r="A500" s="3223"/>
      <c r="B500" s="3133" t="s">
        <v>1921</v>
      </c>
      <c r="C500" s="3224"/>
      <c r="D500" s="3225"/>
      <c r="E500" s="3226"/>
      <c r="F500" s="3220">
        <v>0.1</v>
      </c>
      <c r="G500" s="3220"/>
      <c r="H500" s="3220"/>
      <c r="I500" s="3222"/>
      <c r="J500" s="3227"/>
      <c r="K500" s="3228"/>
      <c r="L500" s="3228"/>
      <c r="M500" s="3229"/>
      <c r="N500" s="3228"/>
      <c r="O500" s="3228"/>
      <c r="P500" s="3228"/>
    </row>
    <row r="501" spans="1:16" s="3230" customFormat="1" ht="18" hidden="1" customHeight="1" outlineLevel="1">
      <c r="A501" s="3223"/>
      <c r="B501" s="3133" t="s">
        <v>1922</v>
      </c>
      <c r="C501" s="3224"/>
      <c r="D501" s="3225"/>
      <c r="E501" s="3226"/>
      <c r="F501" s="3220">
        <v>0.1</v>
      </c>
      <c r="G501" s="3220"/>
      <c r="H501" s="3220"/>
      <c r="I501" s="3222"/>
      <c r="J501" s="3227"/>
      <c r="K501" s="3228"/>
      <c r="L501" s="3228"/>
      <c r="M501" s="3229"/>
      <c r="N501" s="3228"/>
      <c r="O501" s="3228"/>
      <c r="P501" s="3228"/>
    </row>
    <row r="502" spans="1:16" s="3230" customFormat="1" ht="18" hidden="1" customHeight="1" outlineLevel="1">
      <c r="A502" s="3223"/>
      <c r="B502" s="3133" t="s">
        <v>1923</v>
      </c>
      <c r="C502" s="3224"/>
      <c r="D502" s="3225"/>
      <c r="E502" s="3226"/>
      <c r="F502" s="3220">
        <v>0.1</v>
      </c>
      <c r="G502" s="3220"/>
      <c r="H502" s="3220"/>
      <c r="I502" s="3222"/>
      <c r="J502" s="3227"/>
      <c r="K502" s="3228"/>
      <c r="L502" s="3228"/>
      <c r="M502" s="3229"/>
      <c r="N502" s="3228"/>
      <c r="O502" s="3228"/>
      <c r="P502" s="3228"/>
    </row>
    <row r="503" spans="1:16" s="3230" customFormat="1" ht="18" hidden="1" customHeight="1" outlineLevel="1">
      <c r="A503" s="3232"/>
      <c r="B503" s="3141" t="s">
        <v>1924</v>
      </c>
      <c r="C503" s="3233"/>
      <c r="D503" s="3234"/>
      <c r="E503" s="3235"/>
      <c r="F503" s="3236">
        <v>0.1</v>
      </c>
      <c r="G503" s="3236"/>
      <c r="H503" s="3236"/>
      <c r="I503" s="3237"/>
      <c r="J503" s="3238"/>
      <c r="K503" s="3228"/>
      <c r="L503" s="3228"/>
      <c r="M503" s="3229"/>
      <c r="N503" s="3228"/>
      <c r="O503" s="3228"/>
      <c r="P503" s="3228"/>
    </row>
    <row r="504" spans="1:16" s="3230" customFormat="1" ht="18" hidden="1" customHeight="1" outlineLevel="1">
      <c r="A504" s="3109" t="s">
        <v>797</v>
      </c>
      <c r="B504" s="3147" t="s">
        <v>1925</v>
      </c>
      <c r="C504" s="3239"/>
      <c r="D504" s="3240"/>
      <c r="E504" s="3241"/>
      <c r="F504" s="3242">
        <v>0.1</v>
      </c>
      <c r="G504" s="3242"/>
      <c r="H504" s="3242"/>
      <c r="I504" s="3243"/>
      <c r="J504" s="3244"/>
      <c r="K504" s="3228"/>
      <c r="L504" s="3228"/>
      <c r="M504" s="3229"/>
      <c r="N504" s="3228"/>
      <c r="O504" s="3228"/>
      <c r="P504" s="3228"/>
    </row>
    <row r="505" spans="1:16" s="3230" customFormat="1" ht="18" customHeight="1" collapsed="1">
      <c r="A505" s="3223"/>
      <c r="B505" s="3133" t="s">
        <v>1926</v>
      </c>
      <c r="C505" s="3224"/>
      <c r="D505" s="3225"/>
      <c r="E505" s="3226"/>
      <c r="F505" s="3220">
        <v>0.1</v>
      </c>
      <c r="G505" s="3220"/>
      <c r="H505" s="3220"/>
      <c r="I505" s="3222"/>
      <c r="J505" s="3227"/>
      <c r="K505" s="3228"/>
      <c r="L505" s="3228"/>
      <c r="M505" s="3229"/>
      <c r="N505" s="3228"/>
      <c r="O505" s="3228"/>
      <c r="P505" s="3228"/>
    </row>
    <row r="506" spans="1:16" s="3230" customFormat="1" ht="18" hidden="1" customHeight="1" outlineLevel="1">
      <c r="A506" s="3223"/>
      <c r="B506" s="3133" t="s">
        <v>1927</v>
      </c>
      <c r="C506" s="3224"/>
      <c r="D506" s="3225"/>
      <c r="E506" s="3226"/>
      <c r="F506" s="3220">
        <v>0.1</v>
      </c>
      <c r="G506" s="3220"/>
      <c r="H506" s="3220"/>
      <c r="I506" s="3222"/>
      <c r="J506" s="3227"/>
      <c r="K506" s="3228"/>
      <c r="L506" s="3228"/>
      <c r="M506" s="3229"/>
      <c r="N506" s="3228"/>
      <c r="O506" s="3228"/>
      <c r="P506" s="3228"/>
    </row>
    <row r="507" spans="1:16" s="3230" customFormat="1" ht="18" hidden="1" customHeight="1" outlineLevel="1">
      <c r="A507" s="3223"/>
      <c r="B507" s="3133" t="s">
        <v>1928</v>
      </c>
      <c r="C507" s="3224"/>
      <c r="D507" s="3225"/>
      <c r="E507" s="3226"/>
      <c r="F507" s="3220">
        <v>0.1</v>
      </c>
      <c r="G507" s="3220"/>
      <c r="H507" s="3220"/>
      <c r="I507" s="3222"/>
      <c r="J507" s="3227"/>
      <c r="K507" s="3228"/>
      <c r="L507" s="3228"/>
      <c r="M507" s="3229"/>
      <c r="N507" s="3228"/>
      <c r="O507" s="3228"/>
      <c r="P507" s="3228"/>
    </row>
    <row r="508" spans="1:16" s="3230" customFormat="1" ht="18" customHeight="1" collapsed="1">
      <c r="A508" s="3223"/>
      <c r="B508" s="3133" t="s">
        <v>1929</v>
      </c>
      <c r="C508" s="3224"/>
      <c r="D508" s="3225"/>
      <c r="E508" s="3226"/>
      <c r="F508" s="3220">
        <v>0.1</v>
      </c>
      <c r="G508" s="3220"/>
      <c r="H508" s="3220"/>
      <c r="I508" s="3222"/>
      <c r="J508" s="3227"/>
      <c r="K508" s="3228"/>
      <c r="L508" s="3228"/>
      <c r="M508" s="3229"/>
      <c r="N508" s="3228"/>
      <c r="O508" s="3228"/>
      <c r="P508" s="3228"/>
    </row>
    <row r="509" spans="1:16" s="3230" customFormat="1" ht="18" hidden="1" customHeight="1" outlineLevel="1">
      <c r="A509" s="3223"/>
      <c r="B509" s="3133" t="s">
        <v>1930</v>
      </c>
      <c r="C509" s="3224"/>
      <c r="D509" s="3225"/>
      <c r="E509" s="3226"/>
      <c r="F509" s="3220">
        <v>0.1</v>
      </c>
      <c r="G509" s="3220"/>
      <c r="H509" s="3220"/>
      <c r="I509" s="3222"/>
      <c r="J509" s="3227"/>
      <c r="K509" s="3228"/>
      <c r="L509" s="3228"/>
      <c r="M509" s="3229"/>
      <c r="N509" s="3228"/>
      <c r="O509" s="3228"/>
      <c r="P509" s="3228"/>
    </row>
    <row r="510" spans="1:16" s="3230" customFormat="1" ht="18" hidden="1" customHeight="1" outlineLevel="1">
      <c r="A510" s="3223"/>
      <c r="B510" s="3133" t="s">
        <v>1931</v>
      </c>
      <c r="C510" s="3224"/>
      <c r="D510" s="3225"/>
      <c r="E510" s="3226"/>
      <c r="F510" s="3220">
        <v>0.1</v>
      </c>
      <c r="G510" s="3220"/>
      <c r="H510" s="3220"/>
      <c r="I510" s="3222"/>
      <c r="J510" s="3227"/>
      <c r="K510" s="3228"/>
      <c r="L510" s="3228"/>
      <c r="M510" s="3229"/>
      <c r="N510" s="3228"/>
      <c r="O510" s="3228"/>
      <c r="P510" s="3228"/>
    </row>
    <row r="511" spans="1:16" s="3230" customFormat="1" ht="18" customHeight="1" collapsed="1">
      <c r="A511" s="3245"/>
      <c r="B511" s="3133" t="s">
        <v>1932</v>
      </c>
      <c r="C511" s="3224"/>
      <c r="D511" s="3225"/>
      <c r="E511" s="3226"/>
      <c r="F511" s="3220">
        <v>0.1</v>
      </c>
      <c r="G511" s="3220"/>
      <c r="H511" s="3220"/>
      <c r="I511" s="3222"/>
      <c r="J511" s="3227"/>
      <c r="K511" s="3228"/>
      <c r="L511" s="3228"/>
      <c r="M511" s="3229"/>
      <c r="N511" s="3228"/>
      <c r="O511" s="3228"/>
      <c r="P511" s="3228"/>
    </row>
    <row r="512" spans="1:16" s="3230" customFormat="1" ht="18" hidden="1" customHeight="1" outlineLevel="1">
      <c r="A512" s="3223"/>
      <c r="B512" s="3133" t="s">
        <v>1933</v>
      </c>
      <c r="C512" s="3224"/>
      <c r="D512" s="3225"/>
      <c r="E512" s="3226"/>
      <c r="F512" s="3220">
        <v>0.1</v>
      </c>
      <c r="G512" s="3220"/>
      <c r="H512" s="3220"/>
      <c r="I512" s="3222"/>
      <c r="J512" s="3227"/>
      <c r="K512" s="3228"/>
      <c r="L512" s="3228"/>
      <c r="M512" s="3229"/>
      <c r="N512" s="3228"/>
      <c r="O512" s="3228"/>
      <c r="P512" s="3228"/>
    </row>
    <row r="513" spans="1:16" s="3230" customFormat="1" ht="18" hidden="1" customHeight="1" outlineLevel="1">
      <c r="A513" s="3223"/>
      <c r="B513" s="3133" t="s">
        <v>1934</v>
      </c>
      <c r="C513" s="3224"/>
      <c r="D513" s="3225"/>
      <c r="E513" s="3226"/>
      <c r="F513" s="3220">
        <v>0.1</v>
      </c>
      <c r="G513" s="3220"/>
      <c r="H513" s="3220"/>
      <c r="I513" s="3222"/>
      <c r="J513" s="3227"/>
      <c r="K513" s="3228"/>
      <c r="L513" s="3228"/>
      <c r="M513" s="3229"/>
      <c r="N513" s="3228"/>
      <c r="O513" s="3228"/>
      <c r="P513" s="3228"/>
    </row>
    <row r="514" spans="1:16" s="3230" customFormat="1" ht="18" customHeight="1" collapsed="1">
      <c r="A514" s="3246"/>
      <c r="B514" s="3153" t="s">
        <v>1935</v>
      </c>
      <c r="C514" s="3224"/>
      <c r="D514" s="3225"/>
      <c r="E514" s="3247"/>
      <c r="F514" s="3220">
        <v>0.1</v>
      </c>
      <c r="G514" s="3220"/>
      <c r="H514" s="3220"/>
      <c r="I514" s="3222"/>
      <c r="J514" s="3248"/>
      <c r="K514" s="3249"/>
      <c r="L514" s="3250"/>
      <c r="O514" s="3250"/>
    </row>
    <row r="515" spans="1:16" s="3079" customFormat="1" ht="27.95" customHeight="1">
      <c r="A515" s="3124"/>
      <c r="B515" s="3251" t="s">
        <v>1468</v>
      </c>
      <c r="C515" s="3252"/>
      <c r="D515" s="3253"/>
      <c r="E515" s="3075"/>
      <c r="F515" s="3075"/>
      <c r="G515" s="3075"/>
      <c r="H515" s="3128"/>
      <c r="I515" s="3129"/>
      <c r="J515" s="3128"/>
      <c r="L515" s="3116"/>
      <c r="M515" s="3116"/>
      <c r="O515" s="3116"/>
    </row>
    <row r="516" spans="1:16" s="3079" customFormat="1" ht="27.95" customHeight="1">
      <c r="A516" s="3124"/>
      <c r="B516" s="3254" t="s">
        <v>1469</v>
      </c>
      <c r="C516" s="3252"/>
      <c r="D516" s="3253"/>
      <c r="E516" s="3075"/>
      <c r="F516" s="3075"/>
      <c r="G516" s="3075"/>
      <c r="H516" s="3210"/>
      <c r="I516" s="3211"/>
      <c r="J516" s="3196"/>
      <c r="L516" s="3116"/>
      <c r="M516" s="3116"/>
      <c r="O516" s="3116"/>
    </row>
    <row r="517" spans="1:16" s="3079" customFormat="1" ht="27.95" customHeight="1">
      <c r="A517" s="3124"/>
      <c r="B517" s="3254" t="s">
        <v>1470</v>
      </c>
      <c r="C517" s="3252"/>
      <c r="D517" s="3253"/>
      <c r="E517" s="3075"/>
      <c r="F517" s="3075"/>
      <c r="G517" s="3075"/>
      <c r="H517" s="3210"/>
      <c r="I517" s="3211"/>
      <c r="J517" s="3196"/>
      <c r="L517" s="3116"/>
      <c r="M517" s="3116"/>
      <c r="O517" s="3116"/>
    </row>
    <row r="518" spans="1:16" s="3079" customFormat="1" ht="27.95" customHeight="1">
      <c r="A518" s="3124"/>
      <c r="B518" s="3254" t="s">
        <v>1471</v>
      </c>
      <c r="C518" s="3252"/>
      <c r="D518" s="3253"/>
      <c r="E518" s="3075"/>
      <c r="F518" s="3075"/>
      <c r="G518" s="3075"/>
      <c r="H518" s="3210"/>
      <c r="I518" s="3211"/>
      <c r="J518" s="3196"/>
      <c r="L518" s="3116"/>
      <c r="M518" s="3116"/>
      <c r="O518" s="3116"/>
    </row>
    <row r="519" spans="1:16" s="3079" customFormat="1" ht="27.95" customHeight="1">
      <c r="A519" s="3124"/>
      <c r="B519" s="3254" t="s">
        <v>1443</v>
      </c>
      <c r="C519" s="3255"/>
      <c r="D519" s="3225"/>
      <c r="E519" s="3075"/>
      <c r="F519" s="3075"/>
      <c r="G519" s="3075"/>
      <c r="H519" s="3210"/>
      <c r="I519" s="3211"/>
      <c r="J519" s="3196"/>
      <c r="L519" s="3116"/>
      <c r="M519" s="3116"/>
      <c r="O519" s="3116"/>
    </row>
    <row r="520" spans="1:16" s="3079" customFormat="1" ht="27.95" customHeight="1">
      <c r="A520" s="3124"/>
      <c r="B520" s="3256"/>
      <c r="C520" s="3255"/>
      <c r="D520" s="3225"/>
      <c r="E520" s="3075"/>
      <c r="F520" s="3075"/>
      <c r="G520" s="3075"/>
      <c r="H520" s="3210"/>
      <c r="I520" s="3211"/>
      <c r="J520" s="3196"/>
      <c r="L520" s="3116"/>
      <c r="M520" s="3116"/>
      <c r="O520" s="3116"/>
    </row>
    <row r="521" spans="1:16" s="3079" customFormat="1" ht="27.95" customHeight="1">
      <c r="A521" s="3257"/>
      <c r="B521" s="3258" t="s">
        <v>1472</v>
      </c>
      <c r="C521" s="3255"/>
      <c r="D521" s="3225"/>
      <c r="E521" s="3259" t="s">
        <v>936</v>
      </c>
      <c r="F521" s="3075"/>
      <c r="G521" s="3075"/>
      <c r="H521" s="3210"/>
      <c r="I521" s="3211"/>
      <c r="J521" s="3260" t="s">
        <v>1877</v>
      </c>
      <c r="L521" s="3083"/>
      <c r="M521" s="3116"/>
      <c r="O521" s="3083">
        <v>10</v>
      </c>
    </row>
    <row r="522" spans="1:16" s="3079" customFormat="1" ht="27.95" customHeight="1">
      <c r="A522" s="3261"/>
      <c r="B522" s="3216" t="s">
        <v>48</v>
      </c>
      <c r="C522" s="3217"/>
      <c r="D522" s="3218"/>
      <c r="E522" s="3262" t="s">
        <v>943</v>
      </c>
      <c r="F522" s="3263">
        <v>0.25</v>
      </c>
      <c r="G522" s="3264">
        <v>0.17860000000000001</v>
      </c>
      <c r="H522" s="3263"/>
      <c r="I522" s="3265">
        <v>0</v>
      </c>
      <c r="J522" s="3128"/>
      <c r="L522" s="3116"/>
      <c r="M522" s="3116"/>
      <c r="O522" s="3116"/>
    </row>
    <row r="523" spans="1:16" s="3079" customFormat="1" ht="27.95" customHeight="1">
      <c r="A523" s="3124"/>
      <c r="B523" s="3216"/>
      <c r="C523" s="3217"/>
      <c r="D523" s="3218"/>
      <c r="E523" s="3262" t="s">
        <v>663</v>
      </c>
      <c r="F523" s="3263"/>
      <c r="G523" s="3263"/>
      <c r="H523" s="3263"/>
      <c r="I523" s="3265"/>
      <c r="J523" s="3128"/>
      <c r="K523" s="3082"/>
      <c r="L523" s="3116"/>
      <c r="M523" s="3116"/>
    </row>
    <row r="524" spans="1:16" s="3230" customFormat="1" ht="18" hidden="1" customHeight="1" outlineLevel="1">
      <c r="A524" s="3223"/>
      <c r="B524" s="3133" t="s">
        <v>1880</v>
      </c>
      <c r="C524" s="3224"/>
      <c r="D524" s="3225"/>
      <c r="E524" s="3226"/>
      <c r="F524" s="3263">
        <v>0.25</v>
      </c>
      <c r="G524" s="3263"/>
      <c r="H524" s="3263"/>
      <c r="I524" s="3265"/>
      <c r="J524" s="3227"/>
      <c r="K524" s="3228"/>
      <c r="L524" s="3228"/>
      <c r="M524" s="3229"/>
      <c r="N524" s="3228"/>
      <c r="O524" s="3228"/>
      <c r="P524" s="3228"/>
    </row>
    <row r="525" spans="1:16" s="3230" customFormat="1" ht="18" hidden="1" customHeight="1" outlineLevel="1">
      <c r="A525" s="3223"/>
      <c r="B525" s="3133" t="s">
        <v>1881</v>
      </c>
      <c r="C525" s="3224"/>
      <c r="D525" s="3225"/>
      <c r="E525" s="3226"/>
      <c r="F525" s="3263">
        <v>0.25</v>
      </c>
      <c r="G525" s="3263"/>
      <c r="H525" s="3263"/>
      <c r="I525" s="3265"/>
      <c r="J525" s="3227"/>
      <c r="K525" s="3228"/>
      <c r="L525" s="3228"/>
      <c r="M525" s="3229"/>
      <c r="N525" s="3228"/>
      <c r="O525" s="3228"/>
      <c r="P525" s="3228"/>
    </row>
    <row r="526" spans="1:16" s="3230" customFormat="1" ht="18" hidden="1" customHeight="1" outlineLevel="1">
      <c r="A526" s="3223"/>
      <c r="B526" s="3133" t="s">
        <v>1882</v>
      </c>
      <c r="C526" s="3224"/>
      <c r="D526" s="3225"/>
      <c r="E526" s="3226"/>
      <c r="F526" s="3263">
        <v>0.25</v>
      </c>
      <c r="G526" s="3263"/>
      <c r="H526" s="3263"/>
      <c r="I526" s="3265"/>
      <c r="J526" s="3227"/>
      <c r="K526" s="3228"/>
      <c r="L526" s="3228"/>
      <c r="M526" s="3229"/>
      <c r="N526" s="3228"/>
      <c r="O526" s="3228"/>
      <c r="P526" s="3228"/>
    </row>
    <row r="527" spans="1:16" s="3230" customFormat="1" ht="18" hidden="1" customHeight="1" outlineLevel="1">
      <c r="A527" s="3223"/>
      <c r="B527" s="3133" t="s">
        <v>1883</v>
      </c>
      <c r="C527" s="3224"/>
      <c r="D527" s="3225"/>
      <c r="E527" s="3226"/>
      <c r="F527" s="3263">
        <v>0.25</v>
      </c>
      <c r="G527" s="3263"/>
      <c r="H527" s="3263"/>
      <c r="I527" s="3265"/>
      <c r="J527" s="3227"/>
      <c r="K527" s="3228"/>
      <c r="L527" s="3228"/>
      <c r="M527" s="3229"/>
      <c r="N527" s="3228"/>
      <c r="O527" s="3228"/>
      <c r="P527" s="3228"/>
    </row>
    <row r="528" spans="1:16" s="3230" customFormat="1" ht="18" customHeight="1" collapsed="1">
      <c r="A528" s="3223"/>
      <c r="B528" s="3133" t="s">
        <v>1884</v>
      </c>
      <c r="C528" s="3224"/>
      <c r="D528" s="3225"/>
      <c r="E528" s="3226"/>
      <c r="F528" s="3263">
        <v>0.25</v>
      </c>
      <c r="G528" s="3263"/>
      <c r="H528" s="3263"/>
      <c r="I528" s="3265"/>
      <c r="J528" s="3227"/>
      <c r="K528" s="3228"/>
      <c r="L528" s="3228"/>
      <c r="M528" s="3229"/>
      <c r="N528" s="3228"/>
      <c r="O528" s="3228"/>
      <c r="P528" s="3228"/>
    </row>
    <row r="529" spans="1:16" s="3230" customFormat="1" ht="18" hidden="1" customHeight="1" outlineLevel="1">
      <c r="A529" s="3223"/>
      <c r="B529" s="3133" t="s">
        <v>1885</v>
      </c>
      <c r="C529" s="3224"/>
      <c r="D529" s="3225"/>
      <c r="E529" s="3226"/>
      <c r="F529" s="3263">
        <v>0.25</v>
      </c>
      <c r="G529" s="3263"/>
      <c r="H529" s="3263"/>
      <c r="I529" s="3265"/>
      <c r="J529" s="3227"/>
      <c r="K529" s="3228"/>
      <c r="L529" s="3228"/>
      <c r="M529" s="3229"/>
      <c r="N529" s="3228"/>
      <c r="O529" s="3228"/>
      <c r="P529" s="3228"/>
    </row>
    <row r="530" spans="1:16" s="3230" customFormat="1" ht="18" hidden="1" customHeight="1" outlineLevel="1">
      <c r="A530" s="3223"/>
      <c r="B530" s="3133" t="s">
        <v>1886</v>
      </c>
      <c r="C530" s="3224"/>
      <c r="D530" s="3225"/>
      <c r="E530" s="3226"/>
      <c r="F530" s="3263">
        <v>0.25</v>
      </c>
      <c r="G530" s="3263"/>
      <c r="H530" s="3263"/>
      <c r="I530" s="3265"/>
      <c r="J530" s="3227"/>
      <c r="K530" s="3228"/>
      <c r="L530" s="3228"/>
      <c r="M530" s="3229"/>
      <c r="N530" s="3228"/>
      <c r="O530" s="3228"/>
      <c r="P530" s="3228"/>
    </row>
    <row r="531" spans="1:16" s="3230" customFormat="1" ht="18" hidden="1" customHeight="1" outlineLevel="1">
      <c r="A531" s="3223"/>
      <c r="B531" s="3133" t="s">
        <v>1887</v>
      </c>
      <c r="C531" s="3224"/>
      <c r="D531" s="3225"/>
      <c r="E531" s="3226"/>
      <c r="F531" s="3263">
        <v>0.25</v>
      </c>
      <c r="G531" s="3263"/>
      <c r="H531" s="3263"/>
      <c r="I531" s="3265"/>
      <c r="J531" s="3227"/>
      <c r="K531" s="3228"/>
      <c r="L531" s="3228"/>
      <c r="M531" s="3229"/>
      <c r="N531" s="3228"/>
      <c r="O531" s="3228"/>
      <c r="P531" s="3228"/>
    </row>
    <row r="532" spans="1:16" s="3230" customFormat="1" ht="18" customHeight="1" collapsed="1">
      <c r="A532" s="3223"/>
      <c r="B532" s="3133" t="s">
        <v>1888</v>
      </c>
      <c r="C532" s="3224"/>
      <c r="D532" s="3225"/>
      <c r="E532" s="3226"/>
      <c r="F532" s="3263">
        <v>0.25</v>
      </c>
      <c r="G532" s="3263"/>
      <c r="H532" s="3263"/>
      <c r="I532" s="3265"/>
      <c r="J532" s="3227"/>
      <c r="K532" s="3228"/>
      <c r="L532" s="3228"/>
      <c r="M532" s="3229"/>
      <c r="N532" s="3228"/>
      <c r="O532" s="3228"/>
      <c r="P532" s="3228"/>
    </row>
    <row r="533" spans="1:16" s="3230" customFormat="1" ht="18" hidden="1" customHeight="1" outlineLevel="1">
      <c r="A533" s="3223"/>
      <c r="B533" s="3133" t="s">
        <v>1889</v>
      </c>
      <c r="C533" s="3224"/>
      <c r="D533" s="3225"/>
      <c r="E533" s="3226"/>
      <c r="F533" s="3263">
        <v>0.25</v>
      </c>
      <c r="G533" s="3263"/>
      <c r="H533" s="3263"/>
      <c r="I533" s="3265"/>
      <c r="J533" s="3227"/>
      <c r="K533" s="3228"/>
      <c r="L533" s="3228"/>
      <c r="M533" s="3229"/>
      <c r="N533" s="3228"/>
      <c r="O533" s="3228"/>
      <c r="P533" s="3228"/>
    </row>
    <row r="534" spans="1:16" s="3230" customFormat="1" ht="18" hidden="1" customHeight="1" outlineLevel="1">
      <c r="A534" s="3223"/>
      <c r="B534" s="3133" t="s">
        <v>1890</v>
      </c>
      <c r="C534" s="3224"/>
      <c r="D534" s="3225"/>
      <c r="E534" s="3226"/>
      <c r="F534" s="3263">
        <v>0.25</v>
      </c>
      <c r="G534" s="3263"/>
      <c r="H534" s="3263"/>
      <c r="I534" s="3265"/>
      <c r="J534" s="3227"/>
      <c r="K534" s="3228"/>
      <c r="L534" s="3228"/>
      <c r="M534" s="3229"/>
      <c r="N534" s="3228"/>
      <c r="O534" s="3228"/>
      <c r="P534" s="3228"/>
    </row>
    <row r="535" spans="1:16" s="3230" customFormat="1" ht="18" hidden="1" customHeight="1" outlineLevel="1">
      <c r="A535" s="3223"/>
      <c r="B535" s="3133" t="s">
        <v>1891</v>
      </c>
      <c r="C535" s="3224"/>
      <c r="D535" s="3225"/>
      <c r="E535" s="3226"/>
      <c r="F535" s="3263">
        <v>0.25</v>
      </c>
      <c r="G535" s="3263"/>
      <c r="H535" s="3263"/>
      <c r="I535" s="3265"/>
      <c r="J535" s="3227"/>
      <c r="K535" s="3228"/>
      <c r="L535" s="3228"/>
      <c r="M535" s="3229"/>
      <c r="N535" s="3228"/>
      <c r="O535" s="3228"/>
      <c r="P535" s="3228"/>
    </row>
    <row r="536" spans="1:16" s="3230" customFormat="1" ht="18" customHeight="1" collapsed="1">
      <c r="A536" s="3223"/>
      <c r="B536" s="3133" t="s">
        <v>1892</v>
      </c>
      <c r="C536" s="3224"/>
      <c r="D536" s="3225"/>
      <c r="E536" s="3226"/>
      <c r="F536" s="3263">
        <v>0.25</v>
      </c>
      <c r="G536" s="3263"/>
      <c r="H536" s="3263"/>
      <c r="I536" s="3265"/>
      <c r="J536" s="3227"/>
      <c r="K536" s="3228"/>
      <c r="L536" s="3228"/>
      <c r="M536" s="3229"/>
      <c r="N536" s="3228"/>
      <c r="O536" s="3228"/>
      <c r="P536" s="3228"/>
    </row>
    <row r="537" spans="1:16" s="3230" customFormat="1" ht="18" hidden="1" customHeight="1" outlineLevel="1">
      <c r="A537" s="3223"/>
      <c r="B537" s="3133" t="s">
        <v>1893</v>
      </c>
      <c r="C537" s="3224"/>
      <c r="D537" s="3225"/>
      <c r="E537" s="3226"/>
      <c r="F537" s="3263">
        <v>0.25</v>
      </c>
      <c r="G537" s="3263"/>
      <c r="H537" s="3263"/>
      <c r="I537" s="3265"/>
      <c r="J537" s="3227"/>
      <c r="K537" s="3228"/>
      <c r="L537" s="3228"/>
      <c r="M537" s="3229"/>
      <c r="N537" s="3228"/>
      <c r="O537" s="3228"/>
      <c r="P537" s="3228"/>
    </row>
    <row r="538" spans="1:16" s="3230" customFormat="1" ht="18" hidden="1" customHeight="1" outlineLevel="1">
      <c r="A538" s="3223"/>
      <c r="B538" s="3133" t="s">
        <v>1894</v>
      </c>
      <c r="C538" s="3224"/>
      <c r="D538" s="3225"/>
      <c r="E538" s="3226"/>
      <c r="F538" s="3263">
        <v>0.25</v>
      </c>
      <c r="G538" s="3263"/>
      <c r="H538" s="3263"/>
      <c r="I538" s="3265"/>
      <c r="J538" s="3227"/>
      <c r="K538" s="3228"/>
      <c r="L538" s="3228"/>
      <c r="M538" s="3229"/>
      <c r="N538" s="3228"/>
      <c r="O538" s="3228"/>
      <c r="P538" s="3228"/>
    </row>
    <row r="539" spans="1:16" s="3230" customFormat="1" ht="18" hidden="1" customHeight="1" outlineLevel="1">
      <c r="A539" s="3223"/>
      <c r="B539" s="3133" t="s">
        <v>1895</v>
      </c>
      <c r="C539" s="3224"/>
      <c r="D539" s="3225"/>
      <c r="E539" s="3226"/>
      <c r="F539" s="3263">
        <v>0.25</v>
      </c>
      <c r="G539" s="3263"/>
      <c r="H539" s="3263"/>
      <c r="I539" s="3265"/>
      <c r="J539" s="3227"/>
      <c r="K539" s="3228"/>
      <c r="L539" s="3228"/>
      <c r="M539" s="3229"/>
      <c r="N539" s="3228"/>
      <c r="O539" s="3228"/>
      <c r="P539" s="3228"/>
    </row>
    <row r="540" spans="1:16" s="3230" customFormat="1" ht="18" hidden="1" customHeight="1" outlineLevel="1">
      <c r="A540" s="3223"/>
      <c r="B540" s="3133" t="s">
        <v>1896</v>
      </c>
      <c r="C540" s="3224"/>
      <c r="D540" s="3225"/>
      <c r="E540" s="3226"/>
      <c r="F540" s="3263">
        <v>0.25</v>
      </c>
      <c r="G540" s="3263"/>
      <c r="H540" s="3263"/>
      <c r="I540" s="3265"/>
      <c r="J540" s="3227"/>
      <c r="K540" s="3228"/>
      <c r="L540" s="3228"/>
      <c r="M540" s="3229"/>
      <c r="N540" s="3228"/>
      <c r="O540" s="3228"/>
      <c r="P540" s="3228"/>
    </row>
    <row r="541" spans="1:16" s="3230" customFormat="1" ht="18" customHeight="1" collapsed="1">
      <c r="A541" s="3223"/>
      <c r="B541" s="3133" t="s">
        <v>1897</v>
      </c>
      <c r="C541" s="3224"/>
      <c r="D541" s="3225"/>
      <c r="E541" s="3226"/>
      <c r="F541" s="3263">
        <v>0.25</v>
      </c>
      <c r="G541" s="3263"/>
      <c r="H541" s="3263"/>
      <c r="I541" s="3265"/>
      <c r="J541" s="3227"/>
      <c r="K541" s="3228"/>
      <c r="L541" s="3228"/>
      <c r="M541" s="3229"/>
      <c r="N541" s="3228"/>
      <c r="O541" s="3228"/>
      <c r="P541" s="3228"/>
    </row>
    <row r="542" spans="1:16" s="3230" customFormat="1" ht="18" hidden="1" customHeight="1" outlineLevel="1">
      <c r="A542" s="3212" t="s">
        <v>797</v>
      </c>
      <c r="B542" s="3133" t="s">
        <v>1898</v>
      </c>
      <c r="C542" s="3224"/>
      <c r="D542" s="3225"/>
      <c r="E542" s="3226"/>
      <c r="F542" s="3263">
        <v>0.25</v>
      </c>
      <c r="G542" s="3263"/>
      <c r="H542" s="3263"/>
      <c r="I542" s="3265"/>
      <c r="J542" s="3227"/>
      <c r="K542" s="3228"/>
      <c r="L542" s="3228"/>
      <c r="M542" s="3229"/>
      <c r="N542" s="3228"/>
      <c r="O542" s="3228"/>
      <c r="P542" s="3228"/>
    </row>
    <row r="543" spans="1:16" s="3230" customFormat="1" ht="18" hidden="1" customHeight="1" outlineLevel="1">
      <c r="A543" s="3223"/>
      <c r="B543" s="3133" t="s">
        <v>1899</v>
      </c>
      <c r="C543" s="3224"/>
      <c r="D543" s="3225"/>
      <c r="E543" s="3226"/>
      <c r="F543" s="3263">
        <v>0.25</v>
      </c>
      <c r="G543" s="3263"/>
      <c r="H543" s="3263"/>
      <c r="I543" s="3265"/>
      <c r="J543" s="3227"/>
      <c r="K543" s="3228"/>
      <c r="L543" s="3228"/>
      <c r="M543" s="3229"/>
      <c r="N543" s="3228"/>
      <c r="O543" s="3228"/>
      <c r="P543" s="3228"/>
    </row>
    <row r="544" spans="1:16" s="3230" customFormat="1" ht="18" customHeight="1" collapsed="1">
      <c r="A544" s="3223"/>
      <c r="B544" s="3133" t="s">
        <v>1900</v>
      </c>
      <c r="C544" s="3224"/>
      <c r="D544" s="3225"/>
      <c r="E544" s="3226"/>
      <c r="F544" s="3263">
        <v>0.25</v>
      </c>
      <c r="G544" s="3263"/>
      <c r="H544" s="3263"/>
      <c r="I544" s="3265"/>
      <c r="J544" s="3227"/>
      <c r="K544" s="3228"/>
      <c r="L544" s="3228"/>
      <c r="M544" s="3229"/>
      <c r="N544" s="3228"/>
      <c r="O544" s="3228"/>
      <c r="P544" s="3228"/>
    </row>
    <row r="545" spans="1:16" s="3230" customFormat="1" ht="18" hidden="1" customHeight="1" outlineLevel="1">
      <c r="A545" s="3223"/>
      <c r="B545" s="3133" t="s">
        <v>1901</v>
      </c>
      <c r="C545" s="3224"/>
      <c r="D545" s="3225"/>
      <c r="E545" s="3226"/>
      <c r="F545" s="3263">
        <v>0.25</v>
      </c>
      <c r="G545" s="3263"/>
      <c r="H545" s="3263"/>
      <c r="I545" s="3265"/>
      <c r="J545" s="3227"/>
      <c r="K545" s="3228"/>
      <c r="L545" s="3228"/>
      <c r="M545" s="3229"/>
      <c r="N545" s="3228"/>
      <c r="O545" s="3228"/>
      <c r="P545" s="3228"/>
    </row>
    <row r="546" spans="1:16" s="3230" customFormat="1" ht="18" hidden="1" customHeight="1" outlineLevel="1">
      <c r="A546" s="3223"/>
      <c r="B546" s="3133" t="s">
        <v>1902</v>
      </c>
      <c r="C546" s="3224"/>
      <c r="D546" s="3225"/>
      <c r="E546" s="3226"/>
      <c r="F546" s="3263">
        <v>0.25</v>
      </c>
      <c r="G546" s="3263"/>
      <c r="H546" s="3263"/>
      <c r="I546" s="3265"/>
      <c r="J546" s="3227"/>
      <c r="K546" s="3228"/>
      <c r="L546" s="3228"/>
      <c r="M546" s="3229"/>
      <c r="N546" s="3228"/>
      <c r="O546" s="3228"/>
      <c r="P546" s="3228"/>
    </row>
    <row r="547" spans="1:16" s="3230" customFormat="1" ht="18" hidden="1" customHeight="1" outlineLevel="1">
      <c r="A547" s="3223"/>
      <c r="B547" s="3133" t="s">
        <v>1903</v>
      </c>
      <c r="C547" s="3224"/>
      <c r="D547" s="3225"/>
      <c r="E547" s="3226"/>
      <c r="F547" s="3263">
        <v>0.25</v>
      </c>
      <c r="G547" s="3263"/>
      <c r="H547" s="3263"/>
      <c r="I547" s="3265"/>
      <c r="J547" s="3227"/>
      <c r="K547" s="3228"/>
      <c r="L547" s="3228"/>
      <c r="M547" s="3229"/>
      <c r="N547" s="3228"/>
      <c r="O547" s="3228"/>
      <c r="P547" s="3228"/>
    </row>
    <row r="548" spans="1:16" s="3230" customFormat="1" ht="18" hidden="1" customHeight="1" outlineLevel="1">
      <c r="A548" s="3231"/>
      <c r="B548" s="3133" t="s">
        <v>1904</v>
      </c>
      <c r="C548" s="3224"/>
      <c r="D548" s="3225"/>
      <c r="E548" s="3226"/>
      <c r="F548" s="3263">
        <v>0.25</v>
      </c>
      <c r="G548" s="3263"/>
      <c r="H548" s="3263"/>
      <c r="I548" s="3265"/>
      <c r="J548" s="3227"/>
      <c r="K548" s="3228"/>
      <c r="L548" s="3228"/>
      <c r="M548" s="3229"/>
      <c r="N548" s="3228"/>
      <c r="O548" s="3228"/>
      <c r="P548" s="3228"/>
    </row>
    <row r="549" spans="1:16" s="3230" customFormat="1" ht="18" customHeight="1" collapsed="1">
      <c r="A549" s="3223"/>
      <c r="B549" s="3133" t="s">
        <v>1905</v>
      </c>
      <c r="C549" s="3224"/>
      <c r="D549" s="3225"/>
      <c r="E549" s="3226"/>
      <c r="F549" s="3263">
        <v>0.25</v>
      </c>
      <c r="G549" s="3263"/>
      <c r="H549" s="3263"/>
      <c r="I549" s="3265"/>
      <c r="J549" s="3227"/>
      <c r="K549" s="3228"/>
      <c r="L549" s="3228"/>
      <c r="M549" s="3229"/>
      <c r="N549" s="3228"/>
      <c r="O549" s="3228"/>
      <c r="P549" s="3228"/>
    </row>
    <row r="550" spans="1:16" s="3230" customFormat="1" ht="18" hidden="1" customHeight="1" outlineLevel="1">
      <c r="A550" s="3223"/>
      <c r="B550" s="3133" t="s">
        <v>1906</v>
      </c>
      <c r="C550" s="3224"/>
      <c r="D550" s="3225"/>
      <c r="E550" s="3226"/>
      <c r="F550" s="3263">
        <v>0.25</v>
      </c>
      <c r="G550" s="3263"/>
      <c r="H550" s="3263"/>
      <c r="I550" s="3265"/>
      <c r="J550" s="3227"/>
      <c r="K550" s="3228"/>
      <c r="L550" s="3228"/>
      <c r="M550" s="3229"/>
      <c r="N550" s="3228"/>
      <c r="O550" s="3228"/>
      <c r="P550" s="3228"/>
    </row>
    <row r="551" spans="1:16" s="3230" customFormat="1" ht="18" hidden="1" customHeight="1" outlineLevel="1">
      <c r="A551" s="3223"/>
      <c r="B551" s="3133" t="s">
        <v>1907</v>
      </c>
      <c r="C551" s="3224"/>
      <c r="D551" s="3225"/>
      <c r="E551" s="3226"/>
      <c r="F551" s="3263">
        <v>0.25</v>
      </c>
      <c r="G551" s="3263"/>
      <c r="H551" s="3263"/>
      <c r="I551" s="3265"/>
      <c r="J551" s="3227"/>
      <c r="K551" s="3228"/>
      <c r="L551" s="3228"/>
      <c r="M551" s="3229"/>
      <c r="N551" s="3228"/>
      <c r="O551" s="3228"/>
      <c r="P551" s="3228"/>
    </row>
    <row r="552" spans="1:16" s="3230" customFormat="1" ht="18" hidden="1" customHeight="1" outlineLevel="1">
      <c r="A552" s="3223"/>
      <c r="B552" s="3133" t="s">
        <v>1908</v>
      </c>
      <c r="C552" s="3224"/>
      <c r="D552" s="3225"/>
      <c r="E552" s="3226"/>
      <c r="F552" s="3263">
        <v>0.25</v>
      </c>
      <c r="G552" s="3263"/>
      <c r="H552" s="3263"/>
      <c r="I552" s="3265"/>
      <c r="J552" s="3227"/>
      <c r="K552" s="3228"/>
      <c r="L552" s="3228"/>
      <c r="M552" s="3229"/>
      <c r="N552" s="3228"/>
      <c r="O552" s="3228"/>
      <c r="P552" s="3228"/>
    </row>
    <row r="553" spans="1:16" s="3230" customFormat="1" ht="18" customHeight="1" collapsed="1">
      <c r="A553" s="3223"/>
      <c r="B553" s="3133" t="s">
        <v>1909</v>
      </c>
      <c r="C553" s="3224"/>
      <c r="D553" s="3225"/>
      <c r="E553" s="3226"/>
      <c r="F553" s="3263">
        <v>0.25</v>
      </c>
      <c r="G553" s="3263"/>
      <c r="H553" s="3263"/>
      <c r="I553" s="3265"/>
      <c r="J553" s="3227"/>
      <c r="K553" s="3228"/>
      <c r="L553" s="3228"/>
      <c r="M553" s="3229"/>
      <c r="N553" s="3228"/>
      <c r="O553" s="3228"/>
      <c r="P553" s="3228"/>
    </row>
    <row r="554" spans="1:16" s="3230" customFormat="1" ht="18" customHeight="1">
      <c r="A554" s="3223"/>
      <c r="B554" s="3133" t="s">
        <v>1910</v>
      </c>
      <c r="C554" s="3224"/>
      <c r="D554" s="3225"/>
      <c r="E554" s="3226"/>
      <c r="F554" s="3263">
        <v>0.25</v>
      </c>
      <c r="G554" s="3263"/>
      <c r="H554" s="3263"/>
      <c r="I554" s="3265"/>
      <c r="J554" s="3227"/>
      <c r="K554" s="3228"/>
      <c r="L554" s="3228"/>
      <c r="M554" s="3229"/>
      <c r="N554" s="3228"/>
      <c r="O554" s="3228"/>
      <c r="P554" s="3228"/>
    </row>
    <row r="555" spans="1:16" s="3230" customFormat="1" ht="18" hidden="1" customHeight="1" outlineLevel="1">
      <c r="A555" s="3223"/>
      <c r="B555" s="3133" t="s">
        <v>1911</v>
      </c>
      <c r="C555" s="3224"/>
      <c r="D555" s="3225"/>
      <c r="E555" s="3226"/>
      <c r="F555" s="3263">
        <v>0.25</v>
      </c>
      <c r="G555" s="3263"/>
      <c r="H555" s="3263"/>
      <c r="I555" s="3265"/>
      <c r="J555" s="3227"/>
      <c r="K555" s="3228"/>
      <c r="L555" s="3228"/>
      <c r="M555" s="3229"/>
      <c r="N555" s="3228"/>
      <c r="O555" s="3228"/>
      <c r="P555" s="3228"/>
    </row>
    <row r="556" spans="1:16" s="3230" customFormat="1" ht="18" hidden="1" customHeight="1" outlineLevel="1">
      <c r="A556" s="3223"/>
      <c r="B556" s="3133" t="s">
        <v>1912</v>
      </c>
      <c r="C556" s="3224"/>
      <c r="D556" s="3225"/>
      <c r="E556" s="3226"/>
      <c r="F556" s="3263">
        <v>0.25</v>
      </c>
      <c r="G556" s="3263"/>
      <c r="H556" s="3263"/>
      <c r="I556" s="3265"/>
      <c r="J556" s="3227"/>
      <c r="K556" s="3228"/>
      <c r="L556" s="3228"/>
      <c r="M556" s="3229"/>
      <c r="N556" s="3228"/>
      <c r="O556" s="3228"/>
      <c r="P556" s="3228"/>
    </row>
    <row r="557" spans="1:16" s="3230" customFormat="1" ht="18" customHeight="1" collapsed="1">
      <c r="A557" s="3223"/>
      <c r="B557" s="3133" t="s">
        <v>1913</v>
      </c>
      <c r="C557" s="3224"/>
      <c r="D557" s="3225"/>
      <c r="E557" s="3226"/>
      <c r="F557" s="3263">
        <v>0.25</v>
      </c>
      <c r="G557" s="3263"/>
      <c r="H557" s="3263"/>
      <c r="I557" s="3265"/>
      <c r="J557" s="3227"/>
      <c r="K557" s="3228"/>
      <c r="L557" s="3228"/>
      <c r="M557" s="3229"/>
      <c r="N557" s="3228"/>
      <c r="O557" s="3228"/>
      <c r="P557" s="3228"/>
    </row>
    <row r="558" spans="1:16" s="3230" customFormat="1" ht="18" hidden="1" customHeight="1" outlineLevel="1">
      <c r="A558" s="3223"/>
      <c r="B558" s="3133" t="s">
        <v>1914</v>
      </c>
      <c r="C558" s="3224"/>
      <c r="D558" s="3225"/>
      <c r="E558" s="3226"/>
      <c r="F558" s="3263">
        <v>0.25</v>
      </c>
      <c r="G558" s="3263"/>
      <c r="H558" s="3263"/>
      <c r="I558" s="3265"/>
      <c r="J558" s="3227"/>
      <c r="K558" s="3228"/>
      <c r="L558" s="3228"/>
      <c r="M558" s="3229"/>
      <c r="N558" s="3228"/>
      <c r="O558" s="3228"/>
      <c r="P558" s="3228"/>
    </row>
    <row r="559" spans="1:16" s="3230" customFormat="1" ht="18" hidden="1" customHeight="1" outlineLevel="1">
      <c r="A559" s="3223"/>
      <c r="B559" s="3133" t="s">
        <v>1915</v>
      </c>
      <c r="C559" s="3224"/>
      <c r="D559" s="3225"/>
      <c r="E559" s="3226"/>
      <c r="F559" s="3263">
        <v>0.25</v>
      </c>
      <c r="G559" s="3263"/>
      <c r="H559" s="3263"/>
      <c r="I559" s="3265"/>
      <c r="J559" s="3227"/>
      <c r="K559" s="3228"/>
      <c r="L559" s="3228"/>
      <c r="M559" s="3229"/>
      <c r="N559" s="3228"/>
      <c r="O559" s="3228"/>
      <c r="P559" s="3228"/>
    </row>
    <row r="560" spans="1:16" s="3230" customFormat="1" ht="18" hidden="1" customHeight="1" outlineLevel="1">
      <c r="A560" s="3223"/>
      <c r="B560" s="3133" t="s">
        <v>1916</v>
      </c>
      <c r="C560" s="3224"/>
      <c r="D560" s="3225"/>
      <c r="E560" s="3226"/>
      <c r="F560" s="3263">
        <v>0.25</v>
      </c>
      <c r="G560" s="3263"/>
      <c r="H560" s="3263"/>
      <c r="I560" s="3265"/>
      <c r="J560" s="3227"/>
      <c r="K560" s="3228"/>
      <c r="L560" s="3228"/>
      <c r="M560" s="3229"/>
      <c r="N560" s="3228"/>
      <c r="O560" s="3228"/>
      <c r="P560" s="3228"/>
    </row>
    <row r="561" spans="1:16" s="3230" customFormat="1" ht="18" customHeight="1" collapsed="1">
      <c r="A561" s="3223"/>
      <c r="B561" s="3133" t="s">
        <v>1917</v>
      </c>
      <c r="C561" s="3224"/>
      <c r="D561" s="3225"/>
      <c r="E561" s="3226"/>
      <c r="F561" s="3263">
        <v>0.25</v>
      </c>
      <c r="G561" s="3263"/>
      <c r="H561" s="3263"/>
      <c r="I561" s="3265"/>
      <c r="J561" s="3227"/>
      <c r="K561" s="3228"/>
      <c r="L561" s="3228"/>
      <c r="M561" s="3229"/>
      <c r="N561" s="3228"/>
      <c r="O561" s="3228"/>
      <c r="P561" s="3228"/>
    </row>
    <row r="562" spans="1:16" s="3230" customFormat="1" ht="18" hidden="1" customHeight="1" outlineLevel="1">
      <c r="A562" s="3223"/>
      <c r="B562" s="3133" t="s">
        <v>1918</v>
      </c>
      <c r="C562" s="3224"/>
      <c r="D562" s="3225"/>
      <c r="E562" s="3226"/>
      <c r="F562" s="3263">
        <v>0.25</v>
      </c>
      <c r="G562" s="3263"/>
      <c r="H562" s="3263"/>
      <c r="I562" s="3265"/>
      <c r="J562" s="3227"/>
      <c r="K562" s="3228"/>
      <c r="L562" s="3228"/>
      <c r="M562" s="3229"/>
      <c r="N562" s="3228"/>
      <c r="O562" s="3228"/>
      <c r="P562" s="3228"/>
    </row>
    <row r="563" spans="1:16" s="3230" customFormat="1" ht="18" hidden="1" customHeight="1" outlineLevel="1">
      <c r="A563" s="3223"/>
      <c r="B563" s="3133" t="s">
        <v>1919</v>
      </c>
      <c r="C563" s="3224"/>
      <c r="D563" s="3225"/>
      <c r="E563" s="3226"/>
      <c r="F563" s="3263">
        <v>0.25</v>
      </c>
      <c r="G563" s="3263"/>
      <c r="H563" s="3263"/>
      <c r="I563" s="3265"/>
      <c r="J563" s="3227"/>
      <c r="K563" s="3228"/>
      <c r="L563" s="3228"/>
      <c r="M563" s="3229"/>
      <c r="N563" s="3228"/>
      <c r="O563" s="3228"/>
      <c r="P563" s="3228"/>
    </row>
    <row r="564" spans="1:16" s="3230" customFormat="1" ht="18" hidden="1" customHeight="1" outlineLevel="1">
      <c r="A564" s="3223"/>
      <c r="B564" s="3133" t="s">
        <v>1920</v>
      </c>
      <c r="C564" s="3224"/>
      <c r="D564" s="3225"/>
      <c r="E564" s="3226"/>
      <c r="F564" s="3263">
        <v>0.25</v>
      </c>
      <c r="G564" s="3263"/>
      <c r="H564" s="3263"/>
      <c r="I564" s="3265"/>
      <c r="J564" s="3227"/>
      <c r="K564" s="3228"/>
      <c r="L564" s="3228"/>
      <c r="M564" s="3229"/>
      <c r="N564" s="3228"/>
      <c r="O564" s="3228"/>
      <c r="P564" s="3228"/>
    </row>
    <row r="565" spans="1:16" s="3230" customFormat="1" ht="18" customHeight="1" collapsed="1">
      <c r="A565" s="3223"/>
      <c r="B565" s="3133" t="s">
        <v>1921</v>
      </c>
      <c r="C565" s="3224"/>
      <c r="D565" s="3225"/>
      <c r="E565" s="3226"/>
      <c r="F565" s="3263">
        <v>0.25</v>
      </c>
      <c r="G565" s="3263"/>
      <c r="H565" s="3263"/>
      <c r="I565" s="3265"/>
      <c r="J565" s="3227"/>
      <c r="K565" s="3228"/>
      <c r="L565" s="3228"/>
      <c r="M565" s="3229"/>
      <c r="N565" s="3228"/>
      <c r="O565" s="3228"/>
      <c r="P565" s="3228"/>
    </row>
    <row r="566" spans="1:16" s="3230" customFormat="1" ht="18" hidden="1" customHeight="1" outlineLevel="1">
      <c r="A566" s="3223"/>
      <c r="B566" s="3133" t="s">
        <v>1922</v>
      </c>
      <c r="C566" s="3224"/>
      <c r="D566" s="3225"/>
      <c r="E566" s="3226"/>
      <c r="F566" s="3263">
        <v>0.25</v>
      </c>
      <c r="G566" s="3263"/>
      <c r="H566" s="3263"/>
      <c r="I566" s="3265"/>
      <c r="J566" s="3227"/>
      <c r="K566" s="3228"/>
      <c r="L566" s="3228"/>
      <c r="M566" s="3229"/>
      <c r="N566" s="3228"/>
      <c r="O566" s="3228"/>
      <c r="P566" s="3228"/>
    </row>
    <row r="567" spans="1:16" s="3230" customFormat="1" ht="18" hidden="1" customHeight="1" outlineLevel="1">
      <c r="A567" s="3223"/>
      <c r="B567" s="3133" t="s">
        <v>1923</v>
      </c>
      <c r="C567" s="3224"/>
      <c r="D567" s="3225"/>
      <c r="E567" s="3226"/>
      <c r="F567" s="3263">
        <v>0.25</v>
      </c>
      <c r="G567" s="3263"/>
      <c r="H567" s="3263"/>
      <c r="I567" s="3265"/>
      <c r="J567" s="3227"/>
      <c r="K567" s="3228"/>
      <c r="L567" s="3228"/>
      <c r="M567" s="3229"/>
      <c r="N567" s="3228"/>
      <c r="O567" s="3228"/>
      <c r="P567" s="3228"/>
    </row>
    <row r="568" spans="1:16" s="3230" customFormat="1" ht="18" hidden="1" customHeight="1" outlineLevel="1">
      <c r="A568" s="3232"/>
      <c r="B568" s="3141" t="s">
        <v>1924</v>
      </c>
      <c r="C568" s="3233"/>
      <c r="D568" s="3234"/>
      <c r="E568" s="3235"/>
      <c r="F568" s="3263">
        <v>0.25</v>
      </c>
      <c r="G568" s="3263"/>
      <c r="H568" s="3263"/>
      <c r="I568" s="3265"/>
      <c r="J568" s="3238"/>
      <c r="K568" s="3228"/>
      <c r="L568" s="3228"/>
      <c r="M568" s="3229"/>
      <c r="N568" s="3228"/>
      <c r="O568" s="3228"/>
      <c r="P568" s="3228"/>
    </row>
    <row r="569" spans="1:16" s="3230" customFormat="1" ht="18" hidden="1" customHeight="1" outlineLevel="1">
      <c r="A569" s="3109" t="s">
        <v>797</v>
      </c>
      <c r="B569" s="3147" t="s">
        <v>1925</v>
      </c>
      <c r="C569" s="3239"/>
      <c r="D569" s="3240"/>
      <c r="E569" s="3241"/>
      <c r="F569" s="3263">
        <v>0.25</v>
      </c>
      <c r="G569" s="3263"/>
      <c r="H569" s="3263"/>
      <c r="I569" s="3265"/>
      <c r="J569" s="3244"/>
      <c r="K569" s="3228"/>
      <c r="L569" s="3228"/>
      <c r="M569" s="3229"/>
      <c r="N569" s="3228"/>
      <c r="O569" s="3228"/>
      <c r="P569" s="3228"/>
    </row>
    <row r="570" spans="1:16" s="3230" customFormat="1" ht="18" customHeight="1" collapsed="1">
      <c r="A570" s="3223"/>
      <c r="B570" s="3133" t="s">
        <v>1926</v>
      </c>
      <c r="C570" s="3224"/>
      <c r="D570" s="3225"/>
      <c r="E570" s="3226"/>
      <c r="F570" s="3263">
        <v>0.25</v>
      </c>
      <c r="G570" s="3263"/>
      <c r="H570" s="3263"/>
      <c r="I570" s="3265"/>
      <c r="J570" s="3227"/>
      <c r="K570" s="3228"/>
      <c r="L570" s="3228"/>
      <c r="M570" s="3229"/>
      <c r="N570" s="3228"/>
      <c r="O570" s="3228"/>
      <c r="P570" s="3228"/>
    </row>
    <row r="571" spans="1:16" s="3230" customFormat="1" ht="18" hidden="1" customHeight="1" outlineLevel="1">
      <c r="A571" s="3223"/>
      <c r="B571" s="3133" t="s">
        <v>1927</v>
      </c>
      <c r="C571" s="3224"/>
      <c r="D571" s="3225"/>
      <c r="E571" s="3226"/>
      <c r="F571" s="3263">
        <v>0.25</v>
      </c>
      <c r="G571" s="3263"/>
      <c r="H571" s="3263"/>
      <c r="I571" s="3265"/>
      <c r="J571" s="3227"/>
      <c r="K571" s="3228"/>
      <c r="L571" s="3228"/>
      <c r="M571" s="3229"/>
      <c r="N571" s="3228"/>
      <c r="O571" s="3228"/>
      <c r="P571" s="3228"/>
    </row>
    <row r="572" spans="1:16" s="3230" customFormat="1" ht="18" hidden="1" customHeight="1" outlineLevel="1">
      <c r="A572" s="3223"/>
      <c r="B572" s="3133" t="s">
        <v>1928</v>
      </c>
      <c r="C572" s="3224"/>
      <c r="D572" s="3225"/>
      <c r="E572" s="3226"/>
      <c r="F572" s="3263">
        <v>0.25</v>
      </c>
      <c r="G572" s="3263"/>
      <c r="H572" s="3263"/>
      <c r="I572" s="3265"/>
      <c r="J572" s="3227"/>
      <c r="K572" s="3228"/>
      <c r="L572" s="3228"/>
      <c r="M572" s="3229"/>
      <c r="N572" s="3228"/>
      <c r="O572" s="3228"/>
      <c r="P572" s="3228"/>
    </row>
    <row r="573" spans="1:16" s="3230" customFormat="1" ht="18" customHeight="1" collapsed="1">
      <c r="A573" s="3223"/>
      <c r="B573" s="3133" t="s">
        <v>1929</v>
      </c>
      <c r="C573" s="3224"/>
      <c r="D573" s="3225"/>
      <c r="E573" s="3226"/>
      <c r="F573" s="3263">
        <v>0.25</v>
      </c>
      <c r="G573" s="3263"/>
      <c r="H573" s="3263"/>
      <c r="I573" s="3265"/>
      <c r="J573" s="3227"/>
      <c r="K573" s="3228"/>
      <c r="L573" s="3228"/>
      <c r="M573" s="3229"/>
      <c r="N573" s="3228"/>
      <c r="O573" s="3228"/>
      <c r="P573" s="3228"/>
    </row>
    <row r="574" spans="1:16" s="3230" customFormat="1" ht="18" hidden="1" customHeight="1" outlineLevel="1">
      <c r="A574" s="3223"/>
      <c r="B574" s="3133" t="s">
        <v>1930</v>
      </c>
      <c r="C574" s="3224"/>
      <c r="D574" s="3225"/>
      <c r="E574" s="3226"/>
      <c r="F574" s="3263">
        <v>0.25</v>
      </c>
      <c r="G574" s="3263"/>
      <c r="H574" s="3263"/>
      <c r="I574" s="3265"/>
      <c r="J574" s="3227"/>
      <c r="K574" s="3228"/>
      <c r="L574" s="3228"/>
      <c r="M574" s="3229"/>
      <c r="N574" s="3228"/>
      <c r="O574" s="3228"/>
      <c r="P574" s="3228"/>
    </row>
    <row r="575" spans="1:16" s="3230" customFormat="1" ht="18" hidden="1" customHeight="1" outlineLevel="1">
      <c r="A575" s="3223"/>
      <c r="B575" s="3133" t="s">
        <v>1931</v>
      </c>
      <c r="C575" s="3224"/>
      <c r="D575" s="3225"/>
      <c r="E575" s="3226"/>
      <c r="F575" s="3263">
        <v>0.25</v>
      </c>
      <c r="G575" s="3263"/>
      <c r="H575" s="3263"/>
      <c r="I575" s="3265"/>
      <c r="J575" s="3227"/>
      <c r="K575" s="3228"/>
      <c r="L575" s="3228"/>
      <c r="M575" s="3229"/>
      <c r="N575" s="3228"/>
      <c r="O575" s="3228"/>
      <c r="P575" s="3228"/>
    </row>
    <row r="576" spans="1:16" s="3230" customFormat="1" ht="18" customHeight="1" collapsed="1">
      <c r="A576" s="3266"/>
      <c r="B576" s="3133" t="s">
        <v>1932</v>
      </c>
      <c r="C576" s="3224"/>
      <c r="D576" s="3225"/>
      <c r="E576" s="3226"/>
      <c r="F576" s="3263">
        <v>0.25</v>
      </c>
      <c r="G576" s="3263"/>
      <c r="H576" s="3263"/>
      <c r="I576" s="3265"/>
      <c r="J576" s="3227"/>
      <c r="K576" s="3228"/>
      <c r="L576" s="3228"/>
      <c r="M576" s="3229"/>
      <c r="N576" s="3228"/>
      <c r="O576" s="3228"/>
      <c r="P576" s="3228"/>
    </row>
    <row r="577" spans="1:16" s="3230" customFormat="1" ht="18" hidden="1" customHeight="1" outlineLevel="1">
      <c r="A577" s="3223"/>
      <c r="B577" s="3133" t="s">
        <v>1933</v>
      </c>
      <c r="C577" s="3224"/>
      <c r="D577" s="3225"/>
      <c r="E577" s="3226"/>
      <c r="F577" s="3263">
        <v>0.25</v>
      </c>
      <c r="G577" s="3263"/>
      <c r="H577" s="3263"/>
      <c r="I577" s="3265"/>
      <c r="J577" s="3227"/>
      <c r="K577" s="3228"/>
      <c r="L577" s="3228"/>
      <c r="M577" s="3229"/>
      <c r="N577" s="3228"/>
      <c r="O577" s="3228"/>
      <c r="P577" s="3228"/>
    </row>
    <row r="578" spans="1:16" s="3230" customFormat="1" ht="18" hidden="1" customHeight="1" outlineLevel="1">
      <c r="A578" s="3223"/>
      <c r="B578" s="3133" t="s">
        <v>1934</v>
      </c>
      <c r="C578" s="3224"/>
      <c r="D578" s="3225"/>
      <c r="E578" s="3226"/>
      <c r="F578" s="3263">
        <v>0.25</v>
      </c>
      <c r="G578" s="3263"/>
      <c r="H578" s="3263"/>
      <c r="I578" s="3265"/>
      <c r="J578" s="3227"/>
      <c r="K578" s="3228"/>
      <c r="L578" s="3228"/>
      <c r="M578" s="3229"/>
      <c r="N578" s="3228"/>
      <c r="O578" s="3228"/>
      <c r="P578" s="3228"/>
    </row>
    <row r="579" spans="1:16" s="3230" customFormat="1" ht="18" customHeight="1" collapsed="1">
      <c r="A579" s="3246"/>
      <c r="B579" s="3153" t="s">
        <v>1935</v>
      </c>
      <c r="C579" s="3224"/>
      <c r="D579" s="3225"/>
      <c r="E579" s="3247"/>
      <c r="F579" s="3263">
        <v>0.25</v>
      </c>
      <c r="G579" s="3263"/>
      <c r="H579" s="3263"/>
      <c r="I579" s="3265"/>
      <c r="J579" s="3248"/>
      <c r="K579" s="3249"/>
      <c r="L579" s="3250"/>
    </row>
    <row r="580" spans="1:16" s="3079" customFormat="1" ht="27.95" customHeight="1">
      <c r="A580" s="3124"/>
      <c r="B580" s="3216"/>
      <c r="C580" s="3217"/>
      <c r="D580" s="3218"/>
      <c r="E580" s="3262"/>
      <c r="F580" s="3075"/>
      <c r="G580" s="3075"/>
      <c r="H580" s="3128"/>
      <c r="I580" s="3129"/>
      <c r="J580" s="3128"/>
      <c r="L580" s="3116"/>
      <c r="M580" s="3116"/>
      <c r="O580" s="3116"/>
    </row>
    <row r="581" spans="1:16" s="3079" customFormat="1" ht="27.95" customHeight="1">
      <c r="A581" s="3124"/>
      <c r="B581" s="3216"/>
      <c r="C581" s="3217"/>
      <c r="D581" s="3218"/>
      <c r="E581" s="3075"/>
      <c r="F581" s="3075"/>
      <c r="G581" s="3075"/>
      <c r="H581" s="3128"/>
      <c r="I581" s="3129"/>
      <c r="J581" s="3128"/>
      <c r="L581" s="3116"/>
      <c r="M581" s="3116"/>
      <c r="O581" s="3116"/>
    </row>
    <row r="582" spans="1:16" s="3079" customFormat="1" ht="27.95" customHeight="1">
      <c r="A582" s="3124"/>
      <c r="B582" s="3216"/>
      <c r="C582" s="3217"/>
      <c r="D582" s="3218"/>
      <c r="E582" s="3075"/>
      <c r="F582" s="3075"/>
      <c r="G582" s="3075"/>
      <c r="H582" s="3128"/>
      <c r="I582" s="3129"/>
      <c r="J582" s="3128"/>
      <c r="L582" s="3116"/>
      <c r="M582" s="3116"/>
      <c r="O582" s="3116"/>
    </row>
    <row r="583" spans="1:16" s="3079" customFormat="1" ht="27.95" customHeight="1">
      <c r="A583" s="3124"/>
      <c r="B583" s="3254" t="s">
        <v>1469</v>
      </c>
      <c r="C583" s="3267"/>
      <c r="D583" s="3268"/>
      <c r="E583" s="3075"/>
      <c r="F583" s="3075"/>
      <c r="G583" s="3075"/>
      <c r="H583" s="3128"/>
      <c r="I583" s="3129"/>
      <c r="J583" s="3128"/>
      <c r="L583" s="3116"/>
      <c r="M583" s="3116"/>
      <c r="O583" s="3116"/>
    </row>
    <row r="584" spans="1:16" s="3079" customFormat="1" ht="27.95" customHeight="1">
      <c r="A584" s="3124"/>
      <c r="B584" s="3254" t="s">
        <v>1443</v>
      </c>
      <c r="C584" s="3255"/>
      <c r="D584" s="3225"/>
      <c r="E584" s="3075"/>
      <c r="F584" s="3075"/>
      <c r="G584" s="3075"/>
      <c r="H584" s="3269"/>
      <c r="I584" s="3270"/>
      <c r="J584" s="3196"/>
      <c r="L584" s="3116"/>
      <c r="M584" s="3116"/>
      <c r="O584" s="3116"/>
    </row>
    <row r="585" spans="1:16" s="3079" customFormat="1" ht="27.95" customHeight="1">
      <c r="A585" s="3212"/>
      <c r="B585" s="3271"/>
      <c r="C585" s="3255"/>
      <c r="D585" s="3225"/>
      <c r="E585" s="3075"/>
      <c r="F585" s="3075"/>
      <c r="G585" s="3075"/>
      <c r="H585" s="3210"/>
      <c r="I585" s="3211"/>
      <c r="J585" s="3196"/>
      <c r="L585" s="3116"/>
      <c r="M585" s="3116"/>
      <c r="O585" s="3116"/>
    </row>
    <row r="586" spans="1:16" s="3079" customFormat="1" ht="27.95" customHeight="1">
      <c r="A586" s="3212"/>
      <c r="B586" s="3271"/>
      <c r="C586" s="3255"/>
      <c r="D586" s="3225"/>
      <c r="E586" s="3075"/>
      <c r="F586" s="3075"/>
      <c r="G586" s="3075"/>
      <c r="H586" s="3210"/>
      <c r="I586" s="3211"/>
      <c r="J586" s="3196"/>
      <c r="L586" s="3116"/>
      <c r="M586" s="3116"/>
      <c r="O586" s="3116"/>
    </row>
    <row r="587" spans="1:16" s="3079" customFormat="1" ht="27.95" customHeight="1">
      <c r="A587" s="3212"/>
      <c r="B587" s="3271"/>
      <c r="C587" s="3255"/>
      <c r="D587" s="3225"/>
      <c r="E587" s="3075"/>
      <c r="F587" s="3075"/>
      <c r="G587" s="3075"/>
      <c r="H587" s="3210"/>
      <c r="I587" s="3211"/>
      <c r="J587" s="3196"/>
      <c r="L587" s="3116"/>
      <c r="M587" s="3116"/>
      <c r="O587" s="3116"/>
    </row>
    <row r="588" spans="1:16" s="3079" customFormat="1" ht="27.95" customHeight="1">
      <c r="A588" s="3272"/>
      <c r="B588" s="3273"/>
      <c r="C588" s="3274"/>
      <c r="D588" s="3234"/>
      <c r="E588" s="3275"/>
      <c r="F588" s="3275"/>
      <c r="G588" s="3275"/>
      <c r="H588" s="3276"/>
      <c r="I588" s="3277"/>
      <c r="J588" s="3278"/>
      <c r="L588" s="3116"/>
      <c r="M588" s="3116"/>
      <c r="O588" s="3116"/>
    </row>
    <row r="589" spans="1:16" s="3079" customFormat="1" ht="27.95" customHeight="1">
      <c r="A589" s="3279" t="s">
        <v>1783</v>
      </c>
      <c r="B589" s="3280" t="s">
        <v>1473</v>
      </c>
      <c r="C589" s="3281"/>
      <c r="D589" s="3240"/>
      <c r="E589" s="3074" t="s">
        <v>936</v>
      </c>
      <c r="F589" s="3113"/>
      <c r="G589" s="3113"/>
      <c r="H589" s="3282"/>
      <c r="I589" s="3283"/>
      <c r="J589" s="3078" t="s">
        <v>1877</v>
      </c>
      <c r="L589" s="3083"/>
      <c r="M589" s="3116"/>
      <c r="O589" s="3083">
        <v>11</v>
      </c>
    </row>
    <row r="590" spans="1:16" s="3079" customFormat="1" ht="27.95" customHeight="1">
      <c r="A590" s="3212" t="s">
        <v>1438</v>
      </c>
      <c r="B590" s="3271" t="s">
        <v>1474</v>
      </c>
      <c r="C590" s="3255"/>
      <c r="D590" s="3225"/>
      <c r="E590" s="3085" t="s">
        <v>943</v>
      </c>
      <c r="F590" s="3075"/>
      <c r="G590" s="3086"/>
      <c r="H590" s="3210"/>
      <c r="I590" s="3211"/>
      <c r="J590" s="3196"/>
      <c r="L590" s="3116"/>
      <c r="M590" s="3116"/>
      <c r="O590" s="3116"/>
    </row>
    <row r="591" spans="1:16" s="3079" customFormat="1" ht="27.95" customHeight="1">
      <c r="A591" s="3124"/>
      <c r="B591" s="3258" t="s">
        <v>1846</v>
      </c>
      <c r="C591" s="3255"/>
      <c r="D591" s="3225"/>
      <c r="E591" s="3085" t="s">
        <v>663</v>
      </c>
      <c r="F591" s="3075"/>
      <c r="G591" s="3086"/>
      <c r="H591" s="3210"/>
      <c r="I591" s="3211"/>
      <c r="J591" s="3196"/>
      <c r="L591" s="3116"/>
      <c r="M591" s="3116"/>
      <c r="O591" s="3116"/>
    </row>
    <row r="592" spans="1:16" s="3079" customFormat="1" ht="27.95" customHeight="1">
      <c r="A592" s="3124"/>
      <c r="B592" s="3216" t="s">
        <v>48</v>
      </c>
      <c r="C592" s="3131">
        <v>100</v>
      </c>
      <c r="D592" s="3132" t="s">
        <v>181</v>
      </c>
      <c r="E592" s="3116"/>
      <c r="F592" s="3284" t="s">
        <v>24</v>
      </c>
      <c r="G592" s="3285">
        <v>0.17979999999999999</v>
      </c>
      <c r="H592" s="3286"/>
      <c r="I592" s="3287">
        <v>1</v>
      </c>
      <c r="J592" s="3128"/>
      <c r="L592" s="3116"/>
      <c r="M592" s="3116"/>
      <c r="O592" s="3116"/>
    </row>
    <row r="593" spans="1:15" s="3079" customFormat="1" ht="27.95" customHeight="1">
      <c r="A593" s="3124"/>
      <c r="B593" s="3254" t="s">
        <v>1443</v>
      </c>
      <c r="C593" s="3255"/>
      <c r="D593" s="3225"/>
      <c r="E593" s="3075"/>
      <c r="F593" s="3075"/>
      <c r="G593" s="3075"/>
      <c r="H593" s="3128"/>
      <c r="I593" s="3129"/>
      <c r="J593" s="3128"/>
      <c r="L593" s="3116"/>
      <c r="M593" s="3116"/>
      <c r="O593" s="3116"/>
    </row>
    <row r="594" spans="1:15" s="3079" customFormat="1" ht="27.95" customHeight="1">
      <c r="A594" s="3124"/>
      <c r="B594" s="3256"/>
      <c r="C594" s="3255"/>
      <c r="D594" s="3225"/>
      <c r="E594" s="3075"/>
      <c r="F594" s="3075"/>
      <c r="G594" s="3075"/>
      <c r="H594" s="3128"/>
      <c r="I594" s="3129"/>
      <c r="J594" s="3128"/>
      <c r="L594" s="3116"/>
      <c r="M594" s="3116"/>
      <c r="O594" s="3116"/>
    </row>
    <row r="595" spans="1:15" s="3079" customFormat="1" ht="27.95" customHeight="1">
      <c r="A595" s="3124"/>
      <c r="B595" s="3216"/>
      <c r="C595" s="3255"/>
      <c r="D595" s="3225"/>
      <c r="E595" s="3075"/>
      <c r="F595" s="3075"/>
      <c r="G595" s="3075"/>
      <c r="H595" s="3128"/>
      <c r="I595" s="3129"/>
      <c r="J595" s="3128"/>
      <c r="L595" s="3116"/>
      <c r="M595" s="3116"/>
      <c r="O595" s="3116"/>
    </row>
    <row r="596" spans="1:15" s="3079" customFormat="1" ht="27.95" customHeight="1">
      <c r="A596" s="3209"/>
      <c r="B596" s="3258" t="s">
        <v>1475</v>
      </c>
      <c r="C596" s="3255"/>
      <c r="D596" s="3225"/>
      <c r="E596" s="3074" t="s">
        <v>936</v>
      </c>
      <c r="F596" s="3075"/>
      <c r="G596" s="3075"/>
      <c r="H596" s="3128"/>
      <c r="I596" s="3129"/>
      <c r="J596" s="3078" t="s">
        <v>1877</v>
      </c>
      <c r="K596" s="3079" t="s">
        <v>1947</v>
      </c>
      <c r="L596" s="3083"/>
      <c r="M596" s="3116"/>
      <c r="O596" s="3083">
        <v>12</v>
      </c>
    </row>
    <row r="597" spans="1:15" s="3079" customFormat="1" ht="27.95" customHeight="1">
      <c r="A597" s="3124"/>
      <c r="B597" s="3258" t="s">
        <v>1476</v>
      </c>
      <c r="C597" s="3255"/>
      <c r="D597" s="3225"/>
      <c r="E597" s="3085" t="s">
        <v>943</v>
      </c>
      <c r="F597" s="3075"/>
      <c r="G597" s="3086"/>
      <c r="H597" s="3128"/>
      <c r="I597" s="3129"/>
      <c r="J597" s="3128"/>
      <c r="L597" s="3116"/>
      <c r="M597" s="3116"/>
      <c r="O597" s="3116"/>
    </row>
    <row r="598" spans="1:15" s="3079" customFormat="1" ht="27.95" customHeight="1">
      <c r="A598" s="3124"/>
      <c r="B598" s="3258" t="s">
        <v>1847</v>
      </c>
      <c r="C598" s="3255"/>
      <c r="D598" s="3225"/>
      <c r="E598" s="3085" t="s">
        <v>663</v>
      </c>
      <c r="F598" s="3075"/>
      <c r="G598" s="3086"/>
      <c r="H598" s="3128"/>
      <c r="I598" s="3129"/>
      <c r="J598" s="3128"/>
      <c r="L598" s="3116"/>
      <c r="M598" s="3116"/>
      <c r="O598" s="3116"/>
    </row>
    <row r="599" spans="1:15" s="3079" customFormat="1" ht="27.95" customHeight="1">
      <c r="A599" s="3124"/>
      <c r="B599" s="3216" t="s">
        <v>48</v>
      </c>
      <c r="C599" s="3131">
        <v>100</v>
      </c>
      <c r="D599" s="3132" t="s">
        <v>181</v>
      </c>
      <c r="E599" s="3075"/>
      <c r="F599" s="3284" t="s">
        <v>24</v>
      </c>
      <c r="G599" s="3284"/>
      <c r="H599" s="3286"/>
      <c r="I599" s="3287"/>
      <c r="J599" s="3128"/>
      <c r="L599" s="3116"/>
      <c r="M599" s="3116"/>
      <c r="O599" s="3116"/>
    </row>
    <row r="600" spans="1:15" s="3079" customFormat="1" ht="27.95" customHeight="1">
      <c r="A600" s="3124"/>
      <c r="B600" s="3254" t="s">
        <v>1443</v>
      </c>
      <c r="C600" s="3288"/>
      <c r="D600" s="3289"/>
      <c r="E600" s="3075"/>
      <c r="F600" s="3075"/>
      <c r="G600" s="3075"/>
      <c r="H600" s="3128"/>
      <c r="I600" s="3129"/>
      <c r="J600" s="3128"/>
      <c r="L600" s="3116"/>
      <c r="M600" s="3116"/>
      <c r="O600" s="3116"/>
    </row>
    <row r="601" spans="1:15" s="3079" customFormat="1" ht="27.95" customHeight="1">
      <c r="A601" s="3124"/>
      <c r="B601" s="3256"/>
      <c r="C601" s="3288"/>
      <c r="D601" s="3289"/>
      <c r="E601" s="3075"/>
      <c r="F601" s="3075"/>
      <c r="G601" s="3075"/>
      <c r="H601" s="3128"/>
      <c r="I601" s="3129"/>
      <c r="J601" s="3128"/>
      <c r="L601" s="3116"/>
      <c r="M601" s="3116"/>
      <c r="O601" s="3116"/>
    </row>
    <row r="602" spans="1:15" s="3079" customFormat="1" ht="27.95" customHeight="1">
      <c r="A602" s="3124"/>
      <c r="B602" s="3258" t="s">
        <v>1477</v>
      </c>
      <c r="C602" s="3090"/>
      <c r="D602" s="3091"/>
      <c r="E602" s="3074" t="s">
        <v>936</v>
      </c>
      <c r="F602" s="3075"/>
      <c r="G602" s="3075"/>
      <c r="H602" s="3128"/>
      <c r="I602" s="3129"/>
      <c r="J602" s="3078" t="s">
        <v>1877</v>
      </c>
      <c r="K602" s="3079" t="s">
        <v>1947</v>
      </c>
      <c r="L602" s="3083"/>
      <c r="M602" s="3116"/>
      <c r="O602" s="3083">
        <v>13</v>
      </c>
    </row>
    <row r="603" spans="1:15" s="3079" customFormat="1" ht="27.95" customHeight="1">
      <c r="A603" s="3124"/>
      <c r="B603" s="3258" t="s">
        <v>1478</v>
      </c>
      <c r="C603" s="3090"/>
      <c r="D603" s="3091"/>
      <c r="E603" s="3085" t="s">
        <v>943</v>
      </c>
      <c r="F603" s="3075"/>
      <c r="G603" s="3086"/>
      <c r="H603" s="3128"/>
      <c r="I603" s="3129"/>
      <c r="J603" s="3128"/>
      <c r="L603" s="3116"/>
      <c r="M603" s="3116"/>
      <c r="O603" s="3116"/>
    </row>
    <row r="604" spans="1:15" s="3079" customFormat="1" ht="27.95" customHeight="1">
      <c r="A604" s="3124"/>
      <c r="B604" s="3258" t="s">
        <v>1479</v>
      </c>
      <c r="C604" s="3090"/>
      <c r="D604" s="3091"/>
      <c r="E604" s="3085" t="s">
        <v>663</v>
      </c>
      <c r="F604" s="3075"/>
      <c r="G604" s="3086"/>
      <c r="H604" s="3128"/>
      <c r="I604" s="3129"/>
      <c r="J604" s="3128"/>
      <c r="L604" s="3116"/>
      <c r="M604" s="3116"/>
      <c r="O604" s="3116"/>
    </row>
    <row r="605" spans="1:15" s="3079" customFormat="1" ht="27.95" customHeight="1">
      <c r="A605" s="3124"/>
      <c r="B605" s="3216" t="s">
        <v>48</v>
      </c>
      <c r="C605" s="3131">
        <v>100</v>
      </c>
      <c r="D605" s="3132" t="s">
        <v>181</v>
      </c>
      <c r="E605" s="3075"/>
      <c r="F605" s="3284" t="s">
        <v>24</v>
      </c>
      <c r="G605" s="3284"/>
      <c r="H605" s="3286"/>
      <c r="I605" s="3287"/>
      <c r="J605" s="3128"/>
      <c r="L605" s="3116"/>
      <c r="M605" s="3116"/>
      <c r="O605" s="3116"/>
    </row>
    <row r="606" spans="1:15" s="3079" customFormat="1" ht="27.95" customHeight="1">
      <c r="A606" s="3124"/>
      <c r="B606" s="3254" t="s">
        <v>1443</v>
      </c>
      <c r="C606" s="3288"/>
      <c r="D606" s="3289"/>
      <c r="E606" s="3075"/>
      <c r="F606" s="3075"/>
      <c r="G606" s="3075"/>
      <c r="H606" s="3128"/>
      <c r="I606" s="3129"/>
      <c r="J606" s="3128"/>
      <c r="L606" s="3116"/>
      <c r="M606" s="3116"/>
      <c r="O606" s="3116"/>
    </row>
    <row r="607" spans="1:15" s="3079" customFormat="1" ht="27.95" customHeight="1">
      <c r="A607" s="3124"/>
      <c r="B607" s="3256"/>
      <c r="C607" s="3288"/>
      <c r="D607" s="3289"/>
      <c r="E607" s="3075"/>
      <c r="F607" s="3075"/>
      <c r="G607" s="3075"/>
      <c r="H607" s="3128"/>
      <c r="I607" s="3129"/>
      <c r="J607" s="3128"/>
      <c r="L607" s="3116"/>
      <c r="M607" s="3116"/>
      <c r="O607" s="3116"/>
    </row>
    <row r="608" spans="1:15" s="3079" customFormat="1" ht="27.95" customHeight="1">
      <c r="A608" s="3124"/>
      <c r="B608" s="3256"/>
      <c r="C608" s="3288"/>
      <c r="D608" s="3289"/>
      <c r="E608" s="3075"/>
      <c r="F608" s="3075"/>
      <c r="G608" s="3075"/>
      <c r="H608" s="3128"/>
      <c r="I608" s="3129"/>
      <c r="J608" s="3128"/>
      <c r="L608" s="3116"/>
      <c r="M608" s="3116"/>
      <c r="O608" s="3116"/>
    </row>
    <row r="609" spans="1:16" s="3079" customFormat="1" ht="27.95" customHeight="1">
      <c r="A609" s="3140"/>
      <c r="B609" s="3290"/>
      <c r="C609" s="3291"/>
      <c r="D609" s="3292"/>
      <c r="E609" s="3275"/>
      <c r="F609" s="3275"/>
      <c r="G609" s="3275"/>
      <c r="H609" s="3192"/>
      <c r="I609" s="3193"/>
      <c r="J609" s="3192"/>
      <c r="L609" s="3116"/>
      <c r="M609" s="3116"/>
      <c r="O609" s="3116"/>
    </row>
    <row r="610" spans="1:16" s="3079" customFormat="1" ht="27.95" customHeight="1">
      <c r="A610" s="3293" t="s">
        <v>1377</v>
      </c>
      <c r="B610" s="4550" t="s">
        <v>1351</v>
      </c>
      <c r="C610" s="4551"/>
      <c r="D610" s="4552"/>
      <c r="E610" s="3074" t="s">
        <v>936</v>
      </c>
      <c r="F610" s="3294"/>
      <c r="G610" s="3295"/>
      <c r="H610" s="3296"/>
      <c r="I610" s="3297"/>
      <c r="J610" s="3298" t="s">
        <v>1878</v>
      </c>
      <c r="L610" s="3083"/>
      <c r="M610" s="3116"/>
      <c r="O610" s="3083">
        <v>14</v>
      </c>
    </row>
    <row r="611" spans="1:16" s="3079" customFormat="1" ht="27.95" customHeight="1">
      <c r="A611" s="3299" t="s">
        <v>110</v>
      </c>
      <c r="B611" s="3213" t="s">
        <v>1352</v>
      </c>
      <c r="C611" s="3214"/>
      <c r="D611" s="3215"/>
      <c r="E611" s="3085" t="s">
        <v>943</v>
      </c>
      <c r="F611" s="3300"/>
      <c r="G611" s="3086"/>
      <c r="H611" s="3301"/>
      <c r="I611" s="3302"/>
      <c r="J611" s="3303"/>
      <c r="L611" s="3116"/>
      <c r="M611" s="3116"/>
      <c r="O611" s="3116"/>
    </row>
    <row r="612" spans="1:16" s="3079" customFormat="1" ht="27.95" customHeight="1">
      <c r="A612" s="3304"/>
      <c r="B612" s="3130" t="s">
        <v>91</v>
      </c>
      <c r="C612" s="3305">
        <v>-2498</v>
      </c>
      <c r="D612" s="3132" t="s">
        <v>31</v>
      </c>
      <c r="E612" s="3085" t="s">
        <v>663</v>
      </c>
      <c r="F612" s="3306">
        <v>1</v>
      </c>
      <c r="G612" s="3306"/>
      <c r="H612" s="3306"/>
      <c r="I612" s="3307"/>
      <c r="J612" s="3128"/>
      <c r="L612" s="3116"/>
      <c r="M612" s="3116"/>
      <c r="O612" s="3116"/>
    </row>
    <row r="613" spans="1:16" ht="27.95" customHeight="1">
      <c r="A613" s="1005"/>
      <c r="B613" s="2664"/>
      <c r="C613" s="2040"/>
      <c r="D613" s="901"/>
      <c r="E613" s="1818"/>
      <c r="F613" s="1823"/>
      <c r="G613" s="1818"/>
      <c r="H613" s="1931"/>
      <c r="I613" s="2953"/>
      <c r="J613" s="1931"/>
      <c r="L613" s="453"/>
      <c r="M613" s="453"/>
      <c r="O613" s="453"/>
    </row>
    <row r="614" spans="1:16" ht="27.95" customHeight="1">
      <c r="A614" s="1799"/>
      <c r="B614" s="899"/>
      <c r="C614" s="2040"/>
      <c r="D614" s="901"/>
      <c r="E614" s="1818"/>
      <c r="F614" s="1823"/>
      <c r="G614" s="1818"/>
      <c r="H614" s="1931"/>
      <c r="I614" s="2953"/>
      <c r="J614" s="1931"/>
      <c r="L614" s="453"/>
      <c r="M614" s="453"/>
      <c r="O614" s="453"/>
    </row>
    <row r="615" spans="1:16" ht="27.95" customHeight="1">
      <c r="A615" s="1009"/>
      <c r="B615" s="899"/>
      <c r="C615" s="2040"/>
      <c r="D615" s="901"/>
      <c r="E615" s="1818"/>
      <c r="F615" s="1818"/>
      <c r="G615" s="1818"/>
      <c r="H615" s="1931"/>
      <c r="I615" s="2953"/>
      <c r="J615" s="1931"/>
      <c r="L615" s="453"/>
      <c r="M615" s="453"/>
      <c r="O615" s="453"/>
    </row>
    <row r="616" spans="1:16" ht="27.95" customHeight="1">
      <c r="A616" s="1009"/>
      <c r="B616" s="899"/>
      <c r="C616" s="1798"/>
      <c r="D616" s="901"/>
      <c r="E616" s="1818"/>
      <c r="F616" s="1818"/>
      <c r="G616" s="1818"/>
      <c r="H616" s="1931"/>
      <c r="I616" s="2953"/>
      <c r="J616" s="1931"/>
      <c r="L616" s="453"/>
      <c r="M616" s="453"/>
      <c r="O616" s="453"/>
    </row>
    <row r="617" spans="1:16" ht="27.95" customHeight="1">
      <c r="A617" s="2172" t="s">
        <v>1378</v>
      </c>
      <c r="B617" s="1020" t="s">
        <v>1480</v>
      </c>
      <c r="C617" s="2173"/>
      <c r="D617" s="2174"/>
      <c r="E617" s="2288" t="s">
        <v>936</v>
      </c>
      <c r="F617" s="1822"/>
      <c r="G617" s="1818"/>
      <c r="H617" s="20"/>
      <c r="I617" s="2963"/>
      <c r="J617" s="2319" t="s">
        <v>1942</v>
      </c>
      <c r="L617" s="2598"/>
      <c r="M617" s="453"/>
      <c r="O617" s="2598">
        <v>15</v>
      </c>
    </row>
    <row r="618" spans="1:16" ht="27.95" customHeight="1">
      <c r="A618" s="1800" t="s">
        <v>1439</v>
      </c>
      <c r="B618" s="2175" t="s">
        <v>640</v>
      </c>
      <c r="C618" s="1845"/>
      <c r="D618" s="1845"/>
      <c r="E618" s="2289" t="s">
        <v>943</v>
      </c>
      <c r="F618" s="1822"/>
      <c r="G618" s="1818"/>
      <c r="H618" s="1931"/>
      <c r="I618" s="2953"/>
      <c r="J618" s="1931"/>
      <c r="L618" s="453"/>
      <c r="M618" s="453"/>
      <c r="O618" s="453"/>
    </row>
    <row r="619" spans="1:16" ht="27.95" customHeight="1">
      <c r="A619" s="2280" t="s">
        <v>1875</v>
      </c>
      <c r="B619" s="2023" t="s">
        <v>91</v>
      </c>
      <c r="C619" s="2112">
        <v>372</v>
      </c>
      <c r="D619" s="901" t="s">
        <v>31</v>
      </c>
      <c r="E619" s="2289" t="s">
        <v>663</v>
      </c>
      <c r="F619" s="2675">
        <v>0.25</v>
      </c>
      <c r="G619" s="2675"/>
      <c r="H619" s="2675"/>
      <c r="I619" s="2962"/>
      <c r="J619" s="1931"/>
      <c r="L619" s="453"/>
      <c r="M619" s="453"/>
      <c r="O619" s="453"/>
    </row>
    <row r="620" spans="1:16" ht="27.95" customHeight="1">
      <c r="A620" s="2593" t="s">
        <v>2118</v>
      </c>
      <c r="B620" s="2023"/>
      <c r="C620" s="2112"/>
      <c r="D620" s="901"/>
      <c r="E620" s="1817"/>
      <c r="F620" s="1817"/>
      <c r="G620" s="1817"/>
      <c r="H620" s="1931"/>
      <c r="I620" s="2953"/>
      <c r="J620" s="1931"/>
      <c r="L620" s="453"/>
      <c r="M620" s="453"/>
      <c r="O620" s="453"/>
    </row>
    <row r="621" spans="1:16" s="2608" customFormat="1" ht="18" hidden="1" customHeight="1" outlineLevel="1">
      <c r="A621" s="2603"/>
      <c r="B621" s="2296" t="s">
        <v>1880</v>
      </c>
      <c r="C621" s="2668">
        <v>13.18</v>
      </c>
      <c r="D621" s="2674" t="s">
        <v>31</v>
      </c>
      <c r="E621" s="2604"/>
      <c r="F621" s="2631">
        <f>C621/4</f>
        <v>3.2949999999999999</v>
      </c>
      <c r="G621" s="3512">
        <v>4.7418203600000002</v>
      </c>
      <c r="H621" s="2631"/>
      <c r="I621" s="2980">
        <f t="shared" ref="I621:I624" si="4">IF(OR(G621=F621,G621&gt;F621),1,0)</f>
        <v>1</v>
      </c>
      <c r="J621" s="2605"/>
      <c r="K621" s="2606"/>
      <c r="L621" s="2606"/>
      <c r="M621" s="2607"/>
      <c r="N621" s="2606"/>
      <c r="O621" s="2606"/>
      <c r="P621" s="2606"/>
    </row>
    <row r="622" spans="1:16" s="2608" customFormat="1" ht="18" hidden="1" customHeight="1" outlineLevel="1">
      <c r="A622" s="2603"/>
      <c r="B622" s="2296" t="s">
        <v>1881</v>
      </c>
      <c r="C622" s="2669">
        <v>5.31</v>
      </c>
      <c r="D622" s="2630" t="s">
        <v>1939</v>
      </c>
      <c r="E622" s="2604"/>
      <c r="F622" s="2631">
        <f t="shared" ref="F622:F676" si="5">C622/4</f>
        <v>1.3274999999999999</v>
      </c>
      <c r="G622" s="3512">
        <v>1.46276334</v>
      </c>
      <c r="H622" s="2631"/>
      <c r="I622" s="2980">
        <f t="shared" si="4"/>
        <v>1</v>
      </c>
      <c r="J622" s="2605"/>
      <c r="K622" s="2606"/>
      <c r="L622" s="2606"/>
      <c r="M622" s="2607"/>
      <c r="N622" s="2606"/>
      <c r="O622" s="2606"/>
      <c r="P622" s="2606"/>
    </row>
    <row r="623" spans="1:16" s="2608" customFormat="1" ht="18" hidden="1" customHeight="1" outlineLevel="1">
      <c r="A623" s="2603"/>
      <c r="B623" s="2296" t="s">
        <v>1882</v>
      </c>
      <c r="C623" s="2669">
        <v>2.2400000000000002</v>
      </c>
      <c r="D623" s="2630" t="s">
        <v>1939</v>
      </c>
      <c r="E623" s="2604"/>
      <c r="F623" s="2631">
        <f t="shared" si="5"/>
        <v>0.56000000000000005</v>
      </c>
      <c r="G623" s="3512">
        <v>0.62517992</v>
      </c>
      <c r="H623" s="2631"/>
      <c r="I623" s="2980">
        <f t="shared" si="4"/>
        <v>1</v>
      </c>
      <c r="J623" s="2605"/>
      <c r="K623" s="2606"/>
      <c r="L623" s="2606"/>
      <c r="M623" s="2607"/>
      <c r="N623" s="2606"/>
      <c r="O623" s="2606"/>
      <c r="P623" s="2606"/>
    </row>
    <row r="624" spans="1:16" s="2608" customFormat="1" ht="18" hidden="1" customHeight="1" outlineLevel="1">
      <c r="A624" s="2603"/>
      <c r="B624" s="2296" t="s">
        <v>1883</v>
      </c>
      <c r="C624" s="2670">
        <v>1.43</v>
      </c>
      <c r="D624" s="2630" t="s">
        <v>1939</v>
      </c>
      <c r="E624" s="2604"/>
      <c r="F624" s="2631">
        <f t="shared" si="5"/>
        <v>0.35749999999999998</v>
      </c>
      <c r="G624" s="3512">
        <v>0.18343773999999999</v>
      </c>
      <c r="H624" s="2631"/>
      <c r="I624" s="2980">
        <f t="shared" si="4"/>
        <v>0</v>
      </c>
      <c r="J624" s="2605"/>
      <c r="K624" s="2606"/>
      <c r="L624" s="2606"/>
      <c r="M624" s="2607"/>
      <c r="N624" s="2606"/>
      <c r="O624" s="2606"/>
      <c r="P624" s="2606"/>
    </row>
    <row r="625" spans="1:16" s="2608" customFormat="1" ht="18" customHeight="1" collapsed="1">
      <c r="A625" s="2603"/>
      <c r="B625" s="824" t="s">
        <v>1884</v>
      </c>
      <c r="C625" s="2671">
        <f>SUM(C621:C624)</f>
        <v>22.159999999999997</v>
      </c>
      <c r="D625" s="1797" t="s">
        <v>1939</v>
      </c>
      <c r="E625" s="2304"/>
      <c r="F625" s="3000">
        <f t="shared" si="5"/>
        <v>5.5399999999999991</v>
      </c>
      <c r="G625" s="3512">
        <v>7.0132013600000001</v>
      </c>
      <c r="H625" s="2673"/>
      <c r="I625" s="2980">
        <f>IF(OR(G625=F625,G625&gt;F625),1,0)</f>
        <v>1</v>
      </c>
      <c r="J625" s="2605"/>
      <c r="K625" s="2606"/>
      <c r="L625" s="2606"/>
      <c r="M625" s="2607"/>
      <c r="N625" s="2606"/>
      <c r="O625" s="2606"/>
      <c r="P625" s="2606"/>
    </row>
    <row r="626" spans="1:16" s="2608" customFormat="1" ht="18" hidden="1" customHeight="1" outlineLevel="1">
      <c r="A626" s="2603"/>
      <c r="B626" s="824" t="s">
        <v>1885</v>
      </c>
      <c r="C626" s="2672">
        <v>15.34</v>
      </c>
      <c r="D626" s="1797" t="s">
        <v>1939</v>
      </c>
      <c r="E626" s="2304"/>
      <c r="F626" s="3000">
        <f t="shared" si="5"/>
        <v>3.835</v>
      </c>
      <c r="G626" s="3512">
        <v>6.9649582999999993</v>
      </c>
      <c r="H626" s="2673"/>
      <c r="I626" s="2980">
        <f t="shared" ref="I626:I676" si="6">IF(OR(G626=F626,G626&gt;F626),1,0)</f>
        <v>1</v>
      </c>
      <c r="J626" s="2605"/>
      <c r="K626" s="2606"/>
      <c r="L626" s="2606"/>
      <c r="M626" s="2607"/>
      <c r="N626" s="2606"/>
      <c r="O626" s="2606"/>
      <c r="P626" s="2606"/>
    </row>
    <row r="627" spans="1:16" s="2608" customFormat="1" ht="18" hidden="1" customHeight="1" outlineLevel="1">
      <c r="A627" s="2603"/>
      <c r="B627" s="824" t="s">
        <v>1886</v>
      </c>
      <c r="C627" s="2672">
        <v>8.2100000000000009</v>
      </c>
      <c r="D627" s="1797" t="s">
        <v>1939</v>
      </c>
      <c r="E627" s="2304"/>
      <c r="F627" s="3000">
        <f t="shared" si="5"/>
        <v>2.0525000000000002</v>
      </c>
      <c r="G627" s="3512">
        <v>1.5652329700000001</v>
      </c>
      <c r="H627" s="2673"/>
      <c r="I627" s="2980">
        <f t="shared" si="6"/>
        <v>0</v>
      </c>
      <c r="J627" s="2605"/>
      <c r="K627" s="2606"/>
      <c r="L627" s="2606"/>
      <c r="M627" s="2607"/>
      <c r="N627" s="2606"/>
      <c r="O627" s="2606"/>
      <c r="P627" s="2606"/>
    </row>
    <row r="628" spans="1:16" s="2608" customFormat="1" ht="18" hidden="1" customHeight="1" outlineLevel="1">
      <c r="A628" s="2603"/>
      <c r="B628" s="824" t="s">
        <v>1887</v>
      </c>
      <c r="C628" s="2672">
        <v>13.64</v>
      </c>
      <c r="D628" s="1797" t="s">
        <v>1939</v>
      </c>
      <c r="E628" s="2304"/>
      <c r="F628" s="3000">
        <f t="shared" si="5"/>
        <v>3.41</v>
      </c>
      <c r="G628" s="3512">
        <v>2.1052330800000001</v>
      </c>
      <c r="H628" s="2673"/>
      <c r="I628" s="2980">
        <f t="shared" si="6"/>
        <v>0</v>
      </c>
      <c r="J628" s="2605"/>
      <c r="K628" s="2606"/>
      <c r="L628" s="2606"/>
      <c r="M628" s="2607"/>
      <c r="N628" s="2606"/>
      <c r="O628" s="2606"/>
      <c r="P628" s="2606"/>
    </row>
    <row r="629" spans="1:16" s="2608" customFormat="1" ht="18" customHeight="1" collapsed="1">
      <c r="A629" s="2603"/>
      <c r="B629" s="824" t="s">
        <v>1888</v>
      </c>
      <c r="C629" s="2671">
        <f>SUM(C626:C628)</f>
        <v>37.19</v>
      </c>
      <c r="D629" s="1797" t="s">
        <v>1939</v>
      </c>
      <c r="E629" s="2304"/>
      <c r="F629" s="3000">
        <f t="shared" si="5"/>
        <v>9.2974999999999994</v>
      </c>
      <c r="G629" s="3512">
        <v>10.635424349999999</v>
      </c>
      <c r="H629" s="2673"/>
      <c r="I629" s="2980">
        <f t="shared" si="6"/>
        <v>1</v>
      </c>
      <c r="J629" s="2605"/>
      <c r="K629" s="2606"/>
      <c r="L629" s="2606"/>
      <c r="M629" s="2607"/>
      <c r="N629" s="2606"/>
      <c r="O629" s="2606"/>
      <c r="P629" s="2606"/>
    </row>
    <row r="630" spans="1:16" s="2608" customFormat="1" ht="18" hidden="1" customHeight="1" outlineLevel="1">
      <c r="A630" s="2603"/>
      <c r="B630" s="824" t="s">
        <v>1889</v>
      </c>
      <c r="C630" s="2672">
        <v>24</v>
      </c>
      <c r="D630" s="1797" t="s">
        <v>1939</v>
      </c>
      <c r="E630" s="2304"/>
      <c r="F630" s="3000">
        <f t="shared" si="5"/>
        <v>6</v>
      </c>
      <c r="G630" s="3512">
        <v>4.2309680599999995</v>
      </c>
      <c r="H630" s="2673"/>
      <c r="I630" s="2980">
        <f t="shared" si="6"/>
        <v>0</v>
      </c>
      <c r="J630" s="2605"/>
      <c r="K630" s="2606"/>
      <c r="L630" s="2606"/>
      <c r="M630" s="2606"/>
      <c r="N630" s="2606"/>
      <c r="O630" s="2606"/>
      <c r="P630" s="2606"/>
    </row>
    <row r="631" spans="1:16" s="2608" customFormat="1" ht="18" hidden="1" customHeight="1" outlineLevel="1">
      <c r="A631" s="2603"/>
      <c r="B631" s="824" t="s">
        <v>1890</v>
      </c>
      <c r="C631" s="2672">
        <v>12.59</v>
      </c>
      <c r="D631" s="1797" t="s">
        <v>1939</v>
      </c>
      <c r="E631" s="2304"/>
      <c r="F631" s="3000">
        <f t="shared" si="5"/>
        <v>3.1475</v>
      </c>
      <c r="G631" s="3512">
        <v>1.3093531700000001</v>
      </c>
      <c r="H631" s="2673"/>
      <c r="I631" s="2980">
        <f t="shared" si="6"/>
        <v>0</v>
      </c>
      <c r="J631" s="2605"/>
      <c r="K631" s="2606"/>
      <c r="L631" s="2606"/>
      <c r="M631" s="2607"/>
      <c r="N631" s="2606"/>
      <c r="O631" s="2606"/>
      <c r="P631" s="2606"/>
    </row>
    <row r="632" spans="1:16" s="2608" customFormat="1" ht="18" hidden="1" customHeight="1" outlineLevel="1">
      <c r="A632" s="2603"/>
      <c r="B632" s="824" t="s">
        <v>1891</v>
      </c>
      <c r="C632" s="2672">
        <v>3.47</v>
      </c>
      <c r="D632" s="1797" t="s">
        <v>1939</v>
      </c>
      <c r="E632" s="2304"/>
      <c r="F632" s="3000">
        <f t="shared" si="5"/>
        <v>0.86750000000000005</v>
      </c>
      <c r="G632" s="3512">
        <v>1.0214417299999998</v>
      </c>
      <c r="H632" s="2673"/>
      <c r="I632" s="2980">
        <f t="shared" si="6"/>
        <v>1</v>
      </c>
      <c r="J632" s="2605"/>
      <c r="K632" s="2606"/>
      <c r="L632" s="2606"/>
      <c r="M632" s="2607"/>
      <c r="N632" s="2606"/>
      <c r="O632" s="2606"/>
      <c r="P632" s="2606"/>
    </row>
    <row r="633" spans="1:16" s="2608" customFormat="1" ht="18" customHeight="1" collapsed="1">
      <c r="A633" s="2603"/>
      <c r="B633" s="824" t="s">
        <v>1892</v>
      </c>
      <c r="C633" s="2671">
        <f>SUM(C630:C632)</f>
        <v>40.06</v>
      </c>
      <c r="D633" s="1797" t="s">
        <v>1939</v>
      </c>
      <c r="E633" s="2304"/>
      <c r="F633" s="3000">
        <f t="shared" si="5"/>
        <v>10.015000000000001</v>
      </c>
      <c r="G633" s="3512">
        <v>6.5617629599999994</v>
      </c>
      <c r="H633" s="2673"/>
      <c r="I633" s="2980">
        <f t="shared" si="6"/>
        <v>0</v>
      </c>
      <c r="J633" s="2605"/>
      <c r="K633" s="2606"/>
      <c r="L633" s="2606"/>
      <c r="M633" s="2607"/>
      <c r="N633" s="2606"/>
      <c r="O633" s="2606"/>
      <c r="P633" s="2606"/>
    </row>
    <row r="634" spans="1:16" s="2608" customFormat="1" ht="18" hidden="1" customHeight="1" outlineLevel="1">
      <c r="A634" s="2603"/>
      <c r="B634" s="824" t="s">
        <v>1893</v>
      </c>
      <c r="C634" s="2672">
        <v>17.25</v>
      </c>
      <c r="D634" s="1797" t="s">
        <v>1939</v>
      </c>
      <c r="E634" s="2304"/>
      <c r="F634" s="3000">
        <f t="shared" si="5"/>
        <v>4.3125</v>
      </c>
      <c r="G634" s="3512">
        <v>2.8374253499999997</v>
      </c>
      <c r="H634" s="2673"/>
      <c r="I634" s="2980">
        <f t="shared" si="6"/>
        <v>0</v>
      </c>
      <c r="J634" s="2605"/>
      <c r="K634" s="2606"/>
      <c r="L634" s="2606"/>
      <c r="M634" s="2607"/>
      <c r="N634" s="2606"/>
      <c r="O634" s="2606"/>
      <c r="P634" s="2606"/>
    </row>
    <row r="635" spans="1:16" s="2608" customFormat="1" ht="18" hidden="1" customHeight="1" outlineLevel="1">
      <c r="A635" s="2603"/>
      <c r="B635" s="824" t="s">
        <v>1894</v>
      </c>
      <c r="C635" s="2672">
        <v>11.69</v>
      </c>
      <c r="D635" s="1797" t="s">
        <v>1939</v>
      </c>
      <c r="E635" s="2304"/>
      <c r="F635" s="3000">
        <f t="shared" si="5"/>
        <v>2.9224999999999999</v>
      </c>
      <c r="G635" s="3512">
        <v>2.1348682999999999</v>
      </c>
      <c r="H635" s="2673"/>
      <c r="I635" s="2980">
        <f t="shared" si="6"/>
        <v>0</v>
      </c>
      <c r="J635" s="2605"/>
      <c r="K635" s="2606"/>
      <c r="L635" s="2606"/>
      <c r="M635" s="2607"/>
      <c r="N635" s="2606"/>
      <c r="O635" s="2606"/>
      <c r="P635" s="2606"/>
    </row>
    <row r="636" spans="1:16" s="2608" customFormat="1" ht="18" hidden="1" customHeight="1" outlineLevel="1">
      <c r="A636" s="2603"/>
      <c r="B636" s="824" t="s">
        <v>1895</v>
      </c>
      <c r="C636" s="2672">
        <v>4.08</v>
      </c>
      <c r="D636" s="1797" t="s">
        <v>1939</v>
      </c>
      <c r="E636" s="2304"/>
      <c r="F636" s="3000">
        <f t="shared" si="5"/>
        <v>1.02</v>
      </c>
      <c r="G636" s="3512">
        <v>0.93117214999999998</v>
      </c>
      <c r="H636" s="2673"/>
      <c r="I636" s="2980">
        <f t="shared" si="6"/>
        <v>0</v>
      </c>
      <c r="J636" s="2605"/>
      <c r="K636" s="2606"/>
      <c r="L636" s="2606"/>
      <c r="M636" s="2607"/>
      <c r="N636" s="2606"/>
      <c r="O636" s="2606"/>
      <c r="P636" s="2606"/>
    </row>
    <row r="637" spans="1:16" s="2608" customFormat="1" ht="18" hidden="1" customHeight="1" outlineLevel="1">
      <c r="A637" s="2603"/>
      <c r="B637" s="824" t="s">
        <v>1896</v>
      </c>
      <c r="C637" s="2672">
        <v>3.33</v>
      </c>
      <c r="D637" s="1797" t="s">
        <v>1939</v>
      </c>
      <c r="E637" s="2304"/>
      <c r="F637" s="3000">
        <f t="shared" si="5"/>
        <v>0.83250000000000002</v>
      </c>
      <c r="G637" s="3512">
        <v>0.67767608999999995</v>
      </c>
      <c r="H637" s="2673"/>
      <c r="I637" s="2980">
        <f t="shared" si="6"/>
        <v>0</v>
      </c>
      <c r="J637" s="2605"/>
      <c r="K637" s="2606"/>
      <c r="L637" s="2606"/>
      <c r="M637" s="2607"/>
      <c r="N637" s="2606"/>
      <c r="O637" s="2606"/>
      <c r="P637" s="2606"/>
    </row>
    <row r="638" spans="1:16" s="2608" customFormat="1" ht="18" customHeight="1" collapsed="1">
      <c r="A638" s="2603"/>
      <c r="B638" s="824" t="s">
        <v>1897</v>
      </c>
      <c r="C638" s="2672">
        <f>SUM(C634:C637)</f>
        <v>36.349999999999994</v>
      </c>
      <c r="D638" s="1797" t="s">
        <v>1939</v>
      </c>
      <c r="E638" s="2304"/>
      <c r="F638" s="3000">
        <f t="shared" si="5"/>
        <v>9.0874999999999986</v>
      </c>
      <c r="G638" s="3512">
        <v>6.5811418899999996</v>
      </c>
      <c r="H638" s="2673"/>
      <c r="I638" s="2980">
        <f t="shared" si="6"/>
        <v>0</v>
      </c>
      <c r="J638" s="2605"/>
      <c r="K638" s="2606"/>
      <c r="L638" s="2606"/>
      <c r="M638" s="2607"/>
      <c r="N638" s="2606"/>
      <c r="O638" s="2606"/>
      <c r="P638" s="2606"/>
    </row>
    <row r="639" spans="1:16" s="2608" customFormat="1" ht="18" hidden="1" customHeight="1" outlineLevel="1">
      <c r="A639" s="2603"/>
      <c r="B639" s="824" t="s">
        <v>1898</v>
      </c>
      <c r="C639" s="2672">
        <v>24.52</v>
      </c>
      <c r="D639" s="1797" t="s">
        <v>1939</v>
      </c>
      <c r="E639" s="2304"/>
      <c r="F639" s="3000">
        <f t="shared" si="5"/>
        <v>6.13</v>
      </c>
      <c r="G639" s="3512">
        <v>4.9893535899999994</v>
      </c>
      <c r="H639" s="2673"/>
      <c r="I639" s="2980">
        <f t="shared" si="6"/>
        <v>0</v>
      </c>
      <c r="J639" s="2605"/>
      <c r="K639" s="2606"/>
      <c r="L639" s="2632"/>
      <c r="M639" s="2607"/>
      <c r="N639" s="2606"/>
      <c r="O639" s="2632"/>
      <c r="P639" s="2606"/>
    </row>
    <row r="640" spans="1:16" s="2608" customFormat="1" ht="18" hidden="1" customHeight="1" outlineLevel="1">
      <c r="A640" s="2603"/>
      <c r="B640" s="824" t="s">
        <v>1899</v>
      </c>
      <c r="C640" s="2672">
        <v>3.86</v>
      </c>
      <c r="D640" s="1797" t="s">
        <v>1939</v>
      </c>
      <c r="E640" s="2304"/>
      <c r="F640" s="3000">
        <f t="shared" si="5"/>
        <v>0.96499999999999997</v>
      </c>
      <c r="G640" s="3512">
        <v>0.50666760000000011</v>
      </c>
      <c r="H640" s="2673"/>
      <c r="I640" s="2980">
        <f t="shared" si="6"/>
        <v>0</v>
      </c>
      <c r="J640" s="2605"/>
      <c r="K640" s="2606"/>
      <c r="L640" s="2606"/>
      <c r="M640" s="2607"/>
      <c r="N640" s="2606"/>
      <c r="O640" s="2606"/>
      <c r="P640" s="2606"/>
    </row>
    <row r="641" spans="1:16" s="2608" customFormat="1" ht="18" customHeight="1" collapsed="1">
      <c r="A641" s="2603"/>
      <c r="B641" s="824" t="s">
        <v>1900</v>
      </c>
      <c r="C641" s="2672">
        <f>SUM(C639:C640)</f>
        <v>28.38</v>
      </c>
      <c r="D641" s="1797" t="s">
        <v>1939</v>
      </c>
      <c r="E641" s="2304"/>
      <c r="F641" s="3000">
        <f t="shared" si="5"/>
        <v>7.0949999999999998</v>
      </c>
      <c r="G641" s="3512">
        <v>5.4960211899999996</v>
      </c>
      <c r="H641" s="2673"/>
      <c r="I641" s="2980">
        <f t="shared" si="6"/>
        <v>0</v>
      </c>
      <c r="J641" s="2605"/>
      <c r="K641" s="2606"/>
      <c r="L641" s="2606"/>
      <c r="M641" s="2607"/>
      <c r="N641" s="2606"/>
      <c r="O641" s="2606"/>
      <c r="P641" s="2606"/>
    </row>
    <row r="642" spans="1:16" s="2608" customFormat="1" ht="18" hidden="1" customHeight="1" outlineLevel="1">
      <c r="A642" s="2603"/>
      <c r="B642" s="824" t="s">
        <v>1901</v>
      </c>
      <c r="C642" s="2672">
        <v>25.04</v>
      </c>
      <c r="D642" s="1797" t="s">
        <v>1939</v>
      </c>
      <c r="E642" s="2304"/>
      <c r="F642" s="3000">
        <f t="shared" si="5"/>
        <v>6.26</v>
      </c>
      <c r="G642" s="3512">
        <v>4.8368894699999991</v>
      </c>
      <c r="H642" s="2673"/>
      <c r="I642" s="2980">
        <f t="shared" si="6"/>
        <v>0</v>
      </c>
      <c r="J642" s="2605"/>
      <c r="K642" s="2606"/>
      <c r="L642" s="2606"/>
      <c r="M642" s="2607"/>
      <c r="N642" s="2606"/>
      <c r="O642" s="2606"/>
      <c r="P642" s="2606"/>
    </row>
    <row r="643" spans="1:16" s="2608" customFormat="1" ht="18" hidden="1" customHeight="1" outlineLevel="1">
      <c r="A643" s="2603"/>
      <c r="B643" s="824" t="s">
        <v>1902</v>
      </c>
      <c r="C643" s="2672">
        <v>7.29</v>
      </c>
      <c r="D643" s="1797" t="s">
        <v>1939</v>
      </c>
      <c r="E643" s="2304"/>
      <c r="F643" s="3000">
        <f t="shared" si="5"/>
        <v>1.8225</v>
      </c>
      <c r="G643" s="3512">
        <v>1.44230112</v>
      </c>
      <c r="H643" s="2673"/>
      <c r="I643" s="2980">
        <f t="shared" si="6"/>
        <v>0</v>
      </c>
      <c r="J643" s="2605"/>
      <c r="K643" s="2606"/>
      <c r="L643" s="2606"/>
      <c r="M643" s="2607"/>
      <c r="N643" s="2606"/>
      <c r="O643" s="2606"/>
      <c r="P643" s="2606"/>
    </row>
    <row r="644" spans="1:16" s="2608" customFormat="1" ht="18" hidden="1" customHeight="1" outlineLevel="1">
      <c r="A644" s="2609"/>
      <c r="B644" s="990" t="s">
        <v>1903</v>
      </c>
      <c r="C644" s="2672">
        <v>2.4500000000000002</v>
      </c>
      <c r="D644" s="2171" t="s">
        <v>1939</v>
      </c>
      <c r="E644" s="2310"/>
      <c r="F644" s="3000">
        <f t="shared" si="5"/>
        <v>0.61250000000000004</v>
      </c>
      <c r="G644" s="3512">
        <v>1.0730721699999999</v>
      </c>
      <c r="H644" s="2673"/>
      <c r="I644" s="2980">
        <f t="shared" si="6"/>
        <v>1</v>
      </c>
      <c r="J644" s="2612"/>
      <c r="K644" s="2606"/>
      <c r="L644" s="2606"/>
      <c r="M644" s="2607"/>
      <c r="N644" s="2606"/>
      <c r="O644" s="2606"/>
      <c r="P644" s="2606"/>
    </row>
    <row r="645" spans="1:16" s="2608" customFormat="1" ht="18" hidden="1" customHeight="1" outlineLevel="1">
      <c r="A645" s="2633" t="s">
        <v>1378</v>
      </c>
      <c r="B645" s="2312" t="s">
        <v>1904</v>
      </c>
      <c r="C645" s="2672">
        <v>3.3</v>
      </c>
      <c r="D645" s="2011" t="s">
        <v>1939</v>
      </c>
      <c r="E645" s="2313"/>
      <c r="F645" s="3000">
        <f t="shared" si="5"/>
        <v>0.82499999999999996</v>
      </c>
      <c r="G645" s="3512">
        <v>0.35570313000000009</v>
      </c>
      <c r="H645" s="2673"/>
      <c r="I645" s="2980">
        <f t="shared" si="6"/>
        <v>0</v>
      </c>
      <c r="J645" s="2616"/>
      <c r="K645" s="2606"/>
      <c r="L645" s="2606"/>
      <c r="M645" s="2607"/>
      <c r="N645" s="2606"/>
      <c r="O645" s="2606"/>
      <c r="P645" s="2606"/>
    </row>
    <row r="646" spans="1:16" s="2608" customFormat="1" ht="18" customHeight="1" collapsed="1">
      <c r="A646" s="2623"/>
      <c r="B646" s="824" t="s">
        <v>1905</v>
      </c>
      <c r="C646" s="2672">
        <f>SUM(C642:C645)</f>
        <v>38.08</v>
      </c>
      <c r="D646" s="1797" t="s">
        <v>1939</v>
      </c>
      <c r="E646" s="2304"/>
      <c r="F646" s="3000">
        <f t="shared" si="5"/>
        <v>9.52</v>
      </c>
      <c r="G646" s="3512">
        <v>7.7079658899999988</v>
      </c>
      <c r="H646" s="2673"/>
      <c r="I646" s="2980">
        <f t="shared" si="6"/>
        <v>0</v>
      </c>
      <c r="J646" s="2605"/>
      <c r="K646" s="2606"/>
      <c r="L646" s="2606"/>
      <c r="M646" s="2607"/>
      <c r="N646" s="2606"/>
      <c r="O646" s="2606"/>
      <c r="P646" s="2606"/>
    </row>
    <row r="647" spans="1:16" s="2608" customFormat="1" ht="18" hidden="1" customHeight="1" outlineLevel="1">
      <c r="A647" s="2603"/>
      <c r="B647" s="824" t="s">
        <v>1906</v>
      </c>
      <c r="C647" s="2672">
        <v>17.78</v>
      </c>
      <c r="D647" s="1797" t="s">
        <v>1939</v>
      </c>
      <c r="E647" s="2304"/>
      <c r="F647" s="3000">
        <f t="shared" si="5"/>
        <v>4.4450000000000003</v>
      </c>
      <c r="G647" s="3512">
        <v>2.4537135299999999</v>
      </c>
      <c r="H647" s="2673"/>
      <c r="I647" s="2980">
        <f t="shared" si="6"/>
        <v>0</v>
      </c>
      <c r="J647" s="2605"/>
      <c r="K647" s="2606"/>
      <c r="L647" s="2632"/>
      <c r="M647" s="2607"/>
      <c r="N647" s="2606"/>
      <c r="O647" s="2632"/>
      <c r="P647" s="2606"/>
    </row>
    <row r="648" spans="1:16" s="2608" customFormat="1" ht="18" hidden="1" customHeight="1" outlineLevel="1">
      <c r="A648" s="2603"/>
      <c r="B648" s="824" t="s">
        <v>1907</v>
      </c>
      <c r="C648" s="2672">
        <v>4.59</v>
      </c>
      <c r="D648" s="1797" t="s">
        <v>1939</v>
      </c>
      <c r="E648" s="2304"/>
      <c r="F648" s="3000">
        <f t="shared" si="5"/>
        <v>1.1475</v>
      </c>
      <c r="G648" s="3512">
        <v>3.4823048999999995</v>
      </c>
      <c r="H648" s="2673"/>
      <c r="I648" s="2980">
        <f t="shared" si="6"/>
        <v>1</v>
      </c>
      <c r="J648" s="2605"/>
      <c r="K648" s="2606"/>
      <c r="L648" s="2606"/>
      <c r="M648" s="2607"/>
      <c r="N648" s="2606"/>
      <c r="O648" s="2606"/>
      <c r="P648" s="2606"/>
    </row>
    <row r="649" spans="1:16" s="2608" customFormat="1" ht="18" hidden="1" customHeight="1" outlineLevel="1">
      <c r="A649" s="2603"/>
      <c r="B649" s="824" t="s">
        <v>1908</v>
      </c>
      <c r="C649" s="2672">
        <v>6.84</v>
      </c>
      <c r="D649" s="1797" t="s">
        <v>1939</v>
      </c>
      <c r="E649" s="2304"/>
      <c r="F649" s="3000">
        <f t="shared" si="5"/>
        <v>1.71</v>
      </c>
      <c r="G649" s="3512">
        <v>0.82575113999999994</v>
      </c>
      <c r="H649" s="2673"/>
      <c r="I649" s="2980">
        <f t="shared" si="6"/>
        <v>0</v>
      </c>
      <c r="J649" s="2605"/>
      <c r="K649" s="2606"/>
      <c r="L649" s="2632"/>
      <c r="M649" s="2607"/>
      <c r="N649" s="2606"/>
      <c r="O649" s="2632"/>
      <c r="P649" s="2606"/>
    </row>
    <row r="650" spans="1:16" s="2608" customFormat="1" ht="18" customHeight="1" collapsed="1">
      <c r="A650" s="2603"/>
      <c r="B650" s="824" t="s">
        <v>1909</v>
      </c>
      <c r="C650" s="2672">
        <f>SUM(C647:C649)</f>
        <v>29.21</v>
      </c>
      <c r="D650" s="1797" t="s">
        <v>1939</v>
      </c>
      <c r="E650" s="2304"/>
      <c r="F650" s="3000">
        <f t="shared" si="5"/>
        <v>7.3025000000000002</v>
      </c>
      <c r="G650" s="3512">
        <v>6.7617695699999985</v>
      </c>
      <c r="H650" s="2673"/>
      <c r="I650" s="2980">
        <f t="shared" si="6"/>
        <v>0</v>
      </c>
      <c r="J650" s="2605"/>
      <c r="K650" s="2606"/>
      <c r="L650" s="2606"/>
      <c r="M650" s="2607"/>
      <c r="N650" s="2606"/>
      <c r="O650" s="2606"/>
      <c r="P650" s="2606"/>
    </row>
    <row r="651" spans="1:16" s="2608" customFormat="1" ht="18" customHeight="1">
      <c r="A651" s="2603"/>
      <c r="B651" s="824" t="s">
        <v>1910</v>
      </c>
      <c r="C651" s="2672">
        <v>12.67</v>
      </c>
      <c r="D651" s="1797" t="s">
        <v>1939</v>
      </c>
      <c r="E651" s="2304"/>
      <c r="F651" s="3000">
        <f t="shared" si="5"/>
        <v>3.1675</v>
      </c>
      <c r="G651" s="3512">
        <v>1.5892140000000001</v>
      </c>
      <c r="H651" s="2673"/>
      <c r="I651" s="2980">
        <f t="shared" si="6"/>
        <v>0</v>
      </c>
      <c r="J651" s="2605"/>
      <c r="K651" s="2606"/>
      <c r="L651" s="2606"/>
      <c r="M651" s="2607"/>
      <c r="N651" s="2606"/>
      <c r="O651" s="2606"/>
      <c r="P651" s="2606"/>
    </row>
    <row r="652" spans="1:16" s="2608" customFormat="1" ht="18" hidden="1" customHeight="1" outlineLevel="1">
      <c r="A652" s="2603"/>
      <c r="B652" s="824" t="s">
        <v>1911</v>
      </c>
      <c r="C652" s="2672">
        <v>8.99</v>
      </c>
      <c r="D652" s="1797" t="s">
        <v>1939</v>
      </c>
      <c r="E652" s="2304"/>
      <c r="F652" s="3000">
        <f t="shared" si="5"/>
        <v>2.2475000000000001</v>
      </c>
      <c r="G652" s="3512">
        <v>1.3334153400000002</v>
      </c>
      <c r="H652" s="2673"/>
      <c r="I652" s="2980">
        <f t="shared" si="6"/>
        <v>0</v>
      </c>
      <c r="J652" s="2605"/>
      <c r="K652" s="2606"/>
      <c r="L652" s="2606"/>
      <c r="M652" s="2607"/>
      <c r="N652" s="2606"/>
      <c r="O652" s="2606"/>
      <c r="P652" s="2606"/>
    </row>
    <row r="653" spans="1:16" s="2608" customFormat="1" ht="18" hidden="1" customHeight="1" outlineLevel="1">
      <c r="A653" s="2603"/>
      <c r="B653" s="824" t="s">
        <v>1912</v>
      </c>
      <c r="C653" s="2672">
        <v>4.07</v>
      </c>
      <c r="D653" s="1797" t="s">
        <v>1939</v>
      </c>
      <c r="E653" s="2304"/>
      <c r="F653" s="3000">
        <f t="shared" si="5"/>
        <v>1.0175000000000001</v>
      </c>
      <c r="G653" s="3512">
        <v>0.76706764000000005</v>
      </c>
      <c r="H653" s="2673"/>
      <c r="I653" s="2980">
        <f t="shared" si="6"/>
        <v>0</v>
      </c>
      <c r="J653" s="2605"/>
      <c r="K653" s="2606"/>
      <c r="L653" s="2606"/>
      <c r="M653" s="2607"/>
      <c r="N653" s="2606"/>
      <c r="O653" s="2606"/>
      <c r="P653" s="2606"/>
    </row>
    <row r="654" spans="1:16" s="2608" customFormat="1" ht="18" customHeight="1" collapsed="1">
      <c r="A654" s="2603"/>
      <c r="B654" s="824" t="s">
        <v>1913</v>
      </c>
      <c r="C654" s="2672">
        <f>SUM(C652:C653)</f>
        <v>13.06</v>
      </c>
      <c r="D654" s="1797" t="s">
        <v>1939</v>
      </c>
      <c r="E654" s="2304"/>
      <c r="F654" s="3000">
        <f t="shared" si="5"/>
        <v>3.2650000000000001</v>
      </c>
      <c r="G654" s="3512">
        <v>2.1004829800000002</v>
      </c>
      <c r="H654" s="2673"/>
      <c r="I654" s="2980">
        <f t="shared" si="6"/>
        <v>0</v>
      </c>
      <c r="J654" s="2605"/>
      <c r="K654" s="2606"/>
      <c r="L654" s="2606"/>
      <c r="M654" s="2607"/>
      <c r="N654" s="2606"/>
      <c r="O654" s="2606"/>
      <c r="P654" s="2606"/>
    </row>
    <row r="655" spans="1:16" s="2608" customFormat="1" ht="18" hidden="1" customHeight="1" outlineLevel="1">
      <c r="A655" s="2603"/>
      <c r="B655" s="824" t="s">
        <v>1914</v>
      </c>
      <c r="C655" s="2672">
        <v>3.53</v>
      </c>
      <c r="D655" s="1797" t="s">
        <v>1939</v>
      </c>
      <c r="E655" s="2304"/>
      <c r="F655" s="3000">
        <f t="shared" si="5"/>
        <v>0.88249999999999995</v>
      </c>
      <c r="G655" s="3512">
        <v>0.86337576000000016</v>
      </c>
      <c r="H655" s="2673"/>
      <c r="I655" s="2980">
        <f t="shared" si="6"/>
        <v>0</v>
      </c>
      <c r="J655" s="2605"/>
      <c r="K655" s="2606"/>
      <c r="L655" s="2606"/>
      <c r="M655" s="2607"/>
      <c r="N655" s="2606"/>
      <c r="O655" s="2606"/>
      <c r="P655" s="2606"/>
    </row>
    <row r="656" spans="1:16" s="2608" customFormat="1" ht="18" hidden="1" customHeight="1" outlineLevel="1">
      <c r="A656" s="2603"/>
      <c r="B656" s="824" t="s">
        <v>1915</v>
      </c>
      <c r="C656" s="2672">
        <v>6.37</v>
      </c>
      <c r="D656" s="1797" t="s">
        <v>1939</v>
      </c>
      <c r="E656" s="2304"/>
      <c r="F656" s="3000">
        <f t="shared" si="5"/>
        <v>1.5925</v>
      </c>
      <c r="G656" s="3512">
        <v>1.2740770800000001</v>
      </c>
      <c r="H656" s="2673"/>
      <c r="I656" s="2980">
        <f t="shared" si="6"/>
        <v>0</v>
      </c>
      <c r="J656" s="2605"/>
      <c r="K656" s="2606"/>
      <c r="L656" s="2606"/>
      <c r="M656" s="2607"/>
      <c r="N656" s="2606"/>
      <c r="O656" s="2606"/>
      <c r="P656" s="2606"/>
    </row>
    <row r="657" spans="1:16" s="2608" customFormat="1" ht="18" hidden="1" customHeight="1" outlineLevel="1">
      <c r="A657" s="2603"/>
      <c r="B657" s="824" t="s">
        <v>1916</v>
      </c>
      <c r="C657" s="2672">
        <v>5.97</v>
      </c>
      <c r="D657" s="1797" t="s">
        <v>1939</v>
      </c>
      <c r="E657" s="2304"/>
      <c r="F657" s="3000">
        <f t="shared" si="5"/>
        <v>1.4924999999999999</v>
      </c>
      <c r="G657" s="3512">
        <v>2.0761752100000002</v>
      </c>
      <c r="H657" s="2673"/>
      <c r="I657" s="2980">
        <f t="shared" si="6"/>
        <v>1</v>
      </c>
      <c r="J657" s="2605"/>
      <c r="K657" s="2606"/>
      <c r="L657" s="2606"/>
      <c r="M657" s="2607"/>
      <c r="N657" s="2606"/>
      <c r="O657" s="2606"/>
      <c r="P657" s="2606"/>
    </row>
    <row r="658" spans="1:16" s="2608" customFormat="1" ht="18" customHeight="1" collapsed="1">
      <c r="A658" s="2603"/>
      <c r="B658" s="824" t="s">
        <v>1917</v>
      </c>
      <c r="C658" s="2672">
        <f>SUM(C655:C657)</f>
        <v>15.870000000000001</v>
      </c>
      <c r="D658" s="1797" t="s">
        <v>1939</v>
      </c>
      <c r="E658" s="2304"/>
      <c r="F658" s="3000">
        <f t="shared" si="5"/>
        <v>3.9675000000000002</v>
      </c>
      <c r="G658" s="3512">
        <v>4.2136280500000005</v>
      </c>
      <c r="H658" s="2673"/>
      <c r="I658" s="2980">
        <f t="shared" si="6"/>
        <v>1</v>
      </c>
      <c r="J658" s="2605"/>
      <c r="K658" s="2606"/>
      <c r="L658" s="2606"/>
      <c r="M658" s="2607"/>
      <c r="N658" s="2606"/>
      <c r="O658" s="2606"/>
      <c r="P658" s="2606"/>
    </row>
    <row r="659" spans="1:16" s="2608" customFormat="1" ht="18" hidden="1" customHeight="1" outlineLevel="1">
      <c r="A659" s="2603"/>
      <c r="B659" s="824" t="s">
        <v>1918</v>
      </c>
      <c r="C659" s="2672">
        <v>8.6199999999999992</v>
      </c>
      <c r="D659" s="1797" t="s">
        <v>1939</v>
      </c>
      <c r="E659" s="2304"/>
      <c r="F659" s="3000">
        <f t="shared" si="5"/>
        <v>2.1549999999999998</v>
      </c>
      <c r="G659" s="3512">
        <v>1.7457331600000001</v>
      </c>
      <c r="H659" s="2673"/>
      <c r="I659" s="2980">
        <f t="shared" si="6"/>
        <v>0</v>
      </c>
      <c r="J659" s="2605"/>
      <c r="K659" s="2606"/>
      <c r="L659" s="2606"/>
      <c r="M659" s="2607"/>
      <c r="N659" s="2606"/>
      <c r="O659" s="2606"/>
      <c r="P659" s="2606"/>
    </row>
    <row r="660" spans="1:16" s="2608" customFormat="1" ht="18" hidden="1" customHeight="1" outlineLevel="1">
      <c r="A660" s="2603"/>
      <c r="B660" s="824" t="s">
        <v>1919</v>
      </c>
      <c r="C660" s="2672">
        <v>5.28</v>
      </c>
      <c r="D660" s="1797" t="s">
        <v>1939</v>
      </c>
      <c r="E660" s="2304"/>
      <c r="F660" s="3000">
        <f t="shared" si="5"/>
        <v>1.32</v>
      </c>
      <c r="G660" s="3512">
        <v>0.96722773000000006</v>
      </c>
      <c r="H660" s="2673"/>
      <c r="I660" s="2980">
        <f t="shared" si="6"/>
        <v>0</v>
      </c>
      <c r="J660" s="2605"/>
      <c r="K660" s="2606"/>
      <c r="L660" s="2606"/>
      <c r="M660" s="2607"/>
      <c r="N660" s="2606"/>
      <c r="O660" s="2606"/>
      <c r="P660" s="2606"/>
    </row>
    <row r="661" spans="1:16" s="2608" customFormat="1" ht="18" hidden="1" customHeight="1" outlineLevel="1">
      <c r="A661" s="2603"/>
      <c r="B661" s="824" t="s">
        <v>1920</v>
      </c>
      <c r="C661" s="2672">
        <v>4.76</v>
      </c>
      <c r="D661" s="1797" t="s">
        <v>1939</v>
      </c>
      <c r="E661" s="2304"/>
      <c r="F661" s="3000">
        <f t="shared" si="5"/>
        <v>1.19</v>
      </c>
      <c r="G661" s="3512">
        <v>0.96887389000000002</v>
      </c>
      <c r="H661" s="2673"/>
      <c r="I661" s="2980">
        <f t="shared" si="6"/>
        <v>0</v>
      </c>
      <c r="J661" s="2605"/>
      <c r="K661" s="2606"/>
      <c r="L661" s="2606"/>
      <c r="M661" s="2607"/>
      <c r="N661" s="2606"/>
      <c r="O661" s="2606"/>
      <c r="P661" s="2606"/>
    </row>
    <row r="662" spans="1:16" s="2608" customFormat="1" ht="18" customHeight="1" collapsed="1">
      <c r="A662" s="2603"/>
      <c r="B662" s="824" t="s">
        <v>1921</v>
      </c>
      <c r="C662" s="2672">
        <f>SUM(C659:C661)</f>
        <v>18.659999999999997</v>
      </c>
      <c r="D662" s="1797" t="s">
        <v>1939</v>
      </c>
      <c r="E662" s="2304"/>
      <c r="F662" s="3000">
        <f t="shared" si="5"/>
        <v>4.6649999999999991</v>
      </c>
      <c r="G662" s="3512">
        <v>3.68183478</v>
      </c>
      <c r="H662" s="2673"/>
      <c r="I662" s="2980">
        <f t="shared" si="6"/>
        <v>0</v>
      </c>
      <c r="J662" s="2605"/>
      <c r="K662" s="2606"/>
      <c r="L662" s="2606"/>
      <c r="M662" s="2607"/>
      <c r="N662" s="2606"/>
      <c r="O662" s="2606"/>
      <c r="P662" s="2606"/>
    </row>
    <row r="663" spans="1:16" s="2608" customFormat="1" ht="18" hidden="1" customHeight="1" outlineLevel="1">
      <c r="A663" s="2603"/>
      <c r="B663" s="824" t="s">
        <v>1922</v>
      </c>
      <c r="C663" s="2672">
        <v>12.68</v>
      </c>
      <c r="D663" s="1797" t="s">
        <v>1939</v>
      </c>
      <c r="E663" s="2304"/>
      <c r="F663" s="3000">
        <f t="shared" si="5"/>
        <v>3.17</v>
      </c>
      <c r="G663" s="3512">
        <v>10.49243792</v>
      </c>
      <c r="H663" s="2673"/>
      <c r="I663" s="2980">
        <f t="shared" si="6"/>
        <v>1</v>
      </c>
      <c r="J663" s="2605"/>
      <c r="K663" s="2606"/>
      <c r="L663" s="2606"/>
      <c r="M663" s="2607"/>
      <c r="N663" s="2606"/>
      <c r="O663" s="2606"/>
      <c r="P663" s="2606"/>
    </row>
    <row r="664" spans="1:16" s="2608" customFormat="1" ht="18" hidden="1" customHeight="1" outlineLevel="1">
      <c r="A664" s="2603"/>
      <c r="B664" s="824" t="s">
        <v>1923</v>
      </c>
      <c r="C664" s="2672">
        <v>7.12</v>
      </c>
      <c r="D664" s="1797" t="s">
        <v>1939</v>
      </c>
      <c r="E664" s="2304"/>
      <c r="F664" s="3000">
        <f t="shared" si="5"/>
        <v>1.78</v>
      </c>
      <c r="G664" s="3512">
        <v>0.94523530999999994</v>
      </c>
      <c r="H664" s="2673"/>
      <c r="I664" s="2980">
        <f t="shared" si="6"/>
        <v>0</v>
      </c>
      <c r="J664" s="2605"/>
      <c r="K664" s="2606"/>
      <c r="L664" s="2606"/>
      <c r="M664" s="2607"/>
      <c r="N664" s="2606"/>
      <c r="O664" s="2606"/>
      <c r="P664" s="2606"/>
    </row>
    <row r="665" spans="1:16" s="2608" customFormat="1" ht="18" hidden="1" customHeight="1" outlineLevel="1">
      <c r="A665" s="2603"/>
      <c r="B665" s="824" t="s">
        <v>1924</v>
      </c>
      <c r="C665" s="2672">
        <v>3.85</v>
      </c>
      <c r="D665" s="1797" t="s">
        <v>1939</v>
      </c>
      <c r="E665" s="2304"/>
      <c r="F665" s="3000">
        <f t="shared" si="5"/>
        <v>0.96250000000000002</v>
      </c>
      <c r="G665" s="3512">
        <v>1.3585264099999996</v>
      </c>
      <c r="H665" s="2673"/>
      <c r="I665" s="2980">
        <f t="shared" si="6"/>
        <v>1</v>
      </c>
      <c r="J665" s="2605"/>
      <c r="K665" s="2606"/>
      <c r="L665" s="2606"/>
      <c r="M665" s="2607"/>
      <c r="N665" s="2606"/>
      <c r="O665" s="2606"/>
      <c r="P665" s="2606"/>
    </row>
    <row r="666" spans="1:16" s="2608" customFormat="1" ht="18" hidden="1" customHeight="1" outlineLevel="1">
      <c r="A666" s="2603"/>
      <c r="B666" s="824" t="s">
        <v>1925</v>
      </c>
      <c r="C666" s="2672">
        <v>2.98</v>
      </c>
      <c r="D666" s="1797" t="s">
        <v>1939</v>
      </c>
      <c r="E666" s="2304"/>
      <c r="F666" s="3000">
        <f t="shared" si="5"/>
        <v>0.745</v>
      </c>
      <c r="G666" s="3512">
        <v>0.64708550999999992</v>
      </c>
      <c r="H666" s="2673"/>
      <c r="I666" s="2980">
        <f t="shared" si="6"/>
        <v>0</v>
      </c>
      <c r="J666" s="2605"/>
      <c r="K666" s="2606"/>
      <c r="L666" s="2634"/>
      <c r="M666" s="2607"/>
      <c r="N666" s="2606"/>
      <c r="O666" s="2634"/>
      <c r="P666" s="2606"/>
    </row>
    <row r="667" spans="1:16" s="2608" customFormat="1" ht="18" customHeight="1" collapsed="1">
      <c r="A667" s="2603"/>
      <c r="B667" s="824" t="s">
        <v>1926</v>
      </c>
      <c r="C667" s="2672">
        <f>SUM(C663:C666)</f>
        <v>26.630000000000003</v>
      </c>
      <c r="D667" s="1797" t="s">
        <v>1939</v>
      </c>
      <c r="E667" s="2304"/>
      <c r="F667" s="3000">
        <f t="shared" si="5"/>
        <v>6.6575000000000006</v>
      </c>
      <c r="G667" s="3512">
        <v>13.443285149999999</v>
      </c>
      <c r="H667" s="2673"/>
      <c r="I667" s="2980">
        <f t="shared" si="6"/>
        <v>1</v>
      </c>
      <c r="J667" s="2605"/>
      <c r="K667" s="2606"/>
      <c r="L667" s="2634"/>
      <c r="M667" s="2607"/>
      <c r="N667" s="2606"/>
      <c r="O667" s="2634"/>
      <c r="P667" s="2606"/>
    </row>
    <row r="668" spans="1:16" s="2608" customFormat="1" ht="18" hidden="1" customHeight="1" outlineLevel="1">
      <c r="A668" s="2603"/>
      <c r="B668" s="824" t="s">
        <v>1927</v>
      </c>
      <c r="C668" s="2672">
        <v>19.100000000000001</v>
      </c>
      <c r="D668" s="1797" t="s">
        <v>1939</v>
      </c>
      <c r="E668" s="2304"/>
      <c r="F668" s="3000">
        <f t="shared" si="5"/>
        <v>4.7750000000000004</v>
      </c>
      <c r="G668" s="3512">
        <v>6.1638255399999995</v>
      </c>
      <c r="H668" s="2673"/>
      <c r="I668" s="2980">
        <f t="shared" si="6"/>
        <v>1</v>
      </c>
      <c r="J668" s="2605"/>
      <c r="K668" s="2606"/>
      <c r="L668" s="2606"/>
      <c r="M668" s="2607"/>
      <c r="N668" s="2606"/>
      <c r="O668" s="2606"/>
      <c r="P668" s="2606"/>
    </row>
    <row r="669" spans="1:16" s="2608" customFormat="1" ht="18" hidden="1" customHeight="1" outlineLevel="1">
      <c r="A669" s="2603"/>
      <c r="B669" s="824" t="s">
        <v>1928</v>
      </c>
      <c r="C669" s="2672">
        <v>4.63</v>
      </c>
      <c r="D669" s="1797" t="s">
        <v>1939</v>
      </c>
      <c r="E669" s="2304"/>
      <c r="F669" s="3000">
        <f t="shared" si="5"/>
        <v>1.1575</v>
      </c>
      <c r="G669" s="3512">
        <v>0.71877511999999999</v>
      </c>
      <c r="H669" s="2673"/>
      <c r="I669" s="2980">
        <f t="shared" si="6"/>
        <v>0</v>
      </c>
      <c r="J669" s="2605"/>
      <c r="K669" s="2606"/>
      <c r="L669" s="2606"/>
      <c r="M669" s="2607"/>
      <c r="N669" s="2606"/>
      <c r="O669" s="2606"/>
      <c r="P669" s="2606"/>
    </row>
    <row r="670" spans="1:16" s="2608" customFormat="1" ht="18" customHeight="1" collapsed="1">
      <c r="A670" s="2603"/>
      <c r="B670" s="824" t="s">
        <v>1929</v>
      </c>
      <c r="C670" s="2672">
        <f>SUM(C668:C669)</f>
        <v>23.73</v>
      </c>
      <c r="D670" s="1797" t="s">
        <v>1939</v>
      </c>
      <c r="E670" s="2304"/>
      <c r="F670" s="3000">
        <f t="shared" si="5"/>
        <v>5.9325000000000001</v>
      </c>
      <c r="G670" s="3512">
        <v>6.8826006599999996</v>
      </c>
      <c r="H670" s="2673"/>
      <c r="I670" s="2980">
        <f t="shared" si="6"/>
        <v>1</v>
      </c>
      <c r="J670" s="2605"/>
      <c r="K670" s="2606"/>
      <c r="L670" s="2606"/>
      <c r="M670" s="2607"/>
      <c r="N670" s="2606"/>
      <c r="O670" s="2606"/>
      <c r="P670" s="2606"/>
    </row>
    <row r="671" spans="1:16" s="2608" customFormat="1" ht="18" hidden="1" customHeight="1" outlineLevel="1">
      <c r="A671" s="2609"/>
      <c r="B671" s="990" t="s">
        <v>1930</v>
      </c>
      <c r="C671" s="2672">
        <v>11.77</v>
      </c>
      <c r="D671" s="2171" t="s">
        <v>1939</v>
      </c>
      <c r="E671" s="2310"/>
      <c r="F671" s="3000">
        <f t="shared" si="5"/>
        <v>2.9424999999999999</v>
      </c>
      <c r="G671" s="3512">
        <v>2.9407762100000001</v>
      </c>
      <c r="H671" s="2673"/>
      <c r="I671" s="2980">
        <f t="shared" si="6"/>
        <v>0</v>
      </c>
      <c r="J671" s="2612"/>
      <c r="K671" s="2606"/>
      <c r="L671" s="2606"/>
      <c r="M671" s="2607"/>
      <c r="N671" s="2606"/>
      <c r="O671" s="2606"/>
      <c r="P671" s="2606"/>
    </row>
    <row r="672" spans="1:16" s="2608" customFormat="1" ht="18" hidden="1" customHeight="1" outlineLevel="1">
      <c r="A672" s="2633" t="s">
        <v>1378</v>
      </c>
      <c r="B672" s="2312" t="s">
        <v>1931</v>
      </c>
      <c r="C672" s="2672">
        <v>4.71</v>
      </c>
      <c r="D672" s="2011" t="s">
        <v>1939</v>
      </c>
      <c r="E672" s="2313"/>
      <c r="F672" s="3000">
        <f t="shared" si="5"/>
        <v>1.1775</v>
      </c>
      <c r="G672" s="3512">
        <v>0.52140933</v>
      </c>
      <c r="H672" s="2673"/>
      <c r="I672" s="2980">
        <f t="shared" si="6"/>
        <v>0</v>
      </c>
      <c r="J672" s="2616"/>
      <c r="K672" s="2606"/>
      <c r="L672" s="2606"/>
      <c r="M672" s="2607"/>
      <c r="N672" s="2606"/>
      <c r="O672" s="2606"/>
      <c r="P672" s="2606"/>
    </row>
    <row r="673" spans="1:16" s="2608" customFormat="1" ht="18" customHeight="1" collapsed="1">
      <c r="A673" s="2623"/>
      <c r="B673" s="824" t="s">
        <v>1932</v>
      </c>
      <c r="C673" s="2672">
        <f>SUM(C671:C672)</f>
        <v>16.48</v>
      </c>
      <c r="D673" s="1797" t="s">
        <v>1939</v>
      </c>
      <c r="E673" s="2304"/>
      <c r="F673" s="3000">
        <f t="shared" si="5"/>
        <v>4.12</v>
      </c>
      <c r="G673" s="3512">
        <v>3.4621855400000001</v>
      </c>
      <c r="H673" s="2673"/>
      <c r="I673" s="2980">
        <f t="shared" si="6"/>
        <v>0</v>
      </c>
      <c r="J673" s="2605"/>
      <c r="K673" s="2606"/>
      <c r="L673" s="2606"/>
      <c r="M673" s="2607"/>
      <c r="N673" s="2606"/>
      <c r="O673" s="2606"/>
      <c r="P673" s="2606"/>
    </row>
    <row r="674" spans="1:16" s="2608" customFormat="1" ht="18" hidden="1" customHeight="1" outlineLevel="1">
      <c r="A674" s="2603"/>
      <c r="B674" s="824" t="s">
        <v>1933</v>
      </c>
      <c r="C674" s="2672">
        <v>8.35</v>
      </c>
      <c r="D674" s="1797" t="s">
        <v>1939</v>
      </c>
      <c r="E674" s="2304"/>
      <c r="F674" s="3000">
        <f t="shared" si="5"/>
        <v>2.0874999999999999</v>
      </c>
      <c r="G674" s="3512">
        <v>4.3177235300000012</v>
      </c>
      <c r="H674" s="2673"/>
      <c r="I674" s="2980">
        <f t="shared" si="6"/>
        <v>1</v>
      </c>
      <c r="J674" s="2605"/>
      <c r="K674" s="2606"/>
      <c r="L674" s="2606"/>
      <c r="M674" s="2607"/>
      <c r="N674" s="2606"/>
      <c r="O674" s="2606"/>
      <c r="P674" s="2606"/>
    </row>
    <row r="675" spans="1:16" s="2608" customFormat="1" ht="18" hidden="1" customHeight="1" outlineLevel="1">
      <c r="A675" s="2603"/>
      <c r="B675" s="824" t="s">
        <v>1934</v>
      </c>
      <c r="C675" s="2672">
        <v>5.12</v>
      </c>
      <c r="D675" s="1797" t="s">
        <v>1939</v>
      </c>
      <c r="E675" s="2304"/>
      <c r="F675" s="3000">
        <f t="shared" si="5"/>
        <v>1.28</v>
      </c>
      <c r="G675" s="3512">
        <v>1.4212949800000001</v>
      </c>
      <c r="H675" s="2673"/>
      <c r="I675" s="2980">
        <f t="shared" si="6"/>
        <v>1</v>
      </c>
      <c r="J675" s="2605"/>
      <c r="K675" s="2606"/>
      <c r="L675" s="2606"/>
      <c r="M675" s="2607"/>
      <c r="N675" s="2606"/>
      <c r="O675" s="2606"/>
      <c r="P675" s="2606"/>
    </row>
    <row r="676" spans="1:16" s="2608" customFormat="1" ht="18" customHeight="1" collapsed="1">
      <c r="A676" s="2625"/>
      <c r="B676" s="866" t="s">
        <v>1935</v>
      </c>
      <c r="C676" s="2672">
        <f>SUM(C674:C675)</f>
        <v>13.469999999999999</v>
      </c>
      <c r="D676" s="1797" t="s">
        <v>1939</v>
      </c>
      <c r="E676" s="2315"/>
      <c r="F676" s="3000">
        <f t="shared" si="5"/>
        <v>3.3674999999999997</v>
      </c>
      <c r="G676" s="3512">
        <v>5.7390185100000011</v>
      </c>
      <c r="H676" s="2673"/>
      <c r="I676" s="2980">
        <f t="shared" si="6"/>
        <v>1</v>
      </c>
      <c r="J676" s="2627"/>
      <c r="K676" s="2628"/>
      <c r="L676" s="2629"/>
      <c r="O676" s="2629"/>
    </row>
    <row r="677" spans="1:16" ht="27.95" customHeight="1">
      <c r="A677" s="1967"/>
      <c r="B677" s="2023"/>
      <c r="C677" s="2112"/>
      <c r="D677" s="901"/>
      <c r="E677" s="1817"/>
      <c r="F677" s="1822"/>
      <c r="G677" s="1818"/>
      <c r="H677" s="1931"/>
      <c r="I677" s="2953"/>
      <c r="J677" s="1931"/>
      <c r="L677" s="453"/>
      <c r="M677" s="453"/>
      <c r="O677" s="453"/>
    </row>
    <row r="678" spans="1:16" ht="27.95" customHeight="1">
      <c r="A678" s="1967"/>
      <c r="B678" s="2023"/>
      <c r="C678" s="2112"/>
      <c r="D678" s="901"/>
      <c r="E678" s="1817"/>
      <c r="F678" s="1822"/>
      <c r="G678" s="1818"/>
      <c r="H678" s="1931"/>
      <c r="I678" s="2953"/>
      <c r="J678" s="1931"/>
      <c r="L678" s="453"/>
      <c r="M678" s="453"/>
      <c r="O678" s="453"/>
    </row>
    <row r="679" spans="1:16" ht="27.95" customHeight="1">
      <c r="A679" s="2043"/>
      <c r="B679" s="903"/>
      <c r="C679" s="1798"/>
      <c r="D679" s="901"/>
      <c r="E679" s="2035"/>
      <c r="F679" s="2044"/>
      <c r="G679" s="1857"/>
      <c r="H679" s="1993"/>
      <c r="I679" s="2961"/>
      <c r="J679" s="1993"/>
      <c r="L679" s="453"/>
      <c r="M679" s="453"/>
      <c r="O679" s="453"/>
    </row>
    <row r="680" spans="1:16" ht="27.95" customHeight="1">
      <c r="A680" s="2043"/>
      <c r="B680" s="2047" t="s">
        <v>1482</v>
      </c>
      <c r="C680" s="2048"/>
      <c r="D680" s="2045"/>
      <c r="E680" s="2035"/>
      <c r="F680" s="2035"/>
      <c r="G680" s="2035"/>
      <c r="H680" s="206"/>
      <c r="I680" s="2965"/>
      <c r="J680" s="2321" t="s">
        <v>1942</v>
      </c>
      <c r="L680" s="453"/>
      <c r="M680" s="453"/>
      <c r="O680" s="453"/>
    </row>
    <row r="681" spans="1:16" ht="27.95" customHeight="1">
      <c r="A681" s="2043"/>
      <c r="B681" s="2050" t="s">
        <v>1484</v>
      </c>
      <c r="C681" s="1802"/>
      <c r="D681" s="901"/>
      <c r="E681" s="1817"/>
      <c r="F681" s="1817"/>
      <c r="G681" s="1817"/>
      <c r="H681" s="20"/>
      <c r="I681" s="2963"/>
      <c r="J681" s="9"/>
      <c r="L681" s="453"/>
      <c r="M681" s="453"/>
      <c r="N681" s="453"/>
      <c r="O681" s="453"/>
    </row>
    <row r="682" spans="1:16" ht="27.95" customHeight="1">
      <c r="A682" s="2046"/>
      <c r="B682" s="1020" t="s">
        <v>1486</v>
      </c>
      <c r="C682" s="1802"/>
      <c r="D682" s="901"/>
      <c r="E682" s="2320" t="s">
        <v>936</v>
      </c>
      <c r="F682" s="1822"/>
      <c r="G682" s="1818"/>
      <c r="H682" s="20"/>
      <c r="I682" s="2963"/>
      <c r="J682" s="2321"/>
      <c r="K682" s="2114" t="s">
        <v>1481</v>
      </c>
      <c r="L682" s="2598"/>
      <c r="M682" s="2114"/>
      <c r="N682" s="453"/>
      <c r="O682" s="2598">
        <v>16</v>
      </c>
    </row>
    <row r="683" spans="1:16" ht="27.95" customHeight="1">
      <c r="A683" s="2049"/>
      <c r="B683" s="2023" t="s">
        <v>91</v>
      </c>
      <c r="C683" s="2113">
        <v>32</v>
      </c>
      <c r="D683" s="901" t="s">
        <v>181</v>
      </c>
      <c r="E683" s="2289" t="s">
        <v>943</v>
      </c>
      <c r="F683" s="1822"/>
      <c r="G683" s="1818"/>
      <c r="H683" s="1931"/>
      <c r="I683" s="2953"/>
      <c r="J683" s="1931"/>
      <c r="K683" s="2115" t="s">
        <v>1483</v>
      </c>
      <c r="L683" s="453"/>
      <c r="M683" s="2115"/>
      <c r="N683" s="453"/>
      <c r="O683" s="453"/>
    </row>
    <row r="684" spans="1:16" ht="27.95" customHeight="1">
      <c r="A684" s="2049"/>
      <c r="B684" s="2023"/>
      <c r="C684" s="2113"/>
      <c r="D684" s="901"/>
      <c r="E684" s="2289" t="s">
        <v>663</v>
      </c>
      <c r="F684" s="1822"/>
      <c r="G684" s="2801"/>
      <c r="H684" s="1931"/>
      <c r="I684" s="2953"/>
      <c r="J684" s="1931"/>
      <c r="K684" s="2115" t="s">
        <v>1485</v>
      </c>
      <c r="L684" s="453"/>
      <c r="M684" s="2115"/>
      <c r="N684" s="453"/>
      <c r="O684" s="453"/>
    </row>
    <row r="685" spans="1:16" s="2290" customFormat="1" ht="18" customHeight="1">
      <c r="A685" s="2295"/>
      <c r="B685" s="2599" t="s">
        <v>2125</v>
      </c>
      <c r="C685" s="2600">
        <v>32</v>
      </c>
      <c r="D685" s="2601" t="s">
        <v>181</v>
      </c>
      <c r="E685" s="2289"/>
      <c r="F685" s="3001">
        <v>32</v>
      </c>
      <c r="G685" s="3003"/>
      <c r="H685" s="3002"/>
      <c r="I685" s="2966"/>
      <c r="J685" s="2602"/>
      <c r="K685" s="2297"/>
    </row>
    <row r="686" spans="1:16" s="2608" customFormat="1" ht="18" hidden="1" customHeight="1" outlineLevel="1">
      <c r="A686" s="2603"/>
      <c r="B686" s="2296" t="s">
        <v>1880</v>
      </c>
      <c r="C686" s="2600">
        <v>32</v>
      </c>
      <c r="D686" s="2601" t="s">
        <v>181</v>
      </c>
      <c r="E686" s="2604"/>
      <c r="F686" s="3001">
        <v>32</v>
      </c>
      <c r="G686" s="3570">
        <v>29.04766672627121</v>
      </c>
      <c r="H686" s="3002"/>
      <c r="I686" s="2980">
        <f t="shared" ref="I686:I689" si="7">IF(OR(G686=F686,G686&gt;F686),1,0)</f>
        <v>0</v>
      </c>
      <c r="J686" s="2605"/>
      <c r="K686" s="2606"/>
      <c r="L686" s="2606"/>
      <c r="M686" s="2607"/>
      <c r="N686" s="2606"/>
      <c r="O686" s="2606"/>
      <c r="P686" s="2606"/>
    </row>
    <row r="687" spans="1:16" s="2608" customFormat="1" ht="18" hidden="1" customHeight="1" outlineLevel="1">
      <c r="A687" s="2603"/>
      <c r="B687" s="2296" t="s">
        <v>1881</v>
      </c>
      <c r="C687" s="2600">
        <v>32</v>
      </c>
      <c r="D687" s="2601" t="s">
        <v>181</v>
      </c>
      <c r="E687" s="2604"/>
      <c r="F687" s="3001">
        <v>32</v>
      </c>
      <c r="G687" s="3570">
        <v>19.217063013497157</v>
      </c>
      <c r="H687" s="3002"/>
      <c r="I687" s="2980">
        <f t="shared" si="7"/>
        <v>0</v>
      </c>
      <c r="J687" s="2605"/>
      <c r="K687" s="2606"/>
      <c r="L687" s="2606"/>
      <c r="M687" s="2607"/>
      <c r="N687" s="2606"/>
      <c r="O687" s="2606"/>
      <c r="P687" s="2606"/>
    </row>
    <row r="688" spans="1:16" s="2608" customFormat="1" ht="18" hidden="1" customHeight="1" outlineLevel="1">
      <c r="A688" s="2603"/>
      <c r="B688" s="2296" t="s">
        <v>1882</v>
      </c>
      <c r="C688" s="2600">
        <v>32</v>
      </c>
      <c r="D688" s="2601" t="s">
        <v>181</v>
      </c>
      <c r="E688" s="2604"/>
      <c r="F688" s="3001">
        <v>32</v>
      </c>
      <c r="G688" s="3570">
        <v>56.739839816947949</v>
      </c>
      <c r="H688" s="3002"/>
      <c r="I688" s="2980">
        <f t="shared" si="7"/>
        <v>1</v>
      </c>
      <c r="J688" s="2605"/>
      <c r="K688" s="2606"/>
      <c r="L688" s="2606"/>
      <c r="M688" s="2607"/>
      <c r="N688" s="2606"/>
      <c r="O688" s="2606"/>
      <c r="P688" s="2606"/>
    </row>
    <row r="689" spans="1:16" s="2608" customFormat="1" ht="18" hidden="1" customHeight="1" outlineLevel="1">
      <c r="A689" s="2603"/>
      <c r="B689" s="2296" t="s">
        <v>1883</v>
      </c>
      <c r="C689" s="2600">
        <v>32</v>
      </c>
      <c r="D689" s="2601" t="s">
        <v>181</v>
      </c>
      <c r="E689" s="2604"/>
      <c r="F689" s="3001">
        <v>32</v>
      </c>
      <c r="G689" s="3570">
        <v>55.808944032140253</v>
      </c>
      <c r="H689" s="3002"/>
      <c r="I689" s="2980">
        <f t="shared" si="7"/>
        <v>1</v>
      </c>
      <c r="J689" s="2605"/>
      <c r="K689" s="2606"/>
      <c r="L689" s="2606"/>
      <c r="M689" s="2607"/>
      <c r="N689" s="2606"/>
      <c r="O689" s="2606"/>
      <c r="P689" s="2606"/>
    </row>
    <row r="690" spans="1:16" s="2608" customFormat="1" ht="18" customHeight="1" collapsed="1">
      <c r="A690" s="2603"/>
      <c r="B690" s="2296" t="s">
        <v>1884</v>
      </c>
      <c r="C690" s="2600">
        <v>32</v>
      </c>
      <c r="D690" s="2601" t="s">
        <v>181</v>
      </c>
      <c r="E690" s="2604"/>
      <c r="F690" s="3001">
        <v>32</v>
      </c>
      <c r="G690" s="3570">
        <v>30.20074541005749</v>
      </c>
      <c r="H690" s="3002"/>
      <c r="I690" s="2980">
        <f t="shared" ref="I690:I741" si="8">IF(OR(G690=F690,G690&gt;F690),1,0)</f>
        <v>0</v>
      </c>
      <c r="J690" s="2605"/>
      <c r="K690" s="2606"/>
      <c r="L690" s="2606"/>
      <c r="M690" s="2607"/>
      <c r="N690" s="2606"/>
      <c r="O690" s="2606"/>
      <c r="P690" s="2606"/>
    </row>
    <row r="691" spans="1:16" s="2608" customFormat="1" ht="18" hidden="1" customHeight="1" outlineLevel="1">
      <c r="A691" s="2603"/>
      <c r="B691" s="2296" t="s">
        <v>1885</v>
      </c>
      <c r="C691" s="2600">
        <v>32</v>
      </c>
      <c r="D691" s="2601" t="s">
        <v>181</v>
      </c>
      <c r="E691" s="2604"/>
      <c r="F691" s="3001">
        <v>32</v>
      </c>
      <c r="G691" s="3570">
        <v>33.653784209541747</v>
      </c>
      <c r="H691" s="3002"/>
      <c r="I691" s="2980">
        <f t="shared" si="8"/>
        <v>1</v>
      </c>
      <c r="J691" s="2605"/>
      <c r="K691" s="2606"/>
      <c r="L691" s="2606"/>
      <c r="M691" s="2607"/>
      <c r="N691" s="2606"/>
      <c r="O691" s="2606"/>
      <c r="P691" s="2606"/>
    </row>
    <row r="692" spans="1:16" s="2608" customFormat="1" ht="18" hidden="1" customHeight="1" outlineLevel="1">
      <c r="A692" s="2603"/>
      <c r="B692" s="2296" t="s">
        <v>1886</v>
      </c>
      <c r="C692" s="2600">
        <v>32</v>
      </c>
      <c r="D692" s="2601" t="s">
        <v>181</v>
      </c>
      <c r="E692" s="2604"/>
      <c r="F692" s="3001">
        <v>32</v>
      </c>
      <c r="G692" s="3570">
        <v>47.657987546206044</v>
      </c>
      <c r="H692" s="3002"/>
      <c r="I692" s="2980">
        <f t="shared" si="8"/>
        <v>1</v>
      </c>
      <c r="J692" s="2605"/>
      <c r="K692" s="2606"/>
      <c r="L692" s="2606"/>
      <c r="M692" s="2607"/>
      <c r="N692" s="2606"/>
      <c r="O692" s="2606"/>
      <c r="P692" s="2606"/>
    </row>
    <row r="693" spans="1:16" s="2608" customFormat="1" ht="18" hidden="1" customHeight="1" outlineLevel="1">
      <c r="A693" s="2603"/>
      <c r="B693" s="2296" t="s">
        <v>1887</v>
      </c>
      <c r="C693" s="2600">
        <v>32</v>
      </c>
      <c r="D693" s="2601" t="s">
        <v>181</v>
      </c>
      <c r="E693" s="2604"/>
      <c r="F693" s="3001">
        <v>32</v>
      </c>
      <c r="G693" s="3570">
        <v>42.817274290449618</v>
      </c>
      <c r="H693" s="3002"/>
      <c r="I693" s="2980">
        <f t="shared" si="8"/>
        <v>1</v>
      </c>
      <c r="J693" s="2605"/>
      <c r="K693" s="2606"/>
      <c r="L693" s="2606"/>
      <c r="M693" s="2607"/>
      <c r="N693" s="2606"/>
      <c r="O693" s="2606"/>
      <c r="P693" s="2606"/>
    </row>
    <row r="694" spans="1:16" s="2608" customFormat="1" ht="18" customHeight="1" collapsed="1">
      <c r="A694" s="2603"/>
      <c r="B694" s="2296" t="s">
        <v>1888</v>
      </c>
      <c r="C694" s="2600">
        <v>32</v>
      </c>
      <c r="D694" s="2601" t="s">
        <v>181</v>
      </c>
      <c r="E694" s="2604"/>
      <c r="F694" s="3001">
        <v>32</v>
      </c>
      <c r="G694" s="3570">
        <v>39.534883052343027</v>
      </c>
      <c r="H694" s="3002"/>
      <c r="I694" s="2980">
        <f t="shared" si="8"/>
        <v>1</v>
      </c>
      <c r="J694" s="2605"/>
      <c r="K694" s="2606"/>
      <c r="L694" s="2606"/>
      <c r="M694" s="2607"/>
      <c r="N694" s="2606"/>
      <c r="O694" s="2606"/>
      <c r="P694" s="2606"/>
    </row>
    <row r="695" spans="1:16" s="2608" customFormat="1" ht="18" hidden="1" customHeight="1" outlineLevel="1">
      <c r="A695" s="2603"/>
      <c r="B695" s="2296" t="s">
        <v>1889</v>
      </c>
      <c r="C695" s="2600">
        <v>32</v>
      </c>
      <c r="D695" s="2601" t="s">
        <v>181</v>
      </c>
      <c r="E695" s="2604"/>
      <c r="F695" s="3001">
        <v>32</v>
      </c>
      <c r="G695" s="3570">
        <v>48.363095613819603</v>
      </c>
      <c r="H695" s="3002"/>
      <c r="I695" s="2980">
        <f t="shared" si="8"/>
        <v>1</v>
      </c>
      <c r="J695" s="2605"/>
      <c r="K695" s="2606"/>
      <c r="L695" s="2606"/>
      <c r="M695" s="2607"/>
      <c r="N695" s="2606"/>
      <c r="O695" s="2606"/>
      <c r="P695" s="2606"/>
    </row>
    <row r="696" spans="1:16" s="2608" customFormat="1" ht="18" hidden="1" customHeight="1" outlineLevel="1">
      <c r="A696" s="2603"/>
      <c r="B696" s="2296" t="s">
        <v>1890</v>
      </c>
      <c r="C696" s="2600">
        <v>32</v>
      </c>
      <c r="D696" s="2601" t="s">
        <v>181</v>
      </c>
      <c r="E696" s="2604"/>
      <c r="F696" s="3001">
        <v>32</v>
      </c>
      <c r="G696" s="3570">
        <v>43.91003178776932</v>
      </c>
      <c r="H696" s="3002"/>
      <c r="I696" s="2980">
        <f t="shared" si="8"/>
        <v>1</v>
      </c>
      <c r="J696" s="2605"/>
      <c r="K696" s="2606"/>
      <c r="L696" s="2606"/>
      <c r="M696" s="2607"/>
      <c r="N696" s="2606"/>
      <c r="O696" s="2606"/>
      <c r="P696" s="2606"/>
    </row>
    <row r="697" spans="1:16" s="2608" customFormat="1" ht="18" hidden="1" customHeight="1" outlineLevel="1">
      <c r="A697" s="2603"/>
      <c r="B697" s="2296" t="s">
        <v>1891</v>
      </c>
      <c r="C697" s="2600">
        <v>32</v>
      </c>
      <c r="D697" s="2601" t="s">
        <v>181</v>
      </c>
      <c r="E697" s="2604"/>
      <c r="F697" s="3001">
        <v>32</v>
      </c>
      <c r="G697" s="3570">
        <v>21.806321835557561</v>
      </c>
      <c r="H697" s="3002"/>
      <c r="I697" s="2980">
        <f t="shared" si="8"/>
        <v>0</v>
      </c>
      <c r="J697" s="2605"/>
      <c r="K697" s="2606"/>
      <c r="L697" s="2606"/>
      <c r="M697" s="2607"/>
      <c r="N697" s="2606"/>
      <c r="O697" s="2606"/>
      <c r="P697" s="2606"/>
    </row>
    <row r="698" spans="1:16" s="2608" customFormat="1" ht="18" customHeight="1" collapsed="1">
      <c r="A698" s="2603"/>
      <c r="B698" s="2296" t="s">
        <v>1892</v>
      </c>
      <c r="C698" s="2600">
        <v>32</v>
      </c>
      <c r="D698" s="2601" t="s">
        <v>181</v>
      </c>
      <c r="E698" s="2604"/>
      <c r="F698" s="3001">
        <v>32</v>
      </c>
      <c r="G698" s="3570">
        <v>42.372521808344942</v>
      </c>
      <c r="H698" s="3002"/>
      <c r="I698" s="2980">
        <f t="shared" si="8"/>
        <v>1</v>
      </c>
      <c r="J698" s="2605"/>
      <c r="K698" s="2606"/>
      <c r="L698" s="2606"/>
      <c r="M698" s="2607"/>
      <c r="N698" s="2606"/>
      <c r="O698" s="2606"/>
      <c r="P698" s="2606"/>
    </row>
    <row r="699" spans="1:16" s="2608" customFormat="1" ht="18" hidden="1" customHeight="1" outlineLevel="1">
      <c r="A699" s="2603"/>
      <c r="B699" s="2296" t="s">
        <v>1893</v>
      </c>
      <c r="C699" s="2600">
        <v>32</v>
      </c>
      <c r="D699" s="2601" t="s">
        <v>181</v>
      </c>
      <c r="E699" s="2604"/>
      <c r="F699" s="3001">
        <v>32</v>
      </c>
      <c r="G699" s="3570">
        <v>33.649647073749264</v>
      </c>
      <c r="H699" s="3002"/>
      <c r="I699" s="2980">
        <f t="shared" si="8"/>
        <v>1</v>
      </c>
      <c r="J699" s="2605"/>
      <c r="K699" s="2606"/>
      <c r="L699" s="2606"/>
      <c r="M699" s="2607"/>
      <c r="N699" s="2606"/>
      <c r="O699" s="2606"/>
      <c r="P699" s="2606"/>
    </row>
    <row r="700" spans="1:16" s="2608" customFormat="1" ht="18" hidden="1" customHeight="1" outlineLevel="1">
      <c r="A700" s="2603"/>
      <c r="B700" s="2296" t="s">
        <v>1894</v>
      </c>
      <c r="C700" s="2600">
        <v>32</v>
      </c>
      <c r="D700" s="2601" t="s">
        <v>181</v>
      </c>
      <c r="E700" s="2604"/>
      <c r="F700" s="3001">
        <v>32</v>
      </c>
      <c r="G700" s="3570">
        <v>34.841766658221573</v>
      </c>
      <c r="H700" s="3002"/>
      <c r="I700" s="2980">
        <f t="shared" si="8"/>
        <v>1</v>
      </c>
      <c r="J700" s="2605"/>
      <c r="K700" s="2606"/>
      <c r="L700" s="2606"/>
      <c r="M700" s="2607"/>
      <c r="N700" s="2606"/>
      <c r="O700" s="2606"/>
      <c r="P700" s="2606"/>
    </row>
    <row r="701" spans="1:16" s="2608" customFormat="1" ht="18" hidden="1" customHeight="1" outlineLevel="1">
      <c r="A701" s="2603"/>
      <c r="B701" s="2296" t="s">
        <v>1895</v>
      </c>
      <c r="C701" s="2600">
        <v>32</v>
      </c>
      <c r="D701" s="2601" t="s">
        <v>181</v>
      </c>
      <c r="E701" s="2604"/>
      <c r="F701" s="3001">
        <v>32</v>
      </c>
      <c r="G701" s="3570">
        <v>52.946649511630397</v>
      </c>
      <c r="H701" s="3002"/>
      <c r="I701" s="2980">
        <f t="shared" si="8"/>
        <v>1</v>
      </c>
      <c r="J701" s="2605"/>
      <c r="K701" s="2606"/>
      <c r="L701" s="2606"/>
      <c r="M701" s="2607"/>
      <c r="N701" s="2606"/>
      <c r="O701" s="2606"/>
      <c r="P701" s="2606"/>
    </row>
    <row r="702" spans="1:16" s="2608" customFormat="1" ht="18" hidden="1" customHeight="1" outlineLevel="1">
      <c r="A702" s="2603"/>
      <c r="B702" s="2296" t="s">
        <v>1896</v>
      </c>
      <c r="C702" s="2600">
        <v>32</v>
      </c>
      <c r="D702" s="2601" t="s">
        <v>181</v>
      </c>
      <c r="E702" s="2604"/>
      <c r="F702" s="3001">
        <v>32</v>
      </c>
      <c r="G702" s="3570">
        <v>31.204523792861554</v>
      </c>
      <c r="H702" s="3002"/>
      <c r="I702" s="2980">
        <f t="shared" si="8"/>
        <v>0</v>
      </c>
      <c r="J702" s="2605"/>
      <c r="K702" s="2606"/>
      <c r="L702" s="2606"/>
      <c r="M702" s="2607"/>
      <c r="N702" s="2606"/>
      <c r="O702" s="2606"/>
      <c r="P702" s="2606"/>
    </row>
    <row r="703" spans="1:16" s="2608" customFormat="1" ht="18" customHeight="1" collapsed="1">
      <c r="A703" s="2603"/>
      <c r="B703" s="2296" t="s">
        <v>1897</v>
      </c>
      <c r="C703" s="2600">
        <v>32</v>
      </c>
      <c r="D703" s="2601" t="s">
        <v>181</v>
      </c>
      <c r="E703" s="2604"/>
      <c r="F703" s="3001">
        <v>32</v>
      </c>
      <c r="G703" s="3570">
        <v>35.302038430320046</v>
      </c>
      <c r="H703" s="3002"/>
      <c r="I703" s="2980">
        <f t="shared" si="8"/>
        <v>1</v>
      </c>
      <c r="J703" s="2605"/>
      <c r="K703" s="2606"/>
      <c r="L703" s="2606"/>
      <c r="M703" s="2607"/>
      <c r="N703" s="2606"/>
      <c r="O703" s="2606"/>
      <c r="P703" s="2606"/>
    </row>
    <row r="704" spans="1:16" s="2608" customFormat="1" ht="18" hidden="1" customHeight="1" outlineLevel="1">
      <c r="A704" s="2603"/>
      <c r="B704" s="2296" t="s">
        <v>1898</v>
      </c>
      <c r="C704" s="2600">
        <v>32</v>
      </c>
      <c r="D704" s="2601" t="s">
        <v>181</v>
      </c>
      <c r="E704" s="2604"/>
      <c r="F704" s="3001">
        <v>32</v>
      </c>
      <c r="G704" s="3570">
        <v>37.963009621635443</v>
      </c>
      <c r="H704" s="3002"/>
      <c r="I704" s="2980">
        <f t="shared" si="8"/>
        <v>1</v>
      </c>
      <c r="J704" s="2605"/>
      <c r="K704" s="2606"/>
      <c r="L704" s="2606"/>
      <c r="M704" s="2607"/>
      <c r="N704" s="2606"/>
      <c r="O704" s="2606"/>
      <c r="P704" s="2606"/>
    </row>
    <row r="705" spans="1:16" s="2608" customFormat="1" ht="18" hidden="1" customHeight="1" outlineLevel="1">
      <c r="A705" s="2603"/>
      <c r="B705" s="2296" t="s">
        <v>1899</v>
      </c>
      <c r="C705" s="2600">
        <v>32</v>
      </c>
      <c r="D705" s="2601" t="s">
        <v>181</v>
      </c>
      <c r="E705" s="2604"/>
      <c r="F705" s="3001">
        <v>32</v>
      </c>
      <c r="G705" s="3570">
        <v>18.967407766674487</v>
      </c>
      <c r="H705" s="3002"/>
      <c r="I705" s="2980">
        <f t="shared" si="8"/>
        <v>0</v>
      </c>
      <c r="J705" s="2605"/>
      <c r="K705" s="2606"/>
      <c r="L705" s="2606"/>
      <c r="M705" s="2607"/>
      <c r="N705" s="2606"/>
      <c r="O705" s="2606"/>
      <c r="P705" s="2606"/>
    </row>
    <row r="706" spans="1:16" s="2608" customFormat="1" ht="18" customHeight="1" collapsed="1">
      <c r="A706" s="2603"/>
      <c r="B706" s="2296" t="s">
        <v>1900</v>
      </c>
      <c r="C706" s="2600">
        <v>32</v>
      </c>
      <c r="D706" s="2601" t="s">
        <v>181</v>
      </c>
      <c r="E706" s="2604"/>
      <c r="F706" s="3001">
        <v>32</v>
      </c>
      <c r="G706" s="3570">
        <v>34.393989858553788</v>
      </c>
      <c r="H706" s="3002"/>
      <c r="I706" s="2980">
        <f t="shared" si="8"/>
        <v>1</v>
      </c>
      <c r="J706" s="2605"/>
      <c r="K706" s="2606"/>
      <c r="L706" s="2606"/>
      <c r="M706" s="2607"/>
      <c r="N706" s="2606"/>
      <c r="O706" s="2606"/>
      <c r="P706" s="2606"/>
    </row>
    <row r="707" spans="1:16" s="2608" customFormat="1" ht="18" hidden="1" customHeight="1" outlineLevel="1">
      <c r="A707" s="2603"/>
      <c r="B707" s="2296" t="s">
        <v>1901</v>
      </c>
      <c r="C707" s="2600">
        <v>32</v>
      </c>
      <c r="D707" s="2601" t="s">
        <v>181</v>
      </c>
      <c r="E707" s="2604"/>
      <c r="F707" s="3001">
        <v>32</v>
      </c>
      <c r="G707" s="3570">
        <v>36.484646488461784</v>
      </c>
      <c r="H707" s="3002"/>
      <c r="I707" s="2980">
        <f t="shared" si="8"/>
        <v>1</v>
      </c>
      <c r="J707" s="2605"/>
      <c r="K707" s="2606"/>
      <c r="L707" s="2606"/>
      <c r="M707" s="2607"/>
      <c r="N707" s="2606"/>
      <c r="O707" s="2606"/>
      <c r="P707" s="2606"/>
    </row>
    <row r="708" spans="1:16" s="2608" customFormat="1" ht="18" hidden="1" customHeight="1" outlineLevel="1">
      <c r="A708" s="2609"/>
      <c r="B708" s="2298" t="s">
        <v>1902</v>
      </c>
      <c r="C708" s="2600">
        <v>32</v>
      </c>
      <c r="D708" s="2610" t="s">
        <v>181</v>
      </c>
      <c r="E708" s="2611"/>
      <c r="F708" s="3001">
        <v>32</v>
      </c>
      <c r="G708" s="3570">
        <v>26.299457326611652</v>
      </c>
      <c r="H708" s="3002"/>
      <c r="I708" s="2980">
        <f t="shared" si="8"/>
        <v>0</v>
      </c>
      <c r="J708" s="2612"/>
      <c r="K708" s="2606"/>
      <c r="L708" s="2606"/>
      <c r="M708" s="2607"/>
      <c r="N708" s="2606"/>
      <c r="O708" s="2606"/>
      <c r="P708" s="2606"/>
    </row>
    <row r="709" spans="1:16" s="2608" customFormat="1" ht="18" hidden="1" customHeight="1" outlineLevel="1">
      <c r="A709" s="2613" t="s">
        <v>1378</v>
      </c>
      <c r="B709" s="2299" t="s">
        <v>1903</v>
      </c>
      <c r="C709" s="2600">
        <v>32</v>
      </c>
      <c r="D709" s="2614" t="s">
        <v>181</v>
      </c>
      <c r="E709" s="2615"/>
      <c r="F709" s="3001">
        <v>32</v>
      </c>
      <c r="G709" s="3570">
        <v>14.628142120345879</v>
      </c>
      <c r="H709" s="3002"/>
      <c r="I709" s="2980">
        <f t="shared" si="8"/>
        <v>0</v>
      </c>
      <c r="J709" s="2616"/>
      <c r="K709" s="2606"/>
      <c r="L709" s="2606"/>
      <c r="M709" s="2607"/>
      <c r="N709" s="2606"/>
      <c r="O709" s="2606"/>
      <c r="P709" s="2606"/>
    </row>
    <row r="710" spans="1:16" s="2608" customFormat="1" ht="18" hidden="1" customHeight="1" outlineLevel="1">
      <c r="A710" s="2617" t="s">
        <v>1784</v>
      </c>
      <c r="B710" s="2618" t="s">
        <v>1904</v>
      </c>
      <c r="C710" s="2600">
        <v>32</v>
      </c>
      <c r="D710" s="2619" t="s">
        <v>181</v>
      </c>
      <c r="E710" s="2620"/>
      <c r="F710" s="3001">
        <v>32</v>
      </c>
      <c r="G710" s="3570">
        <v>55.3234924106223</v>
      </c>
      <c r="H710" s="3002"/>
      <c r="I710" s="2980">
        <f t="shared" si="8"/>
        <v>1</v>
      </c>
      <c r="J710" s="2621"/>
      <c r="K710" s="2606"/>
      <c r="L710" s="2606"/>
      <c r="M710" s="2607"/>
      <c r="N710" s="2606"/>
      <c r="O710" s="2606"/>
      <c r="P710" s="2606"/>
    </row>
    <row r="711" spans="1:16" s="2608" customFormat="1" ht="18" customHeight="1" collapsed="1">
      <c r="A711" s="2603"/>
      <c r="B711" s="2296" t="s">
        <v>1905</v>
      </c>
      <c r="C711" s="2600">
        <v>32</v>
      </c>
      <c r="D711" s="2601" t="s">
        <v>181</v>
      </c>
      <c r="E711" s="2604"/>
      <c r="F711" s="3001">
        <v>32</v>
      </c>
      <c r="G711" s="3570">
        <v>34.345258519894251</v>
      </c>
      <c r="H711" s="3002"/>
      <c r="I711" s="2980">
        <f t="shared" si="8"/>
        <v>1</v>
      </c>
      <c r="J711" s="2605"/>
      <c r="K711" s="2606"/>
      <c r="L711" s="2606"/>
      <c r="M711" s="2607"/>
      <c r="N711" s="2606"/>
      <c r="O711" s="2606"/>
      <c r="P711" s="2606"/>
    </row>
    <row r="712" spans="1:16" s="2608" customFormat="1" ht="18" hidden="1" customHeight="1" outlineLevel="1">
      <c r="A712" s="2603"/>
      <c r="B712" s="2296" t="s">
        <v>1906</v>
      </c>
      <c r="C712" s="2600">
        <v>32</v>
      </c>
      <c r="D712" s="2601" t="s">
        <v>181</v>
      </c>
      <c r="E712" s="2604"/>
      <c r="F712" s="3001">
        <v>32</v>
      </c>
      <c r="G712" s="3570">
        <v>67.604353772168295</v>
      </c>
      <c r="H712" s="3002"/>
      <c r="I712" s="2980">
        <f t="shared" si="8"/>
        <v>1</v>
      </c>
      <c r="J712" s="2605"/>
      <c r="K712" s="2606"/>
      <c r="L712" s="2606"/>
      <c r="M712" s="2607"/>
      <c r="N712" s="2606"/>
      <c r="O712" s="2606"/>
      <c r="P712" s="2606"/>
    </row>
    <row r="713" spans="1:16" s="2608" customFormat="1" ht="18" hidden="1" customHeight="1" outlineLevel="1">
      <c r="A713" s="2603"/>
      <c r="B713" s="2296" t="s">
        <v>1907</v>
      </c>
      <c r="C713" s="2600">
        <v>32</v>
      </c>
      <c r="D713" s="2601" t="s">
        <v>181</v>
      </c>
      <c r="E713" s="2604"/>
      <c r="F713" s="3001">
        <v>32</v>
      </c>
      <c r="G713" s="3570">
        <v>16.74768547178698</v>
      </c>
      <c r="H713" s="3002"/>
      <c r="I713" s="2980">
        <f t="shared" si="8"/>
        <v>0</v>
      </c>
      <c r="J713" s="2605"/>
      <c r="K713" s="2606"/>
      <c r="L713" s="2606"/>
      <c r="M713" s="2607"/>
      <c r="N713" s="2606"/>
      <c r="O713" s="2606"/>
      <c r="P713" s="2606"/>
    </row>
    <row r="714" spans="1:16" s="2608" customFormat="1" ht="18" hidden="1" customHeight="1" outlineLevel="1">
      <c r="A714" s="2603"/>
      <c r="B714" s="2296" t="s">
        <v>1908</v>
      </c>
      <c r="C714" s="2600">
        <v>32</v>
      </c>
      <c r="D714" s="2601" t="s">
        <v>181</v>
      </c>
      <c r="E714" s="2604"/>
      <c r="F714" s="3001">
        <v>32</v>
      </c>
      <c r="G714" s="3570">
        <v>70.558304819643524</v>
      </c>
      <c r="H714" s="3002"/>
      <c r="I714" s="2980">
        <f t="shared" si="8"/>
        <v>1</v>
      </c>
      <c r="J714" s="2605"/>
      <c r="K714" s="2606"/>
      <c r="L714" s="2606"/>
      <c r="M714" s="2607"/>
      <c r="N714" s="2606"/>
      <c r="O714" s="2606"/>
      <c r="P714" s="2606"/>
    </row>
    <row r="715" spans="1:16" s="2608" customFormat="1" ht="18" customHeight="1" collapsed="1">
      <c r="A715" s="2603"/>
      <c r="B715" s="2296" t="s">
        <v>1909</v>
      </c>
      <c r="C715" s="2600">
        <v>32</v>
      </c>
      <c r="D715" s="2601" t="s">
        <v>181</v>
      </c>
      <c r="E715" s="2604"/>
      <c r="F715" s="3001">
        <v>32</v>
      </c>
      <c r="G715" s="3570">
        <v>52.28841980127671</v>
      </c>
      <c r="H715" s="3002"/>
      <c r="I715" s="2980">
        <f t="shared" si="8"/>
        <v>1</v>
      </c>
      <c r="J715" s="2605"/>
      <c r="K715" s="2606"/>
      <c r="L715" s="2606"/>
      <c r="M715" s="2607"/>
      <c r="N715" s="2606"/>
      <c r="O715" s="2606"/>
      <c r="P715" s="2606"/>
    </row>
    <row r="716" spans="1:16" s="2608" customFormat="1" ht="18" customHeight="1">
      <c r="A716" s="2603"/>
      <c r="B716" s="2296" t="s">
        <v>1910</v>
      </c>
      <c r="C716" s="2600">
        <v>32</v>
      </c>
      <c r="D716" s="2601" t="s">
        <v>181</v>
      </c>
      <c r="E716" s="2604"/>
      <c r="F716" s="3001">
        <v>32</v>
      </c>
      <c r="G716" s="3570">
        <v>28.139319657316975</v>
      </c>
      <c r="H716" s="3002"/>
      <c r="I716" s="2980">
        <f t="shared" si="8"/>
        <v>0</v>
      </c>
      <c r="J716" s="2605"/>
      <c r="K716" s="2606"/>
      <c r="L716" s="2606"/>
      <c r="M716" s="2607"/>
      <c r="N716" s="2606"/>
      <c r="O716" s="2606"/>
      <c r="P716" s="2606"/>
    </row>
    <row r="717" spans="1:16" s="2608" customFormat="1" ht="18" hidden="1" customHeight="1" outlineLevel="1">
      <c r="A717" s="2603"/>
      <c r="B717" s="2296" t="s">
        <v>1911</v>
      </c>
      <c r="C717" s="2600">
        <v>32</v>
      </c>
      <c r="D717" s="2601" t="s">
        <v>181</v>
      </c>
      <c r="E717" s="2604"/>
      <c r="F717" s="3001">
        <v>32</v>
      </c>
      <c r="G717" s="3570">
        <v>33.978388472016348</v>
      </c>
      <c r="H717" s="3002"/>
      <c r="I717" s="2980">
        <f t="shared" si="8"/>
        <v>1</v>
      </c>
      <c r="J717" s="2605"/>
      <c r="K717" s="2606"/>
      <c r="L717" s="2606"/>
      <c r="M717" s="2607"/>
      <c r="N717" s="2606"/>
      <c r="O717" s="2606"/>
      <c r="P717" s="2606"/>
    </row>
    <row r="718" spans="1:16" s="2608" customFormat="1" ht="18" hidden="1" customHeight="1" outlineLevel="1">
      <c r="A718" s="2603"/>
      <c r="B718" s="2296" t="s">
        <v>1912</v>
      </c>
      <c r="C718" s="2600">
        <v>32</v>
      </c>
      <c r="D718" s="2601" t="s">
        <v>181</v>
      </c>
      <c r="E718" s="2604"/>
      <c r="F718" s="3001">
        <v>32</v>
      </c>
      <c r="G718" s="3570">
        <v>42.323227011312149</v>
      </c>
      <c r="H718" s="3002"/>
      <c r="I718" s="2980">
        <f t="shared" si="8"/>
        <v>1</v>
      </c>
      <c r="J718" s="2605"/>
      <c r="K718" s="2606"/>
      <c r="L718" s="2606"/>
      <c r="M718" s="2607"/>
      <c r="N718" s="2606"/>
      <c r="O718" s="2606"/>
      <c r="P718" s="2606"/>
    </row>
    <row r="719" spans="1:16" s="2608" customFormat="1" ht="18" customHeight="1" collapsed="1">
      <c r="A719" s="2603"/>
      <c r="B719" s="2296" t="s">
        <v>1913</v>
      </c>
      <c r="C719" s="2600">
        <v>32</v>
      </c>
      <c r="D719" s="2601" t="s">
        <v>181</v>
      </c>
      <c r="E719" s="2604"/>
      <c r="F719" s="3001">
        <v>32</v>
      </c>
      <c r="G719" s="3570">
        <v>36.712328455877099</v>
      </c>
      <c r="H719" s="3002"/>
      <c r="I719" s="2980">
        <f t="shared" si="8"/>
        <v>1</v>
      </c>
      <c r="J719" s="2605"/>
      <c r="K719" s="2606"/>
      <c r="L719" s="2606"/>
      <c r="M719" s="2607"/>
      <c r="N719" s="2606"/>
      <c r="O719" s="2606"/>
      <c r="P719" s="2606"/>
    </row>
    <row r="720" spans="1:16" s="2608" customFormat="1" ht="18" hidden="1" customHeight="1" outlineLevel="1">
      <c r="A720" s="2603"/>
      <c r="B720" s="2296" t="s">
        <v>1914</v>
      </c>
      <c r="C720" s="2600">
        <v>32</v>
      </c>
      <c r="D720" s="2601" t="s">
        <v>181</v>
      </c>
      <c r="E720" s="2604"/>
      <c r="F720" s="3001">
        <v>32</v>
      </c>
      <c r="G720" s="3570">
        <v>38.189616273912549</v>
      </c>
      <c r="H720" s="3002"/>
      <c r="I720" s="2980">
        <f t="shared" si="8"/>
        <v>1</v>
      </c>
      <c r="J720" s="2605"/>
      <c r="K720" s="2606"/>
      <c r="L720" s="2606"/>
      <c r="M720" s="2607"/>
      <c r="N720" s="2606"/>
      <c r="O720" s="2606"/>
      <c r="P720" s="2606"/>
    </row>
    <row r="721" spans="1:16" s="2608" customFormat="1" ht="18" hidden="1" customHeight="1" outlineLevel="1">
      <c r="A721" s="2603"/>
      <c r="B721" s="2296" t="s">
        <v>1915</v>
      </c>
      <c r="C721" s="2600">
        <v>32</v>
      </c>
      <c r="D721" s="2601" t="s">
        <v>181</v>
      </c>
      <c r="E721" s="2604"/>
      <c r="F721" s="3001">
        <v>32</v>
      </c>
      <c r="G721" s="3570">
        <v>33.536525799216271</v>
      </c>
      <c r="H721" s="3002"/>
      <c r="I721" s="2980">
        <f t="shared" si="8"/>
        <v>1</v>
      </c>
      <c r="J721" s="2605"/>
      <c r="K721" s="2606"/>
      <c r="L721" s="2606"/>
      <c r="M721" s="2607"/>
      <c r="N721" s="2606"/>
      <c r="O721" s="2606"/>
      <c r="P721" s="2606"/>
    </row>
    <row r="722" spans="1:16" s="2608" customFormat="1" ht="18" hidden="1" customHeight="1" outlineLevel="1">
      <c r="A722" s="2603"/>
      <c r="B722" s="2296" t="s">
        <v>1916</v>
      </c>
      <c r="C722" s="2600">
        <v>32</v>
      </c>
      <c r="D722" s="2601" t="s">
        <v>181</v>
      </c>
      <c r="E722" s="2604"/>
      <c r="F722" s="3001">
        <v>32</v>
      </c>
      <c r="G722" s="3570">
        <v>27.974670816423213</v>
      </c>
      <c r="H722" s="3002"/>
      <c r="I722" s="2980">
        <f t="shared" si="8"/>
        <v>0</v>
      </c>
      <c r="J722" s="2605"/>
      <c r="K722" s="2606"/>
      <c r="L722" s="2606"/>
      <c r="M722" s="2607"/>
      <c r="N722" s="2606"/>
      <c r="O722" s="2606"/>
      <c r="P722" s="2606"/>
    </row>
    <row r="723" spans="1:16" s="2608" customFormat="1" ht="18" customHeight="1" collapsed="1">
      <c r="A723" s="2603"/>
      <c r="B723" s="2296" t="s">
        <v>1917</v>
      </c>
      <c r="C723" s="2600">
        <v>32</v>
      </c>
      <c r="D723" s="2601" t="s">
        <v>181</v>
      </c>
      <c r="E723" s="2604"/>
      <c r="F723" s="3001">
        <v>32</v>
      </c>
      <c r="G723" s="3570">
        <v>30.70675411990425</v>
      </c>
      <c r="H723" s="3002"/>
      <c r="I723" s="2980">
        <f t="shared" si="8"/>
        <v>0</v>
      </c>
      <c r="J723" s="2605"/>
      <c r="K723" s="2606"/>
      <c r="L723" s="2606"/>
      <c r="M723" s="2607"/>
      <c r="N723" s="2606"/>
      <c r="O723" s="2606"/>
      <c r="P723" s="2606"/>
    </row>
    <row r="724" spans="1:16" s="2608" customFormat="1" ht="18" hidden="1" customHeight="1" outlineLevel="1">
      <c r="A724" s="2603"/>
      <c r="B724" s="2296" t="s">
        <v>1918</v>
      </c>
      <c r="C724" s="2600">
        <v>32</v>
      </c>
      <c r="D724" s="2601" t="s">
        <v>181</v>
      </c>
      <c r="E724" s="2604"/>
      <c r="F724" s="3001">
        <v>32</v>
      </c>
      <c r="G724" s="3570">
        <v>24.043175042954974</v>
      </c>
      <c r="H724" s="3002"/>
      <c r="I724" s="2980">
        <f t="shared" si="8"/>
        <v>0</v>
      </c>
      <c r="J724" s="2605"/>
      <c r="K724" s="2606"/>
      <c r="L724" s="2606"/>
      <c r="M724" s="2607"/>
      <c r="N724" s="2606"/>
      <c r="O724" s="2606"/>
      <c r="P724" s="2606"/>
    </row>
    <row r="725" spans="1:16" s="2608" customFormat="1" ht="18" hidden="1" customHeight="1" outlineLevel="1">
      <c r="A725" s="2603"/>
      <c r="B725" s="2296" t="s">
        <v>1919</v>
      </c>
      <c r="C725" s="2600">
        <v>32</v>
      </c>
      <c r="D725" s="2601" t="s">
        <v>181</v>
      </c>
      <c r="E725" s="2604"/>
      <c r="F725" s="3001">
        <v>32</v>
      </c>
      <c r="G725" s="3570">
        <v>14.802817013383166</v>
      </c>
      <c r="H725" s="3002"/>
      <c r="I725" s="2980">
        <f t="shared" si="8"/>
        <v>0</v>
      </c>
      <c r="J725" s="2605"/>
      <c r="K725" s="2606"/>
      <c r="L725" s="2606"/>
      <c r="M725" s="2607"/>
      <c r="N725" s="2606"/>
      <c r="O725" s="2606"/>
      <c r="P725" s="2606"/>
    </row>
    <row r="726" spans="1:16" s="2608" customFormat="1" ht="18" hidden="1" customHeight="1" outlineLevel="1">
      <c r="A726" s="2603"/>
      <c r="B726" s="2296" t="s">
        <v>1920</v>
      </c>
      <c r="C726" s="2600">
        <v>32</v>
      </c>
      <c r="D726" s="2601" t="s">
        <v>181</v>
      </c>
      <c r="E726" s="2604"/>
      <c r="F726" s="3001">
        <v>32</v>
      </c>
      <c r="G726" s="3570">
        <v>39.654741210247771</v>
      </c>
      <c r="H726" s="3002"/>
      <c r="I726" s="2980">
        <f t="shared" si="8"/>
        <v>1</v>
      </c>
      <c r="J726" s="2605"/>
      <c r="K726" s="2606"/>
      <c r="L726" s="2606"/>
      <c r="M726" s="2607"/>
      <c r="N726" s="2606"/>
      <c r="O726" s="2606"/>
      <c r="P726" s="2606"/>
    </row>
    <row r="727" spans="1:16" s="2608" customFormat="1" ht="18" customHeight="1" collapsed="1">
      <c r="A727" s="2603"/>
      <c r="B727" s="2296" t="s">
        <v>1921</v>
      </c>
      <c r="C727" s="2600">
        <v>32</v>
      </c>
      <c r="D727" s="2601" t="s">
        <v>181</v>
      </c>
      <c r="E727" s="2604"/>
      <c r="F727" s="3001">
        <v>32</v>
      </c>
      <c r="G727" s="3570">
        <v>25.606771676118029</v>
      </c>
      <c r="H727" s="3002"/>
      <c r="I727" s="2980">
        <f t="shared" si="8"/>
        <v>0</v>
      </c>
      <c r="J727" s="2605"/>
      <c r="K727" s="2606"/>
      <c r="L727" s="2606"/>
      <c r="M727" s="2607"/>
      <c r="N727" s="2606"/>
      <c r="O727" s="2606"/>
      <c r="P727" s="2606"/>
    </row>
    <row r="728" spans="1:16" s="2608" customFormat="1" ht="18" hidden="1" customHeight="1" outlineLevel="1">
      <c r="A728" s="2603"/>
      <c r="B728" s="2296" t="s">
        <v>1922</v>
      </c>
      <c r="C728" s="2600">
        <v>32</v>
      </c>
      <c r="D728" s="2601" t="s">
        <v>181</v>
      </c>
      <c r="E728" s="2604"/>
      <c r="F728" s="3001">
        <v>32</v>
      </c>
      <c r="G728" s="3570">
        <v>32.566992704306521</v>
      </c>
      <c r="H728" s="3002"/>
      <c r="I728" s="2980">
        <f t="shared" si="8"/>
        <v>1</v>
      </c>
      <c r="J728" s="2605"/>
      <c r="K728" s="2606"/>
      <c r="L728" s="2606"/>
      <c r="M728" s="2607"/>
      <c r="N728" s="2606"/>
      <c r="O728" s="2606"/>
      <c r="P728" s="2606"/>
    </row>
    <row r="729" spans="1:16" s="2608" customFormat="1" ht="18" hidden="1" customHeight="1" outlineLevel="1">
      <c r="A729" s="2603"/>
      <c r="B729" s="2296" t="s">
        <v>1923</v>
      </c>
      <c r="C729" s="2600">
        <v>32</v>
      </c>
      <c r="D729" s="2601" t="s">
        <v>181</v>
      </c>
      <c r="E729" s="2604"/>
      <c r="F729" s="3001">
        <v>32</v>
      </c>
      <c r="G729" s="3570">
        <v>26.283616331466863</v>
      </c>
      <c r="H729" s="3002"/>
      <c r="I729" s="2980">
        <f t="shared" si="8"/>
        <v>0</v>
      </c>
      <c r="J729" s="2605"/>
      <c r="K729" s="2606"/>
      <c r="L729" s="2606"/>
      <c r="M729" s="2607"/>
      <c r="N729" s="2606"/>
      <c r="O729" s="2606"/>
      <c r="P729" s="2606"/>
    </row>
    <row r="730" spans="1:16" s="2608" customFormat="1" ht="18" hidden="1" customHeight="1" outlineLevel="1">
      <c r="A730" s="2603"/>
      <c r="B730" s="2296" t="s">
        <v>1924</v>
      </c>
      <c r="C730" s="2600">
        <v>32</v>
      </c>
      <c r="D730" s="2601" t="s">
        <v>181</v>
      </c>
      <c r="E730" s="2604"/>
      <c r="F730" s="3001">
        <v>32</v>
      </c>
      <c r="G730" s="3570">
        <v>36.825008701672786</v>
      </c>
      <c r="H730" s="3002"/>
      <c r="I730" s="2980">
        <f t="shared" si="8"/>
        <v>1</v>
      </c>
      <c r="J730" s="2605"/>
      <c r="K730" s="2606"/>
      <c r="L730" s="2606"/>
      <c r="M730" s="2607"/>
      <c r="N730" s="2606"/>
      <c r="O730" s="2606"/>
      <c r="P730" s="2606"/>
    </row>
    <row r="731" spans="1:16" s="2608" customFormat="1" ht="18" hidden="1" customHeight="1" outlineLevel="1">
      <c r="A731" s="2603"/>
      <c r="B731" s="2296" t="s">
        <v>1925</v>
      </c>
      <c r="C731" s="2600">
        <v>32</v>
      </c>
      <c r="D731" s="2601" t="s">
        <v>181</v>
      </c>
      <c r="E731" s="2604"/>
      <c r="F731" s="3001">
        <v>32</v>
      </c>
      <c r="G731" s="3570">
        <v>41.367920780065617</v>
      </c>
      <c r="H731" s="3002"/>
      <c r="I731" s="2980">
        <f t="shared" si="8"/>
        <v>1</v>
      </c>
      <c r="J731" s="2605"/>
      <c r="K731" s="2606"/>
      <c r="L731" s="2606"/>
      <c r="M731" s="2607"/>
      <c r="N731" s="2606"/>
      <c r="O731" s="2606"/>
      <c r="P731" s="2606"/>
    </row>
    <row r="732" spans="1:16" s="2608" customFormat="1" ht="18" customHeight="1" collapsed="1">
      <c r="A732" s="2603"/>
      <c r="B732" s="2296" t="s">
        <v>1926</v>
      </c>
      <c r="C732" s="2600">
        <v>32</v>
      </c>
      <c r="D732" s="2601" t="s">
        <v>181</v>
      </c>
      <c r="E732" s="2604"/>
      <c r="F732" s="3001">
        <v>32</v>
      </c>
      <c r="G732" s="3570">
        <v>31.387124824545324</v>
      </c>
      <c r="H732" s="3002"/>
      <c r="I732" s="2980">
        <f t="shared" si="8"/>
        <v>0</v>
      </c>
      <c r="J732" s="2605"/>
      <c r="K732" s="2606"/>
      <c r="L732" s="2606"/>
      <c r="M732" s="2607"/>
      <c r="N732" s="2606"/>
      <c r="O732" s="2606"/>
      <c r="P732" s="2606"/>
    </row>
    <row r="733" spans="1:16" s="2608" customFormat="1" ht="18" hidden="1" customHeight="1" outlineLevel="1">
      <c r="A733" s="2603"/>
      <c r="B733" s="2296" t="s">
        <v>1927</v>
      </c>
      <c r="C733" s="2600">
        <v>32</v>
      </c>
      <c r="D733" s="2601" t="s">
        <v>181</v>
      </c>
      <c r="E733" s="2604"/>
      <c r="F733" s="3001">
        <v>32</v>
      </c>
      <c r="G733" s="3570">
        <v>31.3876629081198</v>
      </c>
      <c r="H733" s="3002"/>
      <c r="I733" s="2980">
        <f t="shared" si="8"/>
        <v>0</v>
      </c>
      <c r="J733" s="2605"/>
      <c r="K733" s="2606"/>
      <c r="L733" s="2606"/>
      <c r="M733" s="2607"/>
      <c r="N733" s="2606"/>
      <c r="O733" s="2606"/>
      <c r="P733" s="2606"/>
    </row>
    <row r="734" spans="1:16" s="2608" customFormat="1" ht="18" hidden="1" customHeight="1" outlineLevel="1">
      <c r="A734" s="2603"/>
      <c r="B734" s="2296" t="s">
        <v>1928</v>
      </c>
      <c r="C734" s="2600">
        <v>32</v>
      </c>
      <c r="D734" s="2601" t="s">
        <v>181</v>
      </c>
      <c r="E734" s="2604"/>
      <c r="F734" s="3001">
        <v>32</v>
      </c>
      <c r="G734" s="3570">
        <v>39.698539514306376</v>
      </c>
      <c r="H734" s="3002"/>
      <c r="I734" s="2980">
        <f t="shared" si="8"/>
        <v>1</v>
      </c>
      <c r="J734" s="2605"/>
      <c r="K734" s="2606"/>
      <c r="L734" s="2606"/>
      <c r="M734" s="2607"/>
      <c r="N734" s="2606"/>
      <c r="O734" s="2606"/>
      <c r="P734" s="2606"/>
    </row>
    <row r="735" spans="1:16" s="2608" customFormat="1" ht="18" customHeight="1" collapsed="1">
      <c r="A735" s="2603"/>
      <c r="B735" s="2296" t="s">
        <v>1929</v>
      </c>
      <c r="C735" s="2600">
        <v>32</v>
      </c>
      <c r="D735" s="2601" t="s">
        <v>181</v>
      </c>
      <c r="E735" s="2604"/>
      <c r="F735" s="3001">
        <v>32</v>
      </c>
      <c r="G735" s="3570">
        <v>32.930185447831249</v>
      </c>
      <c r="H735" s="3002"/>
      <c r="I735" s="2980">
        <f t="shared" si="8"/>
        <v>1</v>
      </c>
      <c r="J735" s="2605"/>
      <c r="K735" s="2606"/>
      <c r="L735" s="2606"/>
      <c r="M735" s="2607"/>
      <c r="N735" s="2606"/>
      <c r="O735" s="2606"/>
      <c r="P735" s="2606"/>
    </row>
    <row r="736" spans="1:16" s="2608" customFormat="1" ht="18" hidden="1" customHeight="1" outlineLevel="1">
      <c r="A736" s="2622" t="s">
        <v>1378</v>
      </c>
      <c r="B736" s="2296" t="s">
        <v>1930</v>
      </c>
      <c r="C736" s="2600">
        <v>32</v>
      </c>
      <c r="D736" s="2601" t="s">
        <v>181</v>
      </c>
      <c r="E736" s="2604"/>
      <c r="F736" s="3001">
        <v>32</v>
      </c>
      <c r="G736" s="3570">
        <v>30.309548830252147</v>
      </c>
      <c r="H736" s="3002"/>
      <c r="I736" s="2980">
        <f t="shared" si="8"/>
        <v>0</v>
      </c>
      <c r="J736" s="2605"/>
      <c r="K736" s="2606"/>
      <c r="L736" s="2606"/>
      <c r="M736" s="2607"/>
      <c r="N736" s="2606"/>
      <c r="O736" s="2606"/>
      <c r="P736" s="2606"/>
    </row>
    <row r="737" spans="1:16" s="2608" customFormat="1" ht="18" hidden="1" customHeight="1" outlineLevel="1">
      <c r="A737" s="2623" t="s">
        <v>1784</v>
      </c>
      <c r="B737" s="2296" t="s">
        <v>1931</v>
      </c>
      <c r="C737" s="2600">
        <v>32</v>
      </c>
      <c r="D737" s="2601" t="s">
        <v>181</v>
      </c>
      <c r="E737" s="2604"/>
      <c r="F737" s="3001">
        <v>32</v>
      </c>
      <c r="G737" s="3570">
        <v>52.99705067197182</v>
      </c>
      <c r="H737" s="3002"/>
      <c r="I737" s="2980">
        <f t="shared" si="8"/>
        <v>1</v>
      </c>
      <c r="J737" s="2605"/>
      <c r="K737" s="2606"/>
      <c r="L737" s="2606"/>
      <c r="M737" s="2607"/>
      <c r="N737" s="2606"/>
      <c r="O737" s="2606"/>
      <c r="P737" s="2606"/>
    </row>
    <row r="738" spans="1:16" s="2608" customFormat="1" ht="17.25" customHeight="1" collapsed="1">
      <c r="A738" s="2624"/>
      <c r="B738" s="2296" t="s">
        <v>1932</v>
      </c>
      <c r="C738" s="2600">
        <v>32</v>
      </c>
      <c r="D738" s="2601" t="s">
        <v>181</v>
      </c>
      <c r="E738" s="2604"/>
      <c r="F738" s="3001">
        <v>32</v>
      </c>
      <c r="G738" s="3570">
        <v>37.885433149565515</v>
      </c>
      <c r="H738" s="3002"/>
      <c r="I738" s="2980">
        <f t="shared" si="8"/>
        <v>1</v>
      </c>
      <c r="J738" s="2605"/>
      <c r="K738" s="2606"/>
      <c r="L738" s="2606"/>
      <c r="M738" s="2607"/>
      <c r="N738" s="2606"/>
      <c r="O738" s="2606"/>
      <c r="P738" s="2606"/>
    </row>
    <row r="739" spans="1:16" s="2608" customFormat="1" ht="18" hidden="1" customHeight="1" outlineLevel="1">
      <c r="A739" s="2603"/>
      <c r="B739" s="2296" t="s">
        <v>1933</v>
      </c>
      <c r="C739" s="2600">
        <v>32</v>
      </c>
      <c r="D739" s="2601" t="s">
        <v>181</v>
      </c>
      <c r="E739" s="2604"/>
      <c r="F739" s="3001">
        <v>32</v>
      </c>
      <c r="G739" s="3570">
        <v>37.802424349927428</v>
      </c>
      <c r="H739" s="3002"/>
      <c r="I739" s="2980">
        <f t="shared" si="8"/>
        <v>1</v>
      </c>
      <c r="J739" s="2605"/>
      <c r="K739" s="2606"/>
      <c r="L739" s="2606"/>
      <c r="M739" s="2607"/>
      <c r="N739" s="2606"/>
      <c r="O739" s="2606"/>
      <c r="P739" s="2606"/>
    </row>
    <row r="740" spans="1:16" s="2608" customFormat="1" ht="18" hidden="1" customHeight="1" outlineLevel="1">
      <c r="A740" s="2603"/>
      <c r="B740" s="2296" t="s">
        <v>1934</v>
      </c>
      <c r="C740" s="2600">
        <v>32</v>
      </c>
      <c r="D740" s="2601" t="s">
        <v>181</v>
      </c>
      <c r="E740" s="2604"/>
      <c r="F740" s="3001">
        <v>32</v>
      </c>
      <c r="G740" s="3570">
        <v>28.0999492805541</v>
      </c>
      <c r="H740" s="3002"/>
      <c r="I740" s="2980">
        <f t="shared" si="8"/>
        <v>0</v>
      </c>
      <c r="J740" s="2605"/>
      <c r="K740" s="2606"/>
      <c r="L740" s="2606"/>
      <c r="M740" s="2607"/>
      <c r="N740" s="2606"/>
      <c r="O740" s="2606"/>
      <c r="P740" s="2606"/>
    </row>
    <row r="741" spans="1:16" s="2608" customFormat="1" ht="18" customHeight="1" collapsed="1">
      <c r="A741" s="2625"/>
      <c r="B741" s="2300" t="s">
        <v>1935</v>
      </c>
      <c r="C741" s="2600">
        <v>32</v>
      </c>
      <c r="D741" s="2601" t="s">
        <v>181</v>
      </c>
      <c r="E741" s="2626"/>
      <c r="F741" s="3001">
        <v>32</v>
      </c>
      <c r="G741" s="3570">
        <v>34.221554694000623</v>
      </c>
      <c r="H741" s="3002"/>
      <c r="I741" s="2980">
        <f t="shared" si="8"/>
        <v>1</v>
      </c>
      <c r="J741" s="2627"/>
      <c r="K741" s="2628"/>
      <c r="L741" s="2629"/>
      <c r="O741" s="2629"/>
    </row>
    <row r="742" spans="1:16" ht="27.95" customHeight="1">
      <c r="A742" s="2049"/>
      <c r="B742" s="2023"/>
      <c r="C742" s="2113"/>
      <c r="D742" s="901"/>
      <c r="E742" s="1817"/>
      <c r="F742" s="1817"/>
      <c r="G742" s="3570">
        <v>36.919879010304101</v>
      </c>
      <c r="H742" s="1931"/>
      <c r="I742" s="2953"/>
      <c r="J742" s="1931"/>
      <c r="K742" s="8" t="s">
        <v>1879</v>
      </c>
      <c r="L742" s="453"/>
      <c r="M742" s="453"/>
      <c r="N742" s="453"/>
      <c r="O742" s="453"/>
    </row>
    <row r="743" spans="1:16" ht="27.95" customHeight="1">
      <c r="A743" s="2049"/>
      <c r="B743" s="2023"/>
      <c r="C743" s="2113"/>
      <c r="D743" s="901"/>
      <c r="E743" s="1817"/>
      <c r="F743" s="1817"/>
      <c r="G743" s="1817"/>
      <c r="H743" s="1931"/>
      <c r="I743" s="2953"/>
      <c r="J743" s="1931"/>
      <c r="K743" s="8" t="s">
        <v>1936</v>
      </c>
      <c r="L743" s="453"/>
      <c r="M743" s="453"/>
      <c r="N743" s="453"/>
      <c r="O743" s="453"/>
    </row>
    <row r="744" spans="1:16" ht="27.95" customHeight="1">
      <c r="A744" s="1967"/>
      <c r="B744" s="2023"/>
      <c r="C744" s="2113"/>
      <c r="D744" s="901"/>
      <c r="E744" s="1817"/>
      <c r="F744" s="1817"/>
      <c r="G744" s="1817"/>
      <c r="H744" s="1931"/>
      <c r="I744" s="2953"/>
      <c r="J744" s="1931"/>
      <c r="L744" s="453"/>
      <c r="M744" s="453"/>
      <c r="N744" s="453"/>
      <c r="O744" s="453"/>
    </row>
    <row r="745" spans="1:16" ht="27.95" customHeight="1">
      <c r="A745" s="1967"/>
      <c r="B745" s="2023"/>
      <c r="C745" s="2113"/>
      <c r="D745" s="901"/>
      <c r="E745" s="1817"/>
      <c r="F745" s="1817"/>
      <c r="G745" s="1817"/>
      <c r="H745" s="1931"/>
      <c r="I745" s="2953"/>
      <c r="J745" s="1931"/>
      <c r="L745" s="453"/>
      <c r="M745" s="453"/>
      <c r="O745" s="453"/>
    </row>
    <row r="746" spans="1:16" ht="27.95" customHeight="1">
      <c r="A746" s="1967"/>
      <c r="B746" s="2023"/>
      <c r="C746" s="1801"/>
      <c r="D746" s="901"/>
      <c r="E746" s="1817"/>
      <c r="F746" s="1817"/>
      <c r="G746" s="1817"/>
      <c r="H746" s="1931"/>
      <c r="I746" s="2953"/>
      <c r="J746" s="1931"/>
      <c r="L746" s="453"/>
      <c r="M746" s="453"/>
      <c r="O746" s="453"/>
    </row>
    <row r="747" spans="1:16" ht="27.95" customHeight="1">
      <c r="A747" s="1967"/>
      <c r="B747" s="2023"/>
      <c r="C747" s="1801"/>
      <c r="D747" s="901"/>
      <c r="E747" s="1817"/>
      <c r="F747" s="1817"/>
      <c r="G747" s="1817"/>
      <c r="H747" s="1931"/>
      <c r="I747" s="2953"/>
      <c r="J747" s="1931"/>
      <c r="L747" s="453"/>
      <c r="M747" s="453"/>
      <c r="O747" s="453"/>
    </row>
    <row r="748" spans="1:16" ht="27.95" customHeight="1">
      <c r="A748" s="1967"/>
      <c r="B748" s="2023"/>
      <c r="C748" s="1801"/>
      <c r="D748" s="901"/>
      <c r="E748" s="1817"/>
      <c r="F748" s="1817"/>
      <c r="G748" s="1817"/>
      <c r="H748" s="1931"/>
      <c r="I748" s="2953"/>
      <c r="J748" s="1931"/>
      <c r="L748" s="453"/>
      <c r="M748" s="453"/>
      <c r="O748" s="453"/>
    </row>
    <row r="749" spans="1:16" ht="27.95" customHeight="1">
      <c r="A749" s="1967"/>
      <c r="B749" s="2023"/>
      <c r="C749" s="1801"/>
      <c r="D749" s="901"/>
      <c r="E749" s="1817"/>
      <c r="F749" s="1817"/>
      <c r="G749" s="1817"/>
      <c r="H749" s="1931"/>
      <c r="I749" s="2953"/>
      <c r="J749" s="1931"/>
      <c r="L749" s="453"/>
      <c r="M749" s="453"/>
      <c r="O749" s="453"/>
    </row>
    <row r="750" spans="1:16" ht="27.95" customHeight="1">
      <c r="A750" s="1967"/>
      <c r="B750" s="2023"/>
      <c r="C750" s="1801"/>
      <c r="D750" s="901"/>
      <c r="E750" s="1817"/>
      <c r="F750" s="1817"/>
      <c r="G750" s="1817"/>
      <c r="H750" s="1931"/>
      <c r="I750" s="2953"/>
      <c r="J750" s="1931"/>
      <c r="L750" s="453"/>
      <c r="M750" s="453"/>
      <c r="O750" s="453"/>
    </row>
    <row r="751" spans="1:16" ht="27.95" customHeight="1">
      <c r="A751" s="1967"/>
      <c r="B751" s="2023"/>
      <c r="C751" s="1801"/>
      <c r="D751" s="901"/>
      <c r="E751" s="1817"/>
      <c r="F751" s="1817"/>
      <c r="G751" s="1817"/>
      <c r="H751" s="1931"/>
      <c r="I751" s="2953"/>
      <c r="J751" s="1931"/>
      <c r="L751" s="453"/>
      <c r="M751" s="453"/>
      <c r="O751" s="453"/>
    </row>
    <row r="752" spans="1:16" ht="27.95" customHeight="1">
      <c r="A752" s="2012"/>
      <c r="B752" s="1941"/>
      <c r="C752" s="2176"/>
      <c r="D752" s="909"/>
      <c r="E752" s="1929"/>
      <c r="F752" s="1929"/>
      <c r="G752" s="1929"/>
      <c r="H752" s="1939"/>
      <c r="I752" s="2957"/>
      <c r="J752" s="1939"/>
      <c r="L752" s="453"/>
      <c r="M752" s="453"/>
      <c r="O752" s="453"/>
    </row>
    <row r="753" spans="1:16" ht="27.95" customHeight="1">
      <c r="A753" s="2041" t="s">
        <v>1378</v>
      </c>
      <c r="B753" s="2177" t="s">
        <v>1681</v>
      </c>
      <c r="C753" s="2178"/>
      <c r="D753" s="2179"/>
      <c r="E753" s="2330" t="s">
        <v>936</v>
      </c>
      <c r="F753" s="2042"/>
      <c r="G753" s="1812"/>
      <c r="H753" s="661"/>
      <c r="I753" s="2964"/>
      <c r="J753" s="2331" t="s">
        <v>1942</v>
      </c>
      <c r="L753" s="2598"/>
      <c r="M753" s="453"/>
      <c r="O753" s="2598">
        <v>17</v>
      </c>
    </row>
    <row r="754" spans="1:16" ht="27.95" customHeight="1">
      <c r="A754" s="1800" t="s">
        <v>1784</v>
      </c>
      <c r="B754" s="1020" t="s">
        <v>1487</v>
      </c>
      <c r="C754" s="1802"/>
      <c r="D754" s="901"/>
      <c r="E754" s="2301" t="s">
        <v>943</v>
      </c>
      <c r="F754" s="1822"/>
      <c r="G754" s="1818"/>
      <c r="H754" s="20"/>
      <c r="I754" s="2963"/>
      <c r="J754" s="9"/>
      <c r="L754" s="453"/>
      <c r="M754" s="453"/>
      <c r="O754" s="453"/>
    </row>
    <row r="755" spans="1:16" ht="27.95" customHeight="1">
      <c r="A755" s="1967"/>
      <c r="B755" s="1020" t="s">
        <v>1488</v>
      </c>
      <c r="C755" s="1802"/>
      <c r="D755" s="901"/>
      <c r="E755" s="2301" t="s">
        <v>663</v>
      </c>
      <c r="F755" s="1822"/>
      <c r="G755" s="1818"/>
      <c r="H755" s="20"/>
      <c r="I755" s="2963"/>
      <c r="J755" s="9"/>
      <c r="L755" s="453"/>
      <c r="M755" s="453"/>
      <c r="O755" s="453"/>
    </row>
    <row r="756" spans="1:16" s="1796" customFormat="1" ht="27.95" customHeight="1">
      <c r="A756" s="970" t="s">
        <v>1875</v>
      </c>
      <c r="B756" s="2322" t="s">
        <v>1937</v>
      </c>
      <c r="C756" s="2323">
        <v>90</v>
      </c>
      <c r="D756" s="2324" t="s">
        <v>181</v>
      </c>
      <c r="E756" s="2301"/>
      <c r="F756" s="2325">
        <v>0.9</v>
      </c>
      <c r="G756" s="3031">
        <v>0.96739130434782605</v>
      </c>
      <c r="H756" s="2325"/>
      <c r="I756" s="2980">
        <f>IF(OR(G756=F756,G756&gt;F756),1,0)</f>
        <v>1</v>
      </c>
      <c r="J756" s="2326"/>
      <c r="K756" s="2302" t="s">
        <v>2126</v>
      </c>
    </row>
    <row r="757" spans="1:16" s="2308" customFormat="1" ht="27.95" hidden="1" customHeight="1" outlineLevel="1">
      <c r="A757" s="1162"/>
      <c r="B757" s="824" t="s">
        <v>1880</v>
      </c>
      <c r="C757" s="2323">
        <v>90</v>
      </c>
      <c r="D757" s="2324" t="s">
        <v>181</v>
      </c>
      <c r="E757" s="2304"/>
      <c r="F757" s="2325">
        <v>0.9</v>
      </c>
      <c r="G757" s="2325"/>
      <c r="H757" s="2325"/>
      <c r="I757" s="2967"/>
      <c r="J757" s="2305"/>
      <c r="K757" s="2306"/>
      <c r="L757" s="2306"/>
      <c r="M757" s="2307"/>
      <c r="N757" s="2306"/>
      <c r="O757" s="2306"/>
      <c r="P757" s="2306"/>
    </row>
    <row r="758" spans="1:16" s="2308" customFormat="1" ht="27.95" hidden="1" customHeight="1" outlineLevel="1">
      <c r="A758" s="1162"/>
      <c r="B758" s="824" t="s">
        <v>1881</v>
      </c>
      <c r="C758" s="2323">
        <v>90</v>
      </c>
      <c r="D758" s="2324" t="s">
        <v>181</v>
      </c>
      <c r="E758" s="2304"/>
      <c r="F758" s="2325">
        <v>0.9</v>
      </c>
      <c r="G758" s="2325"/>
      <c r="H758" s="2325"/>
      <c r="I758" s="2967"/>
      <c r="J758" s="2305"/>
      <c r="K758" s="2306"/>
      <c r="L758" s="2306"/>
      <c r="M758" s="2307"/>
      <c r="N758" s="2306"/>
      <c r="O758" s="2306"/>
      <c r="P758" s="2306"/>
    </row>
    <row r="759" spans="1:16" s="2308" customFormat="1" ht="27.95" hidden="1" customHeight="1" outlineLevel="1">
      <c r="A759" s="1162"/>
      <c r="B759" s="824" t="s">
        <v>1882</v>
      </c>
      <c r="C759" s="2323">
        <v>90</v>
      </c>
      <c r="D759" s="2324" t="s">
        <v>181</v>
      </c>
      <c r="E759" s="2304"/>
      <c r="F759" s="2325">
        <v>0.9</v>
      </c>
      <c r="G759" s="2325"/>
      <c r="H759" s="2325"/>
      <c r="I759" s="2967"/>
      <c r="J759" s="2305"/>
      <c r="K759" s="2306"/>
      <c r="L759" s="2306"/>
      <c r="M759" s="2307"/>
      <c r="N759" s="2306"/>
      <c r="O759" s="2306"/>
      <c r="P759" s="2306"/>
    </row>
    <row r="760" spans="1:16" s="2308" customFormat="1" ht="27.95" hidden="1" customHeight="1" outlineLevel="1">
      <c r="A760" s="1162"/>
      <c r="B760" s="824" t="s">
        <v>1883</v>
      </c>
      <c r="C760" s="2323">
        <v>90</v>
      </c>
      <c r="D760" s="2324" t="s">
        <v>181</v>
      </c>
      <c r="E760" s="2304"/>
      <c r="F760" s="2325">
        <v>0.9</v>
      </c>
      <c r="G760" s="2325"/>
      <c r="H760" s="2325"/>
      <c r="I760" s="2967"/>
      <c r="J760" s="2305"/>
      <c r="K760" s="2306"/>
      <c r="L760" s="2306"/>
      <c r="M760" s="2307"/>
      <c r="N760" s="2306"/>
      <c r="O760" s="2306"/>
      <c r="P760" s="2306"/>
    </row>
    <row r="761" spans="1:16" s="2308" customFormat="1" ht="27.95" customHeight="1" collapsed="1">
      <c r="A761" s="1162"/>
      <c r="B761" s="824" t="s">
        <v>1884</v>
      </c>
      <c r="C761" s="2323">
        <v>90</v>
      </c>
      <c r="D761" s="2324" t="s">
        <v>181</v>
      </c>
      <c r="E761" s="2304"/>
      <c r="F761" s="2325">
        <v>0.9</v>
      </c>
      <c r="G761" s="3031">
        <v>0.952380952380952</v>
      </c>
      <c r="H761" s="2325"/>
      <c r="I761" s="2980">
        <f t="shared" ref="I761:I812" si="9">IF(OR(G761=F761,G761&gt;F761),1,0)</f>
        <v>1</v>
      </c>
      <c r="J761" s="2305"/>
      <c r="K761" s="2306"/>
      <c r="L761" s="2306"/>
      <c r="M761" s="2307"/>
      <c r="N761" s="2306"/>
      <c r="O761" s="2306"/>
      <c r="P761" s="2306"/>
    </row>
    <row r="762" spans="1:16" s="2308" customFormat="1" ht="27.95" hidden="1" customHeight="1" outlineLevel="1">
      <c r="A762" s="1162"/>
      <c r="B762" s="824" t="s">
        <v>1885</v>
      </c>
      <c r="C762" s="2323">
        <v>90</v>
      </c>
      <c r="D762" s="2324" t="s">
        <v>181</v>
      </c>
      <c r="E762" s="2304"/>
      <c r="F762" s="2325">
        <v>0.9</v>
      </c>
      <c r="G762" s="3031">
        <v>91.666666666666657</v>
      </c>
      <c r="H762" s="2325"/>
      <c r="I762" s="2980">
        <f t="shared" si="9"/>
        <v>1</v>
      </c>
      <c r="J762" s="2305"/>
      <c r="K762" s="2306"/>
      <c r="L762" s="2306"/>
      <c r="M762" s="2307"/>
      <c r="N762" s="2306"/>
      <c r="O762" s="2306"/>
      <c r="P762" s="2306"/>
    </row>
    <row r="763" spans="1:16" s="2308" customFormat="1" ht="27.95" hidden="1" customHeight="1" outlineLevel="1">
      <c r="A763" s="1162"/>
      <c r="B763" s="824" t="s">
        <v>1886</v>
      </c>
      <c r="C763" s="2323">
        <v>90</v>
      </c>
      <c r="D763" s="2324" t="s">
        <v>181</v>
      </c>
      <c r="E763" s="2304"/>
      <c r="F763" s="2325">
        <v>0.9</v>
      </c>
      <c r="G763" s="3031">
        <v>96.296296296296291</v>
      </c>
      <c r="H763" s="2325"/>
      <c r="I763" s="2980">
        <f t="shared" si="9"/>
        <v>1</v>
      </c>
      <c r="J763" s="2305"/>
      <c r="K763" s="2306"/>
      <c r="L763" s="2306"/>
      <c r="M763" s="2307"/>
      <c r="N763" s="2306"/>
      <c r="O763" s="2306"/>
      <c r="P763" s="2306"/>
    </row>
    <row r="764" spans="1:16" s="2308" customFormat="1" ht="27.95" hidden="1" customHeight="1" outlineLevel="1">
      <c r="A764" s="1162"/>
      <c r="B764" s="824" t="s">
        <v>1887</v>
      </c>
      <c r="C764" s="2323">
        <v>90</v>
      </c>
      <c r="D764" s="2324" t="s">
        <v>181</v>
      </c>
      <c r="E764" s="2304"/>
      <c r="F764" s="2325">
        <v>0.9</v>
      </c>
      <c r="G764" s="3031">
        <v>80</v>
      </c>
      <c r="H764" s="2325"/>
      <c r="I764" s="2980">
        <f t="shared" si="9"/>
        <v>1</v>
      </c>
      <c r="J764" s="2305"/>
      <c r="K764" s="2306"/>
      <c r="L764" s="2306"/>
      <c r="M764" s="2307"/>
      <c r="N764" s="2306"/>
      <c r="O764" s="2306"/>
      <c r="P764" s="2306"/>
    </row>
    <row r="765" spans="1:16" s="2308" customFormat="1" ht="27.95" customHeight="1" collapsed="1">
      <c r="A765" s="1162"/>
      <c r="B765" s="824" t="s">
        <v>1888</v>
      </c>
      <c r="C765" s="2323">
        <v>90</v>
      </c>
      <c r="D765" s="2324" t="s">
        <v>181</v>
      </c>
      <c r="E765" s="2304"/>
      <c r="F765" s="2325">
        <v>0.9</v>
      </c>
      <c r="G765" s="3031">
        <v>0.92647058823529405</v>
      </c>
      <c r="H765" s="2325"/>
      <c r="I765" s="2980">
        <f t="shared" si="9"/>
        <v>1</v>
      </c>
      <c r="J765" s="2305"/>
      <c r="K765" s="2306"/>
      <c r="L765" s="2306"/>
      <c r="M765" s="2307"/>
      <c r="N765" s="2306"/>
      <c r="O765" s="2306"/>
      <c r="P765" s="2306"/>
    </row>
    <row r="766" spans="1:16" s="2308" customFormat="1" ht="27.95" hidden="1" customHeight="1" outlineLevel="1">
      <c r="A766" s="1162"/>
      <c r="B766" s="824" t="s">
        <v>1889</v>
      </c>
      <c r="C766" s="2323">
        <v>90</v>
      </c>
      <c r="D766" s="2324" t="s">
        <v>181</v>
      </c>
      <c r="E766" s="2304"/>
      <c r="F766" s="2325">
        <v>0.9</v>
      </c>
      <c r="G766" s="3031">
        <v>99.2</v>
      </c>
      <c r="H766" s="2325"/>
      <c r="I766" s="2980">
        <f t="shared" si="9"/>
        <v>1</v>
      </c>
      <c r="J766" s="2305"/>
      <c r="K766" s="2306"/>
      <c r="L766" s="2306"/>
      <c r="M766" s="2307"/>
      <c r="N766" s="2306"/>
      <c r="O766" s="2306"/>
      <c r="P766" s="2306"/>
    </row>
    <row r="767" spans="1:16" s="2308" customFormat="1" ht="27.95" hidden="1" customHeight="1" outlineLevel="1">
      <c r="A767" s="1162"/>
      <c r="B767" s="824" t="s">
        <v>1890</v>
      </c>
      <c r="C767" s="2323">
        <v>90</v>
      </c>
      <c r="D767" s="2324" t="s">
        <v>181</v>
      </c>
      <c r="E767" s="2304"/>
      <c r="F767" s="2325">
        <v>0.9</v>
      </c>
      <c r="G767" s="3031">
        <v>100</v>
      </c>
      <c r="H767" s="2325"/>
      <c r="I767" s="2980">
        <f t="shared" si="9"/>
        <v>1</v>
      </c>
      <c r="J767" s="2305"/>
      <c r="K767" s="2306"/>
      <c r="L767" s="2306"/>
      <c r="M767" s="2307"/>
      <c r="N767" s="2306"/>
      <c r="O767" s="2306"/>
      <c r="P767" s="2306"/>
    </row>
    <row r="768" spans="1:16" s="2308" customFormat="1" ht="27.95" hidden="1" customHeight="1" outlineLevel="1">
      <c r="A768" s="1162"/>
      <c r="B768" s="824" t="s">
        <v>1891</v>
      </c>
      <c r="C768" s="2323">
        <v>90</v>
      </c>
      <c r="D768" s="2324" t="s">
        <v>181</v>
      </c>
      <c r="E768" s="2304"/>
      <c r="F768" s="2325">
        <v>0.9</v>
      </c>
      <c r="G768" s="3031">
        <v>93.333333333333329</v>
      </c>
      <c r="H768" s="2325"/>
      <c r="I768" s="2980">
        <f t="shared" si="9"/>
        <v>1</v>
      </c>
      <c r="J768" s="2305"/>
      <c r="K768" s="2306"/>
      <c r="L768" s="2306"/>
      <c r="M768" s="2307"/>
      <c r="N768" s="2306"/>
      <c r="O768" s="2306"/>
      <c r="P768" s="2306"/>
    </row>
    <row r="769" spans="1:16" s="2308" customFormat="1" ht="27.95" customHeight="1" collapsed="1">
      <c r="A769" s="1162"/>
      <c r="B769" s="824" t="s">
        <v>1892</v>
      </c>
      <c r="C769" s="2323">
        <v>90</v>
      </c>
      <c r="D769" s="2324" t="s">
        <v>181</v>
      </c>
      <c r="E769" s="2304"/>
      <c r="F769" s="2325">
        <v>0.9</v>
      </c>
      <c r="G769" s="3031">
        <v>0.98816568047337305</v>
      </c>
      <c r="H769" s="2325"/>
      <c r="I769" s="2980">
        <f t="shared" si="9"/>
        <v>1</v>
      </c>
      <c r="J769" s="2305"/>
      <c r="K769" s="2306"/>
      <c r="L769" s="2306"/>
      <c r="M769" s="2307"/>
      <c r="N769" s="2306"/>
      <c r="O769" s="2306"/>
      <c r="P769" s="2306"/>
    </row>
    <row r="770" spans="1:16" s="2308" customFormat="1" ht="27.95" hidden="1" customHeight="1" outlineLevel="1">
      <c r="A770" s="1162"/>
      <c r="B770" s="824" t="s">
        <v>1893</v>
      </c>
      <c r="C770" s="2323">
        <v>90</v>
      </c>
      <c r="D770" s="2324" t="s">
        <v>181</v>
      </c>
      <c r="E770" s="2304"/>
      <c r="F770" s="2325">
        <v>0.9</v>
      </c>
      <c r="G770" s="3031">
        <v>96.610169491525426</v>
      </c>
      <c r="H770" s="2325"/>
      <c r="I770" s="2980">
        <f t="shared" si="9"/>
        <v>1</v>
      </c>
      <c r="J770" s="2305"/>
      <c r="K770" s="2306"/>
      <c r="L770" s="2306"/>
      <c r="M770" s="2307"/>
      <c r="N770" s="2306"/>
      <c r="O770" s="2306"/>
      <c r="P770" s="2306"/>
    </row>
    <row r="771" spans="1:16" s="2308" customFormat="1" ht="27.95" hidden="1" customHeight="1" outlineLevel="1">
      <c r="A771" s="1162"/>
      <c r="B771" s="824" t="s">
        <v>1894</v>
      </c>
      <c r="C771" s="2323">
        <v>90</v>
      </c>
      <c r="D771" s="2324" t="s">
        <v>181</v>
      </c>
      <c r="E771" s="2304"/>
      <c r="F771" s="2325">
        <v>0.9</v>
      </c>
      <c r="G771" s="3031">
        <v>100</v>
      </c>
      <c r="H771" s="2325"/>
      <c r="I771" s="2980">
        <f t="shared" si="9"/>
        <v>1</v>
      </c>
      <c r="J771" s="2305"/>
      <c r="K771" s="2306"/>
      <c r="L771" s="2306"/>
      <c r="M771" s="2307"/>
      <c r="N771" s="2306"/>
      <c r="O771" s="2306"/>
      <c r="P771" s="2306"/>
    </row>
    <row r="772" spans="1:16" s="2308" customFormat="1" ht="27.95" hidden="1" customHeight="1" outlineLevel="1">
      <c r="A772" s="1162"/>
      <c r="B772" s="824" t="s">
        <v>1895</v>
      </c>
      <c r="C772" s="2323">
        <v>90</v>
      </c>
      <c r="D772" s="2324" t="s">
        <v>181</v>
      </c>
      <c r="E772" s="2304"/>
      <c r="F772" s="2325">
        <v>0.9</v>
      </c>
      <c r="G772" s="3031">
        <v>100</v>
      </c>
      <c r="H772" s="2325"/>
      <c r="I772" s="2980">
        <f t="shared" si="9"/>
        <v>1</v>
      </c>
      <c r="J772" s="2305"/>
      <c r="K772" s="2306"/>
      <c r="L772" s="2306"/>
      <c r="M772" s="2307"/>
      <c r="N772" s="2306"/>
      <c r="O772" s="2306"/>
      <c r="P772" s="2306"/>
    </row>
    <row r="773" spans="1:16" s="2308" customFormat="1" ht="27.95" hidden="1" customHeight="1" outlineLevel="1">
      <c r="A773" s="1162"/>
      <c r="B773" s="824" t="s">
        <v>1896</v>
      </c>
      <c r="C773" s="2323">
        <v>90</v>
      </c>
      <c r="D773" s="2324" t="s">
        <v>181</v>
      </c>
      <c r="E773" s="2304"/>
      <c r="F773" s="2325">
        <v>0.9</v>
      </c>
      <c r="G773" s="3031">
        <v>100</v>
      </c>
      <c r="H773" s="2325"/>
      <c r="I773" s="2980">
        <f t="shared" si="9"/>
        <v>1</v>
      </c>
      <c r="J773" s="2305"/>
      <c r="K773" s="2306"/>
      <c r="L773" s="2306"/>
      <c r="M773" s="2307"/>
      <c r="N773" s="2306"/>
      <c r="O773" s="2306"/>
      <c r="P773" s="2306"/>
    </row>
    <row r="774" spans="1:16" s="2308" customFormat="1" ht="27.95" customHeight="1" collapsed="1">
      <c r="A774" s="1162"/>
      <c r="B774" s="824" t="s">
        <v>1897</v>
      </c>
      <c r="C774" s="2323">
        <v>90</v>
      </c>
      <c r="D774" s="2324" t="s">
        <v>181</v>
      </c>
      <c r="E774" s="2304"/>
      <c r="F774" s="2325">
        <v>0.9</v>
      </c>
      <c r="G774" s="3031">
        <v>0.98230088495575196</v>
      </c>
      <c r="H774" s="2325"/>
      <c r="I774" s="2980">
        <f t="shared" si="9"/>
        <v>1</v>
      </c>
      <c r="J774" s="2305"/>
      <c r="K774" s="2306"/>
      <c r="L774" s="2306"/>
      <c r="M774" s="2307"/>
      <c r="N774" s="2306"/>
      <c r="O774" s="2306"/>
      <c r="P774" s="2306"/>
    </row>
    <row r="775" spans="1:16" s="2308" customFormat="1" ht="27.95" hidden="1" customHeight="1" outlineLevel="1">
      <c r="A775" s="1162"/>
      <c r="B775" s="824" t="s">
        <v>1898</v>
      </c>
      <c r="C775" s="2323">
        <v>90</v>
      </c>
      <c r="D775" s="2324" t="s">
        <v>181</v>
      </c>
      <c r="E775" s="2304"/>
      <c r="F775" s="2325">
        <v>0.9</v>
      </c>
      <c r="G775" s="3032"/>
      <c r="H775" s="2325"/>
      <c r="I775" s="2980">
        <f t="shared" si="9"/>
        <v>0</v>
      </c>
      <c r="J775" s="2305"/>
      <c r="K775" s="2306"/>
      <c r="L775" s="2306"/>
      <c r="M775" s="2307"/>
      <c r="N775" s="2306"/>
      <c r="O775" s="2306"/>
      <c r="P775" s="2306"/>
    </row>
    <row r="776" spans="1:16" s="2308" customFormat="1" ht="27.95" hidden="1" customHeight="1" outlineLevel="1">
      <c r="A776" s="1162"/>
      <c r="B776" s="824" t="s">
        <v>1899</v>
      </c>
      <c r="C776" s="2323">
        <v>90</v>
      </c>
      <c r="D776" s="2324" t="s">
        <v>181</v>
      </c>
      <c r="E776" s="2304"/>
      <c r="F776" s="2325">
        <v>0.9</v>
      </c>
      <c r="G776" s="3032"/>
      <c r="H776" s="2325"/>
      <c r="I776" s="2980">
        <f t="shared" si="9"/>
        <v>0</v>
      </c>
      <c r="J776" s="2305"/>
      <c r="K776" s="2306"/>
      <c r="L776" s="2306"/>
      <c r="M776" s="2307"/>
      <c r="N776" s="2306"/>
      <c r="O776" s="2306"/>
      <c r="P776" s="2306"/>
    </row>
    <row r="777" spans="1:16" s="2308" customFormat="1" ht="27.95" customHeight="1" collapsed="1">
      <c r="A777" s="1162"/>
      <c r="B777" s="824" t="s">
        <v>1900</v>
      </c>
      <c r="C777" s="2323">
        <v>90</v>
      </c>
      <c r="D777" s="2324" t="s">
        <v>181</v>
      </c>
      <c r="E777" s="2304"/>
      <c r="F777" s="2325">
        <v>0.9</v>
      </c>
      <c r="G777" s="3031">
        <v>0.98412698412698396</v>
      </c>
      <c r="H777" s="2325"/>
      <c r="I777" s="2980">
        <f t="shared" si="9"/>
        <v>1</v>
      </c>
      <c r="J777" s="2305"/>
      <c r="K777" s="2306"/>
      <c r="L777" s="2306"/>
      <c r="M777" s="2307"/>
      <c r="N777" s="2306"/>
      <c r="O777" s="2306"/>
      <c r="P777" s="2306"/>
    </row>
    <row r="778" spans="1:16" s="2308" customFormat="1" ht="27.95" hidden="1" customHeight="1" outlineLevel="1">
      <c r="A778" s="1162"/>
      <c r="B778" s="824" t="s">
        <v>1901</v>
      </c>
      <c r="C778" s="2323">
        <v>90</v>
      </c>
      <c r="D778" s="2324" t="s">
        <v>181</v>
      </c>
      <c r="E778" s="2304"/>
      <c r="F778" s="2325">
        <v>0.9</v>
      </c>
      <c r="G778" s="3031">
        <v>94.871794871794862</v>
      </c>
      <c r="H778" s="2325"/>
      <c r="I778" s="2980">
        <f t="shared" si="9"/>
        <v>1</v>
      </c>
      <c r="J778" s="2305"/>
      <c r="K778" s="2306"/>
      <c r="L778" s="2306"/>
      <c r="M778" s="2307"/>
      <c r="N778" s="2306"/>
      <c r="O778" s="2306"/>
      <c r="P778" s="2306"/>
    </row>
    <row r="779" spans="1:16" s="2308" customFormat="1" ht="27.95" hidden="1" customHeight="1" outlineLevel="1">
      <c r="A779" s="1162"/>
      <c r="B779" s="824" t="s">
        <v>1902</v>
      </c>
      <c r="C779" s="2323">
        <v>90</v>
      </c>
      <c r="D779" s="2324" t="s">
        <v>181</v>
      </c>
      <c r="E779" s="2304"/>
      <c r="F779" s="2325">
        <v>0.9</v>
      </c>
      <c r="G779" s="3031">
        <v>100</v>
      </c>
      <c r="H779" s="2325"/>
      <c r="I779" s="2980">
        <f t="shared" si="9"/>
        <v>1</v>
      </c>
      <c r="J779" s="2305"/>
      <c r="K779" s="2306"/>
      <c r="L779" s="2306"/>
      <c r="M779" s="2307"/>
      <c r="N779" s="2306"/>
      <c r="O779" s="2306"/>
      <c r="P779" s="2306"/>
    </row>
    <row r="780" spans="1:16" s="2308" customFormat="1" ht="27.95" hidden="1" customHeight="1" outlineLevel="1">
      <c r="A780" s="1166"/>
      <c r="B780" s="990" t="s">
        <v>1903</v>
      </c>
      <c r="C780" s="2323">
        <v>90</v>
      </c>
      <c r="D780" s="2327" t="s">
        <v>181</v>
      </c>
      <c r="E780" s="2310"/>
      <c r="F780" s="2325">
        <v>0.9</v>
      </c>
      <c r="G780" s="3031">
        <v>50</v>
      </c>
      <c r="H780" s="2325"/>
      <c r="I780" s="2980">
        <f t="shared" si="9"/>
        <v>1</v>
      </c>
      <c r="J780" s="2311"/>
      <c r="K780" s="2306"/>
      <c r="L780" s="2306"/>
      <c r="M780" s="2307"/>
      <c r="N780" s="2306"/>
      <c r="O780" s="2306"/>
      <c r="P780" s="2306"/>
    </row>
    <row r="781" spans="1:16" s="2308" customFormat="1" ht="27.95" hidden="1" customHeight="1" outlineLevel="1">
      <c r="A781" s="2328" t="s">
        <v>1378</v>
      </c>
      <c r="B781" s="2312" t="s">
        <v>1904</v>
      </c>
      <c r="C781" s="2323">
        <v>90</v>
      </c>
      <c r="D781" s="2329" t="s">
        <v>181</v>
      </c>
      <c r="E781" s="2313"/>
      <c r="F781" s="2325">
        <v>0.9</v>
      </c>
      <c r="G781" s="3031">
        <v>100</v>
      </c>
      <c r="H781" s="2325"/>
      <c r="I781" s="2980">
        <f t="shared" si="9"/>
        <v>1</v>
      </c>
      <c r="J781" s="2314"/>
      <c r="K781" s="2306"/>
      <c r="L781" s="2306"/>
      <c r="M781" s="2307"/>
      <c r="N781" s="2306"/>
      <c r="O781" s="2306"/>
      <c r="P781" s="2306"/>
    </row>
    <row r="782" spans="1:16" s="2308" customFormat="1" ht="27.95" customHeight="1" collapsed="1">
      <c r="A782" s="1800"/>
      <c r="B782" s="824" t="s">
        <v>1905</v>
      </c>
      <c r="C782" s="2323">
        <v>90</v>
      </c>
      <c r="D782" s="2324" t="s">
        <v>181</v>
      </c>
      <c r="E782" s="2304"/>
      <c r="F782" s="2325">
        <v>0.9</v>
      </c>
      <c r="G782" s="3031">
        <v>0.93406593406593397</v>
      </c>
      <c r="H782" s="2325"/>
      <c r="I782" s="2980">
        <f t="shared" si="9"/>
        <v>1</v>
      </c>
      <c r="J782" s="2305"/>
      <c r="K782" s="2306"/>
      <c r="L782" s="2306"/>
      <c r="M782" s="2307"/>
      <c r="N782" s="2306"/>
      <c r="O782" s="2306"/>
      <c r="P782" s="2306"/>
    </row>
    <row r="783" spans="1:16" s="2308" customFormat="1" ht="27.95" hidden="1" customHeight="1" outlineLevel="1">
      <c r="A783" s="1162"/>
      <c r="B783" s="824" t="s">
        <v>1906</v>
      </c>
      <c r="C783" s="2323">
        <v>90</v>
      </c>
      <c r="D783" s="2324" t="s">
        <v>181</v>
      </c>
      <c r="E783" s="2304"/>
      <c r="F783" s="2325">
        <v>0.9</v>
      </c>
      <c r="G783" s="3031">
        <v>100</v>
      </c>
      <c r="H783" s="2325"/>
      <c r="I783" s="2980">
        <f t="shared" si="9"/>
        <v>1</v>
      </c>
      <c r="J783" s="2305"/>
      <c r="K783" s="2306"/>
      <c r="L783" s="2306"/>
      <c r="M783" s="2307"/>
      <c r="N783" s="2306"/>
      <c r="O783" s="2306"/>
      <c r="P783" s="2306"/>
    </row>
    <row r="784" spans="1:16" s="2308" customFormat="1" ht="27.95" hidden="1" customHeight="1" outlineLevel="1">
      <c r="A784" s="1162"/>
      <c r="B784" s="824" t="s">
        <v>1907</v>
      </c>
      <c r="C784" s="2323">
        <v>90</v>
      </c>
      <c r="D784" s="2324" t="s">
        <v>181</v>
      </c>
      <c r="E784" s="2304"/>
      <c r="F784" s="2325">
        <v>0.9</v>
      </c>
      <c r="G784" s="3031">
        <v>87.5</v>
      </c>
      <c r="H784" s="2325"/>
      <c r="I784" s="2980">
        <f t="shared" si="9"/>
        <v>1</v>
      </c>
      <c r="J784" s="2305"/>
      <c r="K784" s="2306"/>
      <c r="L784" s="2306"/>
      <c r="M784" s="2307"/>
      <c r="N784" s="2306"/>
      <c r="O784" s="2306"/>
      <c r="P784" s="2306"/>
    </row>
    <row r="785" spans="1:16" s="2308" customFormat="1" ht="27.95" hidden="1" customHeight="1" outlineLevel="1">
      <c r="A785" s="1162"/>
      <c r="B785" s="824" t="s">
        <v>1908</v>
      </c>
      <c r="C785" s="2323">
        <v>90</v>
      </c>
      <c r="D785" s="2324" t="s">
        <v>181</v>
      </c>
      <c r="E785" s="2304"/>
      <c r="F785" s="2325">
        <v>0.9</v>
      </c>
      <c r="G785" s="3031">
        <v>82.758620689655174</v>
      </c>
      <c r="H785" s="2325"/>
      <c r="I785" s="2980">
        <f t="shared" si="9"/>
        <v>1</v>
      </c>
      <c r="J785" s="2305"/>
      <c r="K785" s="2306"/>
      <c r="L785" s="2306"/>
      <c r="M785" s="2307"/>
      <c r="N785" s="2306"/>
      <c r="O785" s="2306"/>
      <c r="P785" s="2306"/>
    </row>
    <row r="786" spans="1:16" s="2308" customFormat="1" ht="27.95" customHeight="1" collapsed="1">
      <c r="A786" s="1162"/>
      <c r="B786" s="824" t="s">
        <v>1909</v>
      </c>
      <c r="C786" s="2323">
        <v>90</v>
      </c>
      <c r="D786" s="2324" t="s">
        <v>181</v>
      </c>
      <c r="E786" s="2304"/>
      <c r="F786" s="2325">
        <v>0.9</v>
      </c>
      <c r="G786" s="3031">
        <v>0.90909090909090895</v>
      </c>
      <c r="H786" s="2325"/>
      <c r="I786" s="2980">
        <f t="shared" si="9"/>
        <v>1</v>
      </c>
      <c r="J786" s="2305"/>
      <c r="K786" s="2306"/>
      <c r="L786" s="2306"/>
      <c r="M786" s="2307"/>
      <c r="N786" s="2306"/>
      <c r="O786" s="2306"/>
      <c r="P786" s="2306"/>
    </row>
    <row r="787" spans="1:16" s="2308" customFormat="1" ht="27.95" customHeight="1">
      <c r="A787" s="1162"/>
      <c r="B787" s="824" t="s">
        <v>1910</v>
      </c>
      <c r="C787" s="2323">
        <v>90</v>
      </c>
      <c r="D787" s="2324" t="s">
        <v>181</v>
      </c>
      <c r="E787" s="2304"/>
      <c r="F787" s="2325">
        <v>0.9</v>
      </c>
      <c r="G787" s="3031">
        <v>1</v>
      </c>
      <c r="H787" s="2325"/>
      <c r="I787" s="2980">
        <f t="shared" si="9"/>
        <v>1</v>
      </c>
      <c r="J787" s="2305"/>
      <c r="K787" s="2306"/>
      <c r="L787" s="2306"/>
      <c r="M787" s="2307"/>
      <c r="N787" s="2306"/>
      <c r="O787" s="2306"/>
      <c r="P787" s="2306"/>
    </row>
    <row r="788" spans="1:16" s="2308" customFormat="1" ht="27.95" hidden="1" customHeight="1" outlineLevel="1">
      <c r="A788" s="1162"/>
      <c r="B788" s="824" t="s">
        <v>1911</v>
      </c>
      <c r="C788" s="2323">
        <v>90</v>
      </c>
      <c r="D788" s="2324" t="s">
        <v>181</v>
      </c>
      <c r="E788" s="2304"/>
      <c r="F788" s="2325">
        <v>0.9</v>
      </c>
      <c r="G788" s="3031">
        <v>100</v>
      </c>
      <c r="H788" s="2325"/>
      <c r="I788" s="2980">
        <f t="shared" si="9"/>
        <v>1</v>
      </c>
      <c r="J788" s="2305"/>
      <c r="K788" s="2306"/>
      <c r="L788" s="2306"/>
      <c r="M788" s="2307"/>
      <c r="N788" s="2306"/>
      <c r="O788" s="2306"/>
      <c r="P788" s="2306"/>
    </row>
    <row r="789" spans="1:16" s="2308" customFormat="1" ht="27.95" hidden="1" customHeight="1" outlineLevel="1">
      <c r="A789" s="1162"/>
      <c r="B789" s="824" t="s">
        <v>1912</v>
      </c>
      <c r="C789" s="2323">
        <v>90</v>
      </c>
      <c r="D789" s="2324" t="s">
        <v>181</v>
      </c>
      <c r="E789" s="2304"/>
      <c r="F789" s="2325">
        <v>0.9</v>
      </c>
      <c r="G789" s="3031">
        <v>100</v>
      </c>
      <c r="H789" s="2325"/>
      <c r="I789" s="2980">
        <f t="shared" si="9"/>
        <v>1</v>
      </c>
      <c r="J789" s="2305"/>
      <c r="K789" s="2306"/>
      <c r="L789" s="2306"/>
      <c r="M789" s="2307"/>
      <c r="N789" s="2306"/>
      <c r="O789" s="2306"/>
      <c r="P789" s="2306"/>
    </row>
    <row r="790" spans="1:16" s="2308" customFormat="1" ht="27.95" customHeight="1" collapsed="1">
      <c r="A790" s="1162"/>
      <c r="B790" s="824" t="s">
        <v>1913</v>
      </c>
      <c r="C790" s="2323">
        <v>90</v>
      </c>
      <c r="D790" s="2324" t="s">
        <v>181</v>
      </c>
      <c r="E790" s="2304"/>
      <c r="F790" s="2325">
        <v>0.9</v>
      </c>
      <c r="G790" s="3031">
        <v>1</v>
      </c>
      <c r="H790" s="2325"/>
      <c r="I790" s="2980">
        <f t="shared" si="9"/>
        <v>1</v>
      </c>
      <c r="J790" s="2305"/>
      <c r="K790" s="2306"/>
      <c r="L790" s="2306"/>
      <c r="M790" s="2307"/>
      <c r="N790" s="2306"/>
      <c r="O790" s="2306"/>
      <c r="P790" s="2306"/>
    </row>
    <row r="791" spans="1:16" s="2308" customFormat="1" ht="27.95" hidden="1" customHeight="1" outlineLevel="1">
      <c r="A791" s="1162"/>
      <c r="B791" s="824" t="s">
        <v>1914</v>
      </c>
      <c r="C791" s="2323">
        <v>90</v>
      </c>
      <c r="D791" s="2324" t="s">
        <v>181</v>
      </c>
      <c r="E791" s="2304"/>
      <c r="F791" s="2325">
        <v>0.9</v>
      </c>
      <c r="G791" s="3031">
        <v>100</v>
      </c>
      <c r="H791" s="2325"/>
      <c r="I791" s="2980">
        <f t="shared" si="9"/>
        <v>1</v>
      </c>
      <c r="J791" s="2305"/>
      <c r="K791" s="2306"/>
      <c r="L791" s="2306"/>
      <c r="M791" s="2307"/>
      <c r="N791" s="2306"/>
      <c r="O791" s="2306"/>
      <c r="P791" s="2306"/>
    </row>
    <row r="792" spans="1:16" s="2308" customFormat="1" ht="27.95" hidden="1" customHeight="1" outlineLevel="1">
      <c r="A792" s="1162"/>
      <c r="B792" s="824" t="s">
        <v>1915</v>
      </c>
      <c r="C792" s="2323">
        <v>90</v>
      </c>
      <c r="D792" s="2324" t="s">
        <v>181</v>
      </c>
      <c r="E792" s="2304"/>
      <c r="F792" s="2325">
        <v>0.9</v>
      </c>
      <c r="G792" s="3032"/>
      <c r="H792" s="2325"/>
      <c r="I792" s="2980">
        <f t="shared" si="9"/>
        <v>0</v>
      </c>
      <c r="J792" s="2305"/>
      <c r="K792" s="2306"/>
      <c r="L792" s="2306"/>
      <c r="M792" s="2307"/>
      <c r="N792" s="2306"/>
      <c r="O792" s="2306"/>
      <c r="P792" s="2306"/>
    </row>
    <row r="793" spans="1:16" s="2308" customFormat="1" ht="27.95" hidden="1" customHeight="1" outlineLevel="1">
      <c r="A793" s="1162"/>
      <c r="B793" s="824" t="s">
        <v>1916</v>
      </c>
      <c r="C793" s="2323">
        <v>90</v>
      </c>
      <c r="D793" s="2324" t="s">
        <v>181</v>
      </c>
      <c r="E793" s="2304"/>
      <c r="F793" s="2325">
        <v>0.9</v>
      </c>
      <c r="G793" s="3032"/>
      <c r="H793" s="2325"/>
      <c r="I793" s="2980">
        <f t="shared" si="9"/>
        <v>0</v>
      </c>
      <c r="J793" s="2305"/>
      <c r="K793" s="2306"/>
      <c r="L793" s="2306"/>
      <c r="M793" s="2307"/>
      <c r="N793" s="2306"/>
      <c r="O793" s="2306"/>
      <c r="P793" s="2306"/>
    </row>
    <row r="794" spans="1:16" s="2308" customFormat="1" ht="27.95" customHeight="1" collapsed="1">
      <c r="A794" s="1162"/>
      <c r="B794" s="824" t="s">
        <v>1917</v>
      </c>
      <c r="C794" s="2323">
        <v>90</v>
      </c>
      <c r="D794" s="2324" t="s">
        <v>181</v>
      </c>
      <c r="E794" s="2304"/>
      <c r="F794" s="2325">
        <v>0.9</v>
      </c>
      <c r="G794" s="3031">
        <v>0.93548387096774199</v>
      </c>
      <c r="H794" s="2325"/>
      <c r="I794" s="2980">
        <f t="shared" si="9"/>
        <v>1</v>
      </c>
      <c r="J794" s="2305"/>
      <c r="K794" s="2306"/>
      <c r="L794" s="2306"/>
      <c r="M794" s="2307"/>
      <c r="N794" s="2306"/>
      <c r="O794" s="2306"/>
      <c r="P794" s="2306"/>
    </row>
    <row r="795" spans="1:16" s="2308" customFormat="1" ht="27.95" hidden="1" customHeight="1" outlineLevel="1">
      <c r="A795" s="1162"/>
      <c r="B795" s="824" t="s">
        <v>1918</v>
      </c>
      <c r="C795" s="2323">
        <v>90</v>
      </c>
      <c r="D795" s="2324" t="s">
        <v>181</v>
      </c>
      <c r="E795" s="2304"/>
      <c r="F795" s="2325">
        <v>0.9</v>
      </c>
      <c r="G795" s="3031">
        <v>92</v>
      </c>
      <c r="H795" s="2325"/>
      <c r="I795" s="2980">
        <f t="shared" si="9"/>
        <v>1</v>
      </c>
      <c r="J795" s="2305"/>
      <c r="K795" s="2306"/>
      <c r="L795" s="2306"/>
      <c r="M795" s="2307"/>
      <c r="N795" s="2306"/>
      <c r="O795" s="2306"/>
      <c r="P795" s="2306"/>
    </row>
    <row r="796" spans="1:16" s="2308" customFormat="1" ht="27.95" hidden="1" customHeight="1" outlineLevel="1">
      <c r="A796" s="1162"/>
      <c r="B796" s="824" t="s">
        <v>1919</v>
      </c>
      <c r="C796" s="2323">
        <v>90</v>
      </c>
      <c r="D796" s="2324" t="s">
        <v>181</v>
      </c>
      <c r="E796" s="2304"/>
      <c r="F796" s="2325">
        <v>0.9</v>
      </c>
      <c r="G796" s="3031">
        <v>100</v>
      </c>
      <c r="H796" s="2325"/>
      <c r="I796" s="2980">
        <f t="shared" si="9"/>
        <v>1</v>
      </c>
      <c r="J796" s="2305"/>
      <c r="K796" s="2306"/>
      <c r="L796" s="2306"/>
      <c r="M796" s="2307"/>
      <c r="N796" s="2306"/>
      <c r="O796" s="2306"/>
      <c r="P796" s="2306"/>
    </row>
    <row r="797" spans="1:16" s="2308" customFormat="1" ht="27.95" hidden="1" customHeight="1" outlineLevel="1">
      <c r="A797" s="1162"/>
      <c r="B797" s="824" t="s">
        <v>1920</v>
      </c>
      <c r="C797" s="2323">
        <v>90</v>
      </c>
      <c r="D797" s="2324" t="s">
        <v>181</v>
      </c>
      <c r="E797" s="2304"/>
      <c r="F797" s="2325">
        <v>0.9</v>
      </c>
      <c r="G797" s="3031">
        <v>81.818181818181827</v>
      </c>
      <c r="H797" s="2325"/>
      <c r="I797" s="2980">
        <f t="shared" si="9"/>
        <v>1</v>
      </c>
      <c r="J797" s="2305"/>
      <c r="K797" s="2306"/>
      <c r="L797" s="2306"/>
      <c r="M797" s="2307"/>
      <c r="N797" s="2306"/>
      <c r="O797" s="2306"/>
      <c r="P797" s="2306"/>
    </row>
    <row r="798" spans="1:16" s="2308" customFormat="1" ht="27.95" customHeight="1" collapsed="1">
      <c r="A798" s="1162"/>
      <c r="B798" s="824" t="s">
        <v>1921</v>
      </c>
      <c r="C798" s="2323">
        <v>90</v>
      </c>
      <c r="D798" s="2324" t="s">
        <v>181</v>
      </c>
      <c r="E798" s="2304"/>
      <c r="F798" s="2325">
        <v>0.9</v>
      </c>
      <c r="G798" s="3031">
        <v>0.91666666666666696</v>
      </c>
      <c r="H798" s="2325"/>
      <c r="I798" s="2980">
        <f t="shared" si="9"/>
        <v>1</v>
      </c>
      <c r="J798" s="2305"/>
      <c r="K798" s="2306"/>
      <c r="L798" s="2306"/>
      <c r="M798" s="2307"/>
      <c r="N798" s="2306"/>
      <c r="O798" s="2306"/>
      <c r="P798" s="2306"/>
    </row>
    <row r="799" spans="1:16" s="2308" customFormat="1" ht="27.95" hidden="1" customHeight="1" outlineLevel="1">
      <c r="A799" s="1162"/>
      <c r="B799" s="824" t="s">
        <v>1922</v>
      </c>
      <c r="C799" s="2323">
        <v>90</v>
      </c>
      <c r="D799" s="2324" t="s">
        <v>181</v>
      </c>
      <c r="E799" s="2304"/>
      <c r="F799" s="2325">
        <v>0.9</v>
      </c>
      <c r="G799" s="3031">
        <v>100</v>
      </c>
      <c r="H799" s="2325"/>
      <c r="I799" s="2980">
        <f t="shared" si="9"/>
        <v>1</v>
      </c>
      <c r="J799" s="2305"/>
      <c r="K799" s="2306"/>
      <c r="L799" s="2306"/>
      <c r="M799" s="2307"/>
      <c r="N799" s="2306"/>
      <c r="O799" s="2306"/>
      <c r="P799" s="2306"/>
    </row>
    <row r="800" spans="1:16" s="2308" customFormat="1" ht="27.95" hidden="1" customHeight="1" outlineLevel="1">
      <c r="A800" s="1162"/>
      <c r="B800" s="824" t="s">
        <v>1923</v>
      </c>
      <c r="C800" s="2323">
        <v>90</v>
      </c>
      <c r="D800" s="2324" t="s">
        <v>181</v>
      </c>
      <c r="E800" s="2304"/>
      <c r="F800" s="2325">
        <v>0.9</v>
      </c>
      <c r="G800" s="3031">
        <v>88.888888888888886</v>
      </c>
      <c r="H800" s="2325"/>
      <c r="I800" s="2980">
        <f t="shared" si="9"/>
        <v>1</v>
      </c>
      <c r="J800" s="2305"/>
      <c r="K800" s="2306"/>
      <c r="L800" s="2306"/>
      <c r="M800" s="2307"/>
      <c r="N800" s="2306"/>
      <c r="O800" s="2306"/>
      <c r="P800" s="2306"/>
    </row>
    <row r="801" spans="1:16" s="2308" customFormat="1" ht="27.95" hidden="1" customHeight="1" outlineLevel="1">
      <c r="A801" s="1162"/>
      <c r="B801" s="824" t="s">
        <v>1924</v>
      </c>
      <c r="C801" s="2323">
        <v>90</v>
      </c>
      <c r="D801" s="2324" t="s">
        <v>181</v>
      </c>
      <c r="E801" s="2304"/>
      <c r="F801" s="2325">
        <v>0.9</v>
      </c>
      <c r="G801" s="3031">
        <v>100</v>
      </c>
      <c r="H801" s="2325"/>
      <c r="I801" s="2980">
        <f t="shared" si="9"/>
        <v>1</v>
      </c>
      <c r="J801" s="2305"/>
      <c r="K801" s="2306"/>
      <c r="L801" s="2306"/>
      <c r="M801" s="2307"/>
      <c r="N801" s="2306"/>
      <c r="O801" s="2306"/>
      <c r="P801" s="2306"/>
    </row>
    <row r="802" spans="1:16" s="2308" customFormat="1" ht="27.95" hidden="1" customHeight="1" outlineLevel="1">
      <c r="A802" s="1162"/>
      <c r="B802" s="824" t="s">
        <v>1925</v>
      </c>
      <c r="C802" s="2323">
        <v>90</v>
      </c>
      <c r="D802" s="2324" t="s">
        <v>181</v>
      </c>
      <c r="E802" s="2304"/>
      <c r="F802" s="2325">
        <v>0.9</v>
      </c>
      <c r="G802" s="3031">
        <v>100</v>
      </c>
      <c r="H802" s="2325"/>
      <c r="I802" s="2980">
        <f t="shared" si="9"/>
        <v>1</v>
      </c>
      <c r="J802" s="2305"/>
      <c r="K802" s="2306"/>
      <c r="L802" s="2306"/>
      <c r="M802" s="2307"/>
      <c r="N802" s="2306"/>
      <c r="O802" s="2306"/>
      <c r="P802" s="2306"/>
    </row>
    <row r="803" spans="1:16" s="2308" customFormat="1" ht="27.95" customHeight="1" collapsed="1">
      <c r="A803" s="1162"/>
      <c r="B803" s="824" t="s">
        <v>1926</v>
      </c>
      <c r="C803" s="2323">
        <v>90</v>
      </c>
      <c r="D803" s="2324" t="s">
        <v>181</v>
      </c>
      <c r="E803" s="2304"/>
      <c r="F803" s="2325">
        <v>0.9</v>
      </c>
      <c r="G803" s="3031">
        <v>0.98969072164948502</v>
      </c>
      <c r="H803" s="2325"/>
      <c r="I803" s="2980">
        <f t="shared" si="9"/>
        <v>1</v>
      </c>
      <c r="J803" s="2305"/>
      <c r="K803" s="2306"/>
      <c r="L803" s="2306"/>
      <c r="M803" s="2307"/>
      <c r="N803" s="2306"/>
      <c r="O803" s="2306"/>
      <c r="P803" s="2306"/>
    </row>
    <row r="804" spans="1:16" s="2308" customFormat="1" ht="27.95" hidden="1" customHeight="1" outlineLevel="1">
      <c r="A804" s="1162"/>
      <c r="B804" s="824" t="s">
        <v>1927</v>
      </c>
      <c r="C804" s="2323">
        <v>90</v>
      </c>
      <c r="D804" s="2324" t="s">
        <v>181</v>
      </c>
      <c r="E804" s="2304"/>
      <c r="F804" s="2325">
        <v>0.9</v>
      </c>
      <c r="G804" s="3031">
        <v>97.058823529411768</v>
      </c>
      <c r="H804" s="2325"/>
      <c r="I804" s="2980">
        <f t="shared" si="9"/>
        <v>1</v>
      </c>
      <c r="J804" s="2305"/>
      <c r="K804" s="2306"/>
      <c r="L804" s="2306"/>
      <c r="M804" s="2307"/>
      <c r="N804" s="2306"/>
      <c r="O804" s="2306"/>
      <c r="P804" s="2306"/>
    </row>
    <row r="805" spans="1:16" s="2308" customFormat="1" ht="27.95" hidden="1" customHeight="1" outlineLevel="1">
      <c r="A805" s="1162"/>
      <c r="B805" s="824" t="s">
        <v>1928</v>
      </c>
      <c r="C805" s="2323">
        <v>90</v>
      </c>
      <c r="D805" s="2324" t="s">
        <v>181</v>
      </c>
      <c r="E805" s="2304"/>
      <c r="F805" s="2325">
        <v>0.9</v>
      </c>
      <c r="G805" s="3031">
        <v>100</v>
      </c>
      <c r="H805" s="2325"/>
      <c r="I805" s="2980">
        <f t="shared" si="9"/>
        <v>1</v>
      </c>
      <c r="J805" s="2305"/>
      <c r="K805" s="2306"/>
      <c r="L805" s="2306"/>
      <c r="M805" s="2307"/>
      <c r="N805" s="2306"/>
      <c r="O805" s="2306"/>
      <c r="P805" s="2306"/>
    </row>
    <row r="806" spans="1:16" s="2308" customFormat="1" ht="27.95" customHeight="1" collapsed="1">
      <c r="A806" s="1162"/>
      <c r="B806" s="824" t="s">
        <v>1929</v>
      </c>
      <c r="C806" s="2323">
        <v>90</v>
      </c>
      <c r="D806" s="2324" t="s">
        <v>181</v>
      </c>
      <c r="E806" s="2304"/>
      <c r="F806" s="2325">
        <v>0.9</v>
      </c>
      <c r="G806" s="3031">
        <v>0.97674186046511002</v>
      </c>
      <c r="H806" s="2325"/>
      <c r="I806" s="2980">
        <f t="shared" si="9"/>
        <v>1</v>
      </c>
      <c r="J806" s="2305"/>
      <c r="K806" s="2306"/>
      <c r="L806" s="2306"/>
      <c r="M806" s="2307"/>
      <c r="N806" s="2306"/>
      <c r="O806" s="2306"/>
      <c r="P806" s="2306"/>
    </row>
    <row r="807" spans="1:16" s="2308" customFormat="1" ht="27.95" hidden="1" customHeight="1" outlineLevel="1">
      <c r="A807" s="1166"/>
      <c r="B807" s="990" t="s">
        <v>1930</v>
      </c>
      <c r="C807" s="2323">
        <v>90</v>
      </c>
      <c r="D807" s="2327" t="s">
        <v>181</v>
      </c>
      <c r="E807" s="2310"/>
      <c r="F807" s="2325">
        <v>0.9</v>
      </c>
      <c r="G807" s="3032"/>
      <c r="H807" s="2325"/>
      <c r="I807" s="2980">
        <f t="shared" si="9"/>
        <v>0</v>
      </c>
      <c r="J807" s="2311"/>
      <c r="K807" s="2306"/>
      <c r="L807" s="2306"/>
      <c r="M807" s="2307"/>
      <c r="N807" s="2306"/>
      <c r="O807" s="2306"/>
      <c r="P807" s="2306"/>
    </row>
    <row r="808" spans="1:16" s="2308" customFormat="1" ht="27.95" hidden="1" customHeight="1" outlineLevel="1">
      <c r="A808" s="2328" t="s">
        <v>1378</v>
      </c>
      <c r="B808" s="2312" t="s">
        <v>1931</v>
      </c>
      <c r="C808" s="2323">
        <v>90</v>
      </c>
      <c r="D808" s="2329" t="s">
        <v>181</v>
      </c>
      <c r="E808" s="2313"/>
      <c r="F808" s="2325">
        <v>0.9</v>
      </c>
      <c r="G808" s="3032"/>
      <c r="H808" s="2325"/>
      <c r="I808" s="2980">
        <f t="shared" si="9"/>
        <v>0</v>
      </c>
      <c r="J808" s="2314"/>
      <c r="K808" s="2306"/>
      <c r="L808" s="2306"/>
      <c r="M808" s="2307"/>
      <c r="N808" s="2306"/>
      <c r="O808" s="2306"/>
      <c r="P808" s="2306"/>
    </row>
    <row r="809" spans="1:16" s="2308" customFormat="1" ht="27.95" customHeight="1" collapsed="1">
      <c r="A809" s="1800"/>
      <c r="B809" s="824" t="s">
        <v>1932</v>
      </c>
      <c r="C809" s="2323">
        <v>90</v>
      </c>
      <c r="D809" s="2324" t="s">
        <v>181</v>
      </c>
      <c r="E809" s="2304"/>
      <c r="F809" s="2325">
        <v>0.9</v>
      </c>
      <c r="G809" s="3031">
        <v>1</v>
      </c>
      <c r="H809" s="2325"/>
      <c r="I809" s="2980">
        <f t="shared" si="9"/>
        <v>1</v>
      </c>
      <c r="J809" s="2305"/>
      <c r="K809" s="2306"/>
      <c r="L809" s="2306"/>
      <c r="M809" s="2307"/>
      <c r="N809" s="2306"/>
      <c r="O809" s="2306"/>
      <c r="P809" s="2306"/>
    </row>
    <row r="810" spans="1:16" s="2308" customFormat="1" ht="27.95" hidden="1" customHeight="1" outlineLevel="1">
      <c r="A810" s="1162"/>
      <c r="B810" s="824" t="s">
        <v>1933</v>
      </c>
      <c r="C810" s="2323">
        <v>90</v>
      </c>
      <c r="D810" s="2324" t="s">
        <v>181</v>
      </c>
      <c r="E810" s="2304"/>
      <c r="F810" s="2325">
        <v>0.9</v>
      </c>
      <c r="G810" s="3031">
        <v>98.591549295774655</v>
      </c>
      <c r="H810" s="2325"/>
      <c r="I810" s="2980">
        <f t="shared" si="9"/>
        <v>1</v>
      </c>
      <c r="J810" s="2305"/>
      <c r="K810" s="2306"/>
      <c r="L810" s="2306"/>
      <c r="M810" s="2307"/>
      <c r="N810" s="2306"/>
      <c r="O810" s="2306"/>
      <c r="P810" s="2306"/>
    </row>
    <row r="811" spans="1:16" s="2308" customFormat="1" ht="27.95" hidden="1" customHeight="1" outlineLevel="1">
      <c r="A811" s="1162"/>
      <c r="B811" s="824" t="s">
        <v>1934</v>
      </c>
      <c r="C811" s="2323">
        <v>90</v>
      </c>
      <c r="D811" s="2324" t="s">
        <v>181</v>
      </c>
      <c r="E811" s="2304"/>
      <c r="F811" s="2325">
        <v>0.9</v>
      </c>
      <c r="G811" s="3031">
        <v>100</v>
      </c>
      <c r="H811" s="2325"/>
      <c r="I811" s="2980">
        <f t="shared" si="9"/>
        <v>1</v>
      </c>
      <c r="J811" s="2305"/>
      <c r="K811" s="2306"/>
      <c r="L811" s="2306"/>
      <c r="M811" s="2307"/>
      <c r="N811" s="2306"/>
      <c r="O811" s="2306"/>
      <c r="P811" s="2306"/>
    </row>
    <row r="812" spans="1:16" s="2308" customFormat="1" ht="27.95" customHeight="1" collapsed="1">
      <c r="A812" s="974"/>
      <c r="B812" s="866" t="s">
        <v>1935</v>
      </c>
      <c r="C812" s="2323">
        <v>90</v>
      </c>
      <c r="D812" s="2324" t="s">
        <v>181</v>
      </c>
      <c r="E812" s="2315"/>
      <c r="F812" s="2325">
        <v>0.9</v>
      </c>
      <c r="G812" s="3031">
        <v>0.98631369863013996</v>
      </c>
      <c r="H812" s="2325"/>
      <c r="I812" s="2980">
        <f t="shared" si="9"/>
        <v>1</v>
      </c>
      <c r="J812" s="2316"/>
      <c r="K812" s="2317"/>
      <c r="L812" s="2318"/>
      <c r="O812" s="2318"/>
    </row>
    <row r="813" spans="1:16" ht="27.95" customHeight="1">
      <c r="A813" s="1967"/>
      <c r="B813" s="2023"/>
      <c r="C813" s="1801"/>
      <c r="D813" s="901"/>
      <c r="E813" s="1817"/>
      <c r="F813" s="1817"/>
      <c r="G813" s="3030"/>
      <c r="H813" s="1931"/>
      <c r="I813" s="2953"/>
      <c r="J813" s="1931"/>
      <c r="L813" s="453"/>
      <c r="M813" s="453"/>
      <c r="O813" s="453"/>
    </row>
    <row r="814" spans="1:16" ht="27.95" customHeight="1">
      <c r="A814" s="1019" t="s">
        <v>1353</v>
      </c>
      <c r="B814" s="1020" t="s">
        <v>1489</v>
      </c>
      <c r="C814" s="1012"/>
      <c r="D814" s="1803"/>
      <c r="E814" s="1818"/>
      <c r="F814" s="1822"/>
      <c r="G814" s="1818"/>
      <c r="H814" s="20"/>
      <c r="I814" s="2963"/>
      <c r="J814" s="2342" t="s">
        <v>1877</v>
      </c>
      <c r="K814" s="2037" t="s">
        <v>2326</v>
      </c>
      <c r="L814" s="2598"/>
      <c r="M814" s="453"/>
      <c r="O814" s="2598">
        <v>18</v>
      </c>
    </row>
    <row r="815" spans="1:16" ht="27.95" customHeight="1">
      <c r="A815" s="1019" t="s">
        <v>1093</v>
      </c>
      <c r="B815" s="1020" t="s">
        <v>1490</v>
      </c>
      <c r="C815" s="1012"/>
      <c r="D815" s="1803"/>
      <c r="E815" s="1818"/>
      <c r="F815" s="1822"/>
      <c r="G815" s="1818"/>
      <c r="H815" s="20"/>
      <c r="I815" s="2963"/>
      <c r="J815" s="9"/>
      <c r="K815" s="8" t="s">
        <v>1941</v>
      </c>
      <c r="L815" s="453"/>
      <c r="M815" s="453"/>
      <c r="O815" s="453"/>
    </row>
    <row r="816" spans="1:16" ht="27.95" customHeight="1">
      <c r="A816" s="1019"/>
      <c r="B816" s="2051" t="s">
        <v>1440</v>
      </c>
      <c r="C816" s="2052">
        <v>4200</v>
      </c>
      <c r="D816" s="2053" t="s">
        <v>1441</v>
      </c>
      <c r="E816" s="1818"/>
      <c r="F816" s="1822"/>
      <c r="G816" s="1818">
        <v>2378</v>
      </c>
      <c r="H816" s="2676">
        <f>G816/C816</f>
        <v>0.56619047619047624</v>
      </c>
      <c r="I816" s="2972">
        <v>1</v>
      </c>
      <c r="J816" s="1931"/>
      <c r="K816" s="8" t="s">
        <v>71</v>
      </c>
      <c r="L816" s="453"/>
      <c r="M816" s="453"/>
      <c r="O816" s="453"/>
    </row>
    <row r="817" spans="1:16" s="1796" customFormat="1" ht="18" customHeight="1">
      <c r="A817" s="1019"/>
      <c r="B817" s="798" t="s">
        <v>1938</v>
      </c>
      <c r="C817" s="2332">
        <f>C822+C826+C830+C835+C838+C843+C847+C848+C851+C855+C859+C864+C867+C870+C873</f>
        <v>4200</v>
      </c>
      <c r="D817" s="2333" t="s">
        <v>1411</v>
      </c>
      <c r="E817" s="2334"/>
      <c r="F817" s="2335"/>
      <c r="G817" s="2336"/>
      <c r="H817" s="2336"/>
      <c r="I817" s="2968"/>
      <c r="J817" s="2326"/>
      <c r="K817" s="2302"/>
    </row>
    <row r="818" spans="1:16" s="2308" customFormat="1" ht="18" hidden="1" customHeight="1" outlineLevel="1">
      <c r="A818" s="1162"/>
      <c r="B818" s="824" t="s">
        <v>1880</v>
      </c>
      <c r="C818" s="2337">
        <v>155</v>
      </c>
      <c r="D818" s="2333"/>
      <c r="E818" s="2304"/>
      <c r="F818" s="2325"/>
      <c r="G818" s="2325"/>
      <c r="H818" s="2325"/>
      <c r="I818" s="2967"/>
      <c r="J818" s="2305"/>
      <c r="K818" s="2306"/>
      <c r="L818" s="2306"/>
      <c r="M818" s="2307"/>
      <c r="N818" s="2306"/>
      <c r="O818" s="2306"/>
      <c r="P818" s="2306"/>
    </row>
    <row r="819" spans="1:16" s="2308" customFormat="1" ht="18" hidden="1" customHeight="1" outlineLevel="1">
      <c r="A819" s="1162"/>
      <c r="B819" s="824" t="s">
        <v>1881</v>
      </c>
      <c r="C819" s="2337">
        <v>105</v>
      </c>
      <c r="D819" s="2333"/>
      <c r="E819" s="2304"/>
      <c r="F819" s="2325"/>
      <c r="G819" s="2325"/>
      <c r="H819" s="2325"/>
      <c r="I819" s="2967"/>
      <c r="J819" s="2305"/>
      <c r="K819" s="2306"/>
      <c r="L819" s="2306"/>
      <c r="M819" s="2307"/>
      <c r="N819" s="2306"/>
      <c r="O819" s="2306"/>
      <c r="P819" s="2306"/>
    </row>
    <row r="820" spans="1:16" s="2308" customFormat="1" ht="18" hidden="1" customHeight="1" outlineLevel="1">
      <c r="A820" s="1162"/>
      <c r="B820" s="824" t="s">
        <v>1882</v>
      </c>
      <c r="C820" s="2337">
        <v>35</v>
      </c>
      <c r="D820" s="2333"/>
      <c r="E820" s="2304"/>
      <c r="F820" s="2325"/>
      <c r="G820" s="2325"/>
      <c r="H820" s="2325"/>
      <c r="I820" s="2967"/>
      <c r="J820" s="2305"/>
      <c r="K820" s="2306"/>
      <c r="L820" s="2306"/>
      <c r="M820" s="2307"/>
      <c r="N820" s="2306"/>
      <c r="O820" s="2306"/>
      <c r="P820" s="2306"/>
    </row>
    <row r="821" spans="1:16" s="2308" customFormat="1" ht="18" hidden="1" customHeight="1" outlineLevel="1">
      <c r="A821" s="1162"/>
      <c r="B821" s="824" t="s">
        <v>1883</v>
      </c>
      <c r="C821" s="2337">
        <v>36</v>
      </c>
      <c r="D821" s="1797"/>
      <c r="E821" s="2338"/>
      <c r="F821" s="2304"/>
      <c r="G821" s="2304"/>
      <c r="H821" s="2304"/>
      <c r="I821" s="2409"/>
      <c r="J821" s="2305"/>
      <c r="K821" s="2306"/>
      <c r="L821" s="2306"/>
      <c r="M821" s="2307"/>
      <c r="N821" s="2306"/>
      <c r="O821" s="2306"/>
      <c r="P821" s="2306"/>
    </row>
    <row r="822" spans="1:16" s="2308" customFormat="1" ht="18" customHeight="1" collapsed="1">
      <c r="A822" s="1162"/>
      <c r="B822" s="824" t="s">
        <v>1884</v>
      </c>
      <c r="C822" s="2339">
        <f>SUM(C818:C821)</f>
        <v>331</v>
      </c>
      <c r="D822" s="1797" t="s">
        <v>1939</v>
      </c>
      <c r="E822" s="2338"/>
      <c r="F822" s="2996">
        <v>0</v>
      </c>
      <c r="G822" s="3068">
        <v>136</v>
      </c>
      <c r="H822" s="2784">
        <f>G822/C822</f>
        <v>0.41087613293051362</v>
      </c>
      <c r="I822" s="2972">
        <v>1</v>
      </c>
      <c r="J822" s="2305"/>
      <c r="K822" s="2306"/>
      <c r="L822" s="2306"/>
      <c r="M822" s="2307"/>
      <c r="N822" s="2306"/>
      <c r="O822" s="2306"/>
      <c r="P822" s="2306"/>
    </row>
    <row r="823" spans="1:16" s="2308" customFormat="1" ht="18" hidden="1" customHeight="1" outlineLevel="1">
      <c r="A823" s="1162"/>
      <c r="B823" s="824" t="s">
        <v>1885</v>
      </c>
      <c r="C823" s="2337">
        <v>110</v>
      </c>
      <c r="D823" s="1797" t="s">
        <v>1939</v>
      </c>
      <c r="E823" s="2304"/>
      <c r="F823" s="2996">
        <v>0</v>
      </c>
      <c r="G823" s="2996"/>
      <c r="H823" s="2784">
        <f t="shared" ref="H823:H873" si="10">G823/C823</f>
        <v>0</v>
      </c>
      <c r="I823" s="2972">
        <v>1</v>
      </c>
      <c r="J823" s="2305"/>
      <c r="K823" s="2306"/>
      <c r="L823" s="2306"/>
      <c r="M823" s="2307"/>
      <c r="N823" s="2306"/>
      <c r="O823" s="2306"/>
      <c r="P823" s="2306"/>
    </row>
    <row r="824" spans="1:16" s="2308" customFormat="1" ht="18" hidden="1" customHeight="1" outlineLevel="1">
      <c r="A824" s="1162"/>
      <c r="B824" s="824" t="s">
        <v>1886</v>
      </c>
      <c r="C824" s="2337">
        <v>90</v>
      </c>
      <c r="D824" s="1797" t="s">
        <v>1939</v>
      </c>
      <c r="E824" s="2304"/>
      <c r="F824" s="2996">
        <v>0</v>
      </c>
      <c r="G824" s="2996"/>
      <c r="H824" s="2784">
        <f t="shared" si="10"/>
        <v>0</v>
      </c>
      <c r="I824" s="2972">
        <v>1</v>
      </c>
      <c r="J824" s="2305"/>
      <c r="K824" s="2306"/>
      <c r="L824" s="2306"/>
      <c r="M824" s="2307"/>
      <c r="N824" s="2306"/>
      <c r="O824" s="2306"/>
      <c r="P824" s="2306"/>
    </row>
    <row r="825" spans="1:16" s="2308" customFormat="1" ht="18" hidden="1" customHeight="1" outlineLevel="1">
      <c r="A825" s="1162"/>
      <c r="B825" s="824" t="s">
        <v>1887</v>
      </c>
      <c r="C825" s="2337">
        <v>100</v>
      </c>
      <c r="D825" s="1797" t="s">
        <v>1939</v>
      </c>
      <c r="E825" s="2304"/>
      <c r="F825" s="2996">
        <v>0</v>
      </c>
      <c r="G825" s="2996"/>
      <c r="H825" s="2784">
        <f t="shared" si="10"/>
        <v>0</v>
      </c>
      <c r="I825" s="2972">
        <v>1</v>
      </c>
      <c r="J825" s="2305"/>
      <c r="K825" s="2306"/>
      <c r="L825" s="2306"/>
      <c r="M825" s="2307"/>
      <c r="N825" s="2306"/>
      <c r="O825" s="2306"/>
      <c r="P825" s="2306"/>
    </row>
    <row r="826" spans="1:16" s="2308" customFormat="1" ht="18" customHeight="1" collapsed="1">
      <c r="A826" s="1162"/>
      <c r="B826" s="824" t="s">
        <v>1888</v>
      </c>
      <c r="C826" s="2339">
        <f>SUM(C823:C825)</f>
        <v>300</v>
      </c>
      <c r="D826" s="1797" t="s">
        <v>1939</v>
      </c>
      <c r="E826" s="2304"/>
      <c r="F826" s="2996">
        <v>0</v>
      </c>
      <c r="G826" s="3068">
        <v>87</v>
      </c>
      <c r="H826" s="2784">
        <f t="shared" si="10"/>
        <v>0.28999999999999998</v>
      </c>
      <c r="I826" s="2972">
        <v>1</v>
      </c>
      <c r="J826" s="2305"/>
      <c r="K826" s="2306"/>
      <c r="L826" s="2306"/>
      <c r="M826" s="2307"/>
      <c r="N826" s="2306"/>
      <c r="O826" s="2306"/>
      <c r="P826" s="2306"/>
    </row>
    <row r="827" spans="1:16" s="2308" customFormat="1" ht="18" hidden="1" customHeight="1" outlineLevel="1">
      <c r="A827" s="1162"/>
      <c r="B827" s="824" t="s">
        <v>1889</v>
      </c>
      <c r="C827" s="2337">
        <v>170</v>
      </c>
      <c r="D827" s="1797" t="s">
        <v>1939</v>
      </c>
      <c r="E827" s="2304"/>
      <c r="F827" s="2996">
        <v>0</v>
      </c>
      <c r="G827" s="2996"/>
      <c r="H827" s="2784">
        <f t="shared" si="10"/>
        <v>0</v>
      </c>
      <c r="I827" s="2972">
        <v>1</v>
      </c>
      <c r="J827" s="2305"/>
      <c r="K827" s="2306"/>
      <c r="L827" s="2306"/>
      <c r="M827" s="2307"/>
      <c r="N827" s="2306"/>
      <c r="O827" s="2306"/>
      <c r="P827" s="2306"/>
    </row>
    <row r="828" spans="1:16" s="2308" customFormat="1" ht="18" hidden="1" customHeight="1" outlineLevel="1">
      <c r="A828" s="1162"/>
      <c r="B828" s="824" t="s">
        <v>1890</v>
      </c>
      <c r="C828" s="2337">
        <v>105</v>
      </c>
      <c r="D828" s="1797" t="s">
        <v>1939</v>
      </c>
      <c r="E828" s="2304"/>
      <c r="F828" s="2996">
        <v>0</v>
      </c>
      <c r="G828" s="2996"/>
      <c r="H828" s="2784">
        <f t="shared" si="10"/>
        <v>0</v>
      </c>
      <c r="I828" s="2972">
        <v>1</v>
      </c>
      <c r="J828" s="2305"/>
      <c r="K828" s="2306"/>
      <c r="L828" s="2306"/>
      <c r="M828" s="2307"/>
      <c r="N828" s="2306"/>
      <c r="O828" s="2306"/>
      <c r="P828" s="2306"/>
    </row>
    <row r="829" spans="1:16" s="2308" customFormat="1" ht="18" hidden="1" customHeight="1" outlineLevel="1">
      <c r="A829" s="1162"/>
      <c r="B829" s="824" t="s">
        <v>1891</v>
      </c>
      <c r="C829" s="2337">
        <v>55</v>
      </c>
      <c r="D829" s="1797" t="s">
        <v>1939</v>
      </c>
      <c r="E829" s="2304"/>
      <c r="F829" s="2996">
        <v>0</v>
      </c>
      <c r="G829" s="2996"/>
      <c r="H829" s="2784">
        <f t="shared" si="10"/>
        <v>0</v>
      </c>
      <c r="I829" s="2972">
        <v>1</v>
      </c>
      <c r="J829" s="2305"/>
      <c r="K829" s="2306"/>
      <c r="L829" s="2306"/>
      <c r="M829" s="2307"/>
      <c r="N829" s="2306"/>
      <c r="O829" s="2306"/>
      <c r="P829" s="2306"/>
    </row>
    <row r="830" spans="1:16" s="2308" customFormat="1" ht="18" customHeight="1" collapsed="1">
      <c r="A830" s="1162"/>
      <c r="B830" s="824" t="s">
        <v>1892</v>
      </c>
      <c r="C830" s="2339">
        <f>SUM(C827:C829)</f>
        <v>330</v>
      </c>
      <c r="D830" s="1797" t="s">
        <v>1939</v>
      </c>
      <c r="E830" s="2304"/>
      <c r="F830" s="2996">
        <v>0</v>
      </c>
      <c r="G830" s="3068">
        <v>177</v>
      </c>
      <c r="H830" s="2784">
        <f t="shared" si="10"/>
        <v>0.53636363636363638</v>
      </c>
      <c r="I830" s="2972">
        <v>1</v>
      </c>
      <c r="J830" s="2305"/>
      <c r="K830" s="2306"/>
      <c r="L830" s="2306"/>
      <c r="M830" s="2307"/>
      <c r="N830" s="2306"/>
      <c r="O830" s="2306"/>
      <c r="P830" s="2306"/>
    </row>
    <row r="831" spans="1:16" s="2308" customFormat="1" ht="18" hidden="1" customHeight="1" outlineLevel="1">
      <c r="A831" s="1162"/>
      <c r="B831" s="824" t="s">
        <v>1893</v>
      </c>
      <c r="C831" s="2337">
        <v>125</v>
      </c>
      <c r="D831" s="1797" t="s">
        <v>1939</v>
      </c>
      <c r="E831" s="2304"/>
      <c r="F831" s="2996">
        <v>0</v>
      </c>
      <c r="G831" s="2996"/>
      <c r="H831" s="2784">
        <f t="shared" si="10"/>
        <v>0</v>
      </c>
      <c r="I831" s="2972">
        <v>1</v>
      </c>
      <c r="J831" s="2305"/>
      <c r="K831" s="2306"/>
      <c r="L831" s="2306"/>
      <c r="M831" s="2307"/>
      <c r="N831" s="2306"/>
      <c r="O831" s="2306"/>
      <c r="P831" s="2306"/>
    </row>
    <row r="832" spans="1:16" s="2308" customFormat="1" ht="18" hidden="1" customHeight="1" outlineLevel="1">
      <c r="A832" s="1162"/>
      <c r="B832" s="824" t="s">
        <v>1894</v>
      </c>
      <c r="C832" s="2337">
        <v>150</v>
      </c>
      <c r="D832" s="1797" t="s">
        <v>1939</v>
      </c>
      <c r="E832" s="2304"/>
      <c r="F832" s="2996">
        <v>0</v>
      </c>
      <c r="G832" s="2996"/>
      <c r="H832" s="2784">
        <f t="shared" si="10"/>
        <v>0</v>
      </c>
      <c r="I832" s="2972">
        <v>1</v>
      </c>
      <c r="J832" s="2305"/>
      <c r="K832" s="2306"/>
      <c r="L832" s="2306"/>
      <c r="M832" s="2307"/>
      <c r="N832" s="2306"/>
      <c r="O832" s="2306"/>
      <c r="P832" s="2306"/>
    </row>
    <row r="833" spans="1:16" s="2308" customFormat="1" ht="18" hidden="1" customHeight="1" outlineLevel="1">
      <c r="A833" s="1162"/>
      <c r="B833" s="824" t="s">
        <v>1895</v>
      </c>
      <c r="C833" s="2337">
        <v>65</v>
      </c>
      <c r="D833" s="1797" t="s">
        <v>1939</v>
      </c>
      <c r="E833" s="2304"/>
      <c r="F833" s="2996">
        <v>0</v>
      </c>
      <c r="G833" s="2996"/>
      <c r="H833" s="2784">
        <f t="shared" si="10"/>
        <v>0</v>
      </c>
      <c r="I833" s="2972">
        <v>1</v>
      </c>
      <c r="J833" s="2305"/>
      <c r="K833" s="2306"/>
      <c r="L833" s="2306"/>
      <c r="M833" s="2307"/>
      <c r="N833" s="2306"/>
      <c r="O833" s="2306"/>
      <c r="P833" s="2306"/>
    </row>
    <row r="834" spans="1:16" s="2308" customFormat="1" ht="18" hidden="1" customHeight="1" outlineLevel="1">
      <c r="A834" s="1162"/>
      <c r="B834" s="824" t="s">
        <v>1896</v>
      </c>
      <c r="C834" s="2337">
        <v>40</v>
      </c>
      <c r="D834" s="1797" t="s">
        <v>1939</v>
      </c>
      <c r="E834" s="2304"/>
      <c r="F834" s="2996">
        <v>0</v>
      </c>
      <c r="G834" s="2996"/>
      <c r="H834" s="2784">
        <f t="shared" si="10"/>
        <v>0</v>
      </c>
      <c r="I834" s="2972">
        <v>1</v>
      </c>
      <c r="J834" s="2305"/>
      <c r="K834" s="2306"/>
      <c r="L834" s="2306"/>
      <c r="M834" s="2307"/>
      <c r="N834" s="2306"/>
      <c r="O834" s="2306"/>
      <c r="P834" s="2306"/>
    </row>
    <row r="835" spans="1:16" s="2308" customFormat="1" ht="18" customHeight="1" collapsed="1">
      <c r="A835" s="1162"/>
      <c r="B835" s="824" t="s">
        <v>1897</v>
      </c>
      <c r="C835" s="2339">
        <f>SUM(C831:C834)</f>
        <v>380</v>
      </c>
      <c r="D835" s="1797" t="s">
        <v>1939</v>
      </c>
      <c r="E835" s="2304"/>
      <c r="F835" s="2996">
        <v>0</v>
      </c>
      <c r="G835" s="3068">
        <v>54</v>
      </c>
      <c r="H835" s="2784">
        <f t="shared" si="10"/>
        <v>0.14210526315789473</v>
      </c>
      <c r="I835" s="2972">
        <v>1</v>
      </c>
      <c r="J835" s="2305"/>
      <c r="K835" s="2306"/>
      <c r="L835" s="2306"/>
      <c r="M835" s="2307"/>
      <c r="N835" s="2306"/>
      <c r="O835" s="2306"/>
      <c r="P835" s="2306"/>
    </row>
    <row r="836" spans="1:16" s="2308" customFormat="1" ht="18" hidden="1" customHeight="1" outlineLevel="1">
      <c r="A836" s="1162"/>
      <c r="B836" s="824" t="s">
        <v>1898</v>
      </c>
      <c r="C836" s="2337">
        <v>280</v>
      </c>
      <c r="D836" s="1797" t="s">
        <v>1939</v>
      </c>
      <c r="E836" s="2304"/>
      <c r="F836" s="2996">
        <v>0</v>
      </c>
      <c r="G836" s="2996"/>
      <c r="H836" s="2784">
        <f t="shared" si="10"/>
        <v>0</v>
      </c>
      <c r="I836" s="2972">
        <v>1</v>
      </c>
      <c r="J836" s="2305"/>
      <c r="K836" s="2306"/>
      <c r="L836" s="2306"/>
      <c r="M836" s="2307"/>
      <c r="N836" s="2306"/>
      <c r="O836" s="2306"/>
      <c r="P836" s="2306"/>
    </row>
    <row r="837" spans="1:16" s="2308" customFormat="1" ht="18" hidden="1" customHeight="1" outlineLevel="1">
      <c r="A837" s="1162"/>
      <c r="B837" s="824" t="s">
        <v>1899</v>
      </c>
      <c r="C837" s="2337">
        <v>40</v>
      </c>
      <c r="D837" s="1797" t="s">
        <v>1939</v>
      </c>
      <c r="E837" s="2304"/>
      <c r="F837" s="2996">
        <v>0</v>
      </c>
      <c r="G837" s="2996"/>
      <c r="H837" s="2784">
        <f t="shared" si="10"/>
        <v>0</v>
      </c>
      <c r="I837" s="2972">
        <v>1</v>
      </c>
      <c r="J837" s="2305"/>
      <c r="K837" s="2306"/>
      <c r="L837" s="2306"/>
      <c r="M837" s="2307"/>
      <c r="N837" s="2306"/>
      <c r="O837" s="2306"/>
      <c r="P837" s="2306"/>
    </row>
    <row r="838" spans="1:16" s="2308" customFormat="1" ht="18" customHeight="1" collapsed="1">
      <c r="A838" s="1162"/>
      <c r="B838" s="824" t="s">
        <v>1900</v>
      </c>
      <c r="C838" s="2339">
        <f>SUM(C836:C837)</f>
        <v>320</v>
      </c>
      <c r="D838" s="1797" t="s">
        <v>1939</v>
      </c>
      <c r="E838" s="2304"/>
      <c r="F838" s="2996">
        <v>0</v>
      </c>
      <c r="G838" s="3068">
        <v>112</v>
      </c>
      <c r="H838" s="2784">
        <f t="shared" si="10"/>
        <v>0.35</v>
      </c>
      <c r="I838" s="2972">
        <v>1</v>
      </c>
      <c r="J838" s="2305"/>
      <c r="K838" s="2306"/>
      <c r="L838" s="2306"/>
      <c r="M838" s="2307"/>
      <c r="N838" s="2306"/>
      <c r="O838" s="2306"/>
      <c r="P838" s="2306"/>
    </row>
    <row r="839" spans="1:16" s="2308" customFormat="1" ht="18" hidden="1" customHeight="1" outlineLevel="1">
      <c r="A839" s="1162"/>
      <c r="B839" s="824" t="s">
        <v>1901</v>
      </c>
      <c r="C839" s="2337">
        <v>240</v>
      </c>
      <c r="D839" s="1797" t="s">
        <v>1939</v>
      </c>
      <c r="E839" s="2304"/>
      <c r="F839" s="2996">
        <v>0</v>
      </c>
      <c r="G839" s="2996"/>
      <c r="H839" s="2784">
        <f t="shared" si="10"/>
        <v>0</v>
      </c>
      <c r="I839" s="2972">
        <v>1</v>
      </c>
      <c r="J839" s="2305"/>
      <c r="K839" s="2306"/>
      <c r="L839" s="2306"/>
      <c r="M839" s="2307"/>
      <c r="N839" s="2306"/>
      <c r="O839" s="2306"/>
      <c r="P839" s="2306"/>
    </row>
    <row r="840" spans="1:16" s="2308" customFormat="1" ht="18" hidden="1" customHeight="1" outlineLevel="1">
      <c r="A840" s="1166"/>
      <c r="B840" s="990" t="s">
        <v>1902</v>
      </c>
      <c r="C840" s="2337">
        <v>80</v>
      </c>
      <c r="D840" s="1797" t="s">
        <v>1939</v>
      </c>
      <c r="E840" s="2310"/>
      <c r="F840" s="2996">
        <v>0</v>
      </c>
      <c r="G840" s="3069"/>
      <c r="H840" s="2784">
        <f t="shared" si="10"/>
        <v>0</v>
      </c>
      <c r="I840" s="2972">
        <v>1</v>
      </c>
      <c r="J840" s="2311"/>
      <c r="K840" s="2306"/>
      <c r="L840" s="2306"/>
      <c r="M840" s="2307"/>
      <c r="N840" s="2306"/>
      <c r="O840" s="2306"/>
      <c r="P840" s="2306"/>
    </row>
    <row r="841" spans="1:16" s="2308" customFormat="1" ht="18" hidden="1" customHeight="1" outlineLevel="1">
      <c r="A841" s="1000" t="s">
        <v>1353</v>
      </c>
      <c r="B841" s="2312" t="s">
        <v>1903</v>
      </c>
      <c r="C841" s="2337">
        <v>60</v>
      </c>
      <c r="D841" s="1797" t="s">
        <v>1939</v>
      </c>
      <c r="E841" s="2313"/>
      <c r="F841" s="2996">
        <v>0</v>
      </c>
      <c r="G841" s="3070"/>
      <c r="H841" s="2784">
        <f t="shared" si="10"/>
        <v>0</v>
      </c>
      <c r="I841" s="2972">
        <v>1</v>
      </c>
      <c r="J841" s="2314"/>
      <c r="K841" s="2306"/>
      <c r="L841" s="2306"/>
      <c r="M841" s="2307"/>
      <c r="N841" s="2306"/>
      <c r="O841" s="2306"/>
      <c r="P841" s="2306"/>
    </row>
    <row r="842" spans="1:16" s="2308" customFormat="1" ht="18" hidden="1" customHeight="1" outlineLevel="1">
      <c r="A842" s="1019" t="s">
        <v>1940</v>
      </c>
      <c r="B842" s="824" t="s">
        <v>1904</v>
      </c>
      <c r="C842" s="2337">
        <v>35</v>
      </c>
      <c r="D842" s="1797" t="s">
        <v>1939</v>
      </c>
      <c r="E842" s="2304"/>
      <c r="F842" s="2996">
        <v>0</v>
      </c>
      <c r="G842" s="2996"/>
      <c r="H842" s="2784">
        <f t="shared" si="10"/>
        <v>0</v>
      </c>
      <c r="I842" s="2972">
        <v>1</v>
      </c>
      <c r="J842" s="2305"/>
      <c r="K842" s="2306"/>
      <c r="L842" s="2306"/>
      <c r="M842" s="2307"/>
      <c r="N842" s="2306"/>
      <c r="O842" s="2306"/>
      <c r="P842" s="2306"/>
    </row>
    <row r="843" spans="1:16" s="2308" customFormat="1" ht="18" customHeight="1" collapsed="1">
      <c r="A843" s="1162"/>
      <c r="B843" s="824" t="s">
        <v>1905</v>
      </c>
      <c r="C843" s="2339">
        <f>SUM(C839:C842)</f>
        <v>415</v>
      </c>
      <c r="D843" s="1797" t="s">
        <v>1939</v>
      </c>
      <c r="E843" s="2304"/>
      <c r="F843" s="2996">
        <v>0</v>
      </c>
      <c r="G843" s="3068">
        <v>115</v>
      </c>
      <c r="H843" s="2784">
        <f t="shared" si="10"/>
        <v>0.27710843373493976</v>
      </c>
      <c r="I843" s="2972">
        <v>1</v>
      </c>
      <c r="J843" s="2305"/>
      <c r="K843" s="2306"/>
      <c r="L843" s="2306"/>
      <c r="M843" s="2307"/>
      <c r="N843" s="2306"/>
      <c r="O843" s="2306"/>
      <c r="P843" s="2306"/>
    </row>
    <row r="844" spans="1:16" s="2308" customFormat="1" ht="18" hidden="1" customHeight="1" outlineLevel="1">
      <c r="A844" s="1162"/>
      <c r="B844" s="824" t="s">
        <v>1906</v>
      </c>
      <c r="C844" s="2337">
        <v>120</v>
      </c>
      <c r="D844" s="1797" t="s">
        <v>1939</v>
      </c>
      <c r="E844" s="2304"/>
      <c r="F844" s="2996">
        <v>0</v>
      </c>
      <c r="G844" s="2996"/>
      <c r="H844" s="2784">
        <f t="shared" si="10"/>
        <v>0</v>
      </c>
      <c r="I844" s="2972">
        <v>1</v>
      </c>
      <c r="J844" s="2305"/>
      <c r="K844" s="2306"/>
      <c r="L844" s="2306"/>
      <c r="M844" s="2307"/>
      <c r="N844" s="2306"/>
      <c r="O844" s="2306"/>
      <c r="P844" s="2306"/>
    </row>
    <row r="845" spans="1:16" s="2308" customFormat="1" ht="18" hidden="1" customHeight="1" outlineLevel="1">
      <c r="A845" s="1162"/>
      <c r="B845" s="824" t="s">
        <v>1907</v>
      </c>
      <c r="C845" s="2337">
        <v>60</v>
      </c>
      <c r="D845" s="1797" t="s">
        <v>1939</v>
      </c>
      <c r="E845" s="2304"/>
      <c r="F845" s="2996">
        <v>0</v>
      </c>
      <c r="G845" s="2996"/>
      <c r="H845" s="2784">
        <f t="shared" si="10"/>
        <v>0</v>
      </c>
      <c r="I845" s="2972">
        <v>1</v>
      </c>
      <c r="J845" s="2305"/>
      <c r="K845" s="2306"/>
      <c r="L845" s="2306"/>
      <c r="M845" s="2307"/>
      <c r="N845" s="2306"/>
      <c r="O845" s="2306"/>
      <c r="P845" s="2306"/>
    </row>
    <row r="846" spans="1:16" s="2308" customFormat="1" ht="18" hidden="1" customHeight="1" outlineLevel="1">
      <c r="A846" s="1162"/>
      <c r="B846" s="824" t="s">
        <v>1908</v>
      </c>
      <c r="C846" s="2337">
        <v>57</v>
      </c>
      <c r="D846" s="1797" t="s">
        <v>1939</v>
      </c>
      <c r="E846" s="2304"/>
      <c r="F846" s="2996">
        <v>0</v>
      </c>
      <c r="G846" s="2996"/>
      <c r="H846" s="2784">
        <f t="shared" si="10"/>
        <v>0</v>
      </c>
      <c r="I846" s="2972">
        <v>1</v>
      </c>
      <c r="J846" s="2305"/>
      <c r="K846" s="2306"/>
      <c r="L846" s="2306"/>
      <c r="M846" s="2307"/>
      <c r="N846" s="2306"/>
      <c r="O846" s="2306"/>
      <c r="P846" s="2306"/>
    </row>
    <row r="847" spans="1:16" s="2308" customFormat="1" ht="18" customHeight="1" collapsed="1">
      <c r="A847" s="1162"/>
      <c r="B847" s="824" t="s">
        <v>1909</v>
      </c>
      <c r="C847" s="2339">
        <f>SUM(C844:C846)</f>
        <v>237</v>
      </c>
      <c r="D847" s="1797" t="s">
        <v>1939</v>
      </c>
      <c r="E847" s="2304"/>
      <c r="F847" s="2996">
        <v>0</v>
      </c>
      <c r="G847" s="3068">
        <v>55</v>
      </c>
      <c r="H847" s="2784">
        <f t="shared" si="10"/>
        <v>0.2320675105485232</v>
      </c>
      <c r="I847" s="2972">
        <v>1</v>
      </c>
      <c r="J847" s="2305"/>
      <c r="K847" s="2306"/>
      <c r="L847" s="2306"/>
      <c r="M847" s="2307"/>
      <c r="N847" s="2306"/>
      <c r="O847" s="2306"/>
      <c r="P847" s="2306"/>
    </row>
    <row r="848" spans="1:16" s="2308" customFormat="1" ht="18" customHeight="1">
      <c r="A848" s="1162"/>
      <c r="B848" s="824" t="s">
        <v>1910</v>
      </c>
      <c r="C848" s="2339">
        <v>170</v>
      </c>
      <c r="D848" s="1797" t="s">
        <v>1939</v>
      </c>
      <c r="E848" s="2304"/>
      <c r="F848" s="2996">
        <v>0</v>
      </c>
      <c r="G848" s="3068">
        <v>62</v>
      </c>
      <c r="H848" s="2784">
        <f t="shared" si="10"/>
        <v>0.36470588235294116</v>
      </c>
      <c r="I848" s="2972">
        <v>1</v>
      </c>
      <c r="J848" s="2305"/>
      <c r="K848" s="2306"/>
      <c r="L848" s="2306"/>
      <c r="M848" s="2307"/>
      <c r="N848" s="2306"/>
      <c r="O848" s="2306"/>
      <c r="P848" s="2306"/>
    </row>
    <row r="849" spans="1:16" s="2308" customFormat="1" ht="18" hidden="1" customHeight="1" outlineLevel="1">
      <c r="A849" s="1162"/>
      <c r="B849" s="824" t="s">
        <v>1911</v>
      </c>
      <c r="C849" s="2337">
        <v>125</v>
      </c>
      <c r="D849" s="1797" t="s">
        <v>1939</v>
      </c>
      <c r="E849" s="2304"/>
      <c r="F849" s="2996">
        <v>0</v>
      </c>
      <c r="G849" s="2996"/>
      <c r="H849" s="2784">
        <f t="shared" si="10"/>
        <v>0</v>
      </c>
      <c r="I849" s="2972">
        <v>1</v>
      </c>
      <c r="J849" s="2305"/>
      <c r="K849" s="2306"/>
      <c r="L849" s="2306"/>
      <c r="M849" s="2307"/>
      <c r="N849" s="2306"/>
      <c r="O849" s="2306"/>
      <c r="P849" s="2306"/>
    </row>
    <row r="850" spans="1:16" s="2308" customFormat="1" ht="18" hidden="1" customHeight="1" outlineLevel="1">
      <c r="A850" s="1162"/>
      <c r="B850" s="824" t="s">
        <v>1912</v>
      </c>
      <c r="C850" s="2337">
        <v>65</v>
      </c>
      <c r="D850" s="1797" t="s">
        <v>1939</v>
      </c>
      <c r="E850" s="2304"/>
      <c r="F850" s="2996">
        <v>0</v>
      </c>
      <c r="G850" s="2996"/>
      <c r="H850" s="2784">
        <f t="shared" si="10"/>
        <v>0</v>
      </c>
      <c r="I850" s="2972">
        <v>1</v>
      </c>
      <c r="J850" s="2305"/>
      <c r="K850" s="2306"/>
      <c r="L850" s="2306"/>
      <c r="M850" s="2307"/>
      <c r="N850" s="2306"/>
      <c r="O850" s="2306"/>
      <c r="P850" s="2306"/>
    </row>
    <row r="851" spans="1:16" s="2308" customFormat="1" ht="18" customHeight="1" collapsed="1">
      <c r="A851" s="1162"/>
      <c r="B851" s="824" t="s">
        <v>1913</v>
      </c>
      <c r="C851" s="2339">
        <f>SUM(C849:C850)</f>
        <v>190</v>
      </c>
      <c r="D851" s="1797" t="s">
        <v>1939</v>
      </c>
      <c r="E851" s="2304"/>
      <c r="F851" s="2996">
        <v>0</v>
      </c>
      <c r="G851" s="3068">
        <v>23</v>
      </c>
      <c r="H851" s="2784">
        <f t="shared" si="10"/>
        <v>0.12105263157894737</v>
      </c>
      <c r="I851" s="2972">
        <v>1</v>
      </c>
      <c r="J851" s="2305"/>
      <c r="K851" s="2306"/>
      <c r="L851" s="2306"/>
      <c r="M851" s="2307"/>
      <c r="N851" s="2306"/>
      <c r="O851" s="2306"/>
      <c r="P851" s="2306"/>
    </row>
    <row r="852" spans="1:16" s="2308" customFormat="1" ht="18" hidden="1" customHeight="1" outlineLevel="1">
      <c r="A852" s="1162"/>
      <c r="B852" s="824" t="s">
        <v>1914</v>
      </c>
      <c r="C852" s="2337">
        <v>80</v>
      </c>
      <c r="D852" s="1797" t="s">
        <v>1939</v>
      </c>
      <c r="E852" s="2304"/>
      <c r="F852" s="2996">
        <v>0</v>
      </c>
      <c r="G852" s="2996"/>
      <c r="H852" s="2784">
        <f t="shared" si="10"/>
        <v>0</v>
      </c>
      <c r="I852" s="2972">
        <v>1</v>
      </c>
      <c r="J852" s="2305"/>
      <c r="K852" s="2306"/>
      <c r="L852" s="2306"/>
      <c r="M852" s="2307"/>
      <c r="N852" s="2306"/>
      <c r="O852" s="2306"/>
      <c r="P852" s="2306"/>
    </row>
    <row r="853" spans="1:16" s="2308" customFormat="1" ht="18" hidden="1" customHeight="1" outlineLevel="1">
      <c r="A853" s="1162"/>
      <c r="B853" s="824" t="s">
        <v>1915</v>
      </c>
      <c r="C853" s="2337">
        <v>130</v>
      </c>
      <c r="D853" s="1797" t="s">
        <v>1939</v>
      </c>
      <c r="E853" s="2304"/>
      <c r="F853" s="2996">
        <v>0</v>
      </c>
      <c r="G853" s="2996"/>
      <c r="H853" s="2784">
        <f t="shared" si="10"/>
        <v>0</v>
      </c>
      <c r="I853" s="2972">
        <v>1</v>
      </c>
      <c r="J853" s="2305"/>
      <c r="K853" s="2306"/>
      <c r="L853" s="2306"/>
      <c r="M853" s="2307"/>
      <c r="N853" s="2306"/>
      <c r="O853" s="2306"/>
      <c r="P853" s="2306"/>
    </row>
    <row r="854" spans="1:16" s="2308" customFormat="1" ht="18" hidden="1" customHeight="1" outlineLevel="1">
      <c r="A854" s="1162"/>
      <c r="B854" s="824" t="s">
        <v>1916</v>
      </c>
      <c r="C854" s="2337">
        <v>120</v>
      </c>
      <c r="D854" s="1797" t="s">
        <v>1939</v>
      </c>
      <c r="E854" s="2304"/>
      <c r="F854" s="2996">
        <v>0</v>
      </c>
      <c r="G854" s="2996"/>
      <c r="H854" s="2784">
        <f t="shared" si="10"/>
        <v>0</v>
      </c>
      <c r="I854" s="2972">
        <v>1</v>
      </c>
      <c r="J854" s="2305"/>
      <c r="K854" s="2306"/>
      <c r="L854" s="2306"/>
      <c r="M854" s="2307"/>
      <c r="N854" s="2306"/>
      <c r="O854" s="2306"/>
      <c r="P854" s="2306"/>
    </row>
    <row r="855" spans="1:16" s="2308" customFormat="1" ht="18" customHeight="1" collapsed="1">
      <c r="A855" s="1162"/>
      <c r="B855" s="824" t="s">
        <v>1917</v>
      </c>
      <c r="C855" s="2339">
        <f>SUM(C852:C854)</f>
        <v>330</v>
      </c>
      <c r="D855" s="1797" t="s">
        <v>1939</v>
      </c>
      <c r="E855" s="2304"/>
      <c r="F855" s="2996">
        <v>0</v>
      </c>
      <c r="G855" s="3068">
        <v>106</v>
      </c>
      <c r="H855" s="2784">
        <f t="shared" si="10"/>
        <v>0.32121212121212123</v>
      </c>
      <c r="I855" s="2972">
        <v>1</v>
      </c>
      <c r="J855" s="2305"/>
      <c r="K855" s="2306"/>
      <c r="L855" s="2306"/>
      <c r="M855" s="2307"/>
      <c r="N855" s="2306"/>
      <c r="O855" s="2306"/>
      <c r="P855" s="2306"/>
    </row>
    <row r="856" spans="1:16" s="2308" customFormat="1" ht="18" hidden="1" customHeight="1" outlineLevel="1">
      <c r="A856" s="1162"/>
      <c r="B856" s="824" t="s">
        <v>1918</v>
      </c>
      <c r="C856" s="2337">
        <v>145</v>
      </c>
      <c r="D856" s="1797" t="s">
        <v>1939</v>
      </c>
      <c r="E856" s="2304"/>
      <c r="F856" s="2996">
        <v>0</v>
      </c>
      <c r="G856" s="2996"/>
      <c r="H856" s="2784">
        <f t="shared" si="10"/>
        <v>0</v>
      </c>
      <c r="I856" s="2972">
        <v>1</v>
      </c>
      <c r="J856" s="2305"/>
      <c r="K856" s="2306"/>
      <c r="L856" s="2306"/>
      <c r="M856" s="2307"/>
      <c r="N856" s="2306"/>
      <c r="O856" s="2306"/>
      <c r="P856" s="2306"/>
    </row>
    <row r="857" spans="1:16" s="2308" customFormat="1" ht="18" hidden="1" customHeight="1" outlineLevel="1">
      <c r="A857" s="1162"/>
      <c r="B857" s="824" t="s">
        <v>1919</v>
      </c>
      <c r="C857" s="2337">
        <v>55</v>
      </c>
      <c r="D857" s="1797" t="s">
        <v>1939</v>
      </c>
      <c r="E857" s="2304"/>
      <c r="F857" s="2996">
        <v>0</v>
      </c>
      <c r="G857" s="2996"/>
      <c r="H857" s="2784">
        <f t="shared" si="10"/>
        <v>0</v>
      </c>
      <c r="I857" s="2972">
        <v>1</v>
      </c>
      <c r="J857" s="2305"/>
      <c r="K857" s="2306"/>
      <c r="L857" s="2306"/>
      <c r="M857" s="2307"/>
      <c r="N857" s="2306"/>
      <c r="O857" s="2306"/>
      <c r="P857" s="2306"/>
    </row>
    <row r="858" spans="1:16" s="2308" customFormat="1" ht="18" hidden="1" customHeight="1" outlineLevel="1">
      <c r="A858" s="1162"/>
      <c r="B858" s="824" t="s">
        <v>1920</v>
      </c>
      <c r="C858" s="2337">
        <v>70</v>
      </c>
      <c r="D858" s="1797" t="s">
        <v>1939</v>
      </c>
      <c r="E858" s="2304"/>
      <c r="F858" s="2996">
        <v>0</v>
      </c>
      <c r="G858" s="2996"/>
      <c r="H858" s="2784">
        <f t="shared" si="10"/>
        <v>0</v>
      </c>
      <c r="I858" s="2972">
        <v>1</v>
      </c>
      <c r="J858" s="2305"/>
      <c r="K858" s="2306"/>
      <c r="L858" s="2306"/>
      <c r="M858" s="2307"/>
      <c r="N858" s="2306"/>
      <c r="O858" s="2306"/>
      <c r="P858" s="2306"/>
    </row>
    <row r="859" spans="1:16" s="2308" customFormat="1" ht="18" customHeight="1" collapsed="1">
      <c r="A859" s="1162"/>
      <c r="B859" s="824" t="s">
        <v>1921</v>
      </c>
      <c r="C859" s="2339">
        <f>SUM(C856:C858)</f>
        <v>270</v>
      </c>
      <c r="D859" s="1797" t="s">
        <v>1939</v>
      </c>
      <c r="E859" s="2304"/>
      <c r="F859" s="2996">
        <v>0</v>
      </c>
      <c r="G859" s="3068">
        <v>965</v>
      </c>
      <c r="H859" s="2784">
        <f t="shared" si="10"/>
        <v>3.574074074074074</v>
      </c>
      <c r="I859" s="2972">
        <v>1</v>
      </c>
      <c r="J859" s="2305"/>
      <c r="K859" s="2306"/>
      <c r="L859" s="2306"/>
      <c r="M859" s="2307"/>
      <c r="N859" s="2306"/>
      <c r="O859" s="2306"/>
      <c r="P859" s="2306"/>
    </row>
    <row r="860" spans="1:16" s="2308" customFormat="1" ht="18" hidden="1" customHeight="1" outlineLevel="1">
      <c r="A860" s="1162"/>
      <c r="B860" s="824" t="s">
        <v>1922</v>
      </c>
      <c r="C860" s="2337">
        <v>122</v>
      </c>
      <c r="D860" s="1797" t="s">
        <v>1939</v>
      </c>
      <c r="E860" s="2304"/>
      <c r="F860" s="2996">
        <v>0</v>
      </c>
      <c r="G860" s="2996"/>
      <c r="H860" s="2784">
        <f t="shared" si="10"/>
        <v>0</v>
      </c>
      <c r="I860" s="2972">
        <v>1</v>
      </c>
      <c r="J860" s="2305"/>
      <c r="K860" s="2306"/>
      <c r="L860" s="2306"/>
      <c r="M860" s="2307"/>
      <c r="N860" s="2306"/>
      <c r="O860" s="2306"/>
      <c r="P860" s="2306"/>
    </row>
    <row r="861" spans="1:16" s="2308" customFormat="1" ht="18" hidden="1" customHeight="1" outlineLevel="1">
      <c r="A861" s="1162"/>
      <c r="B861" s="824" t="s">
        <v>1923</v>
      </c>
      <c r="C861" s="2337">
        <v>85</v>
      </c>
      <c r="D861" s="1797" t="s">
        <v>1939</v>
      </c>
      <c r="E861" s="2304"/>
      <c r="F861" s="2996">
        <v>0</v>
      </c>
      <c r="G861" s="2996"/>
      <c r="H861" s="2784">
        <f t="shared" si="10"/>
        <v>0</v>
      </c>
      <c r="I861" s="2972">
        <v>1</v>
      </c>
      <c r="J861" s="2305"/>
      <c r="K861" s="2306"/>
      <c r="L861" s="2306"/>
      <c r="M861" s="2307"/>
      <c r="N861" s="2306"/>
      <c r="O861" s="2306"/>
      <c r="P861" s="2306"/>
    </row>
    <row r="862" spans="1:16" s="2308" customFormat="1" ht="18" hidden="1" customHeight="1" outlineLevel="1">
      <c r="A862" s="1162"/>
      <c r="B862" s="824" t="s">
        <v>1924</v>
      </c>
      <c r="C862" s="2337">
        <v>50</v>
      </c>
      <c r="D862" s="1797" t="s">
        <v>1939</v>
      </c>
      <c r="E862" s="2304"/>
      <c r="F862" s="2996">
        <v>0</v>
      </c>
      <c r="G862" s="2996"/>
      <c r="H862" s="2784">
        <f t="shared" si="10"/>
        <v>0</v>
      </c>
      <c r="I862" s="2972">
        <v>1</v>
      </c>
      <c r="J862" s="2305"/>
      <c r="K862" s="2306"/>
      <c r="L862" s="2306"/>
      <c r="M862" s="2307"/>
      <c r="N862" s="2306"/>
      <c r="O862" s="2306"/>
      <c r="P862" s="2306"/>
    </row>
    <row r="863" spans="1:16" s="2308" customFormat="1" ht="18" hidden="1" customHeight="1" outlineLevel="1">
      <c r="A863" s="1162"/>
      <c r="B863" s="824" t="s">
        <v>1925</v>
      </c>
      <c r="C863" s="2337">
        <v>40</v>
      </c>
      <c r="D863" s="1797" t="s">
        <v>1939</v>
      </c>
      <c r="E863" s="2304"/>
      <c r="F863" s="2996">
        <v>0</v>
      </c>
      <c r="G863" s="2996"/>
      <c r="H863" s="2784">
        <f t="shared" si="10"/>
        <v>0</v>
      </c>
      <c r="I863" s="2972">
        <v>1</v>
      </c>
      <c r="J863" s="2305"/>
      <c r="K863" s="2306"/>
      <c r="L863" s="2306"/>
      <c r="M863" s="2307"/>
      <c r="N863" s="2306"/>
      <c r="O863" s="2306"/>
      <c r="P863" s="2306"/>
    </row>
    <row r="864" spans="1:16" s="2308" customFormat="1" ht="18" customHeight="1" collapsed="1">
      <c r="A864" s="1162"/>
      <c r="B864" s="824" t="s">
        <v>1926</v>
      </c>
      <c r="C864" s="2339">
        <f>SUM(C860:C863)</f>
        <v>297</v>
      </c>
      <c r="D864" s="1797" t="s">
        <v>1939</v>
      </c>
      <c r="E864" s="2304"/>
      <c r="F864" s="2996">
        <v>0</v>
      </c>
      <c r="G864" s="3068">
        <v>124</v>
      </c>
      <c r="H864" s="2784">
        <f t="shared" si="10"/>
        <v>0.4175084175084175</v>
      </c>
      <c r="I864" s="2972">
        <v>1</v>
      </c>
      <c r="J864" s="2305"/>
      <c r="K864" s="2306"/>
      <c r="L864" s="2306"/>
      <c r="M864" s="2307"/>
      <c r="N864" s="2306"/>
      <c r="O864" s="2306"/>
      <c r="P864" s="2306"/>
    </row>
    <row r="865" spans="1:16" s="2308" customFormat="1" ht="18" hidden="1" customHeight="1" outlineLevel="1">
      <c r="A865" s="1162"/>
      <c r="B865" s="824" t="s">
        <v>1927</v>
      </c>
      <c r="C865" s="2337">
        <v>165</v>
      </c>
      <c r="D865" s="1797" t="s">
        <v>1939</v>
      </c>
      <c r="E865" s="2304"/>
      <c r="F865" s="2996">
        <v>0</v>
      </c>
      <c r="G865" s="2996"/>
      <c r="H865" s="2784">
        <f t="shared" si="10"/>
        <v>0</v>
      </c>
      <c r="I865" s="2972">
        <v>1</v>
      </c>
      <c r="J865" s="2305"/>
      <c r="K865" s="2306"/>
      <c r="L865" s="2306"/>
      <c r="M865" s="2307"/>
      <c r="N865" s="2306"/>
      <c r="O865" s="2306"/>
      <c r="P865" s="2306"/>
    </row>
    <row r="866" spans="1:16" s="2308" customFormat="1" ht="18" hidden="1" customHeight="1" outlineLevel="1">
      <c r="A866" s="1162"/>
      <c r="B866" s="824" t="s">
        <v>1928</v>
      </c>
      <c r="C866" s="2337">
        <v>65</v>
      </c>
      <c r="D866" s="1797" t="s">
        <v>1939</v>
      </c>
      <c r="E866" s="2304"/>
      <c r="F866" s="2996">
        <v>0</v>
      </c>
      <c r="G866" s="2996"/>
      <c r="H866" s="2784">
        <f t="shared" si="10"/>
        <v>0</v>
      </c>
      <c r="I866" s="2972">
        <v>1</v>
      </c>
      <c r="J866" s="2305"/>
      <c r="K866" s="2306"/>
      <c r="L866" s="2306"/>
      <c r="M866" s="2307"/>
      <c r="N866" s="2306"/>
      <c r="O866" s="2306"/>
      <c r="P866" s="2306"/>
    </row>
    <row r="867" spans="1:16" s="2308" customFormat="1" ht="18" customHeight="1" collapsed="1">
      <c r="A867" s="1162"/>
      <c r="B867" s="824" t="s">
        <v>1929</v>
      </c>
      <c r="C867" s="2339">
        <f>SUM(C865:C866)</f>
        <v>230</v>
      </c>
      <c r="D867" s="1797" t="s">
        <v>1939</v>
      </c>
      <c r="E867" s="2304"/>
      <c r="F867" s="2996">
        <v>0</v>
      </c>
      <c r="G867" s="3068">
        <v>44</v>
      </c>
      <c r="H867" s="2784">
        <f t="shared" si="10"/>
        <v>0.19130434782608696</v>
      </c>
      <c r="I867" s="2972">
        <v>1</v>
      </c>
      <c r="J867" s="2305"/>
      <c r="K867" s="2306"/>
      <c r="L867" s="2306"/>
      <c r="M867" s="2307"/>
      <c r="N867" s="2306"/>
      <c r="O867" s="2306"/>
      <c r="P867" s="2306"/>
    </row>
    <row r="868" spans="1:16" s="2308" customFormat="1" ht="18" hidden="1" customHeight="1" outlineLevel="1">
      <c r="A868" s="1019" t="s">
        <v>1353</v>
      </c>
      <c r="B868" s="824" t="s">
        <v>1930</v>
      </c>
      <c r="C868" s="2337">
        <v>145</v>
      </c>
      <c r="D868" s="1797" t="s">
        <v>1939</v>
      </c>
      <c r="E868" s="2304"/>
      <c r="F868" s="2996">
        <v>0</v>
      </c>
      <c r="G868" s="2996"/>
      <c r="H868" s="2784">
        <f t="shared" si="10"/>
        <v>0</v>
      </c>
      <c r="I868" s="2972">
        <v>1</v>
      </c>
      <c r="J868" s="2305"/>
      <c r="K868" s="2306"/>
      <c r="L868" s="2306"/>
      <c r="M868" s="2307"/>
      <c r="N868" s="2306"/>
      <c r="O868" s="2306"/>
      <c r="P868" s="2306"/>
    </row>
    <row r="869" spans="1:16" s="2308" customFormat="1" ht="18" hidden="1" customHeight="1" outlineLevel="1">
      <c r="A869" s="1019" t="s">
        <v>1940</v>
      </c>
      <c r="B869" s="824" t="s">
        <v>1931</v>
      </c>
      <c r="C869" s="2337">
        <v>55</v>
      </c>
      <c r="D869" s="1797" t="s">
        <v>1939</v>
      </c>
      <c r="E869" s="2304"/>
      <c r="F869" s="2996">
        <v>0</v>
      </c>
      <c r="G869" s="2996"/>
      <c r="H869" s="2784">
        <f t="shared" si="10"/>
        <v>0</v>
      </c>
      <c r="I869" s="2972">
        <v>1</v>
      </c>
      <c r="J869" s="2305"/>
      <c r="K869" s="2306"/>
      <c r="L869" s="2306"/>
      <c r="M869" s="2307"/>
      <c r="N869" s="2306"/>
      <c r="O869" s="2306"/>
      <c r="P869" s="2306"/>
    </row>
    <row r="870" spans="1:16" s="2308" customFormat="1" ht="18" customHeight="1" collapsed="1">
      <c r="A870" s="1207"/>
      <c r="B870" s="824" t="s">
        <v>1932</v>
      </c>
      <c r="C870" s="2339">
        <f>SUM(C868:C869)</f>
        <v>200</v>
      </c>
      <c r="D870" s="1797" t="s">
        <v>1939</v>
      </c>
      <c r="E870" s="2304"/>
      <c r="F870" s="2996">
        <v>0</v>
      </c>
      <c r="G870" s="3068">
        <v>213</v>
      </c>
      <c r="H870" s="2784">
        <f t="shared" si="10"/>
        <v>1.0649999999999999</v>
      </c>
      <c r="I870" s="2972">
        <v>1</v>
      </c>
      <c r="J870" s="2305"/>
      <c r="K870" s="2306"/>
      <c r="L870" s="2306"/>
      <c r="M870" s="2307"/>
      <c r="N870" s="2306"/>
      <c r="O870" s="2306"/>
      <c r="P870" s="2306"/>
    </row>
    <row r="871" spans="1:16" s="2308" customFormat="1" ht="18" hidden="1" customHeight="1" outlineLevel="1">
      <c r="A871" s="1162"/>
      <c r="B871" s="824" t="s">
        <v>1933</v>
      </c>
      <c r="C871" s="2337">
        <v>120</v>
      </c>
      <c r="D871" s="1797" t="s">
        <v>1939</v>
      </c>
      <c r="E871" s="2304"/>
      <c r="F871" s="2996">
        <v>0</v>
      </c>
      <c r="G871" s="2996"/>
      <c r="H871" s="2784">
        <f t="shared" si="10"/>
        <v>0</v>
      </c>
      <c r="I871" s="2972">
        <v>1</v>
      </c>
      <c r="J871" s="2305"/>
      <c r="K871" s="2306"/>
      <c r="L871" s="2306"/>
      <c r="M871" s="2307"/>
      <c r="N871" s="2306"/>
      <c r="O871" s="2306"/>
      <c r="P871" s="2306"/>
    </row>
    <row r="872" spans="1:16" s="2308" customFormat="1" ht="18" hidden="1" customHeight="1" outlineLevel="1">
      <c r="A872" s="1162"/>
      <c r="B872" s="824" t="s">
        <v>1934</v>
      </c>
      <c r="C872" s="2340">
        <v>80</v>
      </c>
      <c r="D872" s="1797" t="s">
        <v>1939</v>
      </c>
      <c r="E872" s="2304"/>
      <c r="F872" s="2996">
        <v>0</v>
      </c>
      <c r="G872" s="2996"/>
      <c r="H872" s="2784">
        <f t="shared" si="10"/>
        <v>0</v>
      </c>
      <c r="I872" s="2972">
        <v>1</v>
      </c>
      <c r="J872" s="2305"/>
      <c r="K872" s="2306"/>
      <c r="L872" s="2306"/>
      <c r="M872" s="2307"/>
      <c r="N872" s="2306"/>
      <c r="O872" s="2306"/>
      <c r="P872" s="2306"/>
    </row>
    <row r="873" spans="1:16" s="2308" customFormat="1" ht="18" customHeight="1" collapsed="1">
      <c r="A873" s="974"/>
      <c r="B873" s="866" t="s">
        <v>1935</v>
      </c>
      <c r="C873" s="2341">
        <f>SUM(C871:C872)</f>
        <v>200</v>
      </c>
      <c r="D873" s="1797" t="s">
        <v>1939</v>
      </c>
      <c r="E873" s="2315"/>
      <c r="F873" s="2996">
        <v>0</v>
      </c>
      <c r="G873" s="3071">
        <v>105</v>
      </c>
      <c r="H873" s="2784">
        <f t="shared" si="10"/>
        <v>0.52500000000000002</v>
      </c>
      <c r="I873" s="2972">
        <v>1</v>
      </c>
      <c r="J873" s="2316"/>
      <c r="K873" s="2317"/>
      <c r="L873" s="2318"/>
      <c r="O873" s="2318"/>
    </row>
    <row r="874" spans="1:16" ht="27.95" customHeight="1">
      <c r="A874" s="969"/>
      <c r="B874" s="2343" t="s">
        <v>1491</v>
      </c>
      <c r="C874" s="2054"/>
      <c r="D874" s="2055"/>
      <c r="E874" s="1817"/>
      <c r="F874" s="1817"/>
      <c r="G874" s="1817"/>
      <c r="H874" s="1931"/>
      <c r="I874" s="2953"/>
      <c r="J874" s="1931"/>
      <c r="L874" s="453"/>
      <c r="M874" s="453"/>
      <c r="O874" s="453"/>
    </row>
    <row r="875" spans="1:16" ht="27.95" customHeight="1">
      <c r="A875" s="9"/>
      <c r="B875" s="2343" t="s">
        <v>1492</v>
      </c>
      <c r="C875" s="2054"/>
      <c r="D875" s="2055"/>
      <c r="E875" s="9"/>
      <c r="F875" s="9"/>
      <c r="G875" s="9"/>
      <c r="H875" s="1850"/>
      <c r="I875" s="2969"/>
      <c r="J875" s="9"/>
      <c r="L875" s="453"/>
      <c r="M875" s="453"/>
      <c r="O875" s="453"/>
    </row>
    <row r="876" spans="1:16" ht="27.95" customHeight="1">
      <c r="A876" s="9"/>
      <c r="B876" s="2211"/>
      <c r="C876" s="1845"/>
      <c r="D876" s="665"/>
      <c r="E876" s="9"/>
      <c r="F876" s="9"/>
      <c r="G876" s="9"/>
      <c r="H876" s="1850"/>
      <c r="I876" s="2969"/>
      <c r="J876" s="9"/>
      <c r="L876" s="453"/>
      <c r="M876" s="453"/>
      <c r="O876" s="453"/>
    </row>
    <row r="877" spans="1:16" ht="27.95" customHeight="1">
      <c r="A877" s="9"/>
      <c r="B877" s="1852"/>
      <c r="C877" s="1845"/>
      <c r="D877" s="665"/>
      <c r="E877" s="9"/>
      <c r="F877" s="9"/>
      <c r="G877" s="9"/>
      <c r="H877" s="1850"/>
      <c r="I877" s="2969"/>
      <c r="J877" s="9"/>
      <c r="L877" s="453"/>
      <c r="M877" s="453"/>
      <c r="O877" s="453"/>
    </row>
    <row r="878" spans="1:16" ht="27.95" customHeight="1">
      <c r="A878" s="9"/>
      <c r="B878" s="1852"/>
      <c r="C878" s="1845"/>
      <c r="D878" s="665"/>
      <c r="E878" s="9"/>
      <c r="F878" s="9"/>
      <c r="G878" s="9"/>
      <c r="H878" s="1850"/>
      <c r="I878" s="2969"/>
      <c r="J878" s="9"/>
      <c r="L878" s="453"/>
      <c r="M878" s="453"/>
      <c r="O878" s="453"/>
    </row>
    <row r="879" spans="1:16" ht="27.95" customHeight="1">
      <c r="A879" s="9"/>
      <c r="B879" s="1852"/>
      <c r="C879" s="1845"/>
      <c r="D879" s="665"/>
      <c r="E879" s="9"/>
      <c r="F879" s="9"/>
      <c r="G879" s="9"/>
      <c r="H879" s="1850"/>
      <c r="I879" s="2969"/>
      <c r="J879" s="9"/>
      <c r="L879" s="453"/>
      <c r="M879" s="453"/>
      <c r="O879" s="453"/>
    </row>
    <row r="880" spans="1:16" ht="27.95" customHeight="1">
      <c r="A880" s="9"/>
      <c r="B880" s="1852"/>
      <c r="C880" s="1845"/>
      <c r="D880" s="665"/>
      <c r="E880" s="9"/>
      <c r="F880" s="9"/>
      <c r="G880" s="9"/>
      <c r="H880" s="1850"/>
      <c r="I880" s="2969"/>
      <c r="J880" s="9"/>
      <c r="L880" s="453"/>
      <c r="M880" s="453"/>
      <c r="O880" s="453"/>
    </row>
    <row r="881" spans="1:15" ht="27.95" customHeight="1">
      <c r="A881" s="9"/>
      <c r="B881" s="1852"/>
      <c r="C881" s="1845"/>
      <c r="D881" s="665"/>
      <c r="E881" s="9"/>
      <c r="F881" s="9"/>
      <c r="G881" s="9"/>
      <c r="H881" s="1850"/>
      <c r="I881" s="2969"/>
      <c r="J881" s="9"/>
      <c r="L881" s="453"/>
      <c r="M881" s="453"/>
      <c r="O881" s="453"/>
    </row>
    <row r="882" spans="1:15" ht="27.95" customHeight="1">
      <c r="A882" s="9"/>
      <c r="B882" s="1852"/>
      <c r="C882" s="1845"/>
      <c r="D882" s="665"/>
      <c r="E882" s="9"/>
      <c r="F882" s="9"/>
      <c r="G882" s="9"/>
      <c r="H882" s="1850"/>
      <c r="I882" s="2969"/>
      <c r="J882" s="9"/>
      <c r="L882" s="453"/>
      <c r="M882" s="453"/>
      <c r="O882" s="453"/>
    </row>
    <row r="883" spans="1:15" ht="27.95" customHeight="1">
      <c r="A883" s="9"/>
      <c r="B883" s="1852"/>
      <c r="C883" s="1845"/>
      <c r="D883" s="665"/>
      <c r="E883" s="9"/>
      <c r="F883" s="9"/>
      <c r="G883" s="9"/>
      <c r="H883" s="1850"/>
      <c r="I883" s="2969"/>
      <c r="J883" s="9"/>
      <c r="L883" s="453"/>
      <c r="M883" s="453"/>
      <c r="O883" s="453"/>
    </row>
    <row r="884" spans="1:15" ht="27.95" customHeight="1">
      <c r="A884" s="9"/>
      <c r="B884" s="1852"/>
      <c r="C884" s="1845"/>
      <c r="D884" s="665"/>
      <c r="E884" s="9"/>
      <c r="F884" s="9"/>
      <c r="G884" s="9"/>
      <c r="H884" s="1850"/>
      <c r="I884" s="2969"/>
      <c r="J884" s="9"/>
      <c r="L884" s="453"/>
      <c r="M884" s="453"/>
      <c r="O884" s="453"/>
    </row>
    <row r="885" spans="1:15" ht="27.95" customHeight="1">
      <c r="A885" s="9"/>
      <c r="B885" s="1852"/>
      <c r="C885" s="1845"/>
      <c r="D885" s="665"/>
      <c r="E885" s="9"/>
      <c r="F885" s="9"/>
      <c r="G885" s="9"/>
      <c r="H885" s="1850"/>
      <c r="I885" s="2969"/>
      <c r="J885" s="9"/>
      <c r="L885" s="453"/>
      <c r="M885" s="453"/>
      <c r="O885" s="453"/>
    </row>
    <row r="886" spans="1:15" ht="27.95" customHeight="1">
      <c r="A886" s="9"/>
      <c r="B886" s="1852"/>
      <c r="C886" s="1845"/>
      <c r="D886" s="665"/>
      <c r="E886" s="9"/>
      <c r="F886" s="9"/>
      <c r="G886" s="9"/>
      <c r="H886" s="1850"/>
      <c r="I886" s="2969"/>
      <c r="J886" s="9"/>
      <c r="L886" s="453"/>
      <c r="M886" s="453"/>
      <c r="O886" s="453"/>
    </row>
    <row r="887" spans="1:15" ht="27.95" customHeight="1">
      <c r="A887" s="9"/>
      <c r="B887" s="1852"/>
      <c r="C887" s="1845"/>
      <c r="D887" s="665"/>
      <c r="E887" s="9"/>
      <c r="F887" s="9"/>
      <c r="G887" s="9"/>
      <c r="H887" s="1850"/>
      <c r="I887" s="2969"/>
      <c r="J887" s="9"/>
      <c r="L887" s="453"/>
      <c r="M887" s="453"/>
      <c r="O887" s="453"/>
    </row>
    <row r="888" spans="1:15" ht="27.95" customHeight="1">
      <c r="A888" s="9"/>
      <c r="B888" s="1852"/>
      <c r="C888" s="1845"/>
      <c r="D888" s="665"/>
      <c r="E888" s="9"/>
      <c r="F888" s="9"/>
      <c r="G888" s="9"/>
      <c r="H888" s="1850"/>
      <c r="I888" s="2969"/>
      <c r="J888" s="9"/>
      <c r="L888" s="453"/>
      <c r="M888" s="453"/>
      <c r="O888" s="453"/>
    </row>
    <row r="889" spans="1:15" ht="27.95" customHeight="1">
      <c r="A889" s="59"/>
      <c r="B889" s="1853"/>
      <c r="C889" s="1854"/>
      <c r="D889" s="666"/>
      <c r="E889" s="59"/>
      <c r="F889" s="59"/>
      <c r="G889" s="59"/>
      <c r="H889" s="1851"/>
      <c r="I889" s="2970"/>
      <c r="J889" s="59"/>
      <c r="L889" s="453"/>
      <c r="M889" s="453"/>
      <c r="O889" s="453"/>
    </row>
    <row r="890" spans="1:15" ht="27.95" customHeight="1">
      <c r="L890" s="453"/>
      <c r="M890" s="453"/>
      <c r="O890" s="453"/>
    </row>
    <row r="891" spans="1:15" ht="27.95" customHeight="1">
      <c r="L891" s="453"/>
      <c r="M891" s="453"/>
      <c r="O891" s="453"/>
    </row>
    <row r="892" spans="1:15" ht="27.95" customHeight="1">
      <c r="L892" s="453"/>
      <c r="M892" s="453"/>
      <c r="O892" s="453"/>
    </row>
    <row r="893" spans="1:15" ht="27.95" customHeight="1">
      <c r="L893" s="453"/>
      <c r="M893" s="453"/>
      <c r="O893" s="453"/>
    </row>
    <row r="894" spans="1:15" ht="27.95" customHeight="1">
      <c r="L894" s="453"/>
      <c r="M894" s="453"/>
      <c r="O894" s="453"/>
    </row>
    <row r="895" spans="1:15" ht="27.95" customHeight="1">
      <c r="L895" s="453"/>
      <c r="M895" s="453"/>
      <c r="O895" s="453"/>
    </row>
    <row r="896" spans="1:15" ht="27.95" customHeight="1">
      <c r="L896" s="453"/>
      <c r="M896" s="453"/>
      <c r="O896" s="453"/>
    </row>
    <row r="897" spans="12:15" ht="27.95" customHeight="1">
      <c r="L897" s="453"/>
      <c r="M897" s="453"/>
      <c r="O897" s="453"/>
    </row>
    <row r="898" spans="12:15" ht="27.95" customHeight="1">
      <c r="L898" s="453"/>
      <c r="M898" s="453"/>
      <c r="O898" s="453"/>
    </row>
    <row r="899" spans="12:15" ht="27.95" customHeight="1">
      <c r="L899" s="453"/>
      <c r="M899" s="453"/>
      <c r="O899" s="453"/>
    </row>
    <row r="900" spans="12:15" ht="27.95" customHeight="1">
      <c r="L900" s="453"/>
      <c r="M900" s="453"/>
      <c r="O900" s="453"/>
    </row>
    <row r="901" spans="12:15" ht="27.95" customHeight="1">
      <c r="L901" s="453"/>
      <c r="M901" s="453"/>
      <c r="O901" s="453"/>
    </row>
    <row r="902" spans="12:15" ht="27.95" customHeight="1">
      <c r="L902" s="453"/>
      <c r="M902" s="453"/>
      <c r="O902" s="453"/>
    </row>
    <row r="903" spans="12:15" ht="27.95" customHeight="1">
      <c r="L903" s="453"/>
      <c r="M903" s="453"/>
      <c r="O903" s="453"/>
    </row>
    <row r="904" spans="12:15" ht="27.95" customHeight="1">
      <c r="L904" s="453"/>
      <c r="M904" s="453"/>
      <c r="O904" s="453"/>
    </row>
    <row r="905" spans="12:15" ht="27.95" customHeight="1">
      <c r="L905" s="453"/>
      <c r="M905" s="453"/>
      <c r="O905" s="453"/>
    </row>
    <row r="906" spans="12:15" ht="27.95" customHeight="1">
      <c r="L906" s="453"/>
      <c r="M906" s="453"/>
      <c r="O906" s="453"/>
    </row>
    <row r="907" spans="12:15" ht="27.95" customHeight="1">
      <c r="L907" s="453"/>
      <c r="M907" s="453"/>
      <c r="O907" s="453"/>
    </row>
    <row r="908" spans="12:15" ht="27.95" customHeight="1">
      <c r="L908" s="453"/>
      <c r="M908" s="453"/>
      <c r="O908" s="453"/>
    </row>
    <row r="909" spans="12:15" ht="27.95" customHeight="1">
      <c r="L909" s="453"/>
      <c r="M909" s="453"/>
      <c r="O909" s="453"/>
    </row>
    <row r="910" spans="12:15" ht="27.95" customHeight="1">
      <c r="L910" s="453"/>
      <c r="M910" s="453"/>
      <c r="O910" s="453"/>
    </row>
    <row r="911" spans="12:15" ht="27.95" customHeight="1">
      <c r="L911" s="453"/>
      <c r="M911" s="453"/>
      <c r="O911" s="453"/>
    </row>
    <row r="912" spans="12:15" ht="27.95" customHeight="1">
      <c r="L912" s="453"/>
      <c r="M912" s="453"/>
      <c r="O912" s="453"/>
    </row>
    <row r="913" spans="12:15" ht="27.95" customHeight="1">
      <c r="L913" s="453"/>
      <c r="M913" s="453"/>
      <c r="O913" s="453"/>
    </row>
    <row r="914" spans="12:15" ht="27.95" customHeight="1">
      <c r="L914" s="453"/>
      <c r="M914" s="453"/>
      <c r="O914" s="453"/>
    </row>
    <row r="915" spans="12:15" ht="27.95" customHeight="1">
      <c r="L915" s="453"/>
      <c r="M915" s="453"/>
      <c r="O915" s="453"/>
    </row>
    <row r="916" spans="12:15" ht="27.95" customHeight="1">
      <c r="L916" s="453"/>
      <c r="M916" s="453"/>
      <c r="O916" s="453"/>
    </row>
    <row r="917" spans="12:15" ht="27.95" customHeight="1">
      <c r="L917" s="453"/>
      <c r="M917" s="453"/>
      <c r="O917" s="453"/>
    </row>
    <row r="918" spans="12:15" ht="27.95" customHeight="1">
      <c r="L918" s="453"/>
      <c r="M918" s="453"/>
      <c r="O918" s="453"/>
    </row>
    <row r="919" spans="12:15" ht="27.95" customHeight="1">
      <c r="L919" s="453"/>
      <c r="M919" s="453"/>
      <c r="O919" s="453"/>
    </row>
    <row r="920" spans="12:15" ht="27.95" customHeight="1">
      <c r="L920" s="453"/>
      <c r="M920" s="453"/>
      <c r="O920" s="453"/>
    </row>
    <row r="921" spans="12:15" ht="27.95" customHeight="1">
      <c r="L921" s="453"/>
      <c r="M921" s="453"/>
      <c r="O921" s="453"/>
    </row>
    <row r="922" spans="12:15" ht="27.95" customHeight="1">
      <c r="L922" s="453"/>
      <c r="M922" s="453"/>
      <c r="O922" s="453"/>
    </row>
    <row r="923" spans="12:15" ht="27.95" customHeight="1">
      <c r="L923" s="453"/>
      <c r="M923" s="453"/>
      <c r="O923" s="453"/>
    </row>
    <row r="924" spans="12:15" ht="27.95" customHeight="1">
      <c r="L924" s="453"/>
      <c r="M924" s="453"/>
      <c r="O924" s="453"/>
    </row>
    <row r="925" spans="12:15" ht="27.95" customHeight="1">
      <c r="L925" s="453"/>
      <c r="M925" s="453"/>
      <c r="O925" s="453"/>
    </row>
    <row r="926" spans="12:15" ht="27.95" customHeight="1">
      <c r="L926" s="453"/>
      <c r="M926" s="453"/>
      <c r="O926" s="453"/>
    </row>
    <row r="927" spans="12:15" ht="27.95" customHeight="1">
      <c r="L927" s="453"/>
      <c r="M927" s="453"/>
      <c r="O927" s="453"/>
    </row>
    <row r="928" spans="12:15" ht="27.95" customHeight="1">
      <c r="L928" s="453"/>
      <c r="M928" s="453"/>
      <c r="O928" s="453"/>
    </row>
    <row r="929" spans="12:15" ht="27.95" customHeight="1">
      <c r="L929" s="453"/>
      <c r="M929" s="453"/>
      <c r="O929" s="453"/>
    </row>
    <row r="930" spans="12:15" ht="27.95" customHeight="1">
      <c r="L930" s="453"/>
      <c r="M930" s="453"/>
      <c r="O930" s="453"/>
    </row>
    <row r="931" spans="12:15" ht="27.95" customHeight="1">
      <c r="L931" s="453"/>
      <c r="M931" s="453"/>
      <c r="O931" s="453"/>
    </row>
    <row r="932" spans="12:15" ht="27.95" customHeight="1">
      <c r="L932" s="453"/>
      <c r="M932" s="453"/>
      <c r="O932" s="453"/>
    </row>
    <row r="933" spans="12:15" ht="27.95" customHeight="1">
      <c r="L933" s="453"/>
      <c r="M933" s="453"/>
      <c r="O933" s="453"/>
    </row>
    <row r="934" spans="12:15" ht="27.95" customHeight="1">
      <c r="L934" s="453"/>
      <c r="M934" s="453"/>
      <c r="O934" s="453"/>
    </row>
    <row r="935" spans="12:15" ht="27.95" customHeight="1">
      <c r="L935" s="453"/>
      <c r="M935" s="453"/>
      <c r="O935" s="453"/>
    </row>
    <row r="936" spans="12:15" ht="27.95" customHeight="1">
      <c r="L936" s="453"/>
      <c r="M936" s="453"/>
      <c r="O936" s="453"/>
    </row>
    <row r="937" spans="12:15" ht="27.95" customHeight="1">
      <c r="L937" s="453"/>
      <c r="M937" s="453"/>
      <c r="O937" s="453"/>
    </row>
    <row r="938" spans="12:15" ht="27.95" customHeight="1">
      <c r="L938" s="453"/>
      <c r="M938" s="453"/>
      <c r="O938" s="453"/>
    </row>
    <row r="939" spans="12:15" ht="27.95" customHeight="1">
      <c r="L939" s="453"/>
      <c r="M939" s="453"/>
      <c r="O939" s="453"/>
    </row>
    <row r="940" spans="12:15" ht="27.95" customHeight="1">
      <c r="L940" s="453"/>
      <c r="M940" s="453"/>
      <c r="O940" s="453"/>
    </row>
    <row r="941" spans="12:15" ht="27.95" customHeight="1">
      <c r="L941" s="453"/>
      <c r="M941" s="453"/>
      <c r="O941" s="453"/>
    </row>
    <row r="942" spans="12:15" ht="27.95" customHeight="1">
      <c r="L942" s="453"/>
      <c r="M942" s="453"/>
      <c r="O942" s="453"/>
    </row>
    <row r="943" spans="12:15" ht="27.95" customHeight="1">
      <c r="L943" s="453"/>
      <c r="M943" s="453"/>
      <c r="O943" s="453"/>
    </row>
    <row r="944" spans="12:15" ht="27.95" customHeight="1">
      <c r="L944" s="453"/>
      <c r="M944" s="453"/>
      <c r="O944" s="453"/>
    </row>
    <row r="945" spans="12:15" ht="27.95" customHeight="1">
      <c r="L945" s="453"/>
      <c r="M945" s="453"/>
      <c r="O945" s="453"/>
    </row>
    <row r="946" spans="12:15" ht="27.95" customHeight="1">
      <c r="L946" s="453"/>
      <c r="M946" s="453"/>
      <c r="O946" s="453"/>
    </row>
    <row r="947" spans="12:15" ht="27.95" customHeight="1">
      <c r="L947" s="453"/>
      <c r="M947" s="453"/>
      <c r="O947" s="453"/>
    </row>
    <row r="948" spans="12:15" ht="27.95" customHeight="1">
      <c r="L948" s="453"/>
      <c r="M948" s="453"/>
      <c r="O948" s="453"/>
    </row>
    <row r="949" spans="12:15" ht="27.95" customHeight="1">
      <c r="L949" s="453"/>
      <c r="M949" s="453"/>
      <c r="O949" s="453"/>
    </row>
    <row r="950" spans="12:15" ht="27.95" customHeight="1">
      <c r="L950" s="453"/>
      <c r="M950" s="453"/>
      <c r="O950" s="453"/>
    </row>
    <row r="951" spans="12:15" ht="27.95" customHeight="1">
      <c r="L951" s="453"/>
      <c r="M951" s="453"/>
      <c r="O951" s="453"/>
    </row>
    <row r="952" spans="12:15" ht="27.95" customHeight="1">
      <c r="L952" s="453"/>
      <c r="M952" s="453"/>
      <c r="O952" s="453"/>
    </row>
    <row r="953" spans="12:15" ht="27.95" customHeight="1">
      <c r="L953" s="453"/>
      <c r="M953" s="453"/>
      <c r="O953" s="453"/>
    </row>
    <row r="954" spans="12:15" ht="27.95" customHeight="1">
      <c r="L954" s="453"/>
      <c r="M954" s="453"/>
      <c r="O954" s="453"/>
    </row>
    <row r="955" spans="12:15" ht="27.95" customHeight="1">
      <c r="L955" s="453"/>
      <c r="M955" s="453"/>
      <c r="O955" s="453"/>
    </row>
    <row r="956" spans="12:15" ht="27.95" customHeight="1">
      <c r="L956" s="453"/>
      <c r="M956" s="453"/>
      <c r="O956" s="453"/>
    </row>
    <row r="957" spans="12:15" ht="27.95" customHeight="1">
      <c r="L957" s="453"/>
      <c r="M957" s="453"/>
      <c r="O957" s="453"/>
    </row>
    <row r="958" spans="12:15" ht="27.95" customHeight="1">
      <c r="L958" s="453"/>
      <c r="M958" s="453"/>
      <c r="O958" s="453"/>
    </row>
    <row r="959" spans="12:15" ht="27.95" customHeight="1">
      <c r="L959" s="453"/>
      <c r="M959" s="453"/>
      <c r="O959" s="453"/>
    </row>
    <row r="960" spans="12:15" ht="27.95" customHeight="1">
      <c r="L960" s="453"/>
      <c r="M960" s="453"/>
      <c r="O960" s="453"/>
    </row>
    <row r="961" spans="12:15" ht="27.95" customHeight="1">
      <c r="L961" s="453"/>
      <c r="M961" s="453"/>
      <c r="O961" s="453"/>
    </row>
    <row r="962" spans="12:15" ht="27.95" customHeight="1">
      <c r="L962" s="453"/>
      <c r="M962" s="453"/>
      <c r="O962" s="453"/>
    </row>
    <row r="963" spans="12:15" ht="27.95" customHeight="1">
      <c r="L963" s="453"/>
      <c r="M963" s="453"/>
      <c r="O963" s="453"/>
    </row>
    <row r="964" spans="12:15" ht="27.95" customHeight="1">
      <c r="L964" s="453"/>
      <c r="M964" s="453"/>
      <c r="O964" s="453"/>
    </row>
    <row r="965" spans="12:15" ht="27.95" customHeight="1">
      <c r="L965" s="453"/>
      <c r="M965" s="453"/>
      <c r="O965" s="453"/>
    </row>
    <row r="966" spans="12:15" ht="27.95" customHeight="1">
      <c r="L966" s="453"/>
      <c r="M966" s="453"/>
      <c r="O966" s="453"/>
    </row>
    <row r="967" spans="12:15" ht="27.95" customHeight="1">
      <c r="L967" s="453"/>
      <c r="M967" s="453"/>
      <c r="O967" s="453"/>
    </row>
    <row r="968" spans="12:15" ht="27.95" customHeight="1">
      <c r="L968" s="453"/>
      <c r="M968" s="453"/>
      <c r="O968" s="453"/>
    </row>
    <row r="969" spans="12:15" ht="27.95" customHeight="1">
      <c r="L969" s="453"/>
      <c r="M969" s="453"/>
      <c r="O969" s="453"/>
    </row>
    <row r="970" spans="12:15" ht="27.95" customHeight="1">
      <c r="L970" s="453"/>
      <c r="M970" s="453"/>
      <c r="O970" s="453"/>
    </row>
    <row r="971" spans="12:15" ht="27.95" customHeight="1">
      <c r="L971" s="453"/>
      <c r="M971" s="453"/>
      <c r="O971" s="453"/>
    </row>
    <row r="972" spans="12:15" ht="27.95" customHeight="1">
      <c r="L972" s="453"/>
      <c r="M972" s="453"/>
      <c r="O972" s="453"/>
    </row>
    <row r="973" spans="12:15" ht="27.95" customHeight="1">
      <c r="L973" s="453"/>
      <c r="M973" s="453"/>
      <c r="O973" s="453"/>
    </row>
    <row r="974" spans="12:15" ht="27.95" customHeight="1">
      <c r="L974" s="453"/>
      <c r="M974" s="453"/>
      <c r="O974" s="453"/>
    </row>
    <row r="975" spans="12:15" ht="27.95" customHeight="1">
      <c r="L975" s="453"/>
      <c r="M975" s="453"/>
      <c r="O975" s="453"/>
    </row>
    <row r="976" spans="12:15" ht="27.95" customHeight="1">
      <c r="L976" s="453"/>
      <c r="M976" s="453"/>
      <c r="O976" s="453"/>
    </row>
    <row r="977" spans="12:15" ht="27.95" customHeight="1">
      <c r="L977" s="453"/>
      <c r="M977" s="453"/>
      <c r="O977" s="453"/>
    </row>
    <row r="978" spans="12:15" ht="27.95" customHeight="1">
      <c r="L978" s="453"/>
      <c r="M978" s="453"/>
      <c r="O978" s="453"/>
    </row>
    <row r="979" spans="12:15" ht="27.95" customHeight="1">
      <c r="L979" s="453"/>
      <c r="M979" s="453"/>
      <c r="O979" s="453"/>
    </row>
    <row r="980" spans="12:15" ht="27.95" customHeight="1">
      <c r="L980" s="453"/>
      <c r="M980" s="453"/>
      <c r="O980" s="453"/>
    </row>
    <row r="981" spans="12:15" ht="27.95" customHeight="1">
      <c r="L981" s="453"/>
      <c r="M981" s="453"/>
      <c r="O981" s="453"/>
    </row>
    <row r="982" spans="12:15" ht="27.95" customHeight="1">
      <c r="L982" s="453"/>
      <c r="M982" s="453"/>
      <c r="O982" s="453"/>
    </row>
    <row r="983" spans="12:15" ht="27.95" customHeight="1">
      <c r="L983" s="453"/>
      <c r="M983" s="453"/>
      <c r="O983" s="453"/>
    </row>
    <row r="984" spans="12:15" ht="27.95" customHeight="1">
      <c r="L984" s="453"/>
      <c r="M984" s="453"/>
      <c r="O984" s="453"/>
    </row>
    <row r="985" spans="12:15" ht="27.95" customHeight="1">
      <c r="L985" s="453"/>
      <c r="M985" s="453"/>
      <c r="O985" s="453"/>
    </row>
    <row r="986" spans="12:15" ht="27.95" customHeight="1">
      <c r="L986" s="453"/>
      <c r="M986" s="453"/>
      <c r="O986" s="453"/>
    </row>
    <row r="987" spans="12:15" ht="27.95" customHeight="1">
      <c r="L987" s="453"/>
      <c r="M987" s="453"/>
      <c r="O987" s="453"/>
    </row>
    <row r="988" spans="12:15" ht="27.95" customHeight="1">
      <c r="L988" s="453"/>
      <c r="M988" s="453"/>
      <c r="O988" s="453"/>
    </row>
    <row r="989" spans="12:15" ht="27.95" customHeight="1">
      <c r="L989" s="453"/>
      <c r="M989" s="453"/>
      <c r="O989" s="453"/>
    </row>
    <row r="990" spans="12:15" ht="27.95" customHeight="1">
      <c r="L990" s="453"/>
      <c r="M990" s="453"/>
      <c r="O990" s="453"/>
    </row>
    <row r="991" spans="12:15" ht="27.95" customHeight="1">
      <c r="L991" s="453"/>
      <c r="M991" s="453"/>
      <c r="O991" s="453"/>
    </row>
    <row r="992" spans="12:15" ht="27.95" customHeight="1">
      <c r="L992" s="453"/>
      <c r="M992" s="453"/>
      <c r="O992" s="453"/>
    </row>
    <row r="993" spans="12:15" ht="27.95" customHeight="1">
      <c r="L993" s="453"/>
      <c r="M993" s="453"/>
      <c r="O993" s="453"/>
    </row>
    <row r="994" spans="12:15" ht="27.95" customHeight="1">
      <c r="L994" s="453"/>
      <c r="M994" s="453"/>
      <c r="O994" s="453"/>
    </row>
    <row r="995" spans="12:15" ht="27.95" customHeight="1">
      <c r="L995" s="453"/>
      <c r="M995" s="453"/>
      <c r="O995" s="453"/>
    </row>
    <row r="996" spans="12:15" ht="27.95" customHeight="1">
      <c r="L996" s="453"/>
      <c r="M996" s="453"/>
      <c r="O996" s="453"/>
    </row>
    <row r="997" spans="12:15" ht="27.95" customHeight="1">
      <c r="L997" s="453"/>
      <c r="M997" s="453"/>
      <c r="O997" s="453"/>
    </row>
    <row r="998" spans="12:15" ht="27.95" customHeight="1">
      <c r="L998" s="453"/>
      <c r="M998" s="453"/>
      <c r="O998" s="453"/>
    </row>
    <row r="999" spans="12:15" ht="27.95" customHeight="1">
      <c r="L999" s="453"/>
      <c r="M999" s="453"/>
      <c r="O999" s="453"/>
    </row>
    <row r="1000" spans="12:15" ht="27.95" customHeight="1">
      <c r="L1000" s="453"/>
      <c r="M1000" s="453"/>
      <c r="O1000" s="453"/>
    </row>
    <row r="1001" spans="12:15" ht="27.95" customHeight="1">
      <c r="L1001" s="453"/>
      <c r="M1001" s="453"/>
      <c r="O1001" s="453"/>
    </row>
    <row r="1002" spans="12:15" ht="27.95" customHeight="1">
      <c r="L1002" s="453"/>
      <c r="M1002" s="453"/>
      <c r="O1002" s="453"/>
    </row>
    <row r="1003" spans="12:15" ht="27.95" customHeight="1">
      <c r="L1003" s="453"/>
      <c r="M1003" s="453"/>
      <c r="O1003" s="453"/>
    </row>
    <row r="1004" spans="12:15" ht="27.95" customHeight="1">
      <c r="L1004" s="453"/>
      <c r="M1004" s="453"/>
      <c r="O1004" s="453"/>
    </row>
    <row r="1005" spans="12:15" ht="27.95" customHeight="1">
      <c r="L1005" s="8"/>
      <c r="O1005" s="8"/>
    </row>
    <row r="1006" spans="12:15" ht="27.95" customHeight="1">
      <c r="L1006" s="8"/>
      <c r="O1006" s="8"/>
    </row>
    <row r="1007" spans="12:15" ht="27.95" customHeight="1">
      <c r="L1007" s="8"/>
      <c r="O1007" s="8"/>
    </row>
    <row r="1008" spans="12:15" ht="27.95" customHeight="1">
      <c r="L1008" s="8"/>
      <c r="O1008" s="8"/>
    </row>
    <row r="1009" spans="7:15" ht="27.95" customHeight="1">
      <c r="L1009" s="8"/>
      <c r="O1009" s="8"/>
    </row>
    <row r="1010" spans="7:15" ht="27.95" customHeight="1">
      <c r="L1010" s="8"/>
      <c r="O1010" s="8"/>
    </row>
    <row r="1011" spans="7:15" ht="27.95" customHeight="1">
      <c r="L1011" s="8"/>
      <c r="O1011" s="8"/>
    </row>
    <row r="1012" spans="7:15" ht="27.95" customHeight="1">
      <c r="L1012" s="8"/>
      <c r="O1012" s="8"/>
    </row>
    <row r="1013" spans="7:15" ht="27.95" customHeight="1">
      <c r="G1013" s="453"/>
      <c r="H1013" s="8"/>
      <c r="L1013" s="8"/>
      <c r="O1013" s="8"/>
    </row>
    <row r="1015" spans="7:15" ht="27.95" customHeight="1">
      <c r="O1015" s="447" t="s">
        <v>2124</v>
      </c>
    </row>
  </sheetData>
  <mergeCells count="13">
    <mergeCell ref="B1:D1"/>
    <mergeCell ref="B2:D2"/>
    <mergeCell ref="B271:D271"/>
    <mergeCell ref="B333:D333"/>
    <mergeCell ref="B334:D334"/>
    <mergeCell ref="B456:D456"/>
    <mergeCell ref="B610:D610"/>
    <mergeCell ref="B270:D270"/>
    <mergeCell ref="B3:D3"/>
    <mergeCell ref="B4:D4"/>
    <mergeCell ref="B5:D5"/>
    <mergeCell ref="B198:D198"/>
    <mergeCell ref="B199:D199"/>
  </mergeCells>
  <pageMargins left="0.5" right="0.4" top="0.7" bottom="0.4" header="0.4" footer="0.4"/>
  <pageSetup paperSize="9" scale="53" orientation="landscape" r:id="rId1"/>
  <rowBreaks count="7" manualBreakCount="7">
    <brk id="68" max="9" man="1"/>
    <brk id="202" max="9" man="1"/>
    <brk id="269" max="9" man="1"/>
    <brk id="392" max="9" man="1"/>
    <brk id="520" max="9" man="1"/>
    <brk id="752" max="9" man="1"/>
    <brk id="813" max="9" man="1"/>
  </rowBreaks>
  <ignoredErrors>
    <ignoredError sqref="C277:C302 C306:C325" formula="1"/>
    <ignoredError sqref="C851" formulaRange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4">
    <tabColor rgb="FFFF00FF"/>
  </sheetPr>
  <dimension ref="A1:O326"/>
  <sheetViews>
    <sheetView view="pageBreakPreview" topLeftCell="A304" zoomScale="70" zoomScaleNormal="70" zoomScaleSheetLayoutView="70" workbookViewId="0">
      <selection activeCell="A12" sqref="A12"/>
    </sheetView>
  </sheetViews>
  <sheetFormatPr defaultColWidth="9" defaultRowHeight="27.95" customHeight="1"/>
  <cols>
    <col min="1" max="1" width="54.125" style="1690" customWidth="1"/>
    <col min="2" max="2" width="109.375" style="2060" customWidth="1"/>
    <col min="3" max="3" width="13.625" style="1788" customWidth="1"/>
    <col min="4" max="4" width="15.375" style="1788" bestFit="1" customWidth="1"/>
    <col min="5" max="5" width="13.625" style="1788" customWidth="1"/>
    <col min="6" max="6" width="12.625" style="1789" customWidth="1"/>
    <col min="7" max="7" width="12.625" style="1788" customWidth="1"/>
    <col min="8" max="8" width="10.75" style="1788" customWidth="1"/>
    <col min="9" max="16384" width="9" style="1690"/>
  </cols>
  <sheetData>
    <row r="1" spans="1:11" s="1691" customFormat="1" ht="24" customHeight="1">
      <c r="A1" s="1841" t="s">
        <v>15</v>
      </c>
      <c r="B1" s="1841" t="s">
        <v>16</v>
      </c>
      <c r="C1" s="1841">
        <v>10</v>
      </c>
      <c r="D1" s="2943">
        <v>11</v>
      </c>
      <c r="E1" s="2944"/>
      <c r="F1" s="2944"/>
      <c r="G1" s="2945"/>
      <c r="H1" s="2283">
        <v>12</v>
      </c>
    </row>
    <row r="2" spans="1:11" s="1691" customFormat="1" ht="24" customHeight="1">
      <c r="A2" s="1842" t="s">
        <v>17</v>
      </c>
      <c r="B2" s="1842" t="s">
        <v>18</v>
      </c>
      <c r="C2" s="1842" t="s">
        <v>934</v>
      </c>
      <c r="D2" s="2946" t="s">
        <v>1876</v>
      </c>
      <c r="E2" s="2947"/>
      <c r="F2" s="2947"/>
      <c r="G2" s="2948"/>
      <c r="H2" s="2284" t="s">
        <v>936</v>
      </c>
    </row>
    <row r="3" spans="1:11" s="1691" customFormat="1" ht="24" customHeight="1">
      <c r="A3" s="1843"/>
      <c r="B3" s="1844" t="s">
        <v>19</v>
      </c>
      <c r="C3" s="1844"/>
      <c r="D3" s="2285" t="s">
        <v>2321</v>
      </c>
      <c r="E3" s="2285" t="s">
        <v>2322</v>
      </c>
      <c r="F3" s="2286"/>
      <c r="G3" s="2951" t="s">
        <v>2323</v>
      </c>
      <c r="H3" s="2287" t="s">
        <v>938</v>
      </c>
    </row>
    <row r="4" spans="1:11" s="3315" customFormat="1" ht="26.25">
      <c r="A4" s="3310" t="s">
        <v>800</v>
      </c>
      <c r="B4" s="3311" t="s">
        <v>2169</v>
      </c>
      <c r="C4" s="3312"/>
      <c r="D4" s="3312"/>
      <c r="E4" s="3312"/>
      <c r="F4" s="3313"/>
      <c r="G4" s="3314"/>
      <c r="H4" s="3314"/>
      <c r="J4" s="3316"/>
      <c r="K4" s="3317"/>
    </row>
    <row r="5" spans="1:11" s="3315" customFormat="1" ht="25.5">
      <c r="A5" s="3318" t="s">
        <v>1788</v>
      </c>
      <c r="B5" s="3319" t="s">
        <v>1785</v>
      </c>
      <c r="C5" s="3320" t="s">
        <v>936</v>
      </c>
      <c r="D5" s="3320"/>
      <c r="E5" s="3320"/>
      <c r="F5" s="3321"/>
      <c r="G5" s="3322"/>
      <c r="H5" s="3320" t="s">
        <v>22</v>
      </c>
      <c r="I5" s="3315" t="s">
        <v>1947</v>
      </c>
      <c r="J5" s="3316"/>
      <c r="K5" s="3317"/>
    </row>
    <row r="6" spans="1:11" s="3315" customFormat="1" ht="26.25">
      <c r="A6" s="3318"/>
      <c r="B6" s="3319" t="s">
        <v>1786</v>
      </c>
      <c r="C6" s="3320" t="s">
        <v>943</v>
      </c>
      <c r="D6" s="3320"/>
      <c r="E6" s="3320"/>
      <c r="F6" s="3323"/>
      <c r="G6" s="3323"/>
      <c r="H6" s="3320"/>
      <c r="J6" s="3316"/>
      <c r="K6" s="3317"/>
    </row>
    <row r="7" spans="1:11" s="3315" customFormat="1" ht="26.25">
      <c r="A7" s="3318"/>
      <c r="B7" s="3319" t="s">
        <v>1787</v>
      </c>
      <c r="C7" s="3320" t="s">
        <v>942</v>
      </c>
      <c r="D7" s="3320"/>
      <c r="E7" s="3320"/>
      <c r="F7" s="3323"/>
      <c r="G7" s="3323"/>
      <c r="H7" s="3323"/>
      <c r="J7" s="3316"/>
      <c r="K7" s="3317"/>
    </row>
    <row r="8" spans="1:11" s="3315" customFormat="1" ht="26.25">
      <c r="A8" s="3324"/>
      <c r="B8" s="3325" t="s">
        <v>1848</v>
      </c>
      <c r="C8" s="3320"/>
      <c r="D8" s="3320"/>
      <c r="E8" s="3320"/>
      <c r="F8" s="3323"/>
      <c r="G8" s="3323"/>
      <c r="H8" s="3323"/>
      <c r="J8" s="3316"/>
      <c r="K8" s="3317"/>
    </row>
    <row r="9" spans="1:11" s="3315" customFormat="1" ht="26.25">
      <c r="A9" s="3318"/>
      <c r="B9" s="3326"/>
      <c r="C9" s="3320"/>
      <c r="D9" s="3320"/>
      <c r="E9" s="3320"/>
      <c r="F9" s="3323"/>
      <c r="G9" s="3323"/>
      <c r="H9" s="3323"/>
      <c r="J9" s="3316"/>
      <c r="K9" s="3317"/>
    </row>
    <row r="10" spans="1:11" s="3315" customFormat="1" ht="26.25">
      <c r="A10" s="3318"/>
      <c r="B10" s="3326"/>
      <c r="C10" s="3320"/>
      <c r="D10" s="3320"/>
      <c r="E10" s="3320"/>
      <c r="F10" s="3327"/>
      <c r="G10" s="3323"/>
      <c r="H10" s="3323"/>
      <c r="J10" s="3316"/>
      <c r="K10" s="3317"/>
    </row>
    <row r="11" spans="1:11" s="3315" customFormat="1" ht="26.25">
      <c r="A11" s="3318"/>
      <c r="B11" s="3326"/>
      <c r="C11" s="3320"/>
      <c r="D11" s="3320"/>
      <c r="E11" s="3320"/>
      <c r="F11" s="3327"/>
      <c r="G11" s="3323"/>
      <c r="H11" s="3323"/>
      <c r="J11" s="3316"/>
      <c r="K11" s="3317"/>
    </row>
    <row r="12" spans="1:11" s="3315" customFormat="1" ht="26.25">
      <c r="A12" s="3318"/>
      <c r="B12" s="3326"/>
      <c r="C12" s="3320"/>
      <c r="D12" s="3320"/>
      <c r="E12" s="3320"/>
      <c r="F12" s="3327"/>
      <c r="G12" s="3323"/>
      <c r="H12" s="3323"/>
      <c r="J12" s="3316"/>
      <c r="K12" s="3317"/>
    </row>
    <row r="13" spans="1:11" s="3315" customFormat="1" ht="25.5">
      <c r="A13" s="3318"/>
      <c r="B13" s="3326"/>
      <c r="C13" s="3320"/>
      <c r="D13" s="3320"/>
      <c r="E13" s="3320"/>
      <c r="F13" s="3321"/>
      <c r="G13" s="3322"/>
      <c r="H13" s="3322"/>
      <c r="J13" s="3316"/>
      <c r="K13" s="3317"/>
    </row>
    <row r="14" spans="1:11" s="3315" customFormat="1" ht="25.5">
      <c r="A14" s="3318"/>
      <c r="B14" s="3326"/>
      <c r="C14" s="3320"/>
      <c r="D14" s="3320"/>
      <c r="E14" s="3320"/>
      <c r="F14" s="3321"/>
      <c r="G14" s="3322"/>
      <c r="H14" s="3322"/>
      <c r="J14" s="3316"/>
      <c r="K14" s="3317"/>
    </row>
    <row r="15" spans="1:11" s="3315" customFormat="1" ht="25.5">
      <c r="A15" s="3318"/>
      <c r="B15" s="3326"/>
      <c r="C15" s="3320"/>
      <c r="D15" s="3320"/>
      <c r="E15" s="3320"/>
      <c r="F15" s="3321"/>
      <c r="G15" s="3322"/>
      <c r="H15" s="3322"/>
      <c r="J15" s="3316"/>
      <c r="K15" s="3317"/>
    </row>
    <row r="16" spans="1:11" s="3315" customFormat="1" ht="25.5">
      <c r="A16" s="3328"/>
      <c r="B16" s="3329"/>
      <c r="C16" s="3330"/>
      <c r="D16" s="3330"/>
      <c r="E16" s="3330"/>
      <c r="F16" s="3331"/>
      <c r="G16" s="3332"/>
      <c r="H16" s="3332"/>
      <c r="J16" s="3316"/>
      <c r="K16" s="3317"/>
    </row>
    <row r="17" spans="1:15" s="3315" customFormat="1" ht="27.75" customHeight="1">
      <c r="A17" s="3333" t="s">
        <v>806</v>
      </c>
      <c r="B17" s="3334" t="s">
        <v>2228</v>
      </c>
      <c r="C17" s="3335" t="s">
        <v>936</v>
      </c>
      <c r="D17" s="3336" t="s">
        <v>2128</v>
      </c>
      <c r="E17" s="3337"/>
      <c r="F17" s="3337"/>
      <c r="G17" s="3338"/>
      <c r="H17" s="3339" t="s">
        <v>1942</v>
      </c>
      <c r="J17" s="3316"/>
      <c r="K17" s="3317"/>
      <c r="O17" s="3315">
        <v>1</v>
      </c>
    </row>
    <row r="18" spans="1:15" s="3315" customFormat="1" ht="26.25">
      <c r="A18" s="3340"/>
      <c r="B18" s="3341" t="s">
        <v>1682</v>
      </c>
      <c r="C18" s="3335" t="s">
        <v>943</v>
      </c>
      <c r="D18" s="3335"/>
      <c r="E18" s="3335"/>
      <c r="F18" s="3342"/>
      <c r="G18" s="3343"/>
      <c r="H18" s="3343"/>
      <c r="J18" s="3316"/>
      <c r="K18" s="3317"/>
    </row>
    <row r="19" spans="1:15" s="3315" customFormat="1" ht="26.25">
      <c r="A19" s="3318" t="s">
        <v>66</v>
      </c>
      <c r="B19" s="3341" t="s">
        <v>1501</v>
      </c>
      <c r="C19" s="3335" t="s">
        <v>663</v>
      </c>
      <c r="D19" s="3335"/>
      <c r="E19" s="3335"/>
      <c r="F19" s="3342"/>
      <c r="G19" s="3343"/>
      <c r="H19" s="3343"/>
      <c r="J19" s="3316"/>
      <c r="K19" s="3317"/>
    </row>
    <row r="20" spans="1:15" s="3315" customFormat="1" ht="26.25">
      <c r="A20" s="3318"/>
      <c r="B20" s="3341" t="s">
        <v>1502</v>
      </c>
      <c r="C20" s="3320"/>
      <c r="D20" s="3320"/>
      <c r="E20" s="3320"/>
      <c r="F20" s="3323"/>
      <c r="G20" s="3323"/>
      <c r="H20" s="3323"/>
      <c r="J20" s="3344"/>
      <c r="K20" s="3317"/>
    </row>
    <row r="21" spans="1:15" s="3315" customFormat="1" ht="26.25">
      <c r="A21" s="3318"/>
      <c r="B21" s="3345" t="s">
        <v>2127</v>
      </c>
      <c r="C21" s="3320"/>
      <c r="D21" s="3320"/>
      <c r="E21" s="3320"/>
      <c r="F21" s="3323"/>
      <c r="G21" s="3323"/>
      <c r="H21" s="3323"/>
      <c r="J21" s="3344"/>
      <c r="K21" s="3317"/>
    </row>
    <row r="22" spans="1:15" s="2061" customFormat="1" ht="26.25">
      <c r="A22" s="970"/>
      <c r="B22" s="2347"/>
      <c r="C22" s="1818"/>
      <c r="D22" s="1818"/>
      <c r="E22" s="1818"/>
      <c r="F22" s="1931"/>
      <c r="G22" s="1931"/>
      <c r="H22" s="1931"/>
      <c r="J22" s="2065"/>
      <c r="K22" s="2062"/>
    </row>
    <row r="23" spans="1:15" s="2061" customFormat="1" ht="26.25">
      <c r="A23" s="970"/>
      <c r="B23" s="2066"/>
      <c r="C23" s="1818"/>
      <c r="D23" s="1818"/>
      <c r="E23" s="1818"/>
      <c r="F23" s="1931"/>
      <c r="G23" s="1931"/>
      <c r="H23" s="1931"/>
      <c r="J23" s="2065"/>
      <c r="K23" s="2062"/>
    </row>
    <row r="24" spans="1:15" s="2061" customFormat="1" ht="26.25">
      <c r="A24" s="4190" t="s">
        <v>1875</v>
      </c>
      <c r="B24" s="4191" t="s">
        <v>1793</v>
      </c>
      <c r="C24" s="4192" t="s">
        <v>936</v>
      </c>
      <c r="D24" s="4193"/>
      <c r="E24" s="4193"/>
      <c r="F24" s="4194"/>
      <c r="G24" s="4194"/>
      <c r="H24" s="4195"/>
      <c r="J24" s="2062"/>
      <c r="K24" s="2062"/>
    </row>
    <row r="25" spans="1:15" s="2061" customFormat="1" ht="26.25">
      <c r="A25" s="4196"/>
      <c r="B25" s="4191" t="s">
        <v>1792</v>
      </c>
      <c r="C25" s="4193" t="s">
        <v>943</v>
      </c>
      <c r="D25" s="4193"/>
      <c r="E25" s="4193"/>
      <c r="F25" s="4194"/>
      <c r="G25" s="4194"/>
      <c r="H25" s="4194"/>
      <c r="J25" s="2062"/>
      <c r="K25" s="2062"/>
    </row>
    <row r="26" spans="1:15" s="2061" customFormat="1" ht="26.25">
      <c r="A26" s="4196"/>
      <c r="B26" s="4191" t="s">
        <v>1794</v>
      </c>
      <c r="C26" s="4193" t="s">
        <v>663</v>
      </c>
      <c r="D26" s="4193"/>
      <c r="E26" s="4193"/>
      <c r="F26" s="4194"/>
      <c r="G26" s="4194"/>
      <c r="H26" s="4194"/>
      <c r="J26" s="2062"/>
      <c r="K26" s="2062"/>
    </row>
    <row r="27" spans="1:15" s="2061" customFormat="1" ht="26.25">
      <c r="A27" s="4197"/>
      <c r="B27" s="4198" t="s">
        <v>1790</v>
      </c>
      <c r="C27" s="4199"/>
      <c r="D27" s="4200">
        <v>1</v>
      </c>
      <c r="E27" s="4200">
        <v>1</v>
      </c>
      <c r="F27" s="4200"/>
      <c r="G27" s="4201">
        <f t="shared" ref="G27" si="0">IF(OR(E27=D27,E27&gt;D27),1,0)</f>
        <v>1</v>
      </c>
      <c r="H27" s="4195" t="s">
        <v>1942</v>
      </c>
      <c r="O27" s="2061">
        <v>2</v>
      </c>
    </row>
    <row r="28" spans="1:15" s="2061" customFormat="1" ht="26.25">
      <c r="A28" s="4197"/>
      <c r="B28" s="4202" t="s">
        <v>1791</v>
      </c>
      <c r="C28" s="4199"/>
      <c r="D28" s="4199"/>
      <c r="E28" s="4199"/>
      <c r="F28" s="4203"/>
      <c r="G28" s="4203"/>
      <c r="H28" s="4203"/>
    </row>
    <row r="29" spans="1:15" s="2061" customFormat="1" ht="26.25">
      <c r="A29" s="4197"/>
      <c r="B29" s="4191" t="s">
        <v>1789</v>
      </c>
      <c r="C29" s="4199"/>
      <c r="D29" s="4199"/>
      <c r="E29" s="4199"/>
      <c r="F29" s="4203"/>
      <c r="G29" s="4203"/>
      <c r="H29" s="4203"/>
    </row>
    <row r="30" spans="1:15" s="2061" customFormat="1" ht="26.25">
      <c r="A30" s="4197"/>
      <c r="B30" s="4204" t="s">
        <v>1943</v>
      </c>
      <c r="C30" s="4199"/>
      <c r="D30" s="4199"/>
      <c r="E30" s="4199"/>
      <c r="F30" s="4203"/>
      <c r="G30" s="4203"/>
      <c r="H30" s="4203"/>
    </row>
    <row r="31" spans="1:15" s="2061" customFormat="1" ht="26.25">
      <c r="A31" s="4197"/>
      <c r="B31" s="4204" t="s">
        <v>2129</v>
      </c>
      <c r="C31" s="4199"/>
      <c r="D31" s="4199"/>
      <c r="E31" s="4199"/>
      <c r="F31" s="4203"/>
      <c r="G31" s="4203"/>
      <c r="H31" s="4203"/>
    </row>
    <row r="32" spans="1:15" s="2061" customFormat="1" ht="26.25">
      <c r="A32" s="1684"/>
      <c r="B32" s="1061"/>
      <c r="C32" s="1857"/>
      <c r="D32" s="1818"/>
      <c r="E32" s="1818"/>
      <c r="F32" s="1931"/>
      <c r="G32" s="1931"/>
      <c r="H32" s="1931"/>
    </row>
    <row r="33" spans="1:15" s="4079" customFormat="1" ht="26.25">
      <c r="A33" s="4154"/>
      <c r="B33" s="4076" t="s">
        <v>2170</v>
      </c>
      <c r="C33" s="4080" t="s">
        <v>936</v>
      </c>
      <c r="D33" s="4061">
        <v>1</v>
      </c>
      <c r="E33" s="4061"/>
      <c r="F33" s="4061"/>
      <c r="G33" s="4155"/>
      <c r="H33" s="4082" t="s">
        <v>1942</v>
      </c>
      <c r="I33" s="4079" t="s">
        <v>1947</v>
      </c>
      <c r="O33" s="4079">
        <v>3</v>
      </c>
    </row>
    <row r="34" spans="1:15" s="4079" customFormat="1" ht="26.25">
      <c r="A34" s="4154"/>
      <c r="B34" s="4076" t="s">
        <v>2130</v>
      </c>
      <c r="C34" s="3521" t="s">
        <v>943</v>
      </c>
      <c r="D34" s="3086"/>
      <c r="E34" s="3086"/>
      <c r="F34" s="3758"/>
      <c r="G34" s="3128"/>
      <c r="H34" s="3128"/>
    </row>
    <row r="35" spans="1:15" s="4079" customFormat="1" ht="26.25">
      <c r="A35" s="4154"/>
      <c r="B35" s="4076" t="s">
        <v>1795</v>
      </c>
      <c r="C35" s="3521" t="s">
        <v>663</v>
      </c>
      <c r="D35" s="3086"/>
      <c r="E35" s="3086"/>
      <c r="F35" s="3758"/>
      <c r="G35" s="3128"/>
      <c r="H35" s="3128"/>
    </row>
    <row r="36" spans="1:15" s="4079" customFormat="1" ht="26.25">
      <c r="A36" s="4154"/>
      <c r="B36" s="4156" t="s">
        <v>1796</v>
      </c>
      <c r="C36" s="3086"/>
      <c r="D36" s="3086"/>
      <c r="E36" s="3086"/>
      <c r="F36" s="3758"/>
      <c r="G36" s="3128"/>
      <c r="H36" s="3128"/>
    </row>
    <row r="37" spans="1:15" s="4079" customFormat="1" ht="26.25">
      <c r="A37" s="4154"/>
      <c r="B37" s="4093" t="s">
        <v>1943</v>
      </c>
      <c r="C37" s="3086"/>
      <c r="D37" s="3086"/>
      <c r="E37" s="3086"/>
      <c r="F37" s="3128"/>
      <c r="G37" s="3128"/>
      <c r="H37" s="3128"/>
    </row>
    <row r="38" spans="1:15" s="4079" customFormat="1" ht="26.25">
      <c r="A38" s="4154"/>
      <c r="B38" s="4093" t="s">
        <v>2129</v>
      </c>
      <c r="C38" s="3838"/>
      <c r="D38" s="3838"/>
      <c r="E38" s="3838"/>
      <c r="F38" s="3128"/>
      <c r="G38" s="3128"/>
      <c r="H38" s="3128"/>
    </row>
    <row r="39" spans="1:15" s="2061" customFormat="1" ht="26.25">
      <c r="A39" s="1684"/>
      <c r="B39" s="2066"/>
      <c r="C39" s="1688"/>
      <c r="D39" s="1688"/>
      <c r="E39" s="1688"/>
      <c r="F39" s="2067"/>
      <c r="G39" s="1931"/>
      <c r="H39" s="1931"/>
    </row>
    <row r="40" spans="1:15" s="2061" customFormat="1" ht="29.25" customHeight="1">
      <c r="A40" s="4197"/>
      <c r="B40" s="4191" t="s">
        <v>1798</v>
      </c>
      <c r="C40" s="4192" t="s">
        <v>936</v>
      </c>
      <c r="D40" s="4200">
        <v>1</v>
      </c>
      <c r="E40" s="4200">
        <v>1</v>
      </c>
      <c r="F40" s="4200"/>
      <c r="G40" s="4201">
        <f t="shared" ref="G40" si="1">IF(OR(E40=D40,E40&gt;D40),1,0)</f>
        <v>1</v>
      </c>
      <c r="H40" s="4195" t="s">
        <v>1942</v>
      </c>
      <c r="I40" s="2061" t="s">
        <v>1947</v>
      </c>
      <c r="O40" s="2061">
        <v>4</v>
      </c>
    </row>
    <row r="41" spans="1:15" s="2061" customFormat="1" ht="26.25">
      <c r="A41" s="4197"/>
      <c r="B41" s="4205" t="s">
        <v>1797</v>
      </c>
      <c r="C41" s="4193" t="s">
        <v>943</v>
      </c>
      <c r="D41" s="4199"/>
      <c r="E41" s="4199"/>
      <c r="F41" s="4206"/>
      <c r="G41" s="4207"/>
      <c r="H41" s="4207"/>
    </row>
    <row r="42" spans="1:15" s="2061" customFormat="1" ht="26.25">
      <c r="A42" s="4197"/>
      <c r="B42" s="4208" t="s">
        <v>1944</v>
      </c>
      <c r="C42" s="4193" t="s">
        <v>663</v>
      </c>
      <c r="D42" s="4199"/>
      <c r="E42" s="4199"/>
      <c r="F42" s="4203"/>
      <c r="G42" s="4203"/>
      <c r="H42" s="4203"/>
    </row>
    <row r="43" spans="1:15" s="2061" customFormat="1" ht="26.25">
      <c r="A43" s="4197"/>
      <c r="B43" s="4208" t="s">
        <v>1945</v>
      </c>
      <c r="C43" s="4209"/>
      <c r="D43" s="4209"/>
      <c r="E43" s="4209"/>
      <c r="F43" s="4203"/>
      <c r="G43" s="4203"/>
      <c r="H43" s="4203"/>
    </row>
    <row r="44" spans="1:15" s="2061" customFormat="1" ht="26.25">
      <c r="A44" s="4197"/>
      <c r="B44" s="4204" t="s">
        <v>2129</v>
      </c>
      <c r="C44" s="4209"/>
      <c r="D44" s="4209"/>
      <c r="E44" s="4209"/>
      <c r="F44" s="4203"/>
      <c r="G44" s="4203"/>
      <c r="H44" s="4203"/>
    </row>
    <row r="45" spans="1:15" s="2061" customFormat="1" ht="26.25">
      <c r="A45" s="4197"/>
      <c r="B45" s="4208"/>
      <c r="C45" s="4209"/>
      <c r="D45" s="4209"/>
      <c r="E45" s="4209"/>
      <c r="F45" s="4203"/>
      <c r="G45" s="4203"/>
      <c r="H45" s="4203"/>
    </row>
    <row r="46" spans="1:15" s="2061" customFormat="1" ht="25.5">
      <c r="A46" s="1945"/>
      <c r="B46" s="2182"/>
      <c r="C46" s="1877"/>
      <c r="D46" s="1877"/>
      <c r="E46" s="1877"/>
      <c r="F46" s="746"/>
      <c r="G46" s="2180"/>
      <c r="H46" s="2180"/>
    </row>
    <row r="47" spans="1:15" s="3315" customFormat="1" ht="30.75" customHeight="1">
      <c r="A47" s="3333" t="s">
        <v>1800</v>
      </c>
      <c r="B47" s="3346" t="s">
        <v>1799</v>
      </c>
      <c r="C47" s="3347" t="s">
        <v>936</v>
      </c>
      <c r="D47" s="3348"/>
      <c r="E47" s="3348"/>
      <c r="F47" s="3349"/>
      <c r="G47" s="3350"/>
      <c r="H47" s="3351" t="s">
        <v>1607</v>
      </c>
    </row>
    <row r="48" spans="1:15" s="3315" customFormat="1" ht="27" customHeight="1">
      <c r="A48" s="3340"/>
      <c r="B48" s="3325" t="s">
        <v>1503</v>
      </c>
      <c r="C48" s="3352" t="s">
        <v>943</v>
      </c>
      <c r="D48" s="3320"/>
      <c r="E48" s="3320"/>
      <c r="F48" s="3353"/>
      <c r="G48" s="3322"/>
      <c r="H48" s="3322"/>
    </row>
    <row r="49" spans="1:15" s="3315" customFormat="1" ht="29.25" customHeight="1">
      <c r="A49" s="3318" t="s">
        <v>66</v>
      </c>
      <c r="B49" s="3325" t="s">
        <v>1504</v>
      </c>
      <c r="C49" s="3352" t="s">
        <v>663</v>
      </c>
      <c r="D49" s="3320"/>
      <c r="E49" s="3320"/>
      <c r="F49" s="3353"/>
      <c r="G49" s="3322"/>
      <c r="H49" s="3322"/>
    </row>
    <row r="50" spans="1:15" s="3315" customFormat="1" ht="25.5">
      <c r="A50" s="3354"/>
      <c r="B50" s="3325"/>
      <c r="C50" s="3320"/>
      <c r="D50" s="3320"/>
      <c r="E50" s="3320"/>
      <c r="F50" s="3353"/>
      <c r="G50" s="3322"/>
      <c r="H50" s="3322"/>
    </row>
    <row r="51" spans="1:15" s="3315" customFormat="1" ht="26.25">
      <c r="A51" s="3354"/>
      <c r="B51" s="3341" t="s">
        <v>1505</v>
      </c>
      <c r="C51" s="3355"/>
      <c r="D51" s="3355"/>
      <c r="E51" s="3355"/>
      <c r="F51" s="3353"/>
      <c r="G51" s="3322"/>
      <c r="H51" s="3322"/>
    </row>
    <row r="52" spans="1:15" s="3315" customFormat="1" ht="24.75" customHeight="1">
      <c r="A52" s="3356"/>
      <c r="B52" s="3341" t="s">
        <v>1801</v>
      </c>
      <c r="C52" s="3347" t="s">
        <v>936</v>
      </c>
      <c r="D52" s="3357">
        <v>1</v>
      </c>
      <c r="E52" s="3357"/>
      <c r="F52" s="3357"/>
      <c r="G52" s="3357"/>
      <c r="H52" s="3358" t="s">
        <v>1942</v>
      </c>
      <c r="I52" s="3315" t="s">
        <v>1947</v>
      </c>
      <c r="O52" s="3315">
        <v>5</v>
      </c>
    </row>
    <row r="53" spans="1:15" s="3315" customFormat="1" ht="26.25">
      <c r="A53" s="3356"/>
      <c r="B53" s="3341" t="s">
        <v>1556</v>
      </c>
      <c r="C53" s="3352" t="s">
        <v>943</v>
      </c>
      <c r="D53" s="3320"/>
      <c r="E53" s="3320"/>
      <c r="F53" s="3359"/>
      <c r="G53" s="3322"/>
      <c r="H53" s="3322"/>
    </row>
    <row r="54" spans="1:15" s="3315" customFormat="1" ht="26.25">
      <c r="A54" s="3356"/>
      <c r="B54" s="3325" t="s">
        <v>1946</v>
      </c>
      <c r="C54" s="3352" t="s">
        <v>663</v>
      </c>
      <c r="D54" s="3320"/>
      <c r="E54" s="3320"/>
      <c r="F54" s="3323"/>
      <c r="G54" s="3323"/>
      <c r="H54" s="3323"/>
    </row>
    <row r="55" spans="1:15" s="2061" customFormat="1" ht="26.25">
      <c r="A55" s="1483"/>
      <c r="B55" s="2064"/>
      <c r="C55" s="1818"/>
      <c r="D55" s="1818"/>
      <c r="E55" s="1818"/>
      <c r="F55" s="2067"/>
      <c r="G55" s="1931"/>
      <c r="H55" s="1931"/>
    </row>
    <row r="56" spans="1:15" s="2061" customFormat="1" ht="26.25">
      <c r="A56" s="1483"/>
      <c r="B56" s="2064"/>
      <c r="C56" s="1818"/>
      <c r="D56" s="1818"/>
      <c r="E56" s="1818"/>
      <c r="F56" s="2067"/>
      <c r="G56" s="1931"/>
      <c r="H56" s="1931"/>
    </row>
    <row r="57" spans="1:15" s="2061" customFormat="1" ht="26.25">
      <c r="A57" s="4196"/>
      <c r="B57" s="4198" t="s">
        <v>1506</v>
      </c>
      <c r="C57" s="4192"/>
      <c r="D57" s="4199"/>
      <c r="E57" s="4199"/>
      <c r="F57" s="4210"/>
      <c r="G57" s="4207"/>
      <c r="H57" s="4195"/>
    </row>
    <row r="58" spans="1:15" s="2061" customFormat="1" ht="28.5" customHeight="1">
      <c r="A58" s="4196"/>
      <c r="B58" s="4191" t="s">
        <v>1802</v>
      </c>
      <c r="C58" s="4192" t="s">
        <v>936</v>
      </c>
      <c r="D58" s="4200">
        <v>1</v>
      </c>
      <c r="E58" s="4200">
        <v>1</v>
      </c>
      <c r="F58" s="4200"/>
      <c r="G58" s="4201">
        <f t="shared" ref="G58" si="2">IF(OR(E58=D58,E58&gt;D58),1,0)</f>
        <v>1</v>
      </c>
      <c r="H58" s="4195" t="s">
        <v>1942</v>
      </c>
      <c r="I58" s="2061" t="s">
        <v>1947</v>
      </c>
      <c r="O58" s="2061">
        <v>6</v>
      </c>
    </row>
    <row r="59" spans="1:15" s="2061" customFormat="1" ht="29.25" customHeight="1">
      <c r="A59" s="4196"/>
      <c r="B59" s="4198" t="s">
        <v>1803</v>
      </c>
      <c r="C59" s="4193" t="s">
        <v>943</v>
      </c>
      <c r="D59" s="4199"/>
      <c r="E59" s="4199"/>
      <c r="F59" s="4210"/>
      <c r="G59" s="4207"/>
      <c r="H59" s="4207"/>
    </row>
    <row r="60" spans="1:15" s="2061" customFormat="1" ht="26.25">
      <c r="A60" s="4196"/>
      <c r="B60" s="4208" t="s">
        <v>2132</v>
      </c>
      <c r="C60" s="4193" t="s">
        <v>663</v>
      </c>
      <c r="D60" s="4199"/>
      <c r="E60" s="4199"/>
      <c r="F60" s="4203"/>
      <c r="G60" s="4203"/>
      <c r="H60" s="4203"/>
    </row>
    <row r="61" spans="1:15" s="2061" customFormat="1" ht="26.25">
      <c r="A61" s="4196"/>
      <c r="B61" s="4204" t="s">
        <v>2131</v>
      </c>
      <c r="C61" s="4193"/>
      <c r="D61" s="4199"/>
      <c r="E61" s="4199"/>
      <c r="F61" s="4203"/>
      <c r="G61" s="4203"/>
      <c r="H61" s="4203"/>
    </row>
    <row r="62" spans="1:15" s="2061" customFormat="1" ht="26.25">
      <c r="A62" s="4196"/>
      <c r="B62" s="4208" t="s">
        <v>2133</v>
      </c>
      <c r="C62" s="4199"/>
      <c r="D62" s="4199"/>
      <c r="E62" s="4199"/>
      <c r="F62" s="4203"/>
      <c r="G62" s="4203"/>
      <c r="H62" s="4203"/>
    </row>
    <row r="63" spans="1:15" s="2061" customFormat="1" ht="26.25">
      <c r="A63" s="4196"/>
      <c r="B63" s="4208"/>
      <c r="C63" s="4199"/>
      <c r="D63" s="4199"/>
      <c r="E63" s="4199"/>
      <c r="F63" s="4203"/>
      <c r="G63" s="4203"/>
      <c r="H63" s="4203"/>
    </row>
    <row r="64" spans="1:15" s="2061" customFormat="1" ht="26.25">
      <c r="A64" s="4196"/>
      <c r="B64" s="4198" t="s">
        <v>1507</v>
      </c>
      <c r="C64" s="4211"/>
      <c r="D64" s="4199"/>
      <c r="E64" s="4211"/>
      <c r="F64" s="4210"/>
      <c r="G64" s="4207"/>
      <c r="H64" s="4207"/>
    </row>
    <row r="65" spans="1:15" s="2061" customFormat="1" ht="28.5" customHeight="1">
      <c r="A65" s="4212" t="s">
        <v>2118</v>
      </c>
      <c r="B65" s="4198" t="s">
        <v>1805</v>
      </c>
      <c r="C65" s="4192" t="s">
        <v>936</v>
      </c>
      <c r="D65" s="4200">
        <v>1</v>
      </c>
      <c r="E65" s="4200">
        <v>1</v>
      </c>
      <c r="F65" s="4200"/>
      <c r="G65" s="4201">
        <f t="shared" ref="G65" si="3">IF(OR(E65=D65,E65&gt;D65),1,0)</f>
        <v>1</v>
      </c>
      <c r="H65" s="4195" t="s">
        <v>1942</v>
      </c>
      <c r="I65" s="2061" t="s">
        <v>1947</v>
      </c>
      <c r="O65" s="2061">
        <v>7</v>
      </c>
    </row>
    <row r="66" spans="1:15" s="2061" customFormat="1" ht="26.25">
      <c r="A66" s="4196"/>
      <c r="B66" s="4198" t="s">
        <v>1804</v>
      </c>
      <c r="C66" s="4193" t="s">
        <v>943</v>
      </c>
      <c r="D66" s="4199"/>
      <c r="E66" s="4199"/>
      <c r="F66" s="4210"/>
      <c r="G66" s="4207"/>
      <c r="H66" s="4207"/>
    </row>
    <row r="67" spans="1:15" s="2061" customFormat="1" ht="26.25">
      <c r="A67" s="4196"/>
      <c r="B67" s="4208" t="s">
        <v>91</v>
      </c>
      <c r="C67" s="4193" t="s">
        <v>663</v>
      </c>
      <c r="D67" s="4199"/>
      <c r="E67" s="4199"/>
      <c r="F67" s="4203"/>
      <c r="G67" s="4203"/>
      <c r="H67" s="4203"/>
    </row>
    <row r="68" spans="1:15" s="2061" customFormat="1" ht="26.25">
      <c r="A68" s="4196"/>
      <c r="B68" s="4208" t="s">
        <v>2134</v>
      </c>
      <c r="C68" s="4193"/>
      <c r="D68" s="4199"/>
      <c r="E68" s="4199"/>
      <c r="F68" s="4203"/>
      <c r="G68" s="4203"/>
      <c r="H68" s="4203"/>
    </row>
    <row r="69" spans="1:15" s="2061" customFormat="1" ht="26.25">
      <c r="A69" s="4196"/>
      <c r="B69" s="4208" t="s">
        <v>1948</v>
      </c>
      <c r="C69" s="4199"/>
      <c r="D69" s="4199"/>
      <c r="E69" s="4199"/>
      <c r="F69" s="4203"/>
      <c r="G69" s="4203"/>
      <c r="H69" s="4203"/>
    </row>
    <row r="70" spans="1:15" s="2061" customFormat="1" ht="26.25">
      <c r="A70" s="4196"/>
      <c r="B70" s="4208"/>
      <c r="C70" s="4211"/>
      <c r="D70" s="4199"/>
      <c r="E70" s="4211"/>
      <c r="F70" s="4203"/>
      <c r="G70" s="4203"/>
      <c r="H70" s="4203"/>
    </row>
    <row r="71" spans="1:15" s="2061" customFormat="1" ht="26.25">
      <c r="A71" s="1483"/>
      <c r="B71" s="2064"/>
      <c r="C71" s="1833"/>
      <c r="D71" s="1830"/>
      <c r="E71" s="1833"/>
      <c r="F71" s="1931"/>
      <c r="G71" s="1931"/>
      <c r="H71" s="1931"/>
    </row>
    <row r="72" spans="1:15" s="4079" customFormat="1" ht="36" customHeight="1">
      <c r="A72" s="3231"/>
      <c r="B72" s="4076" t="s">
        <v>1949</v>
      </c>
      <c r="C72" s="3468"/>
      <c r="D72" s="3086"/>
      <c r="E72" s="3468"/>
      <c r="F72" s="4077"/>
      <c r="G72" s="4078"/>
      <c r="H72" s="4078"/>
    </row>
    <row r="73" spans="1:15" s="4079" customFormat="1" ht="34.5" customHeight="1">
      <c r="A73" s="3231"/>
      <c r="B73" s="4076" t="s">
        <v>1950</v>
      </c>
      <c r="C73" s="3468"/>
      <c r="D73" s="3086"/>
      <c r="E73" s="3468"/>
      <c r="F73" s="4077"/>
      <c r="G73" s="4078"/>
      <c r="H73" s="4078"/>
    </row>
    <row r="74" spans="1:15" s="4079" customFormat="1" ht="26.25">
      <c r="A74" s="3231"/>
      <c r="B74" s="4076" t="s">
        <v>1508</v>
      </c>
      <c r="C74" s="4080" t="s">
        <v>936</v>
      </c>
      <c r="D74" s="3086" t="s">
        <v>24</v>
      </c>
      <c r="E74" s="4061"/>
      <c r="F74" s="4081"/>
      <c r="G74" s="4078"/>
      <c r="H74" s="4082" t="s">
        <v>1942</v>
      </c>
      <c r="I74" s="4079" t="s">
        <v>1947</v>
      </c>
      <c r="O74" s="4079">
        <v>8</v>
      </c>
    </row>
    <row r="75" spans="1:15" s="4079" customFormat="1" ht="25.5" customHeight="1">
      <c r="A75" s="3231"/>
      <c r="B75" s="4083" t="s">
        <v>2136</v>
      </c>
      <c r="C75" s="3521" t="s">
        <v>943</v>
      </c>
      <c r="D75" s="3086"/>
      <c r="E75" s="3086"/>
      <c r="F75" s="4077"/>
      <c r="G75" s="4078"/>
      <c r="H75" s="4078"/>
    </row>
    <row r="76" spans="1:15" s="4079" customFormat="1" ht="26.25">
      <c r="A76" s="3231"/>
      <c r="B76" s="4083" t="s">
        <v>2135</v>
      </c>
      <c r="C76" s="3521" t="s">
        <v>663</v>
      </c>
      <c r="D76" s="3086"/>
      <c r="E76" s="3086"/>
      <c r="F76" s="3128"/>
      <c r="G76" s="3128"/>
      <c r="H76" s="3128"/>
    </row>
    <row r="77" spans="1:15" s="4079" customFormat="1" ht="26.25">
      <c r="A77" s="3231"/>
      <c r="B77" s="4083"/>
      <c r="C77" s="3468"/>
      <c r="D77" s="3086"/>
      <c r="E77" s="3468"/>
      <c r="F77" s="3128"/>
      <c r="G77" s="3128"/>
      <c r="H77" s="3128"/>
    </row>
    <row r="78" spans="1:15" s="4079" customFormat="1" ht="26.25">
      <c r="A78" s="3231"/>
      <c r="B78" s="4083"/>
      <c r="C78" s="3468"/>
      <c r="D78" s="3086"/>
      <c r="E78" s="3468"/>
      <c r="F78" s="3128"/>
      <c r="G78" s="3128"/>
      <c r="H78" s="3128"/>
    </row>
    <row r="79" spans="1:15" s="4079" customFormat="1" ht="25.5">
      <c r="A79" s="4084"/>
      <c r="B79" s="4085"/>
      <c r="C79" s="4086"/>
      <c r="D79" s="3432"/>
      <c r="E79" s="4086"/>
      <c r="F79" s="4087"/>
      <c r="G79" s="4088"/>
      <c r="H79" s="4088"/>
    </row>
    <row r="80" spans="1:15" s="3315" customFormat="1" ht="28.5" customHeight="1">
      <c r="A80" s="3333" t="s">
        <v>1800</v>
      </c>
      <c r="B80" s="3346" t="s">
        <v>1807</v>
      </c>
      <c r="C80" s="3360"/>
      <c r="D80" s="3348"/>
      <c r="E80" s="3360"/>
      <c r="F80" s="3361"/>
      <c r="G80" s="3350"/>
      <c r="H80" s="3350"/>
    </row>
    <row r="81" spans="1:15" s="3315" customFormat="1" ht="26.25">
      <c r="A81" s="3362"/>
      <c r="B81" s="3363" t="s">
        <v>1806</v>
      </c>
      <c r="C81" s="3364"/>
      <c r="D81" s="3365"/>
      <c r="E81" s="3364"/>
      <c r="F81" s="3366"/>
      <c r="G81" s="3367"/>
      <c r="H81" s="3367"/>
    </row>
    <row r="82" spans="1:15" s="3315" customFormat="1" ht="25.5" customHeight="1">
      <c r="A82" s="3340"/>
      <c r="B82" s="3341" t="s">
        <v>1809</v>
      </c>
      <c r="C82" s="3347" t="s">
        <v>936</v>
      </c>
      <c r="D82" s="3368" t="s">
        <v>24</v>
      </c>
      <c r="E82" s="3335"/>
      <c r="F82" s="3369"/>
      <c r="G82" s="3339"/>
      <c r="H82" s="3358" t="s">
        <v>1942</v>
      </c>
      <c r="I82" s="3315" t="s">
        <v>1947</v>
      </c>
      <c r="O82" s="3315">
        <v>9</v>
      </c>
    </row>
    <row r="83" spans="1:15" s="3315" customFormat="1" ht="26.25">
      <c r="A83" s="3340"/>
      <c r="B83" s="3341" t="s">
        <v>1808</v>
      </c>
      <c r="C83" s="3352" t="s">
        <v>943</v>
      </c>
      <c r="D83" s="3320"/>
      <c r="E83" s="3320"/>
      <c r="F83" s="3359"/>
      <c r="G83" s="3322"/>
      <c r="H83" s="3322"/>
    </row>
    <row r="84" spans="1:15" s="3315" customFormat="1" ht="26.25">
      <c r="A84" s="3318" t="s">
        <v>66</v>
      </c>
      <c r="B84" s="3325" t="s">
        <v>1509</v>
      </c>
      <c r="C84" s="3352" t="s">
        <v>663</v>
      </c>
      <c r="D84" s="3320"/>
      <c r="E84" s="3320"/>
      <c r="F84" s="3323"/>
      <c r="G84" s="3323"/>
      <c r="H84" s="3323"/>
    </row>
    <row r="85" spans="1:15" s="3315" customFormat="1" ht="26.25">
      <c r="A85" s="3356"/>
      <c r="B85" s="3325" t="s">
        <v>1951</v>
      </c>
      <c r="C85" s="3320"/>
      <c r="D85" s="3320"/>
      <c r="E85" s="3320"/>
      <c r="F85" s="3323"/>
      <c r="G85" s="3323"/>
      <c r="H85" s="3323"/>
    </row>
    <row r="86" spans="1:15" s="4079" customFormat="1" ht="26.25">
      <c r="A86" s="3231"/>
      <c r="B86" s="4083"/>
      <c r="C86" s="3468"/>
      <c r="D86" s="3086"/>
      <c r="E86" s="3468"/>
      <c r="F86" s="3128"/>
      <c r="G86" s="3128"/>
      <c r="H86" s="3128"/>
    </row>
    <row r="87" spans="1:15" s="4079" customFormat="1" ht="26.25">
      <c r="A87" s="3231"/>
      <c r="B87" s="4083"/>
      <c r="C87" s="3468"/>
      <c r="D87" s="3086"/>
      <c r="E87" s="3468"/>
      <c r="F87" s="3128"/>
      <c r="G87" s="3128"/>
      <c r="H87" s="3128"/>
    </row>
    <row r="88" spans="1:15" s="4079" customFormat="1" ht="25.5">
      <c r="A88" s="3231"/>
      <c r="B88" s="4083"/>
      <c r="C88" s="3468"/>
      <c r="D88" s="3086"/>
      <c r="E88" s="3468"/>
      <c r="F88" s="4077"/>
      <c r="G88" s="4078"/>
      <c r="H88" s="4078"/>
    </row>
    <row r="89" spans="1:15" s="4079" customFormat="1" ht="30" customHeight="1">
      <c r="A89" s="3231"/>
      <c r="B89" s="4076" t="s">
        <v>1810</v>
      </c>
      <c r="C89" s="4080" t="s">
        <v>936</v>
      </c>
      <c r="D89" s="4061">
        <v>1</v>
      </c>
      <c r="E89" s="4061"/>
      <c r="F89" s="4061"/>
      <c r="G89" s="4061"/>
      <c r="H89" s="4082" t="s">
        <v>1942</v>
      </c>
      <c r="I89" s="4079" t="s">
        <v>1947</v>
      </c>
      <c r="O89" s="4079">
        <v>10</v>
      </c>
    </row>
    <row r="90" spans="1:15" s="4079" customFormat="1" ht="26.25">
      <c r="A90" s="3231"/>
      <c r="B90" s="4076" t="s">
        <v>1851</v>
      </c>
      <c r="C90" s="3521" t="s">
        <v>943</v>
      </c>
      <c r="D90" s="4143"/>
      <c r="E90" s="3086"/>
      <c r="F90" s="4077"/>
      <c r="G90" s="4078"/>
      <c r="H90" s="4078"/>
    </row>
    <row r="91" spans="1:15" s="4079" customFormat="1" ht="26.25">
      <c r="A91" s="3231"/>
      <c r="B91" s="4083" t="s">
        <v>167</v>
      </c>
      <c r="C91" s="3521" t="s">
        <v>663</v>
      </c>
      <c r="D91" s="3086"/>
      <c r="E91" s="3086"/>
      <c r="F91" s="3128"/>
      <c r="G91" s="3128"/>
      <c r="H91" s="3128"/>
    </row>
    <row r="92" spans="1:15" s="4079" customFormat="1" ht="26.25">
      <c r="A92" s="3231"/>
      <c r="B92" s="4083" t="s">
        <v>2137</v>
      </c>
      <c r="C92" s="3521"/>
      <c r="D92" s="3086"/>
      <c r="E92" s="3086"/>
      <c r="F92" s="3128"/>
      <c r="G92" s="3128"/>
      <c r="H92" s="3128"/>
    </row>
    <row r="93" spans="1:15" s="4079" customFormat="1" ht="26.25">
      <c r="A93" s="3231"/>
      <c r="B93" s="4083" t="s">
        <v>1952</v>
      </c>
      <c r="C93" s="3468"/>
      <c r="D93" s="3086"/>
      <c r="E93" s="3468"/>
      <c r="F93" s="3128"/>
      <c r="G93" s="3128"/>
      <c r="H93" s="3128"/>
    </row>
    <row r="94" spans="1:15" s="4079" customFormat="1" ht="26.25">
      <c r="A94" s="3231"/>
      <c r="B94" s="4083"/>
      <c r="C94" s="3086"/>
      <c r="D94" s="3086"/>
      <c r="E94" s="3086"/>
      <c r="F94" s="3128"/>
      <c r="G94" s="3128"/>
      <c r="H94" s="3128"/>
    </row>
    <row r="95" spans="1:15" s="4079" customFormat="1" ht="26.25">
      <c r="A95" s="4089" t="s">
        <v>1304</v>
      </c>
      <c r="B95" s="4090" t="s">
        <v>1510</v>
      </c>
      <c r="C95" s="4080" t="s">
        <v>936</v>
      </c>
      <c r="D95" s="3086"/>
      <c r="E95" s="3086"/>
      <c r="F95" s="4077"/>
      <c r="G95" s="4078"/>
      <c r="H95" s="4082" t="s">
        <v>1942</v>
      </c>
      <c r="O95" s="4079">
        <v>11</v>
      </c>
    </row>
    <row r="96" spans="1:15" s="4079" customFormat="1" ht="26.25">
      <c r="A96" s="4089" t="s">
        <v>1305</v>
      </c>
      <c r="B96" s="4091" t="s">
        <v>1511</v>
      </c>
      <c r="C96" s="3521" t="s">
        <v>943</v>
      </c>
      <c r="D96" s="3086"/>
      <c r="E96" s="3086"/>
      <c r="F96" s="4077"/>
      <c r="G96" s="4078"/>
      <c r="H96" s="4078"/>
    </row>
    <row r="97" spans="1:15" s="4079" customFormat="1" ht="26.25">
      <c r="A97" s="4092" t="s">
        <v>66</v>
      </c>
      <c r="B97" s="4093" t="s">
        <v>1512</v>
      </c>
      <c r="C97" s="3521" t="s">
        <v>663</v>
      </c>
      <c r="D97" s="3521" t="s">
        <v>24</v>
      </c>
      <c r="E97" s="4094"/>
      <c r="F97" s="3524"/>
      <c r="G97" s="3524"/>
      <c r="H97" s="3128"/>
    </row>
    <row r="98" spans="1:15" s="2061" customFormat="1" ht="26.25">
      <c r="A98" s="1483"/>
      <c r="B98" s="2069"/>
      <c r="C98" s="1818"/>
      <c r="D98" s="1818"/>
      <c r="E98" s="1818"/>
      <c r="F98" s="1931"/>
      <c r="G98" s="1931"/>
      <c r="H98" s="1931"/>
    </row>
    <row r="99" spans="1:15" s="2061" customFormat="1" ht="26.25">
      <c r="A99" s="1483"/>
      <c r="B99" s="2069"/>
      <c r="C99" s="1818"/>
      <c r="D99" s="1818"/>
      <c r="E99" s="1818"/>
      <c r="F99" s="1931"/>
      <c r="G99" s="1931"/>
      <c r="H99" s="1931"/>
    </row>
    <row r="100" spans="1:15" s="2061" customFormat="1" ht="26.25">
      <c r="A100" s="1483"/>
      <c r="B100" s="1193"/>
      <c r="C100" s="1818"/>
      <c r="D100" s="1818"/>
      <c r="E100" s="1818"/>
      <c r="F100" s="1931"/>
      <c r="G100" s="1931"/>
      <c r="H100" s="1931"/>
    </row>
    <row r="101" spans="1:15" s="2061" customFormat="1" ht="30" customHeight="1">
      <c r="A101" s="4213"/>
      <c r="B101" s="4198" t="s">
        <v>2114</v>
      </c>
      <c r="C101" s="4214"/>
      <c r="D101" s="4199"/>
      <c r="E101" s="4199"/>
      <c r="F101" s="4206"/>
      <c r="G101" s="4207"/>
      <c r="H101" s="4207"/>
    </row>
    <row r="102" spans="1:15" s="2061" customFormat="1" ht="26.25">
      <c r="A102" s="4213"/>
      <c r="B102" s="4198" t="s">
        <v>2115</v>
      </c>
      <c r="C102" s="4214"/>
      <c r="D102" s="4199"/>
      <c r="E102" s="4199"/>
      <c r="F102" s="4206"/>
      <c r="G102" s="4207"/>
      <c r="H102" s="4207"/>
    </row>
    <row r="103" spans="1:15" s="2061" customFormat="1" ht="33" customHeight="1">
      <c r="A103" s="4213"/>
      <c r="B103" s="4198" t="s">
        <v>1849</v>
      </c>
      <c r="C103" s="4214"/>
      <c r="D103" s="4199"/>
      <c r="E103" s="4199"/>
      <c r="F103" s="4206"/>
      <c r="G103" s="4207"/>
      <c r="H103" s="4207"/>
    </row>
    <row r="104" spans="1:15" s="2061" customFormat="1" ht="26.25">
      <c r="A104" s="4213"/>
      <c r="B104" s="4198" t="s">
        <v>1850</v>
      </c>
      <c r="C104" s="4214"/>
      <c r="D104" s="4199"/>
      <c r="E104" s="4199"/>
      <c r="F104" s="4206"/>
      <c r="G104" s="4207"/>
      <c r="H104" s="4207"/>
    </row>
    <row r="105" spans="1:15" s="2061" customFormat="1" ht="25.5" customHeight="1">
      <c r="A105" s="4215" t="s">
        <v>1875</v>
      </c>
      <c r="B105" s="4216" t="s">
        <v>1513</v>
      </c>
      <c r="C105" s="4192" t="s">
        <v>936</v>
      </c>
      <c r="D105" s="4199"/>
      <c r="E105" s="4199"/>
      <c r="F105" s="4217"/>
      <c r="G105" s="4207"/>
      <c r="H105" s="4195" t="s">
        <v>1942</v>
      </c>
      <c r="O105" s="2061">
        <v>12</v>
      </c>
    </row>
    <row r="106" spans="1:15" s="2061" customFormat="1" ht="26.25">
      <c r="A106" s="4197"/>
      <c r="B106" s="4216" t="s">
        <v>1514</v>
      </c>
      <c r="C106" s="4193" t="s">
        <v>943</v>
      </c>
      <c r="D106" s="4218"/>
      <c r="E106" s="4218"/>
      <c r="F106" s="4219"/>
      <c r="G106" s="4220"/>
      <c r="H106" s="4207"/>
    </row>
    <row r="107" spans="1:15" s="2061" customFormat="1" ht="26.25">
      <c r="A107" s="4197"/>
      <c r="B107" s="4216" t="s">
        <v>1515</v>
      </c>
      <c r="C107" s="4193" t="s">
        <v>663</v>
      </c>
      <c r="D107" s="4218"/>
      <c r="E107" s="4218"/>
      <c r="F107" s="4219"/>
      <c r="G107" s="4220"/>
      <c r="H107" s="4207"/>
    </row>
    <row r="108" spans="1:15" s="2061" customFormat="1" ht="26.25">
      <c r="A108" s="4197"/>
      <c r="B108" s="4216" t="s">
        <v>1516</v>
      </c>
      <c r="C108" s="4209"/>
      <c r="D108" s="4221"/>
      <c r="E108" s="4221"/>
      <c r="F108" s="4219"/>
      <c r="G108" s="4220"/>
      <c r="H108" s="4207"/>
    </row>
    <row r="109" spans="1:15" s="2061" customFormat="1" ht="26.25">
      <c r="A109" s="4197"/>
      <c r="B109" s="4216" t="s">
        <v>1517</v>
      </c>
      <c r="C109" s="4209"/>
      <c r="D109" s="4209"/>
      <c r="E109" s="4209"/>
      <c r="F109" s="4217"/>
      <c r="G109" s="4207"/>
      <c r="H109" s="4207"/>
    </row>
    <row r="110" spans="1:15" s="2061" customFormat="1" ht="26.25">
      <c r="A110" s="4197"/>
      <c r="B110" s="4222" t="s">
        <v>1954</v>
      </c>
      <c r="C110" s="4209"/>
      <c r="D110" s="4209">
        <v>93</v>
      </c>
      <c r="E110" s="4209">
        <v>101</v>
      </c>
      <c r="F110" s="4203"/>
      <c r="G110" s="4223">
        <v>1</v>
      </c>
      <c r="H110" s="4203"/>
    </row>
    <row r="111" spans="1:15" s="2061" customFormat="1" ht="26.25">
      <c r="A111" s="4197"/>
      <c r="B111" s="4222"/>
      <c r="C111" s="4209"/>
      <c r="D111" s="4209"/>
      <c r="E111" s="4209"/>
      <c r="F111" s="4203"/>
      <c r="G111" s="4203"/>
      <c r="H111" s="4203"/>
    </row>
    <row r="112" spans="1:15" s="2061" customFormat="1" ht="26.25">
      <c r="A112" s="1684"/>
      <c r="B112" s="2070"/>
      <c r="C112" s="1688"/>
      <c r="D112" s="1688"/>
      <c r="E112" s="1688"/>
      <c r="F112" s="1931"/>
      <c r="G112" s="1931"/>
      <c r="H112" s="1931"/>
    </row>
    <row r="113" spans="1:15" s="2061" customFormat="1" ht="26.25">
      <c r="A113" s="1684"/>
      <c r="B113" s="2070"/>
      <c r="C113" s="1688"/>
      <c r="D113" s="1688"/>
      <c r="E113" s="1688"/>
      <c r="F113" s="1931"/>
      <c r="G113" s="1931"/>
      <c r="H113" s="1931"/>
    </row>
    <row r="114" spans="1:15" s="2061" customFormat="1" ht="25.5">
      <c r="A114" s="1945"/>
      <c r="B114" s="2075"/>
      <c r="C114" s="1877"/>
      <c r="D114" s="1877"/>
      <c r="E114" s="1877"/>
      <c r="F114" s="2183"/>
      <c r="G114" s="2180"/>
      <c r="H114" s="2180"/>
    </row>
    <row r="115" spans="1:15" s="2061" customFormat="1" ht="25.5" customHeight="1">
      <c r="A115" s="4224" t="s">
        <v>1304</v>
      </c>
      <c r="B115" s="4225" t="s">
        <v>1518</v>
      </c>
      <c r="C115" s="4192" t="s">
        <v>936</v>
      </c>
      <c r="D115" s="4226"/>
      <c r="E115" s="4226"/>
      <c r="F115" s="4227"/>
      <c r="G115" s="4228"/>
      <c r="H115" s="4195" t="s">
        <v>1942</v>
      </c>
      <c r="O115" s="2061">
        <v>13</v>
      </c>
    </row>
    <row r="116" spans="1:15" s="2061" customFormat="1" ht="26.25">
      <c r="A116" s="4229" t="s">
        <v>1811</v>
      </c>
      <c r="B116" s="4230" t="s">
        <v>1519</v>
      </c>
      <c r="C116" s="4193" t="s">
        <v>943</v>
      </c>
      <c r="D116" s="4199"/>
      <c r="E116" s="4199"/>
      <c r="F116" s="4217"/>
      <c r="G116" s="4207"/>
      <c r="H116" s="4207"/>
    </row>
    <row r="117" spans="1:15" s="2061" customFormat="1" ht="26.25">
      <c r="A117" s="4231" t="s">
        <v>66</v>
      </c>
      <c r="B117" s="4230" t="s">
        <v>1520</v>
      </c>
      <c r="C117" s="4193" t="s">
        <v>663</v>
      </c>
      <c r="D117" s="4199"/>
      <c r="E117" s="4199"/>
      <c r="F117" s="4217"/>
      <c r="G117" s="4207"/>
      <c r="H117" s="4207"/>
    </row>
    <row r="118" spans="1:15" s="2061" customFormat="1" ht="26.25">
      <c r="A118" s="4197"/>
      <c r="B118" s="4204" t="s">
        <v>1956</v>
      </c>
      <c r="C118" s="4209"/>
      <c r="D118" s="4232" t="s">
        <v>1062</v>
      </c>
      <c r="E118" s="4232" t="s">
        <v>1062</v>
      </c>
      <c r="F118" s="4233"/>
      <c r="G118" s="4233">
        <v>1</v>
      </c>
      <c r="H118" s="4203"/>
    </row>
    <row r="119" spans="1:15" s="2061" customFormat="1" ht="26.25">
      <c r="A119" s="4197"/>
      <c r="B119" s="4222" t="s">
        <v>1957</v>
      </c>
      <c r="C119" s="4209"/>
      <c r="D119" s="4209"/>
      <c r="E119" s="4209"/>
      <c r="F119" s="4203"/>
      <c r="G119" s="4203"/>
      <c r="H119" s="4203"/>
    </row>
    <row r="120" spans="1:15" s="2061" customFormat="1" ht="26.25">
      <c r="A120" s="4197"/>
      <c r="B120" s="4204"/>
      <c r="C120" s="4209"/>
      <c r="D120" s="4209"/>
      <c r="E120" s="4209"/>
      <c r="F120" s="4203"/>
      <c r="G120" s="4203"/>
      <c r="H120" s="4203"/>
    </row>
    <row r="121" spans="1:15" s="2061" customFormat="1" ht="26.25">
      <c r="A121" s="4197"/>
      <c r="B121" s="4204"/>
      <c r="C121" s="4209"/>
      <c r="D121" s="4209"/>
      <c r="E121" s="4209"/>
      <c r="F121" s="4203"/>
      <c r="G121" s="4203"/>
      <c r="H121" s="4203"/>
    </row>
    <row r="122" spans="1:15" s="2061" customFormat="1" ht="26.25">
      <c r="A122" s="4197"/>
      <c r="B122" s="4234"/>
      <c r="C122" s="4209"/>
      <c r="D122" s="4209"/>
      <c r="E122" s="4209"/>
      <c r="F122" s="4203"/>
      <c r="G122" s="4203"/>
      <c r="H122" s="4203"/>
    </row>
    <row r="123" spans="1:15" s="2061" customFormat="1" ht="51.75" customHeight="1">
      <c r="A123" s="4235" t="s">
        <v>1875</v>
      </c>
      <c r="B123" s="4198" t="s">
        <v>1521</v>
      </c>
      <c r="C123" s="4192" t="s">
        <v>936</v>
      </c>
      <c r="D123" s="4199"/>
      <c r="E123" s="4199"/>
      <c r="F123" s="4203"/>
      <c r="G123" s="4203"/>
      <c r="H123" s="4195" t="s">
        <v>1942</v>
      </c>
      <c r="O123" s="2061">
        <v>14</v>
      </c>
    </row>
    <row r="124" spans="1:15" s="2061" customFormat="1" ht="26.25">
      <c r="A124" s="4197"/>
      <c r="B124" s="4204" t="s">
        <v>1955</v>
      </c>
      <c r="C124" s="4193" t="s">
        <v>943</v>
      </c>
      <c r="D124" s="4232" t="s">
        <v>1062</v>
      </c>
      <c r="E124" s="4232" t="s">
        <v>1062</v>
      </c>
      <c r="F124" s="4233"/>
      <c r="G124" s="4233">
        <v>1</v>
      </c>
      <c r="H124" s="4203"/>
    </row>
    <row r="125" spans="1:15" s="2061" customFormat="1" ht="26.25">
      <c r="A125" s="4197"/>
      <c r="B125" s="4222" t="s">
        <v>1954</v>
      </c>
      <c r="C125" s="4193" t="s">
        <v>663</v>
      </c>
      <c r="D125" s="4199"/>
      <c r="E125" s="4199"/>
      <c r="F125" s="4203"/>
      <c r="G125" s="4203"/>
      <c r="H125" s="4203"/>
    </row>
    <row r="126" spans="1:15" s="2061" customFormat="1" ht="26.25">
      <c r="A126" s="4197" t="s">
        <v>71</v>
      </c>
      <c r="B126" s="4236"/>
      <c r="C126" s="4211"/>
      <c r="D126" s="4199"/>
      <c r="E126" s="4211"/>
      <c r="F126" s="4203"/>
      <c r="G126" s="4203"/>
      <c r="H126" s="4203"/>
    </row>
    <row r="127" spans="1:15" s="2061" customFormat="1" ht="26.25">
      <c r="A127" s="4197"/>
      <c r="B127" s="4237"/>
      <c r="C127" s="4211"/>
      <c r="D127" s="4199"/>
      <c r="E127" s="4211"/>
      <c r="F127" s="4203"/>
      <c r="G127" s="4203"/>
      <c r="H127" s="4203"/>
    </row>
    <row r="128" spans="1:15" s="2061" customFormat="1" ht="26.25" customHeight="1">
      <c r="A128" s="4235" t="s">
        <v>1875</v>
      </c>
      <c r="B128" s="4238" t="s">
        <v>1522</v>
      </c>
      <c r="C128" s="4192" t="s">
        <v>936</v>
      </c>
      <c r="D128" s="4232" t="s">
        <v>1062</v>
      </c>
      <c r="E128" s="4232" t="s">
        <v>1062</v>
      </c>
      <c r="F128" s="4233"/>
      <c r="G128" s="4233">
        <v>1</v>
      </c>
      <c r="H128" s="4195" t="s">
        <v>1942</v>
      </c>
      <c r="O128" s="2061">
        <v>15</v>
      </c>
    </row>
    <row r="129" spans="1:15" s="2061" customFormat="1" ht="26.25">
      <c r="A129" s="4237"/>
      <c r="B129" s="4238" t="s">
        <v>1523</v>
      </c>
      <c r="C129" s="4193" t="s">
        <v>943</v>
      </c>
      <c r="D129" s="4199"/>
      <c r="E129" s="4199"/>
      <c r="F129" s="4203"/>
      <c r="G129" s="4203"/>
      <c r="H129" s="4203"/>
    </row>
    <row r="130" spans="1:15" s="2061" customFormat="1" ht="26.25">
      <c r="A130" s="4237"/>
      <c r="B130" s="4239" t="s">
        <v>2167</v>
      </c>
      <c r="C130" s="4193" t="s">
        <v>663</v>
      </c>
      <c r="D130" s="4199"/>
      <c r="E130" s="4199"/>
      <c r="F130" s="4203"/>
      <c r="G130" s="4203"/>
      <c r="H130" s="4203"/>
    </row>
    <row r="131" spans="1:15" s="2061" customFormat="1" ht="26.25">
      <c r="A131" s="4237"/>
      <c r="B131" s="4204" t="s">
        <v>1958</v>
      </c>
      <c r="C131" s="4211"/>
      <c r="D131" s="4199"/>
      <c r="E131" s="4211"/>
      <c r="F131" s="4203"/>
      <c r="G131" s="4203"/>
      <c r="H131" s="4203"/>
    </row>
    <row r="132" spans="1:15" s="2061" customFormat="1" ht="26.25">
      <c r="A132" s="4237"/>
      <c r="B132" s="4204" t="s">
        <v>1959</v>
      </c>
      <c r="C132" s="4211"/>
      <c r="D132" s="4199"/>
      <c r="E132" s="4211"/>
      <c r="F132" s="4203"/>
      <c r="G132" s="4203"/>
      <c r="H132" s="4203"/>
    </row>
    <row r="133" spans="1:15" s="2061" customFormat="1" ht="26.25">
      <c r="A133" s="4237"/>
      <c r="B133" s="4204"/>
      <c r="C133" s="4211"/>
      <c r="D133" s="4199"/>
      <c r="E133" s="4211"/>
      <c r="F133" s="4203"/>
      <c r="G133" s="4203"/>
      <c r="H133" s="4203"/>
    </row>
    <row r="134" spans="1:15" s="2061" customFormat="1" ht="26.25">
      <c r="A134" s="1193"/>
      <c r="B134" s="1038"/>
      <c r="C134" s="2072"/>
      <c r="D134" s="1818"/>
      <c r="E134" s="2072"/>
      <c r="F134" s="1931"/>
      <c r="G134" s="1931"/>
      <c r="H134" s="1931"/>
    </row>
    <row r="135" spans="1:15" s="2061" customFormat="1" ht="26.25">
      <c r="A135" s="1193"/>
      <c r="B135" s="1038"/>
      <c r="C135" s="2072"/>
      <c r="D135" s="1818"/>
      <c r="E135" s="2072"/>
      <c r="F135" s="1931"/>
      <c r="G135" s="1931"/>
      <c r="H135" s="1931"/>
    </row>
    <row r="136" spans="1:15" s="4079" customFormat="1" ht="26.25" customHeight="1">
      <c r="A136" s="4019"/>
      <c r="B136" s="4095" t="s">
        <v>1524</v>
      </c>
      <c r="C136" s="4080" t="s">
        <v>936</v>
      </c>
      <c r="D136" s="4096"/>
      <c r="E136" s="4096"/>
      <c r="F136" s="3128"/>
      <c r="G136" s="3128"/>
      <c r="H136" s="4082" t="s">
        <v>1942</v>
      </c>
      <c r="O136" s="4079">
        <v>16</v>
      </c>
    </row>
    <row r="137" spans="1:15" s="4079" customFormat="1" ht="26.25">
      <c r="A137" s="4019"/>
      <c r="B137" s="4095" t="s">
        <v>1525</v>
      </c>
      <c r="C137" s="3521" t="s">
        <v>943</v>
      </c>
      <c r="D137" s="3086"/>
      <c r="E137" s="3086"/>
      <c r="F137" s="3128"/>
      <c r="G137" s="3128"/>
      <c r="H137" s="3128"/>
    </row>
    <row r="138" spans="1:15" s="4079" customFormat="1" ht="26.25">
      <c r="A138" s="4019"/>
      <c r="B138" s="4093" t="s">
        <v>1960</v>
      </c>
      <c r="C138" s="3521" t="s">
        <v>663</v>
      </c>
      <c r="D138" s="4097">
        <v>1</v>
      </c>
      <c r="E138" s="4097"/>
      <c r="F138" s="3523"/>
      <c r="G138" s="3523"/>
      <c r="H138" s="3128"/>
    </row>
    <row r="139" spans="1:15" s="4079" customFormat="1" ht="26.25">
      <c r="A139" s="4019"/>
      <c r="B139" s="4093"/>
      <c r="C139" s="3468"/>
      <c r="D139" s="3086"/>
      <c r="E139" s="3468"/>
      <c r="F139" s="3128"/>
      <c r="G139" s="3128"/>
      <c r="H139" s="3128"/>
    </row>
    <row r="140" spans="1:15" s="4079" customFormat="1" ht="26.25">
      <c r="A140" s="4019"/>
      <c r="B140" s="4093"/>
      <c r="C140" s="3468"/>
      <c r="D140" s="3086"/>
      <c r="E140" s="3468"/>
      <c r="F140" s="3128"/>
      <c r="G140" s="3128"/>
      <c r="H140" s="3128"/>
    </row>
    <row r="141" spans="1:15" s="4079" customFormat="1" ht="26.25">
      <c r="A141" s="4019"/>
      <c r="B141" s="4098"/>
      <c r="C141" s="3468"/>
      <c r="D141" s="3086"/>
      <c r="E141" s="3468"/>
      <c r="F141" s="3128"/>
      <c r="G141" s="3128"/>
      <c r="H141" s="4082"/>
    </row>
    <row r="142" spans="1:15" s="4079" customFormat="1" ht="26.25" customHeight="1">
      <c r="A142" s="4019"/>
      <c r="B142" s="4095" t="s">
        <v>1526</v>
      </c>
      <c r="C142" s="4080" t="s">
        <v>936</v>
      </c>
      <c r="D142" s="4096"/>
      <c r="E142" s="4096"/>
      <c r="F142" s="3128"/>
      <c r="G142" s="3128"/>
      <c r="H142" s="4082" t="s">
        <v>1942</v>
      </c>
      <c r="O142" s="4079">
        <v>17</v>
      </c>
    </row>
    <row r="143" spans="1:15" s="4079" customFormat="1" ht="26.25">
      <c r="A143" s="4019"/>
      <c r="B143" s="4099" t="s">
        <v>1527</v>
      </c>
      <c r="C143" s="3521" t="s">
        <v>943</v>
      </c>
      <c r="D143" s="3086"/>
      <c r="E143" s="3086"/>
      <c r="F143" s="3128"/>
      <c r="G143" s="3128"/>
      <c r="H143" s="3128"/>
    </row>
    <row r="144" spans="1:15" s="4079" customFormat="1" ht="26.25">
      <c r="A144" s="4019"/>
      <c r="B144" s="4095" t="s">
        <v>1435</v>
      </c>
      <c r="C144" s="3521" t="s">
        <v>663</v>
      </c>
      <c r="D144" s="3086"/>
      <c r="E144" s="3086"/>
      <c r="F144" s="3128"/>
      <c r="G144" s="3128"/>
      <c r="H144" s="3128"/>
    </row>
    <row r="145" spans="1:15" s="4079" customFormat="1" ht="26.25">
      <c r="A145" s="4019"/>
      <c r="B145" s="4093" t="s">
        <v>1961</v>
      </c>
      <c r="C145" s="3468"/>
      <c r="D145" s="4097">
        <v>1</v>
      </c>
      <c r="E145" s="3524"/>
      <c r="F145" s="3524"/>
      <c r="G145" s="3524"/>
      <c r="H145" s="3128"/>
    </row>
    <row r="146" spans="1:15" s="4079" customFormat="1" ht="26.25">
      <c r="A146" s="4019"/>
      <c r="B146" s="4100"/>
      <c r="C146" s="3468"/>
      <c r="D146" s="3086"/>
      <c r="E146" s="3468"/>
      <c r="F146" s="3128"/>
      <c r="G146" s="3128"/>
      <c r="H146" s="3128"/>
    </row>
    <row r="147" spans="1:15" s="4079" customFormat="1" ht="26.25">
      <c r="A147" s="4019"/>
      <c r="B147" s="4093"/>
      <c r="C147" s="3468"/>
      <c r="D147" s="3086"/>
      <c r="E147" s="3468"/>
      <c r="F147" s="3128"/>
      <c r="G147" s="3128"/>
      <c r="H147" s="3128"/>
    </row>
    <row r="148" spans="1:15" s="4079" customFormat="1" ht="26.25">
      <c r="A148" s="4019"/>
      <c r="B148" s="4019"/>
      <c r="C148" s="3468"/>
      <c r="D148" s="3086"/>
      <c r="E148" s="3468"/>
      <c r="F148" s="3128"/>
      <c r="G148" s="3128"/>
      <c r="H148" s="3128"/>
    </row>
    <row r="149" spans="1:15" s="4079" customFormat="1" ht="26.25">
      <c r="A149" s="4019"/>
      <c r="B149" s="4019"/>
      <c r="C149" s="3468"/>
      <c r="D149" s="3086"/>
      <c r="E149" s="3468"/>
      <c r="F149" s="3128"/>
      <c r="G149" s="3128"/>
      <c r="H149" s="3128"/>
    </row>
    <row r="150" spans="1:15" s="4079" customFormat="1" ht="26.25">
      <c r="A150" s="4019"/>
      <c r="B150" s="4019"/>
      <c r="C150" s="3468"/>
      <c r="D150" s="3086"/>
      <c r="E150" s="3468"/>
      <c r="F150" s="3128"/>
      <c r="G150" s="3128"/>
      <c r="H150" s="3128"/>
    </row>
    <row r="151" spans="1:15" s="4079" customFormat="1" ht="26.25">
      <c r="A151" s="4101"/>
      <c r="B151" s="4101"/>
      <c r="C151" s="4086"/>
      <c r="D151" s="3432"/>
      <c r="E151" s="4086"/>
      <c r="F151" s="3192"/>
      <c r="G151" s="3192"/>
      <c r="H151" s="3192"/>
    </row>
    <row r="152" spans="1:15" s="4079" customFormat="1" ht="26.25" customHeight="1">
      <c r="A152" s="4102" t="s">
        <v>1304</v>
      </c>
      <c r="B152" s="4103" t="s">
        <v>1528</v>
      </c>
      <c r="C152" s="4080" t="s">
        <v>936</v>
      </c>
      <c r="D152" s="4104"/>
      <c r="E152" s="4104"/>
      <c r="F152" s="3114"/>
      <c r="G152" s="3114"/>
      <c r="H152" s="4082" t="s">
        <v>1942</v>
      </c>
      <c r="O152" s="4079">
        <v>18</v>
      </c>
    </row>
    <row r="153" spans="1:15" s="4079" customFormat="1" ht="26.25">
      <c r="A153" s="4089" t="s">
        <v>1811</v>
      </c>
      <c r="B153" s="4095" t="s">
        <v>1307</v>
      </c>
      <c r="C153" s="3521" t="s">
        <v>943</v>
      </c>
      <c r="D153" s="3507"/>
      <c r="E153" s="3507"/>
      <c r="F153" s="3128"/>
      <c r="G153" s="3128"/>
      <c r="H153" s="3128"/>
    </row>
    <row r="154" spans="1:15" s="4079" customFormat="1" ht="26.25">
      <c r="A154" s="4092" t="s">
        <v>66</v>
      </c>
      <c r="B154" s="4093" t="s">
        <v>2319</v>
      </c>
      <c r="C154" s="3521" t="s">
        <v>663</v>
      </c>
      <c r="D154" s="3524" t="s">
        <v>24</v>
      </c>
      <c r="E154" s="3507"/>
      <c r="F154" s="3524"/>
      <c r="G154" s="3524"/>
      <c r="H154" s="3128"/>
    </row>
    <row r="155" spans="1:15" s="4079" customFormat="1" ht="26.25">
      <c r="A155" s="4019"/>
      <c r="B155" s="4093"/>
      <c r="C155" s="3468"/>
      <c r="D155" s="3507"/>
      <c r="E155" s="4105"/>
      <c r="F155" s="3128"/>
      <c r="G155" s="3128"/>
      <c r="H155" s="3128"/>
    </row>
    <row r="156" spans="1:15" s="4079" customFormat="1" ht="26.25">
      <c r="A156" s="4019"/>
      <c r="B156" s="4093"/>
      <c r="C156" s="3468"/>
      <c r="D156" s="3507"/>
      <c r="E156" s="4105"/>
      <c r="F156" s="3128"/>
      <c r="G156" s="3128"/>
      <c r="H156" s="3128"/>
    </row>
    <row r="157" spans="1:15" s="4079" customFormat="1" ht="26.25" customHeight="1">
      <c r="A157" s="4019"/>
      <c r="B157" s="4095" t="s">
        <v>1529</v>
      </c>
      <c r="C157" s="3086"/>
      <c r="D157" s="3507"/>
      <c r="E157" s="3507"/>
      <c r="F157" s="3128"/>
      <c r="G157" s="3128"/>
      <c r="H157" s="3128"/>
    </row>
    <row r="158" spans="1:15" s="4079" customFormat="1" ht="26.25">
      <c r="A158" s="4019"/>
      <c r="B158" s="4095" t="s">
        <v>2116</v>
      </c>
      <c r="C158" s="4106" t="s">
        <v>936</v>
      </c>
      <c r="D158" s="4107">
        <v>1</v>
      </c>
      <c r="E158" s="3507"/>
      <c r="F158" s="3507"/>
      <c r="G158" s="3507"/>
      <c r="H158" s="4082" t="s">
        <v>1942</v>
      </c>
      <c r="O158" s="4079">
        <v>19</v>
      </c>
    </row>
    <row r="159" spans="1:15" s="4079" customFormat="1" ht="26.25">
      <c r="A159" s="4019"/>
      <c r="B159" s="4095" t="s">
        <v>1530</v>
      </c>
      <c r="C159" s="4106" t="s">
        <v>943</v>
      </c>
      <c r="D159" s="3507"/>
      <c r="E159" s="3507"/>
      <c r="F159" s="3128"/>
      <c r="G159" s="3128"/>
      <c r="H159" s="3128"/>
    </row>
    <row r="160" spans="1:15" s="4079" customFormat="1" ht="26.25">
      <c r="A160" s="4019"/>
      <c r="B160" s="4095"/>
      <c r="C160" s="4106" t="s">
        <v>663</v>
      </c>
      <c r="D160" s="3507"/>
      <c r="E160" s="3507"/>
      <c r="F160" s="3128"/>
      <c r="G160" s="3128"/>
      <c r="H160" s="3128"/>
    </row>
    <row r="161" spans="1:15" s="4079" customFormat="1" ht="26.25">
      <c r="A161" s="4019"/>
      <c r="B161" s="4095"/>
      <c r="C161" s="4106"/>
      <c r="D161" s="3507"/>
      <c r="E161" s="3507"/>
      <c r="F161" s="3128"/>
      <c r="G161" s="3128"/>
      <c r="H161" s="3128"/>
    </row>
    <row r="162" spans="1:15" s="4079" customFormat="1" ht="26.25">
      <c r="A162" s="4019"/>
      <c r="B162" s="4095" t="s">
        <v>1963</v>
      </c>
      <c r="C162" s="4106" t="s">
        <v>936</v>
      </c>
      <c r="D162" s="3507"/>
      <c r="E162" s="4105"/>
      <c r="F162" s="3128"/>
      <c r="G162" s="3128"/>
      <c r="H162" s="4082" t="s">
        <v>1942</v>
      </c>
      <c r="O162" s="4079">
        <v>20</v>
      </c>
    </row>
    <row r="163" spans="1:15" s="4079" customFormat="1" ht="26.25">
      <c r="A163" s="4019"/>
      <c r="B163" s="4093" t="s">
        <v>1964</v>
      </c>
      <c r="C163" s="4106" t="s">
        <v>943</v>
      </c>
      <c r="D163" s="3521" t="s">
        <v>24</v>
      </c>
      <c r="E163" s="3507"/>
      <c r="F163" s="3524"/>
      <c r="G163" s="3524"/>
      <c r="H163" s="4082"/>
    </row>
    <row r="164" spans="1:15" s="4079" customFormat="1" ht="26.25">
      <c r="A164" s="4019"/>
      <c r="B164" s="4093"/>
      <c r="C164" s="4106" t="s">
        <v>663</v>
      </c>
      <c r="D164" s="3086"/>
      <c r="E164" s="3468"/>
      <c r="F164" s="3128"/>
      <c r="G164" s="3128"/>
      <c r="H164" s="3128"/>
    </row>
    <row r="165" spans="1:15" s="4079" customFormat="1" ht="26.25">
      <c r="A165" s="4019"/>
      <c r="B165" s="4093"/>
      <c r="C165" s="3468"/>
      <c r="D165" s="3086"/>
      <c r="E165" s="3468"/>
      <c r="F165" s="3128"/>
      <c r="G165" s="3128"/>
      <c r="H165" s="3128"/>
    </row>
    <row r="166" spans="1:15" s="4079" customFormat="1" ht="26.25">
      <c r="A166" s="4019"/>
      <c r="B166" s="4108"/>
      <c r="C166" s="3468"/>
      <c r="D166" s="3086"/>
      <c r="E166" s="3468"/>
      <c r="F166" s="3128"/>
      <c r="G166" s="3128"/>
      <c r="H166" s="3128"/>
    </row>
    <row r="167" spans="1:15" s="4079" customFormat="1" ht="26.25" customHeight="1">
      <c r="A167" s="4019"/>
      <c r="B167" s="4095" t="s">
        <v>1531</v>
      </c>
      <c r="C167" s="4106" t="s">
        <v>936</v>
      </c>
      <c r="D167" s="3086"/>
      <c r="E167" s="3086"/>
      <c r="F167" s="3128"/>
      <c r="G167" s="3128"/>
      <c r="H167" s="4082" t="s">
        <v>1942</v>
      </c>
      <c r="O167" s="4079">
        <v>21</v>
      </c>
    </row>
    <row r="168" spans="1:15" s="4079" customFormat="1" ht="26.25">
      <c r="A168" s="4019"/>
      <c r="B168" s="4093" t="s">
        <v>1962</v>
      </c>
      <c r="C168" s="4106" t="s">
        <v>943</v>
      </c>
      <c r="D168" s="3507" t="s">
        <v>1062</v>
      </c>
      <c r="E168" s="3524"/>
      <c r="F168" s="3524"/>
      <c r="G168" s="3524"/>
      <c r="H168" s="4082"/>
    </row>
    <row r="169" spans="1:15" s="4079" customFormat="1" ht="26.25">
      <c r="A169" s="4019"/>
      <c r="B169" s="4093"/>
      <c r="C169" s="4106" t="s">
        <v>663</v>
      </c>
      <c r="D169" s="3086"/>
      <c r="E169" s="3086"/>
      <c r="F169" s="3128"/>
      <c r="G169" s="3128"/>
      <c r="H169" s="3128"/>
    </row>
    <row r="170" spans="1:15" s="4079" customFormat="1" ht="26.25">
      <c r="A170" s="4019"/>
      <c r="B170" s="4093"/>
      <c r="C170" s="3468"/>
      <c r="D170" s="3086"/>
      <c r="E170" s="3468"/>
      <c r="F170" s="3128"/>
      <c r="G170" s="3128"/>
      <c r="H170" s="3128"/>
    </row>
    <row r="171" spans="1:15" s="4079" customFormat="1" ht="26.25">
      <c r="A171" s="4019"/>
      <c r="B171" s="4019"/>
      <c r="C171" s="3468"/>
      <c r="D171" s="3086"/>
      <c r="E171" s="3468"/>
      <c r="F171" s="3128"/>
      <c r="G171" s="3128"/>
      <c r="H171" s="3128"/>
    </row>
    <row r="172" spans="1:15" s="4079" customFormat="1" ht="26.25">
      <c r="A172" s="4109" t="s">
        <v>1875</v>
      </c>
      <c r="B172" s="4095" t="s">
        <v>1532</v>
      </c>
      <c r="C172" s="4106" t="s">
        <v>936</v>
      </c>
      <c r="D172" s="3086"/>
      <c r="E172" s="3086"/>
      <c r="F172" s="3128"/>
      <c r="G172" s="3128"/>
      <c r="H172" s="4082" t="s">
        <v>1942</v>
      </c>
      <c r="O172" s="4079">
        <v>22</v>
      </c>
    </row>
    <row r="173" spans="1:15" s="4079" customFormat="1" ht="26.25">
      <c r="A173" s="4019"/>
      <c r="B173" s="4095" t="s">
        <v>1533</v>
      </c>
      <c r="C173" s="4106" t="s">
        <v>943</v>
      </c>
      <c r="D173" s="4096"/>
      <c r="E173" s="4096"/>
      <c r="F173" s="3128"/>
      <c r="G173" s="3128"/>
      <c r="H173" s="3128"/>
    </row>
    <row r="174" spans="1:15" s="4079" customFormat="1" ht="26.25">
      <c r="A174" s="4019"/>
      <c r="B174" s="4093" t="s">
        <v>1965</v>
      </c>
      <c r="C174" s="4106" t="s">
        <v>663</v>
      </c>
      <c r="D174" s="3086"/>
      <c r="E174" s="3086"/>
      <c r="F174" s="3128"/>
      <c r="G174" s="3128"/>
      <c r="H174" s="3128"/>
    </row>
    <row r="175" spans="1:15" s="4079" customFormat="1" ht="26.25">
      <c r="A175" s="4019"/>
      <c r="B175" s="4093" t="s">
        <v>1966</v>
      </c>
      <c r="C175" s="3468"/>
      <c r="D175" s="3521" t="s">
        <v>1062</v>
      </c>
      <c r="E175" s="3521"/>
      <c r="F175" s="3524"/>
      <c r="G175" s="3524"/>
      <c r="H175" s="3128"/>
    </row>
    <row r="176" spans="1:15" s="4079" customFormat="1" ht="26.25">
      <c r="A176" s="4019"/>
      <c r="B176" s="4093" t="s">
        <v>1967</v>
      </c>
      <c r="C176" s="3468"/>
      <c r="D176" s="3521" t="s">
        <v>1062</v>
      </c>
      <c r="E176" s="3521"/>
      <c r="F176" s="3524"/>
      <c r="G176" s="3524"/>
      <c r="H176" s="3128"/>
    </row>
    <row r="177" spans="1:15" s="4079" customFormat="1" ht="26.25">
      <c r="A177" s="4019"/>
      <c r="B177" s="4098"/>
      <c r="C177" s="3468"/>
      <c r="D177" s="3086"/>
      <c r="E177" s="3468"/>
      <c r="F177" s="3128"/>
      <c r="G177" s="3128"/>
      <c r="H177" s="3128"/>
    </row>
    <row r="178" spans="1:15" s="4079" customFormat="1" ht="26.25">
      <c r="A178" s="4019"/>
      <c r="B178" s="4019"/>
      <c r="C178" s="3468"/>
      <c r="D178" s="3086"/>
      <c r="E178" s="3468"/>
      <c r="F178" s="3128"/>
      <c r="G178" s="3128"/>
      <c r="H178" s="3128"/>
    </row>
    <row r="179" spans="1:15" s="4079" customFormat="1" ht="26.25">
      <c r="A179" s="4019"/>
      <c r="B179" s="4019"/>
      <c r="C179" s="3468"/>
      <c r="D179" s="3086"/>
      <c r="E179" s="3468"/>
      <c r="F179" s="3128"/>
      <c r="G179" s="3128"/>
      <c r="H179" s="3128"/>
    </row>
    <row r="180" spans="1:15" s="4079" customFormat="1" ht="26.25">
      <c r="A180" s="4019"/>
      <c r="B180" s="4019"/>
      <c r="C180" s="3468"/>
      <c r="D180" s="3086"/>
      <c r="E180" s="3468"/>
      <c r="F180" s="3128"/>
      <c r="G180" s="3128"/>
      <c r="H180" s="3128"/>
    </row>
    <row r="181" spans="1:15" s="4079" customFormat="1" ht="26.25">
      <c r="A181" s="4019"/>
      <c r="B181" s="4019"/>
      <c r="C181" s="3468"/>
      <c r="D181" s="3086"/>
      <c r="E181" s="3468"/>
      <c r="F181" s="3128"/>
      <c r="G181" s="3128"/>
      <c r="H181" s="3128"/>
    </row>
    <row r="182" spans="1:15" s="4079" customFormat="1" ht="26.25">
      <c r="A182" s="4019"/>
      <c r="B182" s="4019"/>
      <c r="C182" s="3468"/>
      <c r="D182" s="3086"/>
      <c r="E182" s="3468"/>
      <c r="F182" s="3128"/>
      <c r="G182" s="3128"/>
      <c r="H182" s="3128"/>
    </row>
    <row r="183" spans="1:15" s="4079" customFormat="1" ht="26.25">
      <c r="A183" s="4019"/>
      <c r="B183" s="4019"/>
      <c r="C183" s="3468"/>
      <c r="D183" s="3086"/>
      <c r="E183" s="3468"/>
      <c r="F183" s="3128"/>
      <c r="G183" s="3128"/>
      <c r="H183" s="3128"/>
    </row>
    <row r="184" spans="1:15" s="4079" customFormat="1" ht="26.25">
      <c r="A184" s="4101"/>
      <c r="B184" s="4101"/>
      <c r="C184" s="4086"/>
      <c r="D184" s="3432"/>
      <c r="E184" s="4086"/>
      <c r="F184" s="3192"/>
      <c r="G184" s="3192"/>
      <c r="H184" s="3192"/>
    </row>
    <row r="185" spans="1:15" s="4079" customFormat="1" ht="26.25">
      <c r="A185" s="3109" t="s">
        <v>1534</v>
      </c>
      <c r="B185" s="4110" t="s">
        <v>2320</v>
      </c>
      <c r="C185" s="3295"/>
      <c r="D185" s="3295"/>
      <c r="E185" s="3295"/>
      <c r="F185" s="3114"/>
      <c r="G185" s="3114"/>
      <c r="H185" s="3114"/>
    </row>
    <row r="186" spans="1:15" s="4079" customFormat="1" ht="26.25">
      <c r="A186" s="3117"/>
      <c r="B186" s="4111" t="s">
        <v>1812</v>
      </c>
      <c r="C186" s="4096"/>
      <c r="D186" s="4096"/>
      <c r="E186" s="4096"/>
      <c r="F186" s="3122"/>
      <c r="G186" s="3122"/>
      <c r="H186" s="3122"/>
    </row>
    <row r="187" spans="1:15" s="4079" customFormat="1" ht="28.5" customHeight="1">
      <c r="A187" s="4112"/>
      <c r="B187" s="4076" t="s">
        <v>1814</v>
      </c>
      <c r="C187" s="4106" t="s">
        <v>936</v>
      </c>
      <c r="D187" s="3086"/>
      <c r="E187" s="3086"/>
      <c r="F187" s="3128"/>
      <c r="G187" s="3128"/>
      <c r="H187" s="4082" t="s">
        <v>1942</v>
      </c>
      <c r="O187" s="4079">
        <v>23</v>
      </c>
    </row>
    <row r="188" spans="1:15" s="4079" customFormat="1" ht="28.5" customHeight="1">
      <c r="A188" s="4112"/>
      <c r="B188" s="4076" t="s">
        <v>1815</v>
      </c>
      <c r="C188" s="4106" t="s">
        <v>943</v>
      </c>
      <c r="D188" s="3086"/>
      <c r="E188" s="3086"/>
      <c r="F188" s="3758"/>
      <c r="G188" s="3128"/>
      <c r="H188" s="3128"/>
    </row>
    <row r="189" spans="1:15" s="4079" customFormat="1" ht="26.25">
      <c r="A189" s="4112"/>
      <c r="B189" s="4076" t="s">
        <v>1813</v>
      </c>
      <c r="C189" s="4106" t="s">
        <v>663</v>
      </c>
      <c r="D189" s="3086"/>
      <c r="E189" s="3086"/>
      <c r="F189" s="3758"/>
      <c r="G189" s="3128"/>
      <c r="H189" s="3128"/>
    </row>
    <row r="190" spans="1:15" s="4079" customFormat="1" ht="26.25">
      <c r="A190" s="4113"/>
      <c r="B190" s="4019" t="s">
        <v>1968</v>
      </c>
      <c r="C190" s="3086"/>
      <c r="D190" s="4114">
        <v>1</v>
      </c>
      <c r="E190" s="4114"/>
      <c r="F190" s="4114"/>
      <c r="G190" s="4114"/>
      <c r="H190" s="3128"/>
    </row>
    <row r="191" spans="1:15" s="4079" customFormat="1" ht="26.25">
      <c r="A191" s="4113"/>
      <c r="B191" s="4019" t="s">
        <v>2138</v>
      </c>
      <c r="C191" s="3086"/>
      <c r="D191" s="3086"/>
      <c r="E191" s="3086"/>
      <c r="F191" s="3128"/>
      <c r="G191" s="3128"/>
      <c r="H191" s="3128"/>
    </row>
    <row r="192" spans="1:15" s="4079" customFormat="1" ht="26.25">
      <c r="A192" s="4113"/>
      <c r="B192" s="4019" t="s">
        <v>2139</v>
      </c>
      <c r="C192" s="3086"/>
      <c r="D192" s="3086"/>
      <c r="E192" s="3086"/>
      <c r="F192" s="3128"/>
      <c r="G192" s="3128"/>
      <c r="H192" s="3128"/>
    </row>
    <row r="193" spans="1:15" s="4079" customFormat="1" ht="26.25">
      <c r="A193" s="4113"/>
      <c r="B193" s="4019" t="s">
        <v>2140</v>
      </c>
      <c r="C193" s="3086"/>
      <c r="D193" s="3086"/>
      <c r="E193" s="3086"/>
      <c r="F193" s="3128"/>
      <c r="G193" s="3128"/>
      <c r="H193" s="3128"/>
    </row>
    <row r="194" spans="1:15" s="4079" customFormat="1" ht="26.25">
      <c r="A194" s="4113"/>
      <c r="B194" s="4019"/>
      <c r="C194" s="3086"/>
      <c r="D194" s="3086"/>
      <c r="E194" s="3086"/>
      <c r="F194" s="3758"/>
      <c r="G194" s="3128"/>
      <c r="H194" s="3128"/>
    </row>
    <row r="195" spans="1:15" s="4079" customFormat="1" ht="30" customHeight="1">
      <c r="A195" s="4115"/>
      <c r="B195" s="4076" t="s">
        <v>1819</v>
      </c>
      <c r="C195" s="4106" t="s">
        <v>936</v>
      </c>
      <c r="D195" s="4116"/>
      <c r="E195" s="3086"/>
      <c r="F195" s="4077"/>
      <c r="G195" s="4078"/>
      <c r="H195" s="4082" t="s">
        <v>1999</v>
      </c>
      <c r="I195" s="4079" t="s">
        <v>2168</v>
      </c>
      <c r="O195" s="4079">
        <v>24</v>
      </c>
    </row>
    <row r="196" spans="1:15" s="4079" customFormat="1" ht="26.25">
      <c r="A196" s="4115"/>
      <c r="B196" s="4076" t="s">
        <v>1816</v>
      </c>
      <c r="C196" s="4106" t="s">
        <v>943</v>
      </c>
      <c r="D196" s="3086"/>
      <c r="E196" s="3086"/>
      <c r="F196" s="4077"/>
      <c r="G196" s="4078"/>
      <c r="H196" s="4078"/>
    </row>
    <row r="197" spans="1:15" s="4079" customFormat="1" ht="26.25">
      <c r="A197" s="4115"/>
      <c r="B197" s="4076" t="s">
        <v>1817</v>
      </c>
      <c r="C197" s="4106" t="s">
        <v>663</v>
      </c>
      <c r="D197" s="3086"/>
      <c r="E197" s="3086"/>
      <c r="F197" s="4077"/>
      <c r="G197" s="4078"/>
      <c r="H197" s="4078"/>
    </row>
    <row r="198" spans="1:15" s="4079" customFormat="1" ht="26.25">
      <c r="A198" s="4115"/>
      <c r="B198" s="4076" t="s">
        <v>1818</v>
      </c>
      <c r="C198" s="3086"/>
      <c r="D198" s="3086"/>
      <c r="E198" s="3086"/>
      <c r="F198" s="4077"/>
      <c r="G198" s="4078"/>
      <c r="H198" s="4078"/>
    </row>
    <row r="199" spans="1:15" s="4079" customFormat="1" ht="26.25">
      <c r="A199" s="4115"/>
      <c r="B199" s="4019" t="s">
        <v>1969</v>
      </c>
      <c r="C199" s="3086"/>
      <c r="D199" s="4114">
        <v>1</v>
      </c>
      <c r="E199" s="3518"/>
      <c r="F199" s="3524"/>
      <c r="G199" s="3524"/>
      <c r="H199" s="3128"/>
    </row>
    <row r="200" spans="1:15" s="4079" customFormat="1" ht="26.25">
      <c r="A200" s="4115"/>
      <c r="B200" s="4019"/>
      <c r="C200" s="3086"/>
      <c r="D200" s="3086"/>
      <c r="E200" s="3086"/>
      <c r="F200" s="3128"/>
      <c r="G200" s="3128"/>
      <c r="H200" s="3128"/>
    </row>
    <row r="201" spans="1:15" s="4079" customFormat="1" ht="26.25">
      <c r="A201" s="4115"/>
      <c r="B201" s="4019"/>
      <c r="C201" s="3086"/>
      <c r="D201" s="3086"/>
      <c r="E201" s="3086"/>
      <c r="F201" s="3128"/>
      <c r="G201" s="3128"/>
      <c r="H201" s="3128"/>
    </row>
    <row r="202" spans="1:15" s="4079" customFormat="1" ht="26.25">
      <c r="A202" s="4115"/>
      <c r="B202" s="4019"/>
      <c r="C202" s="3086"/>
      <c r="D202" s="3086"/>
      <c r="E202" s="3086"/>
      <c r="F202" s="3128"/>
      <c r="G202" s="3128"/>
      <c r="H202" s="3128"/>
    </row>
    <row r="203" spans="1:15" s="4079" customFormat="1" ht="25.5">
      <c r="A203" s="4115"/>
      <c r="B203" s="4019"/>
      <c r="C203" s="3086"/>
      <c r="D203" s="3086"/>
      <c r="E203" s="3086"/>
      <c r="F203" s="4077"/>
      <c r="G203" s="4078"/>
      <c r="H203" s="4078"/>
    </row>
    <row r="204" spans="1:15" s="4079" customFormat="1" ht="26.25">
      <c r="A204" s="4117" t="s">
        <v>1034</v>
      </c>
      <c r="B204" s="4118" t="s">
        <v>1535</v>
      </c>
      <c r="C204" s="4106" t="s">
        <v>936</v>
      </c>
      <c r="D204" s="3086"/>
      <c r="E204" s="3086"/>
      <c r="F204" s="4077"/>
      <c r="G204" s="4078"/>
      <c r="H204" s="4082" t="s">
        <v>1942</v>
      </c>
      <c r="I204" s="4079" t="s">
        <v>1947</v>
      </c>
      <c r="O204" s="4079">
        <v>25</v>
      </c>
    </row>
    <row r="205" spans="1:15" s="4079" customFormat="1" ht="26.25">
      <c r="A205" s="4119" t="s">
        <v>66</v>
      </c>
      <c r="B205" s="4099" t="s">
        <v>1536</v>
      </c>
      <c r="C205" s="4106" t="s">
        <v>943</v>
      </c>
      <c r="D205" s="3086"/>
      <c r="E205" s="3086"/>
      <c r="F205" s="4077"/>
      <c r="G205" s="4078"/>
      <c r="H205" s="4078"/>
    </row>
    <row r="206" spans="1:15" s="4079" customFormat="1" ht="26.25">
      <c r="A206" s="4120"/>
      <c r="B206" s="3212" t="s">
        <v>2141</v>
      </c>
      <c r="C206" s="4106" t="s">
        <v>663</v>
      </c>
      <c r="D206" s="3086"/>
      <c r="E206" s="3086"/>
      <c r="F206" s="4077"/>
      <c r="G206" s="4078"/>
      <c r="H206" s="4078"/>
    </row>
    <row r="207" spans="1:15" s="4079" customFormat="1" ht="26.25">
      <c r="A207" s="4120"/>
      <c r="B207" s="4099" t="s">
        <v>1537</v>
      </c>
      <c r="C207" s="3086"/>
      <c r="D207" s="3086"/>
      <c r="E207" s="3086"/>
      <c r="F207" s="4077"/>
      <c r="G207" s="4078"/>
      <c r="H207" s="4078"/>
    </row>
    <row r="208" spans="1:15" s="4079" customFormat="1" ht="26.25">
      <c r="A208" s="4120"/>
      <c r="B208" s="4019" t="s">
        <v>1970</v>
      </c>
      <c r="C208" s="3086"/>
      <c r="D208" s="4114">
        <v>1</v>
      </c>
      <c r="E208" s="4114"/>
      <c r="F208" s="4114"/>
      <c r="G208" s="4114"/>
      <c r="H208" s="3128"/>
    </row>
    <row r="209" spans="1:15" s="4079" customFormat="1" ht="26.25">
      <c r="A209" s="4120"/>
      <c r="B209" s="4121" t="s">
        <v>2142</v>
      </c>
      <c r="C209" s="3086"/>
      <c r="D209" s="3086"/>
      <c r="E209" s="3086"/>
      <c r="F209" s="3128"/>
      <c r="G209" s="3128"/>
      <c r="H209" s="3128"/>
    </row>
    <row r="210" spans="1:15" s="4079" customFormat="1" ht="26.25">
      <c r="A210" s="4120"/>
      <c r="B210" s="4019"/>
      <c r="C210" s="3086"/>
      <c r="D210" s="3086"/>
      <c r="E210" s="3086"/>
      <c r="F210" s="3128"/>
      <c r="G210" s="3128"/>
      <c r="H210" s="3128"/>
    </row>
    <row r="211" spans="1:15" s="4079" customFormat="1" ht="26.25">
      <c r="A211" s="4120"/>
      <c r="B211" s="4019"/>
      <c r="C211" s="3086"/>
      <c r="D211" s="3086"/>
      <c r="E211" s="3086"/>
      <c r="F211" s="3128"/>
      <c r="G211" s="3128"/>
      <c r="H211" s="3128"/>
    </row>
    <row r="212" spans="1:15" s="4079" customFormat="1" ht="25.5">
      <c r="A212" s="4115"/>
      <c r="B212" s="4019"/>
      <c r="C212" s="3086"/>
      <c r="D212" s="3086"/>
      <c r="E212" s="3086"/>
      <c r="F212" s="4077"/>
      <c r="G212" s="4078"/>
      <c r="H212" s="4078"/>
    </row>
    <row r="213" spans="1:15" ht="31.5" customHeight="1">
      <c r="A213" s="1110" t="s">
        <v>1037</v>
      </c>
      <c r="B213" s="2063" t="s">
        <v>1821</v>
      </c>
      <c r="C213" s="1830"/>
      <c r="D213" s="1830"/>
      <c r="E213" s="1830"/>
      <c r="F213" s="1825"/>
      <c r="G213" s="1824"/>
      <c r="H213" s="1824"/>
    </row>
    <row r="214" spans="1:15" ht="26.25">
      <c r="A214" s="1110"/>
      <c r="B214" s="2063" t="s">
        <v>1822</v>
      </c>
      <c r="C214" s="1830"/>
      <c r="D214" s="1830"/>
      <c r="E214" s="1830"/>
      <c r="F214" s="1825"/>
      <c r="G214" s="1824"/>
      <c r="H214" s="1824"/>
    </row>
    <row r="215" spans="1:15" ht="26.25">
      <c r="A215" s="1029" t="s">
        <v>66</v>
      </c>
      <c r="B215" s="2068" t="s">
        <v>2327</v>
      </c>
      <c r="C215" s="2344" t="s">
        <v>936</v>
      </c>
      <c r="D215" s="1818"/>
      <c r="E215" s="1818"/>
      <c r="F215" s="1825"/>
      <c r="G215" s="1824"/>
      <c r="H215" s="2351" t="s">
        <v>1942</v>
      </c>
      <c r="I215" s="2061" t="s">
        <v>1973</v>
      </c>
      <c r="O215" s="1690">
        <v>26</v>
      </c>
    </row>
    <row r="216" spans="1:15" ht="26.25">
      <c r="A216" s="1044"/>
      <c r="B216" s="1061" t="s">
        <v>1971</v>
      </c>
      <c r="C216" s="2344" t="s">
        <v>943</v>
      </c>
      <c r="D216" s="2635">
        <v>1</v>
      </c>
      <c r="E216" s="2635">
        <v>1</v>
      </c>
      <c r="F216" s="2635"/>
      <c r="G216" s="4157">
        <v>1</v>
      </c>
      <c r="H216" s="1931"/>
    </row>
    <row r="217" spans="1:15" ht="26.25">
      <c r="A217" s="1044"/>
      <c r="B217" s="1061" t="s">
        <v>1972</v>
      </c>
      <c r="C217" s="2344" t="s">
        <v>663</v>
      </c>
      <c r="D217" s="1818"/>
      <c r="E217" s="1818"/>
      <c r="F217" s="1931"/>
      <c r="G217" s="1931"/>
      <c r="H217" s="1931"/>
    </row>
    <row r="218" spans="1:15" ht="26.25">
      <c r="A218" s="1044"/>
      <c r="B218" s="1061"/>
      <c r="C218" s="2344"/>
      <c r="D218" s="1818"/>
      <c r="E218" s="1818"/>
      <c r="F218" s="1931"/>
      <c r="G218" s="1931"/>
      <c r="H218" s="1931"/>
    </row>
    <row r="219" spans="1:15" ht="26.25">
      <c r="A219" s="1044"/>
      <c r="B219" s="1061"/>
      <c r="C219" s="1830"/>
      <c r="D219" s="1830"/>
      <c r="E219" s="1830"/>
      <c r="F219" s="1931"/>
      <c r="G219" s="1931"/>
      <c r="H219" s="1931"/>
    </row>
    <row r="220" spans="1:15" ht="25.5">
      <c r="A220" s="2184"/>
      <c r="B220" s="1963"/>
      <c r="C220" s="1835"/>
      <c r="D220" s="1835"/>
      <c r="E220" s="1835"/>
      <c r="F220" s="2185"/>
      <c r="G220" s="1938"/>
      <c r="H220" s="1938"/>
    </row>
    <row r="221" spans="1:15" ht="25.5" customHeight="1">
      <c r="A221" s="1124" t="s">
        <v>1820</v>
      </c>
      <c r="B221" s="2181" t="s">
        <v>1538</v>
      </c>
      <c r="C221" s="2344" t="s">
        <v>936</v>
      </c>
      <c r="D221" s="1812"/>
      <c r="E221" s="1812"/>
      <c r="F221" s="2186"/>
      <c r="G221" s="1826"/>
      <c r="H221" s="2351" t="s">
        <v>1942</v>
      </c>
      <c r="O221" s="1690">
        <v>27</v>
      </c>
    </row>
    <row r="222" spans="1:15" ht="26.25">
      <c r="A222" s="1029" t="s">
        <v>66</v>
      </c>
      <c r="B222" s="2272" t="s">
        <v>1974</v>
      </c>
      <c r="C222" s="2344" t="s">
        <v>943</v>
      </c>
      <c r="D222" s="2334" t="s">
        <v>2218</v>
      </c>
      <c r="E222" s="2334"/>
      <c r="F222" s="2334"/>
      <c r="G222" s="2334"/>
      <c r="H222" s="1931"/>
    </row>
    <row r="223" spans="1:15" ht="26.25">
      <c r="A223" s="2356" t="s">
        <v>1875</v>
      </c>
      <c r="B223" s="2070" t="s">
        <v>2143</v>
      </c>
      <c r="C223" s="2344" t="s">
        <v>663</v>
      </c>
      <c r="D223" s="1818"/>
      <c r="E223" s="1818"/>
      <c r="F223" s="1931"/>
      <c r="G223" s="1931"/>
      <c r="H223" s="1931"/>
    </row>
    <row r="224" spans="1:15" s="2816" customFormat="1" ht="26.25">
      <c r="A224" s="2813"/>
      <c r="B224" s="2814" t="s">
        <v>1938</v>
      </c>
      <c r="C224" s="2812"/>
      <c r="D224" s="2809">
        <v>421</v>
      </c>
      <c r="E224" s="2809">
        <v>421</v>
      </c>
      <c r="F224" s="2819"/>
      <c r="G224" s="4158">
        <f t="shared" ref="G224:G239" si="4">IF(OR(E224=D224,E224&gt;D224),1,0)</f>
        <v>1</v>
      </c>
      <c r="H224" s="2815"/>
    </row>
    <row r="225" spans="1:8" s="2816" customFormat="1" ht="26.25">
      <c r="A225" s="2813"/>
      <c r="B225" s="2814" t="s">
        <v>1884</v>
      </c>
      <c r="C225" s="2812"/>
      <c r="D225" s="2810">
        <v>40</v>
      </c>
      <c r="E225" s="2810">
        <v>40</v>
      </c>
      <c r="F225" s="2810"/>
      <c r="G225" s="4158">
        <f t="shared" si="4"/>
        <v>1</v>
      </c>
      <c r="H225" s="2815"/>
    </row>
    <row r="226" spans="1:8" s="2816" customFormat="1" ht="26.25">
      <c r="A226" s="2813"/>
      <c r="B226" s="2814" t="s">
        <v>1888</v>
      </c>
      <c r="C226" s="2812"/>
      <c r="D226" s="2811">
        <v>37</v>
      </c>
      <c r="E226" s="2811">
        <v>37</v>
      </c>
      <c r="F226" s="2811"/>
      <c r="G226" s="4158">
        <f t="shared" si="4"/>
        <v>1</v>
      </c>
      <c r="H226" s="2815"/>
    </row>
    <row r="227" spans="1:8" s="2816" customFormat="1" ht="26.25">
      <c r="A227" s="2813"/>
      <c r="B227" s="2814" t="s">
        <v>1892</v>
      </c>
      <c r="C227" s="2812"/>
      <c r="D227" s="2810">
        <v>69</v>
      </c>
      <c r="E227" s="2810">
        <v>69</v>
      </c>
      <c r="F227" s="2810"/>
      <c r="G227" s="4158">
        <f t="shared" si="4"/>
        <v>1</v>
      </c>
      <c r="H227" s="2815"/>
    </row>
    <row r="228" spans="1:8" s="2816" customFormat="1" ht="26.25">
      <c r="A228" s="2813"/>
      <c r="B228" s="2814" t="s">
        <v>1897</v>
      </c>
      <c r="C228" s="2812"/>
      <c r="D228" s="2810">
        <v>36</v>
      </c>
      <c r="E228" s="2810">
        <v>36</v>
      </c>
      <c r="F228" s="2810"/>
      <c r="G228" s="4158">
        <f t="shared" si="4"/>
        <v>1</v>
      </c>
      <c r="H228" s="2815"/>
    </row>
    <row r="229" spans="1:8" s="2816" customFormat="1" ht="26.25">
      <c r="A229" s="2813"/>
      <c r="B229" s="2814" t="s">
        <v>1900</v>
      </c>
      <c r="C229" s="2812"/>
      <c r="D229" s="2810">
        <v>24</v>
      </c>
      <c r="E229" s="2810">
        <v>24</v>
      </c>
      <c r="F229" s="2810"/>
      <c r="G229" s="4158">
        <f t="shared" si="4"/>
        <v>1</v>
      </c>
      <c r="H229" s="2815"/>
    </row>
    <row r="230" spans="1:8" s="2816" customFormat="1" ht="26.25">
      <c r="A230" s="2813"/>
      <c r="B230" s="2814" t="s">
        <v>1905</v>
      </c>
      <c r="C230" s="2812"/>
      <c r="D230" s="2810">
        <v>17</v>
      </c>
      <c r="E230" s="2810">
        <v>17</v>
      </c>
      <c r="F230" s="2810"/>
      <c r="G230" s="4158">
        <f t="shared" si="4"/>
        <v>1</v>
      </c>
      <c r="H230" s="2815"/>
    </row>
    <row r="231" spans="1:8" s="2816" customFormat="1" ht="26.25">
      <c r="A231" s="2813"/>
      <c r="B231" s="2814" t="s">
        <v>1909</v>
      </c>
      <c r="C231" s="2812"/>
      <c r="D231" s="2810">
        <v>30</v>
      </c>
      <c r="E231" s="2810">
        <v>30</v>
      </c>
      <c r="F231" s="2810"/>
      <c r="G231" s="4158">
        <f t="shared" si="4"/>
        <v>1</v>
      </c>
      <c r="H231" s="2815"/>
    </row>
    <row r="232" spans="1:8" s="2816" customFormat="1" ht="26.25">
      <c r="A232" s="2813"/>
      <c r="B232" s="2814" t="s">
        <v>1910</v>
      </c>
      <c r="C232" s="2812"/>
      <c r="D232" s="2810">
        <v>16</v>
      </c>
      <c r="E232" s="2810">
        <v>16</v>
      </c>
      <c r="F232" s="2810"/>
      <c r="G232" s="4158">
        <f t="shared" si="4"/>
        <v>1</v>
      </c>
      <c r="H232" s="2815"/>
    </row>
    <row r="233" spans="1:8" s="2816" customFormat="1" ht="26.25">
      <c r="A233" s="2813"/>
      <c r="B233" s="2814" t="s">
        <v>1913</v>
      </c>
      <c r="C233" s="2812"/>
      <c r="D233" s="2810">
        <v>14</v>
      </c>
      <c r="E233" s="2810">
        <v>14</v>
      </c>
      <c r="F233" s="2810"/>
      <c r="G233" s="4158">
        <f t="shared" si="4"/>
        <v>1</v>
      </c>
      <c r="H233" s="2815"/>
    </row>
    <row r="234" spans="1:8" s="2816" customFormat="1" ht="26.25">
      <c r="A234" s="2813"/>
      <c r="B234" s="2814" t="s">
        <v>1917</v>
      </c>
      <c r="C234" s="2812"/>
      <c r="D234" s="2810">
        <v>11</v>
      </c>
      <c r="E234" s="2810">
        <v>11</v>
      </c>
      <c r="F234" s="2810"/>
      <c r="G234" s="4158">
        <f t="shared" si="4"/>
        <v>1</v>
      </c>
      <c r="H234" s="2815"/>
    </row>
    <row r="235" spans="1:8" s="2816" customFormat="1" ht="26.25">
      <c r="A235" s="2813"/>
      <c r="B235" s="2814" t="s">
        <v>1921</v>
      </c>
      <c r="C235" s="2812"/>
      <c r="D235" s="2811">
        <v>18</v>
      </c>
      <c r="E235" s="2811">
        <v>18</v>
      </c>
      <c r="F235" s="2811"/>
      <c r="G235" s="4158">
        <f t="shared" si="4"/>
        <v>1</v>
      </c>
      <c r="H235" s="2815"/>
    </row>
    <row r="236" spans="1:8" s="2816" customFormat="1" ht="26.25">
      <c r="A236" s="2813"/>
      <c r="B236" s="2814" t="s">
        <v>1926</v>
      </c>
      <c r="C236" s="2812"/>
      <c r="D236" s="2811">
        <v>25</v>
      </c>
      <c r="E236" s="2811">
        <v>25</v>
      </c>
      <c r="F236" s="2811"/>
      <c r="G236" s="4158">
        <f t="shared" si="4"/>
        <v>1</v>
      </c>
      <c r="H236" s="2815"/>
    </row>
    <row r="237" spans="1:8" s="2816" customFormat="1" ht="26.25">
      <c r="A237" s="2817"/>
      <c r="B237" s="2814" t="s">
        <v>1929</v>
      </c>
      <c r="C237" s="2354"/>
      <c r="D237" s="2811">
        <v>26</v>
      </c>
      <c r="E237" s="2811">
        <v>26</v>
      </c>
      <c r="F237" s="2811"/>
      <c r="G237" s="4158">
        <f t="shared" si="4"/>
        <v>1</v>
      </c>
      <c r="H237" s="2815"/>
    </row>
    <row r="238" spans="1:8" s="2816" customFormat="1" ht="26.25">
      <c r="A238" s="2817"/>
      <c r="B238" s="2814" t="s">
        <v>1932</v>
      </c>
      <c r="C238" s="2354"/>
      <c r="D238" s="2811">
        <v>37</v>
      </c>
      <c r="E238" s="2811">
        <v>37</v>
      </c>
      <c r="F238" s="2811"/>
      <c r="G238" s="4158">
        <f t="shared" si="4"/>
        <v>1</v>
      </c>
      <c r="H238" s="2815"/>
    </row>
    <row r="239" spans="1:8" s="2816" customFormat="1" ht="26.25">
      <c r="A239" s="2817"/>
      <c r="B239" s="2818" t="s">
        <v>1935</v>
      </c>
      <c r="C239" s="2812"/>
      <c r="D239" s="2810">
        <v>21</v>
      </c>
      <c r="E239" s="2810">
        <v>21</v>
      </c>
      <c r="F239" s="2810"/>
      <c r="G239" s="4158">
        <f t="shared" si="4"/>
        <v>1</v>
      </c>
      <c r="H239" s="2815"/>
    </row>
    <row r="240" spans="1:8" ht="26.25">
      <c r="A240" s="1044"/>
      <c r="B240" s="2071"/>
      <c r="C240" s="1833"/>
      <c r="D240" s="1829"/>
      <c r="E240" s="1834"/>
      <c r="F240" s="1993"/>
      <c r="G240" s="1993"/>
      <c r="H240" s="1931"/>
    </row>
    <row r="241" spans="1:15" ht="25.5" customHeight="1">
      <c r="A241" s="1044"/>
      <c r="B241" s="2074" t="s">
        <v>1539</v>
      </c>
      <c r="C241" s="2357" t="s">
        <v>936</v>
      </c>
      <c r="D241" s="1818"/>
      <c r="E241" s="1818"/>
      <c r="F241" s="1825"/>
      <c r="G241" s="1824"/>
      <c r="H241" s="2351" t="s">
        <v>1942</v>
      </c>
      <c r="O241" s="1690">
        <v>28</v>
      </c>
    </row>
    <row r="242" spans="1:15" ht="26.25">
      <c r="A242" s="1044"/>
      <c r="B242" s="2073" t="s">
        <v>1540</v>
      </c>
      <c r="C242" s="2357" t="s">
        <v>943</v>
      </c>
      <c r="D242" s="1818"/>
      <c r="E242" s="1818"/>
      <c r="F242" s="1825"/>
      <c r="G242" s="1824"/>
      <c r="H242" s="1824"/>
    </row>
    <row r="243" spans="1:15" ht="26.25">
      <c r="A243" s="1044"/>
      <c r="B243" s="2070" t="s">
        <v>1853</v>
      </c>
      <c r="C243" s="2357" t="s">
        <v>663</v>
      </c>
      <c r="D243" s="2348" t="s">
        <v>24</v>
      </c>
      <c r="E243" s="2348"/>
      <c r="F243" s="2353"/>
      <c r="G243" s="2353"/>
      <c r="H243" s="1931"/>
    </row>
    <row r="244" spans="1:15" ht="26.25">
      <c r="A244" s="2356" t="s">
        <v>1976</v>
      </c>
      <c r="B244" s="2070" t="s">
        <v>1975</v>
      </c>
      <c r="C244" s="1833"/>
      <c r="D244" s="2350" t="s">
        <v>1953</v>
      </c>
      <c r="E244" s="2350">
        <v>132</v>
      </c>
      <c r="F244" s="2353"/>
      <c r="G244" s="3742">
        <v>1</v>
      </c>
      <c r="H244" s="1931"/>
    </row>
    <row r="245" spans="1:15" ht="26.25">
      <c r="A245" s="1044"/>
      <c r="B245" s="2070"/>
      <c r="C245" s="1833"/>
      <c r="D245" s="1830"/>
      <c r="E245" s="1833"/>
      <c r="F245" s="1931"/>
      <c r="G245" s="1931"/>
      <c r="H245" s="1931"/>
    </row>
    <row r="246" spans="1:15" ht="25.5" customHeight="1">
      <c r="A246" s="2356" t="s">
        <v>1875</v>
      </c>
      <c r="B246" s="2074" t="s">
        <v>1541</v>
      </c>
      <c r="C246" s="2357" t="s">
        <v>936</v>
      </c>
      <c r="D246" s="1818"/>
      <c r="E246" s="1818"/>
      <c r="F246" s="1825"/>
      <c r="G246" s="1824"/>
      <c r="H246" s="2351" t="s">
        <v>1942</v>
      </c>
      <c r="O246" s="1690">
        <v>29</v>
      </c>
    </row>
    <row r="247" spans="1:15" ht="26.25">
      <c r="A247" s="1044"/>
      <c r="B247" s="2073" t="s">
        <v>1542</v>
      </c>
      <c r="C247" s="2357" t="s">
        <v>943</v>
      </c>
      <c r="D247" s="1818"/>
      <c r="E247" s="1818"/>
      <c r="F247" s="1825"/>
      <c r="G247" s="1824"/>
      <c r="H247" s="1824"/>
    </row>
    <row r="248" spans="1:15" ht="26.25">
      <c r="A248" s="1044"/>
      <c r="B248" s="2073" t="s">
        <v>1543</v>
      </c>
      <c r="C248" s="2357" t="s">
        <v>663</v>
      </c>
      <c r="D248" s="1818"/>
      <c r="E248" s="1818"/>
      <c r="F248" s="1825"/>
      <c r="G248" s="1824"/>
      <c r="H248" s="1824"/>
    </row>
    <row r="249" spans="1:15" ht="26.25">
      <c r="A249" s="1044"/>
      <c r="B249" s="2070" t="s">
        <v>1977</v>
      </c>
      <c r="C249" s="1833"/>
      <c r="D249" s="2358">
        <v>1</v>
      </c>
      <c r="E249" s="2358">
        <v>1</v>
      </c>
      <c r="F249" s="2358"/>
      <c r="G249" s="4159">
        <v>1</v>
      </c>
      <c r="H249" s="1931"/>
      <c r="I249" s="1690" t="s">
        <v>1978</v>
      </c>
    </row>
    <row r="250" spans="1:15" ht="26.25">
      <c r="A250" s="1044"/>
      <c r="B250" s="2714"/>
      <c r="C250" s="2072"/>
      <c r="D250" s="1818"/>
      <c r="E250" s="2072"/>
      <c r="F250" s="1931"/>
      <c r="G250" s="1931"/>
      <c r="H250" s="1931"/>
    </row>
    <row r="251" spans="1:15" s="4079" customFormat="1" ht="26.25">
      <c r="A251" s="4122"/>
      <c r="B251" s="4091" t="s">
        <v>1544</v>
      </c>
      <c r="C251" s="3379" t="s">
        <v>936</v>
      </c>
      <c r="D251" s="3086"/>
      <c r="E251" s="3086"/>
      <c r="F251" s="4123"/>
      <c r="G251" s="4078"/>
      <c r="H251" s="4082" t="s">
        <v>1942</v>
      </c>
      <c r="O251" s="4079">
        <v>30</v>
      </c>
    </row>
    <row r="252" spans="1:15" s="4079" customFormat="1" ht="26.25">
      <c r="A252" s="4122"/>
      <c r="B252" s="4124" t="s">
        <v>2144</v>
      </c>
      <c r="C252" s="3379" t="s">
        <v>943</v>
      </c>
      <c r="D252" s="4094" t="s">
        <v>24</v>
      </c>
      <c r="E252" s="3596"/>
      <c r="F252" s="3596"/>
      <c r="G252" s="3596"/>
      <c r="H252" s="3128"/>
    </row>
    <row r="253" spans="1:15" s="4079" customFormat="1" ht="26.25">
      <c r="A253" s="4122"/>
      <c r="B253" s="4124" t="s">
        <v>2145</v>
      </c>
      <c r="C253" s="3379" t="s">
        <v>663</v>
      </c>
      <c r="D253" s="3086"/>
      <c r="E253" s="3086"/>
      <c r="F253" s="3128"/>
      <c r="G253" s="3128"/>
      <c r="H253" s="3128"/>
    </row>
    <row r="254" spans="1:15" s="4079" customFormat="1" ht="25.5">
      <c r="A254" s="4125"/>
      <c r="B254" s="4126"/>
      <c r="C254" s="4127"/>
      <c r="D254" s="3560"/>
      <c r="E254" s="4127"/>
      <c r="F254" s="4128"/>
      <c r="G254" s="4129"/>
      <c r="H254" s="4129"/>
    </row>
    <row r="255" spans="1:15" s="4079" customFormat="1" ht="26.25">
      <c r="A255" s="3409" t="s">
        <v>1820</v>
      </c>
      <c r="B255" s="4095" t="s">
        <v>1823</v>
      </c>
      <c r="C255" s="3379" t="s">
        <v>936</v>
      </c>
      <c r="D255" s="3086"/>
      <c r="E255" s="3086"/>
      <c r="F255" s="4123"/>
      <c r="G255" s="4078"/>
      <c r="H255" s="4082" t="s">
        <v>1942</v>
      </c>
      <c r="O255" s="4079">
        <v>31</v>
      </c>
    </row>
    <row r="256" spans="1:15" s="4079" customFormat="1" ht="26.25">
      <c r="A256" s="4092" t="s">
        <v>66</v>
      </c>
      <c r="B256" s="4095" t="s">
        <v>1545</v>
      </c>
      <c r="C256" s="3379" t="s">
        <v>943</v>
      </c>
      <c r="D256" s="3086"/>
      <c r="E256" s="3086"/>
      <c r="F256" s="4123"/>
      <c r="G256" s="4078"/>
      <c r="H256" s="4078"/>
    </row>
    <row r="257" spans="1:15" s="4079" customFormat="1" ht="26.25">
      <c r="A257" s="4122"/>
      <c r="B257" s="4093" t="s">
        <v>1546</v>
      </c>
      <c r="C257" s="3379" t="s">
        <v>663</v>
      </c>
      <c r="D257" s="3596" t="s">
        <v>1062</v>
      </c>
      <c r="E257" s="3596"/>
      <c r="F257" s="3596"/>
      <c r="G257" s="3596"/>
      <c r="H257" s="3128"/>
    </row>
    <row r="258" spans="1:15" s="4079" customFormat="1" ht="25.5">
      <c r="A258" s="4130"/>
      <c r="B258" s="4131"/>
      <c r="C258" s="4086"/>
      <c r="D258" s="3432"/>
      <c r="E258" s="4086"/>
      <c r="F258" s="4132"/>
      <c r="G258" s="4088"/>
      <c r="H258" s="4088"/>
    </row>
    <row r="259" spans="1:15" s="4079" customFormat="1" ht="26.25">
      <c r="A259" s="3375" t="s">
        <v>1308</v>
      </c>
      <c r="B259" s="4133" t="s">
        <v>1547</v>
      </c>
      <c r="C259" s="3437" t="s">
        <v>936</v>
      </c>
      <c r="D259" s="3295"/>
      <c r="E259" s="3295"/>
      <c r="F259" s="3114"/>
      <c r="G259" s="3114"/>
      <c r="H259" s="4134" t="s">
        <v>1942</v>
      </c>
      <c r="O259" s="4079">
        <v>32</v>
      </c>
    </row>
    <row r="260" spans="1:15" s="4079" customFormat="1" ht="26.25">
      <c r="A260" s="3409" t="s">
        <v>1548</v>
      </c>
      <c r="B260" s="4135" t="s">
        <v>1549</v>
      </c>
      <c r="C260" s="3379" t="s">
        <v>943</v>
      </c>
      <c r="D260" s="3086"/>
      <c r="E260" s="3086"/>
      <c r="F260" s="3128"/>
      <c r="G260" s="3128"/>
      <c r="H260" s="3128"/>
    </row>
    <row r="261" spans="1:15" s="4079" customFormat="1" ht="26.25">
      <c r="A261" s="4092" t="s">
        <v>66</v>
      </c>
      <c r="B261" s="4124" t="s">
        <v>1979</v>
      </c>
      <c r="C261" s="3379" t="s">
        <v>663</v>
      </c>
      <c r="D261" s="3379">
        <v>3</v>
      </c>
      <c r="E261" s="3379"/>
      <c r="F261" s="3379"/>
      <c r="G261" s="3912"/>
      <c r="H261" s="3128"/>
    </row>
    <row r="262" spans="1:15" s="4079" customFormat="1" ht="26.25">
      <c r="A262" s="3212"/>
      <c r="B262" s="4124" t="s">
        <v>1980</v>
      </c>
      <c r="C262" s="3086"/>
      <c r="D262" s="3379">
        <v>1</v>
      </c>
      <c r="E262" s="3379"/>
      <c r="F262" s="3379"/>
      <c r="G262" s="3994"/>
      <c r="H262" s="3128"/>
    </row>
    <row r="263" spans="1:15" s="4079" customFormat="1" ht="26.25">
      <c r="A263" s="3212"/>
      <c r="B263" s="4124" t="s">
        <v>1981</v>
      </c>
      <c r="C263" s="3086"/>
      <c r="D263" s="3379">
        <v>1</v>
      </c>
      <c r="E263" s="3379"/>
      <c r="F263" s="3379"/>
      <c r="G263" s="4136"/>
      <c r="H263" s="3128"/>
    </row>
    <row r="264" spans="1:15" s="4079" customFormat="1" ht="26.25">
      <c r="A264" s="3212"/>
      <c r="B264" s="4124" t="s">
        <v>1982</v>
      </c>
      <c r="C264" s="3086"/>
      <c r="D264" s="3379">
        <v>1</v>
      </c>
      <c r="E264" s="3379"/>
      <c r="F264" s="3379"/>
      <c r="G264" s="4136"/>
      <c r="H264" s="3128"/>
    </row>
    <row r="265" spans="1:15" s="4079" customFormat="1" ht="26.25">
      <c r="A265" s="3212"/>
      <c r="B265" s="4124" t="s">
        <v>1983</v>
      </c>
      <c r="C265" s="3086"/>
      <c r="D265" s="3379"/>
      <c r="E265" s="3379"/>
      <c r="F265" s="3379"/>
      <c r="G265" s="4136"/>
      <c r="H265" s="3128"/>
    </row>
    <row r="266" spans="1:15" s="4079" customFormat="1" ht="26.25">
      <c r="A266" s="3212"/>
      <c r="B266" s="4124" t="s">
        <v>1984</v>
      </c>
      <c r="C266" s="3086"/>
      <c r="D266" s="3379"/>
      <c r="E266" s="3379"/>
      <c r="F266" s="3379"/>
      <c r="G266" s="4136"/>
      <c r="H266" s="3128"/>
    </row>
    <row r="267" spans="1:15" s="4079" customFormat="1" ht="26.25">
      <c r="A267" s="3212"/>
      <c r="B267" s="4124" t="s">
        <v>1985</v>
      </c>
      <c r="C267" s="3086"/>
      <c r="D267" s="3379"/>
      <c r="E267" s="3379"/>
      <c r="F267" s="3379"/>
      <c r="G267" s="4136"/>
      <c r="H267" s="3128"/>
    </row>
    <row r="268" spans="1:15" s="4079" customFormat="1" ht="26.25">
      <c r="A268" s="3212"/>
      <c r="B268" s="4124" t="s">
        <v>1986</v>
      </c>
      <c r="C268" s="3086"/>
      <c r="D268" s="3379"/>
      <c r="E268" s="3379"/>
      <c r="F268" s="3379"/>
      <c r="G268" s="4136"/>
      <c r="H268" s="3128"/>
    </row>
    <row r="269" spans="1:15" s="4079" customFormat="1" ht="26.25">
      <c r="A269" s="3212"/>
      <c r="B269" s="4124" t="s">
        <v>1987</v>
      </c>
      <c r="C269" s="3086"/>
      <c r="D269" s="3379"/>
      <c r="E269" s="3379"/>
      <c r="F269" s="3379"/>
      <c r="G269" s="4137"/>
      <c r="H269" s="3128"/>
    </row>
    <row r="270" spans="1:15" s="4079" customFormat="1" ht="26.25">
      <c r="A270" s="3212"/>
      <c r="B270" s="4124" t="s">
        <v>1988</v>
      </c>
      <c r="C270" s="3086"/>
      <c r="D270" s="3379"/>
      <c r="E270" s="3379"/>
      <c r="F270" s="3379"/>
      <c r="G270" s="4137"/>
      <c r="H270" s="3128"/>
    </row>
    <row r="271" spans="1:15" s="4079" customFormat="1" ht="26.25">
      <c r="A271" s="3212"/>
      <c r="B271" s="4124" t="s">
        <v>1989</v>
      </c>
      <c r="C271" s="3086"/>
      <c r="D271" s="3379"/>
      <c r="E271" s="3379"/>
      <c r="F271" s="3379"/>
      <c r="G271" s="4137"/>
      <c r="H271" s="3128"/>
    </row>
    <row r="272" spans="1:15" ht="26.25">
      <c r="A272" s="1048"/>
      <c r="B272" s="2070"/>
      <c r="C272" s="1830"/>
      <c r="D272" s="1830"/>
      <c r="E272" s="1830"/>
      <c r="F272" s="1931"/>
      <c r="G272" s="1931"/>
      <c r="H272" s="1931"/>
    </row>
    <row r="273" spans="1:15" ht="28.5" customHeight="1">
      <c r="A273" s="1828"/>
      <c r="B273" s="2063" t="s">
        <v>1824</v>
      </c>
      <c r="C273" s="1818"/>
      <c r="D273" s="1818"/>
      <c r="E273" s="1818"/>
      <c r="F273" s="1931"/>
      <c r="G273" s="1931"/>
      <c r="H273" s="1931"/>
    </row>
    <row r="274" spans="1:15" ht="26.25">
      <c r="A274" s="1828"/>
      <c r="B274" s="2063" t="s">
        <v>1825</v>
      </c>
      <c r="C274" s="1818"/>
      <c r="D274" s="1818"/>
      <c r="E274" s="1818"/>
      <c r="F274" s="1931"/>
      <c r="G274" s="1931"/>
      <c r="H274" s="1931"/>
    </row>
    <row r="275" spans="1:15" ht="26.25">
      <c r="A275" s="1828"/>
      <c r="B275" s="2063" t="s">
        <v>1550</v>
      </c>
      <c r="C275" s="2357" t="s">
        <v>936</v>
      </c>
      <c r="D275" s="1818"/>
      <c r="E275" s="1818"/>
      <c r="F275" s="1931"/>
      <c r="G275" s="1931"/>
      <c r="H275" s="2353" t="s">
        <v>2039</v>
      </c>
      <c r="I275" s="1690" t="s">
        <v>1947</v>
      </c>
      <c r="O275" s="1690">
        <v>33</v>
      </c>
    </row>
    <row r="276" spans="1:15" ht="26.25">
      <c r="A276" s="1828"/>
      <c r="B276" s="2064" t="s">
        <v>1861</v>
      </c>
      <c r="C276" s="2357" t="s">
        <v>943</v>
      </c>
      <c r="D276" s="2702">
        <v>26027</v>
      </c>
      <c r="E276" s="3021">
        <f>SUM(E277:E291)</f>
        <v>54152</v>
      </c>
      <c r="F276" s="2351"/>
      <c r="G276" s="2980">
        <f t="shared" ref="G276:G291" si="5">IF(OR(E276=D276,E276&gt;D276),1,0)</f>
        <v>1</v>
      </c>
      <c r="H276" s="1931"/>
    </row>
    <row r="277" spans="1:15" ht="26.25">
      <c r="A277" s="1828"/>
      <c r="B277" s="2064" t="s">
        <v>2194</v>
      </c>
      <c r="C277" s="2357" t="s">
        <v>663</v>
      </c>
      <c r="D277" s="2701">
        <v>1637</v>
      </c>
      <c r="E277" s="3022">
        <v>6499</v>
      </c>
      <c r="F277" s="2351"/>
      <c r="G277" s="2980">
        <f t="shared" si="5"/>
        <v>1</v>
      </c>
      <c r="H277" s="1931"/>
    </row>
    <row r="278" spans="1:15" ht="26.25">
      <c r="A278" s="1828"/>
      <c r="B278" s="2064" t="s">
        <v>1888</v>
      </c>
      <c r="C278" s="2357"/>
      <c r="D278" s="2701">
        <v>2518</v>
      </c>
      <c r="E278" s="3022">
        <v>3218</v>
      </c>
      <c r="F278" s="2351"/>
      <c r="G278" s="2980">
        <f t="shared" si="5"/>
        <v>1</v>
      </c>
      <c r="H278" s="1931"/>
    </row>
    <row r="279" spans="1:15" ht="26.25">
      <c r="A279" s="1828"/>
      <c r="B279" s="2064" t="s">
        <v>1892</v>
      </c>
      <c r="C279" s="2357"/>
      <c r="D279" s="2701">
        <v>3462</v>
      </c>
      <c r="E279" s="3022">
        <v>4017</v>
      </c>
      <c r="F279" s="2351"/>
      <c r="G279" s="2980">
        <f t="shared" si="5"/>
        <v>1</v>
      </c>
      <c r="H279" s="1931"/>
    </row>
    <row r="280" spans="1:15" ht="26.25">
      <c r="A280" s="1828"/>
      <c r="B280" s="2064" t="s">
        <v>1897</v>
      </c>
      <c r="C280" s="2357"/>
      <c r="D280" s="2701">
        <v>2308</v>
      </c>
      <c r="E280" s="3022">
        <v>2889</v>
      </c>
      <c r="F280" s="2351"/>
      <c r="G280" s="2980">
        <f t="shared" si="5"/>
        <v>1</v>
      </c>
      <c r="H280" s="1931"/>
    </row>
    <row r="281" spans="1:15" ht="26.25">
      <c r="A281" s="1828"/>
      <c r="B281" s="2064" t="s">
        <v>1900</v>
      </c>
      <c r="C281" s="2357"/>
      <c r="D281" s="2701">
        <v>2277</v>
      </c>
      <c r="E281" s="3022">
        <v>2760</v>
      </c>
      <c r="F281" s="2351"/>
      <c r="G281" s="2980">
        <f t="shared" si="5"/>
        <v>1</v>
      </c>
      <c r="H281" s="1931"/>
    </row>
    <row r="282" spans="1:15" ht="26.25">
      <c r="A282" s="1828"/>
      <c r="B282" s="2064" t="s">
        <v>1905</v>
      </c>
      <c r="C282" s="2357"/>
      <c r="D282" s="2701">
        <v>2473</v>
      </c>
      <c r="E282" s="3022">
        <v>6698</v>
      </c>
      <c r="F282" s="2351"/>
      <c r="G282" s="2980">
        <f t="shared" si="5"/>
        <v>1</v>
      </c>
      <c r="H282" s="1931"/>
    </row>
    <row r="283" spans="1:15" ht="26.25">
      <c r="A283" s="1828"/>
      <c r="B283" s="2064" t="s">
        <v>1909</v>
      </c>
      <c r="C283" s="2357"/>
      <c r="D283" s="2701">
        <v>1078</v>
      </c>
      <c r="E283" s="3022">
        <v>2632</v>
      </c>
      <c r="F283" s="2351"/>
      <c r="G283" s="2980">
        <f t="shared" si="5"/>
        <v>1</v>
      </c>
      <c r="H283" s="1931"/>
    </row>
    <row r="284" spans="1:15" ht="26.25">
      <c r="A284" s="1828"/>
      <c r="B284" s="2064" t="s">
        <v>1910</v>
      </c>
      <c r="C284" s="2357"/>
      <c r="D284" s="2701">
        <v>928</v>
      </c>
      <c r="E284" s="3022">
        <v>1464</v>
      </c>
      <c r="F284" s="2351"/>
      <c r="G284" s="2980">
        <f t="shared" si="5"/>
        <v>1</v>
      </c>
      <c r="H284" s="1931"/>
    </row>
    <row r="285" spans="1:15" ht="26.25">
      <c r="A285" s="1828"/>
      <c r="B285" s="2064" t="s">
        <v>1913</v>
      </c>
      <c r="C285" s="2357"/>
      <c r="D285" s="2701">
        <v>625</v>
      </c>
      <c r="E285" s="3022">
        <v>2300</v>
      </c>
      <c r="F285" s="2351"/>
      <c r="G285" s="2980">
        <f t="shared" si="5"/>
        <v>1</v>
      </c>
      <c r="H285" s="1931"/>
    </row>
    <row r="286" spans="1:15" ht="26.25">
      <c r="A286" s="1828"/>
      <c r="B286" s="2064" t="s">
        <v>1917</v>
      </c>
      <c r="C286" s="2357"/>
      <c r="D286" s="2701">
        <v>1043</v>
      </c>
      <c r="E286" s="3022">
        <v>5461</v>
      </c>
      <c r="F286" s="2351"/>
      <c r="G286" s="2980">
        <f t="shared" si="5"/>
        <v>1</v>
      </c>
      <c r="H286" s="1931"/>
    </row>
    <row r="287" spans="1:15" ht="26.25">
      <c r="A287" s="1828"/>
      <c r="B287" s="2064" t="s">
        <v>1921</v>
      </c>
      <c r="C287" s="2357"/>
      <c r="D287" s="2701">
        <v>1319</v>
      </c>
      <c r="E287" s="3022">
        <v>3850</v>
      </c>
      <c r="F287" s="2351"/>
      <c r="G287" s="2980">
        <f t="shared" si="5"/>
        <v>1</v>
      </c>
      <c r="H287" s="1931"/>
    </row>
    <row r="288" spans="1:15" ht="26.25">
      <c r="A288" s="1828"/>
      <c r="B288" s="2064" t="s">
        <v>1926</v>
      </c>
      <c r="C288" s="2357"/>
      <c r="D288" s="2701">
        <v>1357</v>
      </c>
      <c r="E288" s="3022">
        <v>3526</v>
      </c>
      <c r="F288" s="2351"/>
      <c r="G288" s="2980">
        <f t="shared" si="5"/>
        <v>1</v>
      </c>
      <c r="H288" s="1931"/>
    </row>
    <row r="289" spans="1:15" ht="26.25">
      <c r="A289" s="1828"/>
      <c r="B289" s="2064" t="s">
        <v>1929</v>
      </c>
      <c r="C289" s="2357"/>
      <c r="D289" s="2701">
        <v>1539</v>
      </c>
      <c r="E289" s="3022">
        <v>3637</v>
      </c>
      <c r="F289" s="2351"/>
      <c r="G289" s="2980">
        <f t="shared" si="5"/>
        <v>1</v>
      </c>
      <c r="H289" s="1931"/>
    </row>
    <row r="290" spans="1:15" ht="26.25">
      <c r="A290" s="1828"/>
      <c r="B290" s="2064" t="s">
        <v>2195</v>
      </c>
      <c r="C290" s="2357"/>
      <c r="D290" s="2701">
        <v>1736</v>
      </c>
      <c r="E290" s="3022">
        <v>1919</v>
      </c>
      <c r="F290" s="2351"/>
      <c r="G290" s="2980">
        <f t="shared" si="5"/>
        <v>1</v>
      </c>
      <c r="H290" s="1931"/>
    </row>
    <row r="291" spans="1:15" ht="26.25">
      <c r="A291" s="1828"/>
      <c r="B291" s="2064" t="s">
        <v>2196</v>
      </c>
      <c r="C291" s="1830"/>
      <c r="D291" s="2701">
        <v>1727</v>
      </c>
      <c r="E291" s="3022">
        <v>3282</v>
      </c>
      <c r="F291" s="2351"/>
      <c r="G291" s="2980">
        <f t="shared" si="5"/>
        <v>1</v>
      </c>
      <c r="H291" s="1931"/>
    </row>
    <row r="292" spans="1:15" ht="26.25">
      <c r="A292" s="2833"/>
      <c r="B292" s="2182"/>
      <c r="C292" s="1835"/>
      <c r="D292" s="1835"/>
      <c r="E292" s="1835"/>
      <c r="F292" s="1939"/>
      <c r="G292" s="1939"/>
      <c r="H292" s="1939"/>
    </row>
    <row r="293" spans="1:15" s="4079" customFormat="1" ht="26.25">
      <c r="A293" s="3375" t="s">
        <v>1308</v>
      </c>
      <c r="B293" s="4110" t="s">
        <v>1551</v>
      </c>
      <c r="C293" s="3295" t="s">
        <v>936</v>
      </c>
      <c r="D293" s="4138"/>
      <c r="E293" s="3295"/>
      <c r="F293" s="3114"/>
      <c r="G293" s="3114"/>
      <c r="H293" s="3295" t="s">
        <v>942</v>
      </c>
    </row>
    <row r="294" spans="1:15" s="4079" customFormat="1" ht="26.25">
      <c r="A294" s="3409" t="s">
        <v>1827</v>
      </c>
      <c r="B294" s="4076" t="s">
        <v>1552</v>
      </c>
      <c r="C294" s="3086" t="s">
        <v>943</v>
      </c>
      <c r="D294" s="3086"/>
      <c r="E294" s="3086"/>
      <c r="F294" s="3128"/>
      <c r="G294" s="3128"/>
      <c r="H294" s="3086" t="s">
        <v>22</v>
      </c>
    </row>
    <row r="295" spans="1:15" s="4079" customFormat="1" ht="26.25">
      <c r="A295" s="4092" t="s">
        <v>66</v>
      </c>
      <c r="B295" s="4076" t="s">
        <v>1553</v>
      </c>
      <c r="C295" s="3086" t="s">
        <v>942</v>
      </c>
      <c r="D295" s="3086"/>
      <c r="E295" s="3086"/>
      <c r="F295" s="3128"/>
      <c r="G295" s="3128"/>
      <c r="H295" s="3128"/>
    </row>
    <row r="296" spans="1:15" s="4079" customFormat="1" ht="26.25">
      <c r="A296" s="4093"/>
      <c r="B296" s="4076" t="s">
        <v>1554</v>
      </c>
      <c r="C296" s="3086"/>
      <c r="D296" s="3086"/>
      <c r="E296" s="3468"/>
      <c r="F296" s="4077"/>
      <c r="G296" s="4078"/>
      <c r="H296" s="4078"/>
    </row>
    <row r="297" spans="1:15" s="4079" customFormat="1" ht="26.25">
      <c r="A297" s="4093"/>
      <c r="B297" s="4076" t="s">
        <v>1555</v>
      </c>
      <c r="C297" s="3468"/>
      <c r="D297" s="3086"/>
      <c r="E297" s="3468"/>
      <c r="F297" s="4077"/>
      <c r="G297" s="4078"/>
      <c r="H297" s="4078"/>
    </row>
    <row r="298" spans="1:15" s="4079" customFormat="1" ht="26.25">
      <c r="A298" s="4093"/>
      <c r="B298" s="4139" t="s">
        <v>1852</v>
      </c>
      <c r="C298" s="3468"/>
      <c r="D298" s="3086"/>
      <c r="E298" s="3468"/>
      <c r="F298" s="3128"/>
      <c r="G298" s="3128"/>
      <c r="H298" s="3128"/>
    </row>
    <row r="299" spans="1:15" s="4079" customFormat="1" ht="25.5">
      <c r="A299" s="4140"/>
      <c r="B299" s="4141"/>
      <c r="C299" s="4127"/>
      <c r="D299" s="3560"/>
      <c r="E299" s="4127"/>
      <c r="F299" s="4142"/>
      <c r="G299" s="4129"/>
      <c r="H299" s="4129"/>
    </row>
    <row r="300" spans="1:15" s="4079" customFormat="1" ht="30" customHeight="1">
      <c r="A300" s="3409"/>
      <c r="B300" s="4076" t="s">
        <v>1826</v>
      </c>
      <c r="C300" s="3379" t="s">
        <v>936</v>
      </c>
      <c r="D300" s="4143"/>
      <c r="E300" s="3086"/>
      <c r="F300" s="4077"/>
      <c r="G300" s="4078"/>
      <c r="H300" s="3594" t="s">
        <v>2039</v>
      </c>
      <c r="I300" s="4079" t="s">
        <v>1947</v>
      </c>
      <c r="O300" s="4079">
        <v>34</v>
      </c>
    </row>
    <row r="301" spans="1:15" s="4079" customFormat="1" ht="26.25">
      <c r="A301" s="3409"/>
      <c r="B301" s="4076" t="s">
        <v>2197</v>
      </c>
      <c r="C301" s="3379" t="s">
        <v>943</v>
      </c>
      <c r="D301" s="3086"/>
      <c r="E301" s="3086"/>
      <c r="F301" s="4077"/>
      <c r="G301" s="4078"/>
      <c r="H301" s="4078"/>
    </row>
    <row r="302" spans="1:15" s="4079" customFormat="1" ht="26.25">
      <c r="A302" s="4092"/>
      <c r="B302" s="4144" t="s">
        <v>1556</v>
      </c>
      <c r="C302" s="3379" t="s">
        <v>663</v>
      </c>
      <c r="D302" s="3086"/>
      <c r="E302" s="3086"/>
      <c r="F302" s="4077"/>
      <c r="G302" s="4078"/>
      <c r="H302" s="4078"/>
    </row>
    <row r="303" spans="1:15" s="4079" customFormat="1" ht="25.5">
      <c r="A303" s="4093"/>
      <c r="B303" s="4083" t="s">
        <v>2236</v>
      </c>
      <c r="C303" s="3086"/>
      <c r="D303" s="4061">
        <v>1</v>
      </c>
      <c r="E303" s="4061"/>
      <c r="F303" s="4061"/>
      <c r="G303" s="4061"/>
      <c r="H303" s="4078"/>
    </row>
    <row r="304" spans="1:15" s="4079" customFormat="1" ht="25.5">
      <c r="A304" s="4093"/>
      <c r="B304" s="4083" t="s">
        <v>2237</v>
      </c>
      <c r="C304" s="3468"/>
      <c r="D304" s="4061">
        <v>1</v>
      </c>
      <c r="E304" s="4061"/>
      <c r="F304" s="4061"/>
      <c r="G304" s="4061"/>
      <c r="H304" s="4078"/>
    </row>
    <row r="305" spans="1:15" s="4079" customFormat="1" ht="25.5">
      <c r="A305" s="4093"/>
      <c r="B305" s="4083"/>
      <c r="C305" s="3468"/>
      <c r="D305" s="3086"/>
      <c r="E305" s="3468"/>
      <c r="F305" s="4077"/>
      <c r="G305" s="4078"/>
      <c r="H305" s="4078"/>
    </row>
    <row r="306" spans="1:15" s="4079" customFormat="1" ht="26.25">
      <c r="A306" s="4093"/>
      <c r="B306" s="4124"/>
      <c r="C306" s="3468"/>
      <c r="D306" s="3086"/>
      <c r="E306" s="3468"/>
      <c r="F306" s="3128"/>
      <c r="G306" s="3128"/>
      <c r="H306" s="3128"/>
    </row>
    <row r="307" spans="1:15" s="4079" customFormat="1" ht="25.5">
      <c r="A307" s="4093"/>
      <c r="B307" s="4145"/>
      <c r="C307" s="3468"/>
      <c r="D307" s="3086"/>
      <c r="E307" s="3468"/>
      <c r="F307" s="4077"/>
      <c r="G307" s="4078"/>
      <c r="H307" s="4078"/>
    </row>
    <row r="308" spans="1:15" s="4079" customFormat="1" ht="26.25" customHeight="1">
      <c r="A308" s="3409" t="s">
        <v>1344</v>
      </c>
      <c r="B308" s="4076" t="s">
        <v>1557</v>
      </c>
      <c r="C308" s="3379" t="s">
        <v>936</v>
      </c>
      <c r="D308" s="4143"/>
      <c r="E308" s="3086"/>
      <c r="F308" s="3128"/>
      <c r="G308" s="3128"/>
      <c r="H308" s="4082" t="s">
        <v>1990</v>
      </c>
      <c r="O308" s="4079">
        <v>35</v>
      </c>
    </row>
    <row r="309" spans="1:15" s="4079" customFormat="1" ht="26.25">
      <c r="A309" s="4146"/>
      <c r="B309" s="4076" t="s">
        <v>1558</v>
      </c>
      <c r="C309" s="3379" t="s">
        <v>943</v>
      </c>
      <c r="D309" s="3086"/>
      <c r="E309" s="3086"/>
      <c r="F309" s="3128"/>
      <c r="G309" s="3128"/>
      <c r="H309" s="3128"/>
    </row>
    <row r="310" spans="1:15" s="4079" customFormat="1" ht="26.25">
      <c r="A310" s="4146"/>
      <c r="B310" s="4076" t="s">
        <v>1559</v>
      </c>
      <c r="C310" s="3379" t="s">
        <v>663</v>
      </c>
      <c r="D310" s="3086"/>
      <c r="E310" s="3086"/>
      <c r="F310" s="3128"/>
      <c r="G310" s="3128"/>
      <c r="H310" s="3128"/>
    </row>
    <row r="311" spans="1:15" s="4079" customFormat="1" ht="26.25">
      <c r="A311" s="4146"/>
      <c r="B311" s="4139" t="s">
        <v>1560</v>
      </c>
      <c r="C311" s="3086"/>
      <c r="D311" s="3086"/>
      <c r="E311" s="3086"/>
      <c r="F311" s="3128"/>
      <c r="G311" s="3128"/>
      <c r="H311" s="3128"/>
    </row>
    <row r="312" spans="1:15" s="4079" customFormat="1" ht="26.25">
      <c r="A312" s="4146"/>
      <c r="B312" s="4083"/>
      <c r="C312" s="3086"/>
      <c r="D312" s="3086"/>
      <c r="E312" s="3086"/>
      <c r="F312" s="3128"/>
      <c r="G312" s="3128"/>
      <c r="H312" s="3128"/>
    </row>
    <row r="313" spans="1:15" s="4079" customFormat="1" ht="25.5">
      <c r="A313" s="4146"/>
      <c r="B313" s="4147"/>
      <c r="C313" s="3086"/>
      <c r="D313" s="3086"/>
      <c r="E313" s="3086"/>
      <c r="F313" s="3839"/>
      <c r="G313" s="4078"/>
      <c r="H313" s="4078"/>
    </row>
    <row r="314" spans="1:15" s="4079" customFormat="1" ht="25.5" customHeight="1">
      <c r="A314" s="4146"/>
      <c r="B314" s="4076" t="s">
        <v>1561</v>
      </c>
      <c r="C314" s="3379" t="s">
        <v>936</v>
      </c>
      <c r="D314" s="4143"/>
      <c r="E314" s="3086"/>
      <c r="F314" s="4148"/>
      <c r="G314" s="4078"/>
      <c r="H314" s="3594" t="s">
        <v>2067</v>
      </c>
      <c r="I314" s="4079" t="s">
        <v>1947</v>
      </c>
      <c r="O314" s="4079">
        <v>36</v>
      </c>
    </row>
    <row r="315" spans="1:15" s="4079" customFormat="1" ht="26.25">
      <c r="A315" s="4146"/>
      <c r="B315" s="4076" t="s">
        <v>1562</v>
      </c>
      <c r="C315" s="3379" t="s">
        <v>943</v>
      </c>
      <c r="D315" s="4017"/>
      <c r="E315" s="4017"/>
      <c r="F315" s="3487"/>
      <c r="G315" s="4017"/>
      <c r="H315" s="4078"/>
    </row>
    <row r="316" spans="1:15" s="4079" customFormat="1" ht="26.25">
      <c r="A316" s="4146"/>
      <c r="B316" s="4083" t="s">
        <v>1563</v>
      </c>
      <c r="C316" s="3379" t="s">
        <v>663</v>
      </c>
      <c r="D316" s="4017" t="s">
        <v>24</v>
      </c>
      <c r="E316" s="4017"/>
      <c r="F316" s="3487"/>
      <c r="G316" s="4017"/>
      <c r="H316" s="3128"/>
    </row>
    <row r="317" spans="1:15" s="4079" customFormat="1" ht="26.25">
      <c r="A317" s="4146"/>
      <c r="B317" s="4083" t="s">
        <v>2188</v>
      </c>
      <c r="C317" s="3086"/>
      <c r="D317" s="3086"/>
      <c r="E317" s="3086"/>
      <c r="F317" s="3128"/>
      <c r="G317" s="3128"/>
      <c r="H317" s="3128"/>
    </row>
    <row r="318" spans="1:15" s="4079" customFormat="1" ht="26.25">
      <c r="A318" s="4146"/>
      <c r="B318" s="4083"/>
      <c r="C318" s="3086"/>
      <c r="D318" s="3086"/>
      <c r="E318" s="3086"/>
      <c r="F318" s="3128"/>
      <c r="G318" s="3128"/>
      <c r="H318" s="3128"/>
    </row>
    <row r="319" spans="1:15" s="4079" customFormat="1" ht="26.25">
      <c r="A319" s="4146"/>
      <c r="B319" s="4019"/>
      <c r="C319" s="3468"/>
      <c r="D319" s="3086"/>
      <c r="E319" s="3468"/>
      <c r="F319" s="3758"/>
      <c r="G319" s="3128"/>
      <c r="H319" s="3128"/>
    </row>
    <row r="320" spans="1:15" s="4079" customFormat="1" ht="26.25">
      <c r="A320" s="4149" t="s">
        <v>1564</v>
      </c>
      <c r="B320" s="4099" t="s">
        <v>1565</v>
      </c>
      <c r="C320" s="3379" t="s">
        <v>936</v>
      </c>
      <c r="D320" s="3086"/>
      <c r="E320" s="3086"/>
      <c r="F320" s="4123"/>
      <c r="G320" s="4078"/>
      <c r="H320" s="4038" t="s">
        <v>1990</v>
      </c>
      <c r="I320" s="4079" t="s">
        <v>1991</v>
      </c>
      <c r="O320" s="4079">
        <v>37</v>
      </c>
    </row>
    <row r="321" spans="1:8" s="4079" customFormat="1" ht="26.25">
      <c r="A321" s="4149" t="s">
        <v>1321</v>
      </c>
      <c r="B321" s="4150" t="s">
        <v>1566</v>
      </c>
      <c r="C321" s="3379" t="s">
        <v>943</v>
      </c>
      <c r="D321" s="4017" t="s">
        <v>24</v>
      </c>
      <c r="E321" s="3487"/>
      <c r="F321" s="4017"/>
      <c r="G321" s="4017"/>
      <c r="H321" s="3128"/>
    </row>
    <row r="322" spans="1:8" s="4079" customFormat="1" ht="26.25">
      <c r="A322" s="4146"/>
      <c r="B322" s="4150" t="s">
        <v>1945</v>
      </c>
      <c r="C322" s="3379" t="s">
        <v>663</v>
      </c>
      <c r="D322" s="3419"/>
      <c r="E322" s="3086"/>
      <c r="F322" s="3128"/>
      <c r="G322" s="3128"/>
      <c r="H322" s="3128"/>
    </row>
    <row r="323" spans="1:8" s="4079" customFormat="1" ht="26.25">
      <c r="A323" s="4146"/>
      <c r="B323" s="4150"/>
      <c r="C323" s="3086"/>
      <c r="D323" s="3086"/>
      <c r="E323" s="3086"/>
      <c r="F323" s="3128"/>
      <c r="G323" s="3128"/>
      <c r="H323" s="3128"/>
    </row>
    <row r="324" spans="1:8" s="4079" customFormat="1" ht="26.25">
      <c r="A324" s="4146"/>
      <c r="B324" s="4093"/>
      <c r="C324" s="3468"/>
      <c r="D324" s="3086"/>
      <c r="E324" s="3468"/>
      <c r="F324" s="3128"/>
      <c r="G324" s="3128"/>
      <c r="H324" s="3128"/>
    </row>
    <row r="325" spans="1:8" s="4079" customFormat="1" ht="26.25">
      <c r="A325" s="4146"/>
      <c r="B325" s="4093"/>
      <c r="C325" s="3468"/>
      <c r="D325" s="3086"/>
      <c r="E325" s="3468"/>
      <c r="F325" s="3128"/>
      <c r="G325" s="3128"/>
      <c r="H325" s="3128"/>
    </row>
    <row r="326" spans="1:8" s="4079" customFormat="1" ht="27.95" customHeight="1">
      <c r="A326" s="4151"/>
      <c r="B326" s="4152"/>
      <c r="C326" s="3432"/>
      <c r="D326" s="3432"/>
      <c r="E326" s="3432"/>
      <c r="F326" s="4153"/>
      <c r="G326" s="4088"/>
      <c r="H326" s="4088"/>
    </row>
  </sheetData>
  <pageMargins left="0.5" right="0.4" top="0.7" bottom="0.4" header="0.4" footer="0.4"/>
  <pageSetup paperSize="9" scale="51" orientation="landscape" r:id="rId1"/>
  <rowBreaks count="8" manualBreakCount="8">
    <brk id="16" max="7" man="1"/>
    <brk id="46" max="16383" man="1"/>
    <brk id="79" max="16383" man="1"/>
    <brk id="114" max="16383" man="1"/>
    <brk id="151" max="7" man="1"/>
    <brk id="184" max="16383" man="1"/>
    <brk id="220" max="7" man="1"/>
    <brk id="292" max="7" man="1"/>
  </rowBreaks>
  <colBreaks count="1" manualBreakCount="1">
    <brk id="8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5">
    <tabColor rgb="FFFF00FF"/>
  </sheetPr>
  <dimension ref="A1:K142"/>
  <sheetViews>
    <sheetView topLeftCell="A25" zoomScale="70" zoomScaleNormal="70" zoomScaleSheetLayoutView="70" workbookViewId="0">
      <selection activeCell="D35" sqref="D35"/>
    </sheetView>
  </sheetViews>
  <sheetFormatPr defaultRowHeight="27.95" customHeight="1"/>
  <cols>
    <col min="1" max="1" width="51.375" style="50" customWidth="1"/>
    <col min="2" max="2" width="16.625" style="50" customWidth="1"/>
    <col min="3" max="3" width="13.625" style="50" customWidth="1"/>
    <col min="4" max="4" width="37.625" style="50" customWidth="1"/>
    <col min="5" max="7" width="14.625" style="50" customWidth="1"/>
    <col min="8" max="8" width="14.625" style="615" customWidth="1"/>
    <col min="9" max="10" width="14.625" style="50" customWidth="1"/>
    <col min="11" max="256" width="9" style="50"/>
    <col min="257" max="257" width="51.375" style="50" customWidth="1"/>
    <col min="258" max="258" width="16.625" style="50" customWidth="1"/>
    <col min="259" max="259" width="13.625" style="50" customWidth="1"/>
    <col min="260" max="260" width="37.625" style="50" customWidth="1"/>
    <col min="261" max="266" width="14.625" style="50" customWidth="1"/>
    <col min="267" max="512" width="9" style="50"/>
    <col min="513" max="513" width="51.375" style="50" customWidth="1"/>
    <col min="514" max="514" width="16.625" style="50" customWidth="1"/>
    <col min="515" max="515" width="13.625" style="50" customWidth="1"/>
    <col min="516" max="516" width="37.625" style="50" customWidth="1"/>
    <col min="517" max="522" width="14.625" style="50" customWidth="1"/>
    <col min="523" max="768" width="9" style="50"/>
    <col min="769" max="769" width="51.375" style="50" customWidth="1"/>
    <col min="770" max="770" width="16.625" style="50" customWidth="1"/>
    <col min="771" max="771" width="13.625" style="50" customWidth="1"/>
    <col min="772" max="772" width="37.625" style="50" customWidth="1"/>
    <col min="773" max="778" width="14.625" style="50" customWidth="1"/>
    <col min="779" max="1024" width="9" style="50"/>
    <col min="1025" max="1025" width="51.375" style="50" customWidth="1"/>
    <col min="1026" max="1026" width="16.625" style="50" customWidth="1"/>
    <col min="1027" max="1027" width="13.625" style="50" customWidth="1"/>
    <col min="1028" max="1028" width="37.625" style="50" customWidth="1"/>
    <col min="1029" max="1034" width="14.625" style="50" customWidth="1"/>
    <col min="1035" max="1280" width="9" style="50"/>
    <col min="1281" max="1281" width="51.375" style="50" customWidth="1"/>
    <col min="1282" max="1282" width="16.625" style="50" customWidth="1"/>
    <col min="1283" max="1283" width="13.625" style="50" customWidth="1"/>
    <col min="1284" max="1284" width="37.625" style="50" customWidth="1"/>
    <col min="1285" max="1290" width="14.625" style="50" customWidth="1"/>
    <col min="1291" max="1536" width="9" style="50"/>
    <col min="1537" max="1537" width="51.375" style="50" customWidth="1"/>
    <col min="1538" max="1538" width="16.625" style="50" customWidth="1"/>
    <col min="1539" max="1539" width="13.625" style="50" customWidth="1"/>
    <col min="1540" max="1540" width="37.625" style="50" customWidth="1"/>
    <col min="1541" max="1546" width="14.625" style="50" customWidth="1"/>
    <col min="1547" max="1792" width="9" style="50"/>
    <col min="1793" max="1793" width="51.375" style="50" customWidth="1"/>
    <col min="1794" max="1794" width="16.625" style="50" customWidth="1"/>
    <col min="1795" max="1795" width="13.625" style="50" customWidth="1"/>
    <col min="1796" max="1796" width="37.625" style="50" customWidth="1"/>
    <col min="1797" max="1802" width="14.625" style="50" customWidth="1"/>
    <col min="1803" max="2048" width="9" style="50"/>
    <col min="2049" max="2049" width="51.375" style="50" customWidth="1"/>
    <col min="2050" max="2050" width="16.625" style="50" customWidth="1"/>
    <col min="2051" max="2051" width="13.625" style="50" customWidth="1"/>
    <col min="2052" max="2052" width="37.625" style="50" customWidth="1"/>
    <col min="2053" max="2058" width="14.625" style="50" customWidth="1"/>
    <col min="2059" max="2304" width="9" style="50"/>
    <col min="2305" max="2305" width="51.375" style="50" customWidth="1"/>
    <col min="2306" max="2306" width="16.625" style="50" customWidth="1"/>
    <col min="2307" max="2307" width="13.625" style="50" customWidth="1"/>
    <col min="2308" max="2308" width="37.625" style="50" customWidth="1"/>
    <col min="2309" max="2314" width="14.625" style="50" customWidth="1"/>
    <col min="2315" max="2560" width="9" style="50"/>
    <col min="2561" max="2561" width="51.375" style="50" customWidth="1"/>
    <col min="2562" max="2562" width="16.625" style="50" customWidth="1"/>
    <col min="2563" max="2563" width="13.625" style="50" customWidth="1"/>
    <col min="2564" max="2564" width="37.625" style="50" customWidth="1"/>
    <col min="2565" max="2570" width="14.625" style="50" customWidth="1"/>
    <col min="2571" max="2816" width="9" style="50"/>
    <col min="2817" max="2817" width="51.375" style="50" customWidth="1"/>
    <col min="2818" max="2818" width="16.625" style="50" customWidth="1"/>
    <col min="2819" max="2819" width="13.625" style="50" customWidth="1"/>
    <col min="2820" max="2820" width="37.625" style="50" customWidth="1"/>
    <col min="2821" max="2826" width="14.625" style="50" customWidth="1"/>
    <col min="2827" max="3072" width="9" style="50"/>
    <col min="3073" max="3073" width="51.375" style="50" customWidth="1"/>
    <col min="3074" max="3074" width="16.625" style="50" customWidth="1"/>
    <col min="3075" max="3075" width="13.625" style="50" customWidth="1"/>
    <col min="3076" max="3076" width="37.625" style="50" customWidth="1"/>
    <col min="3077" max="3082" width="14.625" style="50" customWidth="1"/>
    <col min="3083" max="3328" width="9" style="50"/>
    <col min="3329" max="3329" width="51.375" style="50" customWidth="1"/>
    <col min="3330" max="3330" width="16.625" style="50" customWidth="1"/>
    <col min="3331" max="3331" width="13.625" style="50" customWidth="1"/>
    <col min="3332" max="3332" width="37.625" style="50" customWidth="1"/>
    <col min="3333" max="3338" width="14.625" style="50" customWidth="1"/>
    <col min="3339" max="3584" width="9" style="50"/>
    <col min="3585" max="3585" width="51.375" style="50" customWidth="1"/>
    <col min="3586" max="3586" width="16.625" style="50" customWidth="1"/>
    <col min="3587" max="3587" width="13.625" style="50" customWidth="1"/>
    <col min="3588" max="3588" width="37.625" style="50" customWidth="1"/>
    <col min="3589" max="3594" width="14.625" style="50" customWidth="1"/>
    <col min="3595" max="3840" width="9" style="50"/>
    <col min="3841" max="3841" width="51.375" style="50" customWidth="1"/>
    <col min="3842" max="3842" width="16.625" style="50" customWidth="1"/>
    <col min="3843" max="3843" width="13.625" style="50" customWidth="1"/>
    <col min="3844" max="3844" width="37.625" style="50" customWidth="1"/>
    <col min="3845" max="3850" width="14.625" style="50" customWidth="1"/>
    <col min="3851" max="4096" width="9" style="50"/>
    <col min="4097" max="4097" width="51.375" style="50" customWidth="1"/>
    <col min="4098" max="4098" width="16.625" style="50" customWidth="1"/>
    <col min="4099" max="4099" width="13.625" style="50" customWidth="1"/>
    <col min="4100" max="4100" width="37.625" style="50" customWidth="1"/>
    <col min="4101" max="4106" width="14.625" style="50" customWidth="1"/>
    <col min="4107" max="4352" width="9" style="50"/>
    <col min="4353" max="4353" width="51.375" style="50" customWidth="1"/>
    <col min="4354" max="4354" width="16.625" style="50" customWidth="1"/>
    <col min="4355" max="4355" width="13.625" style="50" customWidth="1"/>
    <col min="4356" max="4356" width="37.625" style="50" customWidth="1"/>
    <col min="4357" max="4362" width="14.625" style="50" customWidth="1"/>
    <col min="4363" max="4608" width="9" style="50"/>
    <col min="4609" max="4609" width="51.375" style="50" customWidth="1"/>
    <col min="4610" max="4610" width="16.625" style="50" customWidth="1"/>
    <col min="4611" max="4611" width="13.625" style="50" customWidth="1"/>
    <col min="4612" max="4612" width="37.625" style="50" customWidth="1"/>
    <col min="4613" max="4618" width="14.625" style="50" customWidth="1"/>
    <col min="4619" max="4864" width="9" style="50"/>
    <col min="4865" max="4865" width="51.375" style="50" customWidth="1"/>
    <col min="4866" max="4866" width="16.625" style="50" customWidth="1"/>
    <col min="4867" max="4867" width="13.625" style="50" customWidth="1"/>
    <col min="4868" max="4868" width="37.625" style="50" customWidth="1"/>
    <col min="4869" max="4874" width="14.625" style="50" customWidth="1"/>
    <col min="4875" max="5120" width="9" style="50"/>
    <col min="5121" max="5121" width="51.375" style="50" customWidth="1"/>
    <col min="5122" max="5122" width="16.625" style="50" customWidth="1"/>
    <col min="5123" max="5123" width="13.625" style="50" customWidth="1"/>
    <col min="5124" max="5124" width="37.625" style="50" customWidth="1"/>
    <col min="5125" max="5130" width="14.625" style="50" customWidth="1"/>
    <col min="5131" max="5376" width="9" style="50"/>
    <col min="5377" max="5377" width="51.375" style="50" customWidth="1"/>
    <col min="5378" max="5378" width="16.625" style="50" customWidth="1"/>
    <col min="5379" max="5379" width="13.625" style="50" customWidth="1"/>
    <col min="5380" max="5380" width="37.625" style="50" customWidth="1"/>
    <col min="5381" max="5386" width="14.625" style="50" customWidth="1"/>
    <col min="5387" max="5632" width="9" style="50"/>
    <col min="5633" max="5633" width="51.375" style="50" customWidth="1"/>
    <col min="5634" max="5634" width="16.625" style="50" customWidth="1"/>
    <col min="5635" max="5635" width="13.625" style="50" customWidth="1"/>
    <col min="5636" max="5636" width="37.625" style="50" customWidth="1"/>
    <col min="5637" max="5642" width="14.625" style="50" customWidth="1"/>
    <col min="5643" max="5888" width="9" style="50"/>
    <col min="5889" max="5889" width="51.375" style="50" customWidth="1"/>
    <col min="5890" max="5890" width="16.625" style="50" customWidth="1"/>
    <col min="5891" max="5891" width="13.625" style="50" customWidth="1"/>
    <col min="5892" max="5892" width="37.625" style="50" customWidth="1"/>
    <col min="5893" max="5898" width="14.625" style="50" customWidth="1"/>
    <col min="5899" max="6144" width="9" style="50"/>
    <col min="6145" max="6145" width="51.375" style="50" customWidth="1"/>
    <col min="6146" max="6146" width="16.625" style="50" customWidth="1"/>
    <col min="6147" max="6147" width="13.625" style="50" customWidth="1"/>
    <col min="6148" max="6148" width="37.625" style="50" customWidth="1"/>
    <col min="6149" max="6154" width="14.625" style="50" customWidth="1"/>
    <col min="6155" max="6400" width="9" style="50"/>
    <col min="6401" max="6401" width="51.375" style="50" customWidth="1"/>
    <col min="6402" max="6402" width="16.625" style="50" customWidth="1"/>
    <col min="6403" max="6403" width="13.625" style="50" customWidth="1"/>
    <col min="6404" max="6404" width="37.625" style="50" customWidth="1"/>
    <col min="6405" max="6410" width="14.625" style="50" customWidth="1"/>
    <col min="6411" max="6656" width="9" style="50"/>
    <col min="6657" max="6657" width="51.375" style="50" customWidth="1"/>
    <col min="6658" max="6658" width="16.625" style="50" customWidth="1"/>
    <col min="6659" max="6659" width="13.625" style="50" customWidth="1"/>
    <col min="6660" max="6660" width="37.625" style="50" customWidth="1"/>
    <col min="6661" max="6666" width="14.625" style="50" customWidth="1"/>
    <col min="6667" max="6912" width="9" style="50"/>
    <col min="6913" max="6913" width="51.375" style="50" customWidth="1"/>
    <col min="6914" max="6914" width="16.625" style="50" customWidth="1"/>
    <col min="6915" max="6915" width="13.625" style="50" customWidth="1"/>
    <col min="6916" max="6916" width="37.625" style="50" customWidth="1"/>
    <col min="6917" max="6922" width="14.625" style="50" customWidth="1"/>
    <col min="6923" max="7168" width="9" style="50"/>
    <col min="7169" max="7169" width="51.375" style="50" customWidth="1"/>
    <col min="7170" max="7170" width="16.625" style="50" customWidth="1"/>
    <col min="7171" max="7171" width="13.625" style="50" customWidth="1"/>
    <col min="7172" max="7172" width="37.625" style="50" customWidth="1"/>
    <col min="7173" max="7178" width="14.625" style="50" customWidth="1"/>
    <col min="7179" max="7424" width="9" style="50"/>
    <col min="7425" max="7425" width="51.375" style="50" customWidth="1"/>
    <col min="7426" max="7426" width="16.625" style="50" customWidth="1"/>
    <col min="7427" max="7427" width="13.625" style="50" customWidth="1"/>
    <col min="7428" max="7428" width="37.625" style="50" customWidth="1"/>
    <col min="7429" max="7434" width="14.625" style="50" customWidth="1"/>
    <col min="7435" max="7680" width="9" style="50"/>
    <col min="7681" max="7681" width="51.375" style="50" customWidth="1"/>
    <col min="7682" max="7682" width="16.625" style="50" customWidth="1"/>
    <col min="7683" max="7683" width="13.625" style="50" customWidth="1"/>
    <col min="7684" max="7684" width="37.625" style="50" customWidth="1"/>
    <col min="7685" max="7690" width="14.625" style="50" customWidth="1"/>
    <col min="7691" max="7936" width="9" style="50"/>
    <col min="7937" max="7937" width="51.375" style="50" customWidth="1"/>
    <col min="7938" max="7938" width="16.625" style="50" customWidth="1"/>
    <col min="7939" max="7939" width="13.625" style="50" customWidth="1"/>
    <col min="7940" max="7940" width="37.625" style="50" customWidth="1"/>
    <col min="7941" max="7946" width="14.625" style="50" customWidth="1"/>
    <col min="7947" max="8192" width="9" style="50"/>
    <col min="8193" max="8193" width="51.375" style="50" customWidth="1"/>
    <col min="8194" max="8194" width="16.625" style="50" customWidth="1"/>
    <col min="8195" max="8195" width="13.625" style="50" customWidth="1"/>
    <col min="8196" max="8196" width="37.625" style="50" customWidth="1"/>
    <col min="8197" max="8202" width="14.625" style="50" customWidth="1"/>
    <col min="8203" max="8448" width="9" style="50"/>
    <col min="8449" max="8449" width="51.375" style="50" customWidth="1"/>
    <col min="8450" max="8450" width="16.625" style="50" customWidth="1"/>
    <col min="8451" max="8451" width="13.625" style="50" customWidth="1"/>
    <col min="8452" max="8452" width="37.625" style="50" customWidth="1"/>
    <col min="8453" max="8458" width="14.625" style="50" customWidth="1"/>
    <col min="8459" max="8704" width="9" style="50"/>
    <col min="8705" max="8705" width="51.375" style="50" customWidth="1"/>
    <col min="8706" max="8706" width="16.625" style="50" customWidth="1"/>
    <col min="8707" max="8707" width="13.625" style="50" customWidth="1"/>
    <col min="8708" max="8708" width="37.625" style="50" customWidth="1"/>
    <col min="8709" max="8714" width="14.625" style="50" customWidth="1"/>
    <col min="8715" max="8960" width="9" style="50"/>
    <col min="8961" max="8961" width="51.375" style="50" customWidth="1"/>
    <col min="8962" max="8962" width="16.625" style="50" customWidth="1"/>
    <col min="8963" max="8963" width="13.625" style="50" customWidth="1"/>
    <col min="8964" max="8964" width="37.625" style="50" customWidth="1"/>
    <col min="8965" max="8970" width="14.625" style="50" customWidth="1"/>
    <col min="8971" max="9216" width="9" style="50"/>
    <col min="9217" max="9217" width="51.375" style="50" customWidth="1"/>
    <col min="9218" max="9218" width="16.625" style="50" customWidth="1"/>
    <col min="9219" max="9219" width="13.625" style="50" customWidth="1"/>
    <col min="9220" max="9220" width="37.625" style="50" customWidth="1"/>
    <col min="9221" max="9226" width="14.625" style="50" customWidth="1"/>
    <col min="9227" max="9472" width="9" style="50"/>
    <col min="9473" max="9473" width="51.375" style="50" customWidth="1"/>
    <col min="9474" max="9474" width="16.625" style="50" customWidth="1"/>
    <col min="9475" max="9475" width="13.625" style="50" customWidth="1"/>
    <col min="9476" max="9476" width="37.625" style="50" customWidth="1"/>
    <col min="9477" max="9482" width="14.625" style="50" customWidth="1"/>
    <col min="9483" max="9728" width="9" style="50"/>
    <col min="9729" max="9729" width="51.375" style="50" customWidth="1"/>
    <col min="9730" max="9730" width="16.625" style="50" customWidth="1"/>
    <col min="9731" max="9731" width="13.625" style="50" customWidth="1"/>
    <col min="9732" max="9732" width="37.625" style="50" customWidth="1"/>
    <col min="9733" max="9738" width="14.625" style="50" customWidth="1"/>
    <col min="9739" max="9984" width="9" style="50"/>
    <col min="9985" max="9985" width="51.375" style="50" customWidth="1"/>
    <col min="9986" max="9986" width="16.625" style="50" customWidth="1"/>
    <col min="9987" max="9987" width="13.625" style="50" customWidth="1"/>
    <col min="9988" max="9988" width="37.625" style="50" customWidth="1"/>
    <col min="9989" max="9994" width="14.625" style="50" customWidth="1"/>
    <col min="9995" max="10240" width="9" style="50"/>
    <col min="10241" max="10241" width="51.375" style="50" customWidth="1"/>
    <col min="10242" max="10242" width="16.625" style="50" customWidth="1"/>
    <col min="10243" max="10243" width="13.625" style="50" customWidth="1"/>
    <col min="10244" max="10244" width="37.625" style="50" customWidth="1"/>
    <col min="10245" max="10250" width="14.625" style="50" customWidth="1"/>
    <col min="10251" max="10496" width="9" style="50"/>
    <col min="10497" max="10497" width="51.375" style="50" customWidth="1"/>
    <col min="10498" max="10498" width="16.625" style="50" customWidth="1"/>
    <col min="10499" max="10499" width="13.625" style="50" customWidth="1"/>
    <col min="10500" max="10500" width="37.625" style="50" customWidth="1"/>
    <col min="10501" max="10506" width="14.625" style="50" customWidth="1"/>
    <col min="10507" max="10752" width="9" style="50"/>
    <col min="10753" max="10753" width="51.375" style="50" customWidth="1"/>
    <col min="10754" max="10754" width="16.625" style="50" customWidth="1"/>
    <col min="10755" max="10755" width="13.625" style="50" customWidth="1"/>
    <col min="10756" max="10756" width="37.625" style="50" customWidth="1"/>
    <col min="10757" max="10762" width="14.625" style="50" customWidth="1"/>
    <col min="10763" max="11008" width="9" style="50"/>
    <col min="11009" max="11009" width="51.375" style="50" customWidth="1"/>
    <col min="11010" max="11010" width="16.625" style="50" customWidth="1"/>
    <col min="11011" max="11011" width="13.625" style="50" customWidth="1"/>
    <col min="11012" max="11012" width="37.625" style="50" customWidth="1"/>
    <col min="11013" max="11018" width="14.625" style="50" customWidth="1"/>
    <col min="11019" max="11264" width="9" style="50"/>
    <col min="11265" max="11265" width="51.375" style="50" customWidth="1"/>
    <col min="11266" max="11266" width="16.625" style="50" customWidth="1"/>
    <col min="11267" max="11267" width="13.625" style="50" customWidth="1"/>
    <col min="11268" max="11268" width="37.625" style="50" customWidth="1"/>
    <col min="11269" max="11274" width="14.625" style="50" customWidth="1"/>
    <col min="11275" max="11520" width="9" style="50"/>
    <col min="11521" max="11521" width="51.375" style="50" customWidth="1"/>
    <col min="11522" max="11522" width="16.625" style="50" customWidth="1"/>
    <col min="11523" max="11523" width="13.625" style="50" customWidth="1"/>
    <col min="11524" max="11524" width="37.625" style="50" customWidth="1"/>
    <col min="11525" max="11530" width="14.625" style="50" customWidth="1"/>
    <col min="11531" max="11776" width="9" style="50"/>
    <col min="11777" max="11777" width="51.375" style="50" customWidth="1"/>
    <col min="11778" max="11778" width="16.625" style="50" customWidth="1"/>
    <col min="11779" max="11779" width="13.625" style="50" customWidth="1"/>
    <col min="11780" max="11780" width="37.625" style="50" customWidth="1"/>
    <col min="11781" max="11786" width="14.625" style="50" customWidth="1"/>
    <col min="11787" max="12032" width="9" style="50"/>
    <col min="12033" max="12033" width="51.375" style="50" customWidth="1"/>
    <col min="12034" max="12034" width="16.625" style="50" customWidth="1"/>
    <col min="12035" max="12035" width="13.625" style="50" customWidth="1"/>
    <col min="12036" max="12036" width="37.625" style="50" customWidth="1"/>
    <col min="12037" max="12042" width="14.625" style="50" customWidth="1"/>
    <col min="12043" max="12288" width="9" style="50"/>
    <col min="12289" max="12289" width="51.375" style="50" customWidth="1"/>
    <col min="12290" max="12290" width="16.625" style="50" customWidth="1"/>
    <col min="12291" max="12291" width="13.625" style="50" customWidth="1"/>
    <col min="12292" max="12292" width="37.625" style="50" customWidth="1"/>
    <col min="12293" max="12298" width="14.625" style="50" customWidth="1"/>
    <col min="12299" max="12544" width="9" style="50"/>
    <col min="12545" max="12545" width="51.375" style="50" customWidth="1"/>
    <col min="12546" max="12546" width="16.625" style="50" customWidth="1"/>
    <col min="12547" max="12547" width="13.625" style="50" customWidth="1"/>
    <col min="12548" max="12548" width="37.625" style="50" customWidth="1"/>
    <col min="12549" max="12554" width="14.625" style="50" customWidth="1"/>
    <col min="12555" max="12800" width="9" style="50"/>
    <col min="12801" max="12801" width="51.375" style="50" customWidth="1"/>
    <col min="12802" max="12802" width="16.625" style="50" customWidth="1"/>
    <col min="12803" max="12803" width="13.625" style="50" customWidth="1"/>
    <col min="12804" max="12804" width="37.625" style="50" customWidth="1"/>
    <col min="12805" max="12810" width="14.625" style="50" customWidth="1"/>
    <col min="12811" max="13056" width="9" style="50"/>
    <col min="13057" max="13057" width="51.375" style="50" customWidth="1"/>
    <col min="13058" max="13058" width="16.625" style="50" customWidth="1"/>
    <col min="13059" max="13059" width="13.625" style="50" customWidth="1"/>
    <col min="13060" max="13060" width="37.625" style="50" customWidth="1"/>
    <col min="13061" max="13066" width="14.625" style="50" customWidth="1"/>
    <col min="13067" max="13312" width="9" style="50"/>
    <col min="13313" max="13313" width="51.375" style="50" customWidth="1"/>
    <col min="13314" max="13314" width="16.625" style="50" customWidth="1"/>
    <col min="13315" max="13315" width="13.625" style="50" customWidth="1"/>
    <col min="13316" max="13316" width="37.625" style="50" customWidth="1"/>
    <col min="13317" max="13322" width="14.625" style="50" customWidth="1"/>
    <col min="13323" max="13568" width="9" style="50"/>
    <col min="13569" max="13569" width="51.375" style="50" customWidth="1"/>
    <col min="13570" max="13570" width="16.625" style="50" customWidth="1"/>
    <col min="13571" max="13571" width="13.625" style="50" customWidth="1"/>
    <col min="13572" max="13572" width="37.625" style="50" customWidth="1"/>
    <col min="13573" max="13578" width="14.625" style="50" customWidth="1"/>
    <col min="13579" max="13824" width="9" style="50"/>
    <col min="13825" max="13825" width="51.375" style="50" customWidth="1"/>
    <col min="13826" max="13826" width="16.625" style="50" customWidth="1"/>
    <col min="13827" max="13827" width="13.625" style="50" customWidth="1"/>
    <col min="13828" max="13828" width="37.625" style="50" customWidth="1"/>
    <col min="13829" max="13834" width="14.625" style="50" customWidth="1"/>
    <col min="13835" max="14080" width="9" style="50"/>
    <col min="14081" max="14081" width="51.375" style="50" customWidth="1"/>
    <col min="14082" max="14082" width="16.625" style="50" customWidth="1"/>
    <col min="14083" max="14083" width="13.625" style="50" customWidth="1"/>
    <col min="14084" max="14084" width="37.625" style="50" customWidth="1"/>
    <col min="14085" max="14090" width="14.625" style="50" customWidth="1"/>
    <col min="14091" max="14336" width="9" style="50"/>
    <col min="14337" max="14337" width="51.375" style="50" customWidth="1"/>
    <col min="14338" max="14338" width="16.625" style="50" customWidth="1"/>
    <col min="14339" max="14339" width="13.625" style="50" customWidth="1"/>
    <col min="14340" max="14340" width="37.625" style="50" customWidth="1"/>
    <col min="14341" max="14346" width="14.625" style="50" customWidth="1"/>
    <col min="14347" max="14592" width="9" style="50"/>
    <col min="14593" max="14593" width="51.375" style="50" customWidth="1"/>
    <col min="14594" max="14594" width="16.625" style="50" customWidth="1"/>
    <col min="14595" max="14595" width="13.625" style="50" customWidth="1"/>
    <col min="14596" max="14596" width="37.625" style="50" customWidth="1"/>
    <col min="14597" max="14602" width="14.625" style="50" customWidth="1"/>
    <col min="14603" max="14848" width="9" style="50"/>
    <col min="14849" max="14849" width="51.375" style="50" customWidth="1"/>
    <col min="14850" max="14850" width="16.625" style="50" customWidth="1"/>
    <col min="14851" max="14851" width="13.625" style="50" customWidth="1"/>
    <col min="14852" max="14852" width="37.625" style="50" customWidth="1"/>
    <col min="14853" max="14858" width="14.625" style="50" customWidth="1"/>
    <col min="14859" max="15104" width="9" style="50"/>
    <col min="15105" max="15105" width="51.375" style="50" customWidth="1"/>
    <col min="15106" max="15106" width="16.625" style="50" customWidth="1"/>
    <col min="15107" max="15107" width="13.625" style="50" customWidth="1"/>
    <col min="15108" max="15108" width="37.625" style="50" customWidth="1"/>
    <col min="15109" max="15114" width="14.625" style="50" customWidth="1"/>
    <col min="15115" max="15360" width="9" style="50"/>
    <col min="15361" max="15361" width="51.375" style="50" customWidth="1"/>
    <col min="15362" max="15362" width="16.625" style="50" customWidth="1"/>
    <col min="15363" max="15363" width="13.625" style="50" customWidth="1"/>
    <col min="15364" max="15364" width="37.625" style="50" customWidth="1"/>
    <col min="15365" max="15370" width="14.625" style="50" customWidth="1"/>
    <col min="15371" max="15616" width="9" style="50"/>
    <col min="15617" max="15617" width="51.375" style="50" customWidth="1"/>
    <col min="15618" max="15618" width="16.625" style="50" customWidth="1"/>
    <col min="15619" max="15619" width="13.625" style="50" customWidth="1"/>
    <col min="15620" max="15620" width="37.625" style="50" customWidth="1"/>
    <col min="15621" max="15626" width="14.625" style="50" customWidth="1"/>
    <col min="15627" max="15872" width="9" style="50"/>
    <col min="15873" max="15873" width="51.375" style="50" customWidth="1"/>
    <col min="15874" max="15874" width="16.625" style="50" customWidth="1"/>
    <col min="15875" max="15875" width="13.625" style="50" customWidth="1"/>
    <col min="15876" max="15876" width="37.625" style="50" customWidth="1"/>
    <col min="15877" max="15882" width="14.625" style="50" customWidth="1"/>
    <col min="15883" max="16128" width="9" style="50"/>
    <col min="16129" max="16129" width="51.375" style="50" customWidth="1"/>
    <col min="16130" max="16130" width="16.625" style="50" customWidth="1"/>
    <col min="16131" max="16131" width="13.625" style="50" customWidth="1"/>
    <col min="16132" max="16132" width="37.625" style="50" customWidth="1"/>
    <col min="16133" max="16138" width="14.625" style="50" customWidth="1"/>
    <col min="16139" max="16384" width="9" style="50"/>
  </cols>
  <sheetData>
    <row r="1" spans="1:11" s="8" customFormat="1" ht="27.95" customHeight="1">
      <c r="A1" s="46" t="s">
        <v>15</v>
      </c>
      <c r="B1" s="4335" t="s">
        <v>16</v>
      </c>
      <c r="C1" s="4335"/>
      <c r="D1" s="4335"/>
      <c r="E1" s="2119">
        <v>10</v>
      </c>
      <c r="F1" s="2943">
        <v>11</v>
      </c>
      <c r="G1" s="2944"/>
      <c r="H1" s="2944"/>
      <c r="I1" s="2945"/>
      <c r="J1" s="2283">
        <v>12</v>
      </c>
    </row>
    <row r="2" spans="1:11" s="8" customFormat="1" ht="27.95" customHeight="1">
      <c r="A2" s="47" t="s">
        <v>17</v>
      </c>
      <c r="B2" s="4338" t="s">
        <v>18</v>
      </c>
      <c r="C2" s="4338"/>
      <c r="D2" s="4338"/>
      <c r="E2" s="635" t="s">
        <v>934</v>
      </c>
      <c r="F2" s="2946" t="s">
        <v>1876</v>
      </c>
      <c r="G2" s="2947"/>
      <c r="H2" s="2947"/>
      <c r="I2" s="2948"/>
      <c r="J2" s="2284" t="s">
        <v>936</v>
      </c>
    </row>
    <row r="3" spans="1:11" s="8" customFormat="1" ht="27.95" customHeight="1">
      <c r="A3" s="48"/>
      <c r="B3" s="4340" t="s">
        <v>19</v>
      </c>
      <c r="C3" s="4340"/>
      <c r="D3" s="4340"/>
      <c r="E3" s="637"/>
      <c r="F3" s="2285" t="s">
        <v>2321</v>
      </c>
      <c r="G3" s="2285" t="s">
        <v>2322</v>
      </c>
      <c r="H3" s="2286"/>
      <c r="I3" s="2951" t="s">
        <v>2323</v>
      </c>
      <c r="J3" s="2287" t="s">
        <v>938</v>
      </c>
    </row>
    <row r="4" spans="1:11" ht="27.95" customHeight="1">
      <c r="A4" s="4240" t="s">
        <v>1719</v>
      </c>
      <c r="B4" s="4577" t="s">
        <v>1720</v>
      </c>
      <c r="C4" s="4578"/>
      <c r="D4" s="4579"/>
      <c r="E4" s="4218" t="s">
        <v>936</v>
      </c>
      <c r="F4" s="4218"/>
      <c r="G4" s="4226"/>
      <c r="H4" s="4241"/>
      <c r="I4" s="4242"/>
      <c r="J4" s="4243" t="s">
        <v>1942</v>
      </c>
    </row>
    <row r="5" spans="1:11" ht="27.95" customHeight="1">
      <c r="A5" s="4244" t="s">
        <v>1309</v>
      </c>
      <c r="B5" s="4580" t="s">
        <v>925</v>
      </c>
      <c r="C5" s="4581"/>
      <c r="D5" s="4582"/>
      <c r="E5" s="4218" t="s">
        <v>943</v>
      </c>
      <c r="F5" s="4218"/>
      <c r="G5" s="4199"/>
      <c r="H5" s="4245"/>
      <c r="I5" s="4246"/>
      <c r="J5" s="4246"/>
    </row>
    <row r="6" spans="1:11" ht="27.95" customHeight="1">
      <c r="A6" s="4197"/>
      <c r="B6" s="4247" t="s">
        <v>1955</v>
      </c>
      <c r="C6" s="4248"/>
      <c r="D6" s="4249"/>
      <c r="E6" s="4218" t="s">
        <v>663</v>
      </c>
      <c r="F6" s="4250">
        <v>1</v>
      </c>
      <c r="G6" s="4250"/>
      <c r="H6" s="4250"/>
      <c r="I6" s="4250"/>
      <c r="J6" s="4203"/>
    </row>
    <row r="7" spans="1:11" ht="27.95" customHeight="1">
      <c r="A7" s="4197"/>
      <c r="B7" s="4251" t="s">
        <v>1992</v>
      </c>
      <c r="C7" s="4252"/>
      <c r="D7" s="4249"/>
      <c r="E7" s="4253"/>
      <c r="F7" s="4254"/>
      <c r="G7" s="4254"/>
      <c r="H7" s="4203"/>
      <c r="I7" s="4203"/>
      <c r="J7" s="4203"/>
    </row>
    <row r="8" spans="1:11" ht="27.95" customHeight="1">
      <c r="A8" s="4197"/>
      <c r="B8" s="4247" t="s">
        <v>1993</v>
      </c>
      <c r="C8" s="4255"/>
      <c r="D8" s="4249"/>
      <c r="E8" s="4256"/>
      <c r="F8" s="4256"/>
      <c r="G8" s="4256"/>
      <c r="H8" s="4203"/>
      <c r="I8" s="4203"/>
      <c r="J8" s="4203"/>
    </row>
    <row r="9" spans="1:11" ht="27.95" customHeight="1">
      <c r="A9" s="4197"/>
      <c r="B9" s="4257"/>
      <c r="C9" s="4258"/>
      <c r="D9" s="4259"/>
      <c r="E9" s="4256"/>
      <c r="F9" s="4256"/>
      <c r="G9" s="4256"/>
      <c r="H9" s="4203"/>
      <c r="I9" s="4203"/>
      <c r="J9" s="4203"/>
    </row>
    <row r="10" spans="1:11" ht="27.95" customHeight="1">
      <c r="A10" s="4197"/>
      <c r="B10" s="4257" t="s">
        <v>71</v>
      </c>
      <c r="C10" s="4258" t="s">
        <v>71</v>
      </c>
      <c r="D10" s="4259"/>
      <c r="E10" s="4256"/>
      <c r="F10" s="4256"/>
      <c r="G10" s="4256"/>
      <c r="H10" s="4260"/>
      <c r="I10" s="4246"/>
      <c r="J10" s="4261"/>
    </row>
    <row r="11" spans="1:11" ht="27.95" customHeight="1">
      <c r="A11" s="4244"/>
      <c r="B11" s="4262" t="s">
        <v>1721</v>
      </c>
      <c r="C11" s="4263"/>
      <c r="D11" s="4264"/>
      <c r="E11" s="4218" t="s">
        <v>936</v>
      </c>
      <c r="F11" s="4199"/>
      <c r="G11" s="4199"/>
      <c r="H11" s="4265"/>
      <c r="I11" s="4246"/>
      <c r="J11" s="4266" t="s">
        <v>1942</v>
      </c>
      <c r="K11" s="50" t="s">
        <v>1947</v>
      </c>
    </row>
    <row r="12" spans="1:11" ht="27.95" customHeight="1">
      <c r="A12" s="4244"/>
      <c r="B12" s="4262" t="s">
        <v>1854</v>
      </c>
      <c r="C12" s="4263"/>
      <c r="D12" s="4264"/>
      <c r="E12" s="4218" t="s">
        <v>943</v>
      </c>
      <c r="F12" s="4199"/>
      <c r="G12" s="4199"/>
      <c r="H12" s="4265"/>
      <c r="I12" s="4246"/>
      <c r="J12" s="4246"/>
    </row>
    <row r="13" spans="1:11" ht="27.95" customHeight="1">
      <c r="A13" s="4197"/>
      <c r="B13" s="4247" t="s">
        <v>42</v>
      </c>
      <c r="C13" s="4267">
        <v>1</v>
      </c>
      <c r="D13" s="4259" t="s">
        <v>86</v>
      </c>
      <c r="E13" s="4218" t="s">
        <v>663</v>
      </c>
      <c r="F13" s="4199" t="s">
        <v>24</v>
      </c>
      <c r="G13" s="4250"/>
      <c r="H13" s="4268"/>
      <c r="I13" s="4269"/>
      <c r="J13" s="4203"/>
    </row>
    <row r="14" spans="1:11" ht="27.95" customHeight="1">
      <c r="A14" s="4197"/>
      <c r="B14" s="4247"/>
      <c r="C14" s="4267"/>
      <c r="D14" s="4259"/>
      <c r="E14" s="4256"/>
      <c r="F14" s="4256"/>
      <c r="G14" s="4256"/>
      <c r="H14" s="4203"/>
      <c r="I14" s="4203"/>
      <c r="J14" s="4203"/>
    </row>
    <row r="15" spans="1:11" ht="27.95" customHeight="1">
      <c r="A15" s="1684"/>
      <c r="B15" s="2139"/>
      <c r="C15" s="838"/>
      <c r="D15" s="835"/>
      <c r="E15" s="1848"/>
      <c r="F15" s="1848"/>
      <c r="G15" s="1848"/>
      <c r="H15" s="1931"/>
      <c r="I15" s="1931"/>
      <c r="J15" s="1931"/>
    </row>
    <row r="16" spans="1:11" ht="27.95" customHeight="1">
      <c r="A16" s="1684"/>
      <c r="B16" s="836"/>
      <c r="C16" s="838"/>
      <c r="D16" s="835"/>
      <c r="E16" s="1848"/>
      <c r="F16" s="1848"/>
      <c r="G16" s="1848"/>
      <c r="H16" s="1931"/>
      <c r="I16" s="1931"/>
      <c r="J16" s="1931"/>
    </row>
    <row r="17" spans="1:11" ht="27.95" customHeight="1">
      <c r="A17" s="1945"/>
      <c r="B17" s="2278"/>
      <c r="C17" s="2006"/>
      <c r="D17" s="1946"/>
      <c r="E17" s="1947"/>
      <c r="F17" s="1947"/>
      <c r="G17" s="1947"/>
      <c r="H17" s="77"/>
      <c r="I17" s="56"/>
      <c r="J17" s="56"/>
    </row>
    <row r="18" spans="1:11" ht="27.95" customHeight="1">
      <c r="A18" s="1299" t="s">
        <v>1719</v>
      </c>
      <c r="B18" s="1948" t="s">
        <v>1722</v>
      </c>
      <c r="C18" s="1949"/>
      <c r="D18" s="1950"/>
      <c r="E18" s="2345" t="s">
        <v>936</v>
      </c>
      <c r="F18" s="1812"/>
      <c r="G18" s="1812"/>
      <c r="H18" s="115"/>
      <c r="I18" s="120"/>
      <c r="J18" s="2365" t="s">
        <v>1942</v>
      </c>
    </row>
    <row r="19" spans="1:11" ht="27.95" customHeight="1">
      <c r="A19" s="1300" t="s">
        <v>1379</v>
      </c>
      <c r="B19" s="1311" t="s">
        <v>1310</v>
      </c>
      <c r="C19" s="1302"/>
      <c r="D19" s="1303"/>
      <c r="E19" s="2345" t="s">
        <v>943</v>
      </c>
      <c r="F19" s="1818"/>
      <c r="G19" s="1818"/>
      <c r="H19" s="31"/>
      <c r="I19" s="55"/>
      <c r="J19" s="55"/>
    </row>
    <row r="20" spans="1:11" ht="27.95" customHeight="1">
      <c r="A20" s="1684"/>
      <c r="B20" s="1311" t="s">
        <v>1396</v>
      </c>
      <c r="C20" s="1302"/>
      <c r="D20" s="1303"/>
      <c r="E20" s="2345" t="s">
        <v>663</v>
      </c>
      <c r="F20" s="1818"/>
      <c r="G20" s="1818"/>
      <c r="H20" s="31"/>
      <c r="I20" s="55"/>
      <c r="J20" s="55"/>
    </row>
    <row r="21" spans="1:11" ht="27.95" customHeight="1">
      <c r="A21" s="1684"/>
      <c r="B21" s="1311" t="s">
        <v>1311</v>
      </c>
      <c r="C21" s="1302"/>
      <c r="D21" s="1303"/>
      <c r="E21" s="1858"/>
      <c r="F21" s="1856"/>
      <c r="G21" s="1814"/>
      <c r="H21" s="31"/>
      <c r="I21" s="55"/>
      <c r="J21" s="55"/>
    </row>
    <row r="22" spans="1:11" ht="27.95" customHeight="1">
      <c r="A22" s="1684"/>
      <c r="B22" s="1311" t="s">
        <v>1312</v>
      </c>
      <c r="C22" s="1302"/>
      <c r="D22" s="1303"/>
      <c r="E22" s="1858"/>
      <c r="F22" s="1856"/>
      <c r="G22" s="1814"/>
      <c r="H22" s="31"/>
      <c r="I22" s="55"/>
      <c r="J22" s="55"/>
    </row>
    <row r="23" spans="1:11" ht="27.95" customHeight="1">
      <c r="A23" s="1684"/>
      <c r="B23" s="2139" t="s">
        <v>42</v>
      </c>
      <c r="C23" s="838">
        <v>1</v>
      </c>
      <c r="D23" s="835" t="s">
        <v>101</v>
      </c>
      <c r="E23" s="1820"/>
      <c r="F23" s="2367" t="s">
        <v>24</v>
      </c>
      <c r="G23" s="2367"/>
      <c r="H23" s="2366"/>
      <c r="I23" s="2367"/>
      <c r="J23" s="1931"/>
    </row>
    <row r="24" spans="1:11" ht="27.95" customHeight="1">
      <c r="A24" s="1684"/>
      <c r="B24" s="2139"/>
      <c r="C24" s="838"/>
      <c r="D24" s="835"/>
      <c r="E24" s="1848"/>
      <c r="F24" s="1848"/>
      <c r="G24" s="1848"/>
      <c r="H24" s="1931"/>
      <c r="I24" s="1931"/>
      <c r="J24" s="1931"/>
    </row>
    <row r="25" spans="1:11" ht="27.95" customHeight="1">
      <c r="A25" s="1684"/>
      <c r="B25" s="2139"/>
      <c r="C25" s="838"/>
      <c r="D25" s="835"/>
      <c r="E25" s="1848"/>
      <c r="F25" s="1848"/>
      <c r="G25" s="1848"/>
      <c r="H25" s="1931"/>
      <c r="I25" s="1931"/>
      <c r="J25" s="1931"/>
    </row>
    <row r="26" spans="1:11" ht="27.95" customHeight="1">
      <c r="A26" s="1684"/>
      <c r="B26" s="2139"/>
      <c r="C26" s="838"/>
      <c r="D26" s="835"/>
      <c r="E26" s="1848"/>
      <c r="F26" s="1848"/>
      <c r="G26" s="1848"/>
      <c r="H26" s="1931"/>
      <c r="I26" s="1931"/>
      <c r="J26" s="1931"/>
    </row>
    <row r="27" spans="1:11" ht="27.95" customHeight="1">
      <c r="A27" s="1684"/>
      <c r="B27" s="836"/>
      <c r="C27" s="837"/>
      <c r="D27" s="835"/>
      <c r="E27" s="1848"/>
      <c r="F27" s="1848"/>
      <c r="G27" s="1848"/>
      <c r="H27" s="20"/>
      <c r="I27" s="55"/>
      <c r="J27" s="55"/>
    </row>
    <row r="28" spans="1:11" ht="27.95" customHeight="1">
      <c r="A28" s="4197"/>
      <c r="B28" s="4257"/>
      <c r="C28" s="4258"/>
      <c r="D28" s="4259"/>
      <c r="E28" s="4256"/>
      <c r="F28" s="4256"/>
      <c r="G28" s="4256"/>
      <c r="H28" s="4260"/>
      <c r="I28" s="4246"/>
      <c r="J28" s="4246"/>
    </row>
    <row r="29" spans="1:11" ht="48.75" customHeight="1">
      <c r="A29" s="4197"/>
      <c r="B29" s="4574" t="s">
        <v>1828</v>
      </c>
      <c r="C29" s="4575"/>
      <c r="D29" s="4576"/>
      <c r="E29" s="4218" t="s">
        <v>936</v>
      </c>
      <c r="F29" s="4199"/>
      <c r="G29" s="4199"/>
      <c r="H29" s="4265"/>
      <c r="I29" s="4246"/>
      <c r="J29" s="4266" t="s">
        <v>1942</v>
      </c>
      <c r="K29" s="50" t="s">
        <v>1947</v>
      </c>
    </row>
    <row r="30" spans="1:11" ht="29.25" customHeight="1">
      <c r="A30" s="4197"/>
      <c r="B30" s="4270" t="s">
        <v>1829</v>
      </c>
      <c r="C30" s="4271"/>
      <c r="D30" s="4272"/>
      <c r="E30" s="4218" t="s">
        <v>943</v>
      </c>
      <c r="F30" s="4199"/>
      <c r="G30" s="4199"/>
      <c r="H30" s="4265"/>
      <c r="I30" s="4246"/>
      <c r="J30" s="4246"/>
    </row>
    <row r="31" spans="1:11" ht="27.95" customHeight="1">
      <c r="A31" s="4273"/>
      <c r="B31" s="4247" t="s">
        <v>42</v>
      </c>
      <c r="C31" s="4274">
        <v>0.98</v>
      </c>
      <c r="D31" s="4259"/>
      <c r="E31" s="4218" t="s">
        <v>663</v>
      </c>
      <c r="F31" s="4250">
        <v>1</v>
      </c>
      <c r="G31" s="4250"/>
      <c r="H31" s="4250"/>
      <c r="I31" s="4250"/>
      <c r="J31" s="4246"/>
    </row>
    <row r="32" spans="1:11" ht="27.95" customHeight="1">
      <c r="A32" s="4273"/>
      <c r="B32" s="4259" t="s">
        <v>1872</v>
      </c>
      <c r="C32" s="4274"/>
      <c r="D32" s="4259"/>
      <c r="E32" s="4199"/>
      <c r="F32" s="4199"/>
      <c r="G32" s="4199"/>
      <c r="H32" s="4265"/>
      <c r="I32" s="4246"/>
      <c r="J32" s="4246"/>
    </row>
    <row r="33" spans="1:11" ht="27.95" customHeight="1">
      <c r="A33" s="4273"/>
      <c r="B33" s="4247"/>
      <c r="C33" s="4274"/>
      <c r="D33" s="4259"/>
      <c r="E33" s="4275"/>
      <c r="F33" s="4254"/>
      <c r="G33" s="4276"/>
      <c r="H33" s="4265"/>
      <c r="I33" s="4246"/>
      <c r="J33" s="4246"/>
    </row>
    <row r="34" spans="1:11" ht="27.95" customHeight="1">
      <c r="A34" s="4273"/>
      <c r="B34" s="4257"/>
      <c r="C34" s="4258"/>
      <c r="D34" s="4259"/>
      <c r="E34" s="4253"/>
      <c r="F34" s="4256"/>
      <c r="G34" s="4256"/>
      <c r="H34" s="4203"/>
      <c r="I34" s="4203"/>
      <c r="J34" s="4203"/>
    </row>
    <row r="35" spans="1:11" ht="27.95" customHeight="1">
      <c r="A35" s="1685"/>
      <c r="B35" s="1324"/>
      <c r="C35" s="1325"/>
      <c r="D35" s="1326"/>
      <c r="E35" s="1859"/>
      <c r="F35" s="1859"/>
      <c r="G35" s="1859"/>
      <c r="H35" s="20"/>
      <c r="I35" s="55"/>
      <c r="J35" s="55"/>
    </row>
    <row r="36" spans="1:11" ht="27.95" customHeight="1">
      <c r="A36" s="1129" t="s">
        <v>1723</v>
      </c>
      <c r="B36" s="4510" t="s">
        <v>1724</v>
      </c>
      <c r="C36" s="4511"/>
      <c r="D36" s="4512"/>
      <c r="E36" s="2345" t="s">
        <v>936</v>
      </c>
      <c r="F36" s="1857"/>
      <c r="G36" s="1857"/>
      <c r="H36" s="20"/>
      <c r="I36" s="55"/>
      <c r="J36" s="2365" t="s">
        <v>1942</v>
      </c>
      <c r="K36" s="50" t="s">
        <v>1994</v>
      </c>
    </row>
    <row r="37" spans="1:11" ht="27.95" customHeight="1">
      <c r="A37" s="1110" t="s">
        <v>1267</v>
      </c>
      <c r="B37" s="4513" t="s">
        <v>1392</v>
      </c>
      <c r="C37" s="4514"/>
      <c r="D37" s="4515"/>
      <c r="E37" s="2345" t="s">
        <v>943</v>
      </c>
      <c r="F37" s="1818"/>
      <c r="G37" s="1818"/>
      <c r="H37" s="759"/>
      <c r="I37" s="121"/>
      <c r="J37" s="121"/>
    </row>
    <row r="38" spans="1:11" ht="27.95" customHeight="1">
      <c r="A38" s="2594" t="s">
        <v>2118</v>
      </c>
      <c r="B38" s="2271" t="s">
        <v>1862</v>
      </c>
      <c r="C38" s="2128"/>
      <c r="D38" s="2129"/>
      <c r="E38" s="2345" t="s">
        <v>663</v>
      </c>
      <c r="F38" s="1818"/>
      <c r="G38" s="1818"/>
      <c r="H38" s="759"/>
      <c r="I38" s="121"/>
      <c r="J38" s="121"/>
    </row>
    <row r="39" spans="1:11" ht="27.95" customHeight="1">
      <c r="A39" s="1686"/>
      <c r="B39" s="2127" t="s">
        <v>1394</v>
      </c>
      <c r="C39" s="2128"/>
      <c r="D39" s="2129"/>
      <c r="E39" s="1818"/>
      <c r="F39" s="1860"/>
      <c r="G39" s="1860"/>
      <c r="H39" s="70"/>
      <c r="I39" s="55"/>
      <c r="J39" s="55"/>
    </row>
    <row r="40" spans="1:11" ht="27.95" customHeight="1">
      <c r="A40" s="1110"/>
      <c r="B40" s="2127" t="s">
        <v>1393</v>
      </c>
      <c r="C40" s="2128"/>
      <c r="D40" s="2129"/>
      <c r="E40" s="1860"/>
      <c r="F40" s="1860"/>
      <c r="G40" s="1860"/>
      <c r="H40" s="70"/>
      <c r="I40" s="55"/>
      <c r="J40" s="55"/>
    </row>
    <row r="41" spans="1:11" ht="27.95" customHeight="1">
      <c r="A41" s="1318"/>
      <c r="B41" s="2139" t="s">
        <v>69</v>
      </c>
      <c r="C41" s="2293" t="s">
        <v>574</v>
      </c>
      <c r="D41" s="2140"/>
      <c r="E41" s="1858"/>
      <c r="F41" s="1860"/>
      <c r="G41" s="1860"/>
      <c r="H41" s="1931"/>
      <c r="I41" s="1931"/>
      <c r="J41" s="1931"/>
    </row>
    <row r="42" spans="1:11" ht="27.95" customHeight="1">
      <c r="A42" s="1318"/>
      <c r="B42" s="2292" t="s">
        <v>1995</v>
      </c>
      <c r="C42" s="799"/>
      <c r="D42" s="2294"/>
      <c r="E42" s="1858"/>
      <c r="F42" s="2364">
        <v>1</v>
      </c>
      <c r="G42" s="2364"/>
      <c r="H42" s="2364"/>
      <c r="I42" s="2364"/>
      <c r="J42" s="1931"/>
    </row>
    <row r="43" spans="1:11" ht="27.95" customHeight="1">
      <c r="A43" s="1318"/>
      <c r="B43" s="2292"/>
      <c r="C43" s="799"/>
      <c r="D43" s="2140"/>
      <c r="E43" s="1858"/>
      <c r="F43" s="1860"/>
      <c r="G43" s="1860"/>
      <c r="H43" s="1931"/>
      <c r="I43" s="1931"/>
      <c r="J43" s="1931"/>
    </row>
    <row r="44" spans="1:11" ht="27.95" customHeight="1">
      <c r="A44" s="1319"/>
      <c r="B44" s="2139"/>
      <c r="C44" s="799"/>
      <c r="D44" s="2140"/>
      <c r="E44" s="1858"/>
      <c r="F44" s="1860"/>
      <c r="G44" s="1860"/>
      <c r="H44" s="1931"/>
      <c r="I44" s="1931"/>
      <c r="J44" s="1931"/>
    </row>
    <row r="45" spans="1:11" ht="27.95" customHeight="1">
      <c r="A45" s="1319"/>
      <c r="B45" s="4519"/>
      <c r="C45" s="4520"/>
      <c r="D45" s="4521"/>
      <c r="E45" s="1860"/>
      <c r="F45" s="1860"/>
      <c r="G45" s="1860"/>
      <c r="H45" s="20"/>
      <c r="I45" s="55"/>
      <c r="J45" s="55"/>
    </row>
    <row r="46" spans="1:11" ht="27.95" customHeight="1">
      <c r="A46" s="1855"/>
      <c r="B46" s="2130"/>
      <c r="C46" s="2131"/>
      <c r="D46" s="2132"/>
      <c r="E46" s="1860"/>
      <c r="F46" s="1860"/>
      <c r="G46" s="1860"/>
      <c r="H46" s="20"/>
      <c r="I46" s="55"/>
      <c r="J46" s="55"/>
    </row>
    <row r="47" spans="1:11" ht="27.95" customHeight="1">
      <c r="A47" s="2213"/>
      <c r="B47" s="2124"/>
      <c r="C47" s="2125"/>
      <c r="D47" s="2126"/>
      <c r="E47" s="2214"/>
      <c r="F47" s="1863"/>
      <c r="G47" s="2214"/>
      <c r="H47" s="77"/>
      <c r="I47" s="56"/>
      <c r="J47" s="56"/>
    </row>
    <row r="48" spans="1:11" ht="27.95" customHeight="1">
      <c r="A48" s="1124" t="s">
        <v>1725</v>
      </c>
      <c r="B48" s="4571" t="s">
        <v>1726</v>
      </c>
      <c r="C48" s="4572"/>
      <c r="D48" s="4573"/>
      <c r="E48" s="2345" t="s">
        <v>936</v>
      </c>
      <c r="F48" s="2212"/>
      <c r="G48" s="1812"/>
      <c r="H48" s="661"/>
      <c r="I48" s="120"/>
      <c r="J48" s="2596" t="s">
        <v>37</v>
      </c>
      <c r="K48" s="50" t="s">
        <v>1996</v>
      </c>
    </row>
    <row r="49" spans="1:10" ht="27.95" customHeight="1">
      <c r="A49" s="1110" t="s">
        <v>1567</v>
      </c>
      <c r="B49" s="4565" t="s">
        <v>1568</v>
      </c>
      <c r="C49" s="4566"/>
      <c r="D49" s="4567"/>
      <c r="E49" s="2345" t="s">
        <v>943</v>
      </c>
      <c r="F49" s="1818"/>
      <c r="G49" s="1818"/>
      <c r="H49" s="20"/>
      <c r="I49" s="55"/>
      <c r="J49" s="55"/>
    </row>
    <row r="50" spans="1:10" ht="27.95" customHeight="1">
      <c r="A50" s="2076" t="s">
        <v>1569</v>
      </c>
      <c r="B50" s="4565" t="s">
        <v>1570</v>
      </c>
      <c r="C50" s="4566"/>
      <c r="D50" s="4567"/>
      <c r="E50" s="2345" t="s">
        <v>37</v>
      </c>
      <c r="F50" s="1818"/>
      <c r="G50" s="1818"/>
      <c r="H50" s="20"/>
      <c r="I50" s="55"/>
      <c r="J50" s="55"/>
    </row>
    <row r="51" spans="1:10" ht="27.95" customHeight="1">
      <c r="A51" s="1855"/>
      <c r="B51" s="4568" t="s">
        <v>1571</v>
      </c>
      <c r="C51" s="4569"/>
      <c r="D51" s="4570"/>
      <c r="E51" s="1833"/>
      <c r="F51" s="1830"/>
      <c r="G51" s="1833"/>
      <c r="H51" s="1931"/>
      <c r="I51" s="1931"/>
      <c r="J51" s="1931"/>
    </row>
    <row r="52" spans="1:10" ht="27.95" customHeight="1">
      <c r="A52" s="1855"/>
      <c r="B52" s="2665" t="s">
        <v>2229</v>
      </c>
      <c r="C52" s="2666"/>
      <c r="D52" s="2667"/>
      <c r="E52" s="1833"/>
      <c r="F52" s="1830"/>
      <c r="G52" s="1833"/>
      <c r="H52" s="1931"/>
      <c r="I52" s="1931"/>
      <c r="J52" s="1931"/>
    </row>
    <row r="53" spans="1:10" ht="27.95" customHeight="1">
      <c r="A53" s="1855"/>
      <c r="B53" s="4568" t="s">
        <v>1572</v>
      </c>
      <c r="C53" s="4569"/>
      <c r="D53" s="4570"/>
      <c r="E53" s="1833"/>
      <c r="F53" s="1830"/>
      <c r="G53" s="1833"/>
      <c r="H53" s="1931"/>
      <c r="I53" s="1931"/>
      <c r="J53" s="1931"/>
    </row>
    <row r="54" spans="1:10" ht="27.95" customHeight="1">
      <c r="A54" s="1855"/>
      <c r="B54" s="4568" t="s">
        <v>1855</v>
      </c>
      <c r="C54" s="4569"/>
      <c r="D54" s="4570"/>
      <c r="E54" s="1833"/>
      <c r="F54" s="1830"/>
      <c r="G54" s="1833"/>
      <c r="H54" s="1931"/>
      <c r="I54" s="1931"/>
      <c r="J54" s="1931"/>
    </row>
    <row r="55" spans="1:10" ht="27.95" customHeight="1">
      <c r="A55" s="1855"/>
      <c r="B55" s="2142"/>
      <c r="C55" s="2143"/>
      <c r="D55" s="2144"/>
      <c r="E55" s="1833"/>
      <c r="F55" s="1830"/>
      <c r="G55" s="1833"/>
      <c r="H55" s="20"/>
      <c r="I55" s="55"/>
      <c r="J55" s="55"/>
    </row>
    <row r="56" spans="1:10" ht="27.95" customHeight="1">
      <c r="A56" s="1855"/>
      <c r="B56" s="2142"/>
      <c r="C56" s="2143"/>
      <c r="D56" s="2144"/>
      <c r="E56" s="1833"/>
      <c r="F56" s="1830"/>
      <c r="G56" s="1833"/>
      <c r="H56" s="20"/>
      <c r="I56" s="55"/>
      <c r="J56" s="55"/>
    </row>
    <row r="57" spans="1:10" ht="27.95" customHeight="1">
      <c r="A57" s="1855"/>
      <c r="B57" s="2142"/>
      <c r="C57" s="2143"/>
      <c r="D57" s="2144"/>
      <c r="E57" s="1833"/>
      <c r="F57" s="1830"/>
      <c r="G57" s="1833"/>
      <c r="H57" s="20"/>
      <c r="I57" s="55"/>
      <c r="J57" s="55"/>
    </row>
    <row r="58" spans="1:10" ht="27.95" customHeight="1">
      <c r="A58" s="1855"/>
      <c r="B58" s="2142"/>
      <c r="C58" s="2143"/>
      <c r="D58" s="2144"/>
      <c r="E58" s="1833"/>
      <c r="F58" s="1830"/>
      <c r="G58" s="1833"/>
      <c r="H58" s="20"/>
      <c r="I58" s="55"/>
      <c r="J58" s="55"/>
    </row>
    <row r="59" spans="1:10" ht="27.95" customHeight="1">
      <c r="A59" s="1855"/>
      <c r="B59" s="2142"/>
      <c r="C59" s="2143"/>
      <c r="D59" s="2144"/>
      <c r="E59" s="1833"/>
      <c r="F59" s="1830"/>
      <c r="G59" s="1833"/>
      <c r="H59" s="20"/>
      <c r="I59" s="55"/>
      <c r="J59" s="55"/>
    </row>
    <row r="60" spans="1:10" ht="27.95" customHeight="1">
      <c r="A60" s="1855"/>
      <c r="B60" s="2142"/>
      <c r="C60" s="2143"/>
      <c r="D60" s="2144"/>
      <c r="E60" s="1833"/>
      <c r="F60" s="1830"/>
      <c r="G60" s="1833"/>
      <c r="H60" s="20"/>
      <c r="I60" s="55"/>
      <c r="J60" s="55"/>
    </row>
    <row r="61" spans="1:10" ht="27.95" customHeight="1">
      <c r="A61" s="1855"/>
      <c r="B61" s="2142"/>
      <c r="C61" s="2143"/>
      <c r="D61" s="2144"/>
      <c r="E61" s="1833"/>
      <c r="F61" s="1830"/>
      <c r="G61" s="1833"/>
      <c r="H61" s="20"/>
      <c r="I61" s="55"/>
      <c r="J61" s="55"/>
    </row>
    <row r="62" spans="1:10" ht="27.95" customHeight="1">
      <c r="A62" s="1855"/>
      <c r="B62" s="2142"/>
      <c r="C62" s="2143"/>
      <c r="D62" s="2144"/>
      <c r="E62" s="1833"/>
      <c r="F62" s="1830"/>
      <c r="G62" s="1833"/>
      <c r="H62" s="20"/>
      <c r="I62" s="55"/>
      <c r="J62" s="55"/>
    </row>
    <row r="63" spans="1:10" ht="27.95" customHeight="1">
      <c r="A63" s="1855"/>
      <c r="B63" s="2142"/>
      <c r="C63" s="2143"/>
      <c r="D63" s="2144"/>
      <c r="E63" s="1833"/>
      <c r="F63" s="1830"/>
      <c r="G63" s="1833"/>
      <c r="H63" s="20"/>
      <c r="I63" s="55"/>
      <c r="J63" s="55"/>
    </row>
    <row r="64" spans="1:10" ht="27.95" customHeight="1">
      <c r="A64" s="1855"/>
      <c r="B64" s="2142"/>
      <c r="C64" s="2143"/>
      <c r="D64" s="2144"/>
      <c r="E64" s="1833"/>
      <c r="F64" s="1830"/>
      <c r="G64" s="1833"/>
      <c r="H64" s="20"/>
      <c r="I64" s="55"/>
      <c r="J64" s="55"/>
    </row>
    <row r="65" spans="1:10" ht="27.95" customHeight="1">
      <c r="A65" s="1855"/>
      <c r="B65" s="2142"/>
      <c r="C65" s="2143"/>
      <c r="D65" s="2144"/>
      <c r="E65" s="1833"/>
      <c r="F65" s="1830"/>
      <c r="G65" s="1833"/>
      <c r="H65" s="20"/>
      <c r="I65" s="55"/>
      <c r="J65" s="55"/>
    </row>
    <row r="66" spans="1:10" ht="27.95" customHeight="1">
      <c r="A66" s="1855"/>
      <c r="B66" s="2142"/>
      <c r="C66" s="2143"/>
      <c r="D66" s="2144"/>
      <c r="E66" s="1833"/>
      <c r="F66" s="1830"/>
      <c r="G66" s="1833"/>
      <c r="H66" s="20"/>
      <c r="I66" s="55"/>
      <c r="J66" s="55"/>
    </row>
    <row r="67" spans="1:10" ht="27.95" customHeight="1">
      <c r="A67" s="1855"/>
      <c r="B67" s="2142"/>
      <c r="C67" s="2143"/>
      <c r="D67" s="2144"/>
      <c r="E67" s="1833"/>
      <c r="F67" s="1830"/>
      <c r="G67" s="1833"/>
      <c r="H67" s="20"/>
      <c r="I67" s="55"/>
      <c r="J67" s="55"/>
    </row>
    <row r="68" spans="1:10" ht="27.95" customHeight="1">
      <c r="A68" s="1855"/>
      <c r="B68" s="2142"/>
      <c r="C68" s="2143"/>
      <c r="D68" s="2144"/>
      <c r="E68" s="1833"/>
      <c r="F68" s="1830"/>
      <c r="G68" s="1833"/>
      <c r="H68" s="20"/>
      <c r="I68" s="55"/>
      <c r="J68" s="55"/>
    </row>
    <row r="69" spans="1:10" ht="27.95" customHeight="1">
      <c r="A69" s="1855"/>
      <c r="B69" s="2130"/>
      <c r="C69" s="2131"/>
      <c r="D69" s="2132"/>
      <c r="E69" s="1860"/>
      <c r="F69" s="1860"/>
      <c r="G69" s="1860"/>
      <c r="H69" s="20"/>
      <c r="I69" s="55"/>
      <c r="J69" s="55"/>
    </row>
    <row r="70" spans="1:10" ht="27.95" customHeight="1">
      <c r="A70" s="1855"/>
      <c r="B70" s="2130"/>
      <c r="C70" s="2131"/>
      <c r="D70" s="2132"/>
      <c r="E70" s="1860"/>
      <c r="F70" s="1860"/>
      <c r="G70" s="1860"/>
      <c r="H70" s="20"/>
      <c r="I70" s="55"/>
      <c r="J70" s="55"/>
    </row>
    <row r="71" spans="1:10" ht="27.95" customHeight="1">
      <c r="A71" s="1855"/>
      <c r="B71" s="2130"/>
      <c r="C71" s="2131"/>
      <c r="D71" s="2132"/>
      <c r="E71" s="1860"/>
      <c r="F71" s="1860"/>
      <c r="G71" s="1860"/>
      <c r="H71" s="20"/>
      <c r="I71" s="55"/>
      <c r="J71" s="55"/>
    </row>
    <row r="72" spans="1:10" ht="27.95" customHeight="1">
      <c r="A72" s="1855"/>
      <c r="B72" s="2130"/>
      <c r="C72" s="2131"/>
      <c r="D72" s="2132"/>
      <c r="E72" s="1860"/>
      <c r="F72" s="1860"/>
      <c r="G72" s="1860"/>
      <c r="H72" s="20"/>
      <c r="I72" s="55"/>
      <c r="J72" s="55"/>
    </row>
    <row r="73" spans="1:10" ht="27.95" customHeight="1">
      <c r="A73" s="1855"/>
      <c r="B73" s="2130"/>
      <c r="C73" s="2131"/>
      <c r="D73" s="2132"/>
      <c r="E73" s="1860"/>
      <c r="F73" s="1860"/>
      <c r="G73" s="1860"/>
      <c r="H73" s="20"/>
      <c r="I73" s="55"/>
      <c r="J73" s="55"/>
    </row>
    <row r="74" spans="1:10" ht="27.95" customHeight="1">
      <c r="A74" s="1855"/>
      <c r="B74" s="2130"/>
      <c r="C74" s="1861"/>
      <c r="D74" s="2132"/>
      <c r="E74" s="1860"/>
      <c r="F74" s="1860"/>
      <c r="G74" s="1860"/>
      <c r="H74" s="20"/>
      <c r="I74" s="55"/>
      <c r="J74" s="55"/>
    </row>
    <row r="75" spans="1:10" ht="27.95" customHeight="1">
      <c r="A75" s="1855"/>
      <c r="B75" s="2130"/>
      <c r="C75" s="1861"/>
      <c r="D75" s="2132"/>
      <c r="E75" s="1860"/>
      <c r="F75" s="1860"/>
      <c r="G75" s="1860"/>
      <c r="H75" s="20"/>
      <c r="I75" s="55"/>
      <c r="J75" s="55"/>
    </row>
    <row r="76" spans="1:10" ht="27.95" customHeight="1">
      <c r="A76" s="1862"/>
      <c r="B76" s="2124"/>
      <c r="C76" s="2125"/>
      <c r="D76" s="2126"/>
      <c r="E76" s="1863"/>
      <c r="F76" s="1863"/>
      <c r="G76" s="1863"/>
      <c r="H76" s="77"/>
      <c r="I76" s="56"/>
      <c r="J76" s="56"/>
    </row>
    <row r="77" spans="1:10" ht="27.95" customHeight="1">
      <c r="A77" s="1183"/>
      <c r="B77" s="1183"/>
      <c r="C77" s="1183"/>
      <c r="D77" s="1183"/>
      <c r="E77" s="1951"/>
      <c r="F77" s="1951"/>
      <c r="G77" s="1951"/>
      <c r="H77" s="620"/>
      <c r="I77" s="534"/>
      <c r="J77" s="534"/>
    </row>
    <row r="78" spans="1:10" ht="27.95" customHeight="1">
      <c r="A78" s="119"/>
      <c r="B78" s="119"/>
      <c r="C78" s="119"/>
      <c r="D78" s="119"/>
      <c r="E78" s="54"/>
      <c r="F78" s="54"/>
      <c r="G78" s="54"/>
    </row>
    <row r="79" spans="1:10" ht="27.95" customHeight="1">
      <c r="A79" s="119"/>
      <c r="B79" s="119"/>
      <c r="C79" s="119"/>
      <c r="D79" s="119"/>
      <c r="E79" s="54"/>
      <c r="F79" s="54"/>
      <c r="G79" s="54"/>
    </row>
    <row r="80" spans="1:10" ht="27.95" customHeight="1">
      <c r="A80" s="119"/>
      <c r="B80" s="119"/>
      <c r="C80" s="119"/>
      <c r="D80" s="119"/>
      <c r="E80" s="54"/>
      <c r="F80" s="54"/>
      <c r="G80" s="54"/>
    </row>
    <row r="81" spans="1:7" ht="27.95" customHeight="1">
      <c r="A81" s="119"/>
      <c r="B81" s="119"/>
      <c r="C81" s="119"/>
      <c r="D81" s="119"/>
      <c r="E81" s="54"/>
      <c r="F81" s="54"/>
      <c r="G81" s="54"/>
    </row>
    <row r="82" spans="1:7" ht="27.95" customHeight="1">
      <c r="A82" s="119"/>
      <c r="B82" s="119"/>
      <c r="C82" s="119"/>
      <c r="D82" s="119"/>
      <c r="E82" s="54"/>
      <c r="F82" s="54"/>
      <c r="G82" s="54"/>
    </row>
    <row r="83" spans="1:7" ht="27.95" customHeight="1">
      <c r="A83" s="119"/>
      <c r="B83" s="119"/>
      <c r="C83" s="119"/>
      <c r="D83" s="119"/>
      <c r="E83" s="54"/>
      <c r="F83" s="54"/>
      <c r="G83" s="54"/>
    </row>
    <row r="84" spans="1:7" ht="27.95" customHeight="1">
      <c r="A84" s="119"/>
      <c r="B84" s="119"/>
      <c r="C84" s="119"/>
      <c r="D84" s="119"/>
      <c r="E84" s="54"/>
      <c r="F84" s="54"/>
      <c r="G84" s="54"/>
    </row>
    <row r="85" spans="1:7" ht="27.95" customHeight="1">
      <c r="A85" s="119"/>
      <c r="B85" s="119"/>
      <c r="C85" s="119"/>
      <c r="D85" s="119"/>
      <c r="E85" s="54"/>
      <c r="F85" s="54"/>
      <c r="G85" s="54"/>
    </row>
    <row r="86" spans="1:7" ht="27.95" customHeight="1">
      <c r="A86" s="119"/>
      <c r="B86" s="119"/>
      <c r="C86" s="119"/>
      <c r="D86" s="119"/>
      <c r="E86" s="54"/>
      <c r="F86" s="54"/>
      <c r="G86" s="54"/>
    </row>
    <row r="87" spans="1:7" ht="27.95" customHeight="1">
      <c r="A87" s="119"/>
      <c r="B87" s="119"/>
      <c r="C87" s="119"/>
      <c r="D87" s="119"/>
      <c r="E87" s="54"/>
      <c r="F87" s="54"/>
      <c r="G87" s="54"/>
    </row>
    <row r="88" spans="1:7" ht="27.95" customHeight="1">
      <c r="A88" s="119"/>
      <c r="B88" s="119"/>
      <c r="C88" s="119"/>
      <c r="D88" s="119"/>
      <c r="E88" s="54"/>
      <c r="F88" s="54"/>
      <c r="G88" s="54"/>
    </row>
    <row r="89" spans="1:7" ht="27.95" customHeight="1">
      <c r="A89" s="119"/>
      <c r="B89" s="119"/>
      <c r="C89" s="119"/>
      <c r="D89" s="119"/>
      <c r="E89" s="54"/>
      <c r="F89" s="54"/>
      <c r="G89" s="54"/>
    </row>
    <row r="90" spans="1:7" ht="27.95" customHeight="1">
      <c r="A90" s="119"/>
      <c r="B90" s="119"/>
      <c r="C90" s="119"/>
      <c r="D90" s="119"/>
      <c r="E90" s="54"/>
      <c r="F90" s="54"/>
      <c r="G90" s="54"/>
    </row>
    <row r="91" spans="1:7" ht="27.95" customHeight="1">
      <c r="A91" s="119"/>
      <c r="B91" s="119"/>
      <c r="C91" s="119"/>
      <c r="D91" s="119"/>
      <c r="E91" s="54"/>
      <c r="F91" s="54"/>
      <c r="G91" s="54"/>
    </row>
    <row r="92" spans="1:7" ht="27.95" customHeight="1">
      <c r="A92" s="119"/>
      <c r="B92" s="119"/>
      <c r="C92" s="119"/>
      <c r="D92" s="119"/>
      <c r="E92" s="54"/>
      <c r="F92" s="54"/>
      <c r="G92" s="54"/>
    </row>
    <row r="93" spans="1:7" ht="27.95" customHeight="1">
      <c r="A93" s="119"/>
      <c r="B93" s="119"/>
      <c r="C93" s="119"/>
      <c r="D93" s="119"/>
      <c r="E93" s="54"/>
      <c r="F93" s="54"/>
      <c r="G93" s="54"/>
    </row>
    <row r="94" spans="1:7" ht="27.95" customHeight="1">
      <c r="A94" s="119"/>
      <c r="B94" s="119"/>
      <c r="C94" s="119"/>
      <c r="D94" s="119"/>
      <c r="E94" s="54"/>
      <c r="F94" s="54"/>
      <c r="G94" s="54"/>
    </row>
    <row r="95" spans="1:7" ht="27.95" customHeight="1">
      <c r="A95" s="119"/>
      <c r="B95" s="119"/>
      <c r="C95" s="119"/>
      <c r="D95" s="119"/>
      <c r="E95" s="54"/>
      <c r="F95" s="54"/>
      <c r="G95" s="54"/>
    </row>
    <row r="96" spans="1:7" ht="27.95" customHeight="1">
      <c r="A96" s="119"/>
      <c r="B96" s="119"/>
      <c r="C96" s="119"/>
      <c r="D96" s="119"/>
      <c r="E96" s="54"/>
      <c r="F96" s="54"/>
      <c r="G96" s="54"/>
    </row>
    <row r="97" spans="1:7" ht="27.95" customHeight="1">
      <c r="A97" s="119"/>
      <c r="B97" s="119"/>
      <c r="C97" s="119"/>
      <c r="D97" s="119"/>
      <c r="E97" s="54"/>
      <c r="F97" s="54"/>
      <c r="G97" s="54"/>
    </row>
    <row r="98" spans="1:7" ht="27.95" customHeight="1">
      <c r="A98" s="119"/>
      <c r="B98" s="119"/>
      <c r="C98" s="119"/>
      <c r="D98" s="119"/>
      <c r="E98" s="54"/>
      <c r="F98" s="54"/>
      <c r="G98" s="54"/>
    </row>
    <row r="99" spans="1:7" ht="27.95" customHeight="1">
      <c r="A99" s="119"/>
      <c r="B99" s="119"/>
      <c r="C99" s="119"/>
      <c r="D99" s="119"/>
      <c r="E99" s="54"/>
      <c r="F99" s="54"/>
      <c r="G99" s="54"/>
    </row>
    <row r="100" spans="1:7" ht="27.95" customHeight="1">
      <c r="A100" s="119"/>
      <c r="B100" s="119"/>
      <c r="C100" s="119"/>
      <c r="D100" s="119"/>
      <c r="E100" s="54"/>
      <c r="F100" s="54"/>
      <c r="G100" s="54"/>
    </row>
    <row r="101" spans="1:7" ht="27.95" customHeight="1">
      <c r="A101" s="119"/>
      <c r="B101" s="119"/>
      <c r="C101" s="119"/>
      <c r="D101" s="119"/>
      <c r="E101" s="54"/>
      <c r="F101" s="54"/>
      <c r="G101" s="54"/>
    </row>
    <row r="102" spans="1:7" ht="27.95" customHeight="1">
      <c r="A102" s="119"/>
      <c r="B102" s="119"/>
      <c r="C102" s="119"/>
      <c r="D102" s="119"/>
      <c r="E102" s="54"/>
      <c r="F102" s="54"/>
      <c r="G102" s="54"/>
    </row>
    <row r="103" spans="1:7" ht="27.95" customHeight="1">
      <c r="A103" s="119"/>
      <c r="B103" s="119"/>
      <c r="C103" s="119"/>
      <c r="D103" s="119"/>
      <c r="E103" s="54"/>
      <c r="F103" s="54"/>
      <c r="G103" s="54"/>
    </row>
    <row r="104" spans="1:7" ht="27.95" customHeight="1">
      <c r="A104" s="119"/>
      <c r="B104" s="119"/>
      <c r="C104" s="119"/>
      <c r="D104" s="119"/>
      <c r="E104" s="54"/>
      <c r="F104" s="54"/>
      <c r="G104" s="54"/>
    </row>
    <row r="105" spans="1:7" ht="27.95" customHeight="1">
      <c r="A105" s="119"/>
      <c r="B105" s="119"/>
      <c r="C105" s="119"/>
      <c r="D105" s="119"/>
      <c r="E105" s="54"/>
      <c r="F105" s="54"/>
      <c r="G105" s="54"/>
    </row>
    <row r="106" spans="1:7" ht="27.95" customHeight="1">
      <c r="A106" s="119"/>
      <c r="B106" s="119"/>
      <c r="C106" s="119"/>
      <c r="D106" s="119"/>
      <c r="E106" s="54"/>
      <c r="F106" s="54"/>
      <c r="G106" s="54"/>
    </row>
    <row r="107" spans="1:7" ht="27.95" customHeight="1">
      <c r="A107" s="119"/>
      <c r="B107" s="119"/>
      <c r="C107" s="119"/>
      <c r="D107" s="119"/>
      <c r="E107" s="54"/>
      <c r="F107" s="54"/>
      <c r="G107" s="54"/>
    </row>
    <row r="108" spans="1:7" ht="27.95" customHeight="1">
      <c r="A108" s="119"/>
      <c r="B108" s="119"/>
      <c r="C108" s="119"/>
      <c r="D108" s="119"/>
      <c r="E108" s="54"/>
      <c r="F108" s="54"/>
      <c r="G108" s="54"/>
    </row>
    <row r="109" spans="1:7" ht="27.95" customHeight="1">
      <c r="A109" s="119"/>
      <c r="B109" s="119"/>
      <c r="C109" s="119"/>
      <c r="D109" s="119"/>
      <c r="E109" s="54"/>
      <c r="F109" s="54"/>
      <c r="G109" s="54"/>
    </row>
    <row r="110" spans="1:7" ht="27.95" customHeight="1">
      <c r="A110" s="119"/>
      <c r="B110" s="119"/>
      <c r="C110" s="119"/>
      <c r="D110" s="119"/>
      <c r="E110" s="54"/>
      <c r="F110" s="54"/>
      <c r="G110" s="54"/>
    </row>
    <row r="111" spans="1:7" ht="27.95" customHeight="1">
      <c r="A111" s="119"/>
      <c r="B111" s="119"/>
      <c r="C111" s="119"/>
      <c r="D111" s="119"/>
      <c r="E111" s="54"/>
      <c r="F111" s="54"/>
      <c r="G111" s="54"/>
    </row>
    <row r="112" spans="1:7" ht="27.95" customHeight="1">
      <c r="A112" s="119"/>
      <c r="B112" s="119"/>
      <c r="C112" s="119"/>
      <c r="D112" s="119"/>
      <c r="E112" s="54"/>
      <c r="F112" s="54"/>
      <c r="G112" s="54"/>
    </row>
    <row r="113" spans="1:7" ht="27.95" customHeight="1">
      <c r="A113" s="119"/>
      <c r="B113" s="119"/>
      <c r="C113" s="119"/>
      <c r="D113" s="119"/>
      <c r="E113" s="54"/>
      <c r="F113" s="54"/>
      <c r="G113" s="54"/>
    </row>
    <row r="114" spans="1:7" ht="27.95" customHeight="1">
      <c r="A114" s="119"/>
      <c r="B114" s="119"/>
      <c r="C114" s="119"/>
      <c r="D114" s="119"/>
      <c r="E114" s="54"/>
      <c r="F114" s="54"/>
      <c r="G114" s="54"/>
    </row>
    <row r="115" spans="1:7" ht="27.95" customHeight="1">
      <c r="A115" s="119"/>
      <c r="B115" s="119"/>
      <c r="C115" s="119"/>
      <c r="D115" s="119"/>
      <c r="E115" s="54"/>
      <c r="F115" s="54"/>
      <c r="G115" s="54"/>
    </row>
    <row r="116" spans="1:7" ht="27.95" customHeight="1">
      <c r="A116" s="119"/>
      <c r="B116" s="119"/>
      <c r="C116" s="119"/>
      <c r="D116" s="119"/>
      <c r="E116" s="54"/>
      <c r="F116" s="54"/>
      <c r="G116" s="54"/>
    </row>
    <row r="117" spans="1:7" ht="27.95" customHeight="1">
      <c r="A117" s="119"/>
      <c r="B117" s="119"/>
      <c r="C117" s="119"/>
      <c r="D117" s="119"/>
      <c r="E117" s="54"/>
      <c r="F117" s="54"/>
      <c r="G117" s="54"/>
    </row>
    <row r="118" spans="1:7" ht="27.95" customHeight="1">
      <c r="A118" s="119"/>
      <c r="B118" s="119"/>
      <c r="C118" s="119"/>
      <c r="D118" s="119"/>
      <c r="E118" s="54"/>
      <c r="F118" s="54"/>
      <c r="G118" s="54"/>
    </row>
    <row r="119" spans="1:7" ht="27.95" customHeight="1">
      <c r="A119" s="119"/>
      <c r="B119" s="119"/>
      <c r="C119" s="119"/>
      <c r="D119" s="119"/>
      <c r="E119" s="54"/>
      <c r="F119" s="54"/>
      <c r="G119" s="54"/>
    </row>
    <row r="120" spans="1:7" ht="27.95" customHeight="1">
      <c r="A120" s="119"/>
      <c r="B120" s="119"/>
      <c r="C120" s="119"/>
      <c r="D120" s="119"/>
      <c r="E120" s="54"/>
      <c r="F120" s="54"/>
      <c r="G120" s="54"/>
    </row>
    <row r="121" spans="1:7" ht="27.95" customHeight="1">
      <c r="A121" s="119"/>
      <c r="B121" s="119"/>
      <c r="C121" s="119"/>
      <c r="D121" s="119"/>
      <c r="E121" s="54"/>
      <c r="F121" s="54"/>
      <c r="G121" s="54"/>
    </row>
    <row r="122" spans="1:7" ht="27.95" customHeight="1">
      <c r="A122" s="119"/>
      <c r="B122" s="119"/>
      <c r="C122" s="119"/>
      <c r="D122" s="119"/>
      <c r="E122" s="54"/>
      <c r="F122" s="54"/>
      <c r="G122" s="54"/>
    </row>
    <row r="123" spans="1:7" ht="27.95" customHeight="1">
      <c r="A123" s="119"/>
      <c r="B123" s="119"/>
      <c r="C123" s="119"/>
      <c r="D123" s="119"/>
      <c r="E123" s="54"/>
      <c r="F123" s="54"/>
      <c r="G123" s="54"/>
    </row>
    <row r="124" spans="1:7" ht="27.95" customHeight="1">
      <c r="A124" s="119"/>
      <c r="B124" s="119"/>
      <c r="C124" s="119"/>
      <c r="D124" s="119"/>
      <c r="E124" s="54"/>
      <c r="F124" s="54"/>
      <c r="G124" s="54"/>
    </row>
    <row r="125" spans="1:7" ht="27.95" customHeight="1">
      <c r="A125" s="119"/>
      <c r="B125" s="119"/>
      <c r="C125" s="119"/>
      <c r="D125" s="119"/>
      <c r="E125" s="54"/>
      <c r="F125" s="54"/>
      <c r="G125" s="54"/>
    </row>
    <row r="126" spans="1:7" ht="27.95" customHeight="1">
      <c r="A126" s="119"/>
      <c r="B126" s="119"/>
      <c r="C126" s="119"/>
      <c r="D126" s="119"/>
      <c r="E126" s="54"/>
      <c r="F126" s="54"/>
      <c r="G126" s="54"/>
    </row>
    <row r="127" spans="1:7" ht="27.95" customHeight="1">
      <c r="A127" s="119"/>
      <c r="B127" s="119"/>
      <c r="C127" s="119"/>
      <c r="D127" s="119"/>
      <c r="E127" s="54"/>
      <c r="F127" s="54"/>
      <c r="G127" s="54"/>
    </row>
    <row r="128" spans="1:7" ht="27.95" customHeight="1">
      <c r="A128" s="119"/>
      <c r="B128" s="119"/>
      <c r="C128" s="119"/>
      <c r="D128" s="119"/>
      <c r="E128" s="54"/>
      <c r="F128" s="54"/>
      <c r="G128" s="54"/>
    </row>
    <row r="129" spans="1:7" ht="27.95" customHeight="1">
      <c r="A129" s="119"/>
      <c r="B129" s="119"/>
      <c r="C129" s="119"/>
      <c r="D129" s="119"/>
      <c r="E129" s="54"/>
      <c r="F129" s="54"/>
      <c r="G129" s="54"/>
    </row>
    <row r="130" spans="1:7" ht="27.95" customHeight="1">
      <c r="A130" s="119"/>
      <c r="B130" s="119"/>
      <c r="C130" s="119"/>
      <c r="D130" s="119"/>
      <c r="E130" s="54"/>
      <c r="F130" s="54"/>
      <c r="G130" s="54"/>
    </row>
    <row r="131" spans="1:7" ht="27.95" customHeight="1">
      <c r="A131" s="119"/>
      <c r="B131" s="119"/>
      <c r="C131" s="119"/>
      <c r="D131" s="119"/>
      <c r="E131" s="54"/>
      <c r="F131" s="54"/>
      <c r="G131" s="54"/>
    </row>
    <row r="132" spans="1:7" ht="27.95" customHeight="1">
      <c r="A132" s="119"/>
      <c r="B132" s="119"/>
      <c r="C132" s="119"/>
      <c r="D132" s="119"/>
      <c r="E132" s="54"/>
      <c r="F132" s="54"/>
      <c r="G132" s="54"/>
    </row>
    <row r="133" spans="1:7" ht="27.95" customHeight="1">
      <c r="A133" s="119"/>
      <c r="B133" s="119"/>
      <c r="C133" s="119"/>
      <c r="D133" s="119"/>
      <c r="E133" s="54"/>
      <c r="F133" s="54"/>
      <c r="G133" s="54"/>
    </row>
    <row r="134" spans="1:7" ht="27.95" customHeight="1">
      <c r="A134" s="119"/>
      <c r="B134" s="119"/>
      <c r="C134" s="119"/>
      <c r="D134" s="119"/>
      <c r="E134" s="54"/>
      <c r="F134" s="54"/>
      <c r="G134" s="54"/>
    </row>
    <row r="135" spans="1:7" ht="27.95" customHeight="1">
      <c r="A135" s="119"/>
      <c r="B135" s="119"/>
      <c r="C135" s="119"/>
      <c r="D135" s="119"/>
      <c r="E135" s="54"/>
      <c r="F135" s="54"/>
      <c r="G135" s="54"/>
    </row>
    <row r="136" spans="1:7" ht="27.95" customHeight="1">
      <c r="A136" s="119"/>
      <c r="B136" s="119"/>
      <c r="C136" s="119"/>
      <c r="D136" s="119"/>
      <c r="E136" s="54"/>
      <c r="F136" s="54"/>
      <c r="G136" s="54"/>
    </row>
    <row r="137" spans="1:7" ht="27.95" customHeight="1">
      <c r="A137" s="119"/>
      <c r="B137" s="119"/>
      <c r="C137" s="119"/>
      <c r="D137" s="119"/>
      <c r="E137" s="54"/>
      <c r="F137" s="54"/>
      <c r="G137" s="54"/>
    </row>
    <row r="138" spans="1:7" ht="27.95" customHeight="1">
      <c r="A138" s="119"/>
      <c r="B138" s="119"/>
      <c r="C138" s="119"/>
      <c r="D138" s="119"/>
      <c r="E138" s="54"/>
      <c r="F138" s="54"/>
      <c r="G138" s="54"/>
    </row>
    <row r="139" spans="1:7" ht="27.95" customHeight="1">
      <c r="E139" s="54"/>
      <c r="F139" s="54"/>
      <c r="G139" s="54"/>
    </row>
    <row r="140" spans="1:7" ht="27.95" customHeight="1">
      <c r="E140" s="54"/>
      <c r="F140" s="54"/>
      <c r="G140" s="54"/>
    </row>
    <row r="141" spans="1:7" ht="27.95" customHeight="1">
      <c r="E141" s="54"/>
      <c r="F141" s="54"/>
      <c r="G141" s="54"/>
    </row>
    <row r="142" spans="1:7" ht="27.95" customHeight="1">
      <c r="E142" s="54"/>
      <c r="F142" s="54"/>
      <c r="G142" s="54"/>
    </row>
  </sheetData>
  <mergeCells count="15">
    <mergeCell ref="B29:D29"/>
    <mergeCell ref="B1:D1"/>
    <mergeCell ref="B2:D2"/>
    <mergeCell ref="B3:D3"/>
    <mergeCell ref="B4:D4"/>
    <mergeCell ref="B5:D5"/>
    <mergeCell ref="B50:D50"/>
    <mergeCell ref="B51:D51"/>
    <mergeCell ref="B53:D53"/>
    <mergeCell ref="B54:D54"/>
    <mergeCell ref="B36:D36"/>
    <mergeCell ref="B37:D37"/>
    <mergeCell ref="B45:D45"/>
    <mergeCell ref="B48:D48"/>
    <mergeCell ref="B49:D49"/>
  </mergeCells>
  <pageMargins left="0.5" right="0.4" top="0.7" bottom="0.4" header="0.4" footer="0.4"/>
  <pageSetup paperSize="9" scale="60" orientation="landscape" r:id="rId1"/>
  <rowBreaks count="2" manualBreakCount="2">
    <brk id="17" max="16383" man="1"/>
    <brk id="47" max="9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6">
    <tabColor rgb="FF0000FF"/>
  </sheetPr>
  <dimension ref="A1:P237"/>
  <sheetViews>
    <sheetView view="pageBreakPreview" topLeftCell="A19" zoomScale="85" zoomScaleNormal="85" zoomScaleSheetLayoutView="85" workbookViewId="0">
      <selection activeCell="K60" sqref="K60"/>
    </sheetView>
  </sheetViews>
  <sheetFormatPr defaultColWidth="9" defaultRowHeight="27.95" customHeight="1" outlineLevelRow="1"/>
  <cols>
    <col min="1" max="1" width="49" style="50" customWidth="1"/>
    <col min="2" max="2" width="26.75" style="50" customWidth="1"/>
    <col min="3" max="3" width="11.375" style="50" customWidth="1"/>
    <col min="4" max="4" width="43" style="50" customWidth="1"/>
    <col min="5" max="5" width="13.375" style="50" customWidth="1"/>
    <col min="6" max="6" width="15.125" style="50" bestFit="1" customWidth="1"/>
    <col min="7" max="7" width="13.75" style="50" bestFit="1" customWidth="1"/>
    <col min="8" max="8" width="9.875" style="615" customWidth="1"/>
    <col min="9" max="9" width="9.375" style="50" customWidth="1"/>
    <col min="10" max="10" width="10.375" style="50" customWidth="1"/>
    <col min="11" max="16384" width="9" style="50"/>
  </cols>
  <sheetData>
    <row r="1" spans="1:15" s="8" customFormat="1" ht="27.95" customHeight="1">
      <c r="A1" s="46" t="s">
        <v>15</v>
      </c>
      <c r="B1" s="4334" t="s">
        <v>16</v>
      </c>
      <c r="C1" s="4335"/>
      <c r="D1" s="4336"/>
      <c r="E1" s="633">
        <v>10</v>
      </c>
      <c r="F1" s="2943">
        <v>11</v>
      </c>
      <c r="G1" s="2944"/>
      <c r="H1" s="2944"/>
      <c r="I1" s="2945"/>
      <c r="J1" s="2283">
        <v>12</v>
      </c>
    </row>
    <row r="2" spans="1:15" s="8" customFormat="1" ht="27.95" customHeight="1">
      <c r="A2" s="47" t="s">
        <v>17</v>
      </c>
      <c r="B2" s="4338" t="s">
        <v>18</v>
      </c>
      <c r="C2" s="4338"/>
      <c r="D2" s="4338"/>
      <c r="E2" s="635" t="s">
        <v>934</v>
      </c>
      <c r="F2" s="2946" t="s">
        <v>1876</v>
      </c>
      <c r="G2" s="2947"/>
      <c r="H2" s="2947"/>
      <c r="I2" s="2948"/>
      <c r="J2" s="2284" t="s">
        <v>936</v>
      </c>
    </row>
    <row r="3" spans="1:15" s="8" customFormat="1" ht="27.95" customHeight="1">
      <c r="A3" s="48"/>
      <c r="B3" s="4340" t="s">
        <v>19</v>
      </c>
      <c r="C3" s="4340"/>
      <c r="D3" s="4340"/>
      <c r="E3" s="637"/>
      <c r="F3" s="2285" t="s">
        <v>2321</v>
      </c>
      <c r="G3" s="2285" t="s">
        <v>2322</v>
      </c>
      <c r="H3" s="2286"/>
      <c r="I3" s="2951" t="s">
        <v>2323</v>
      </c>
      <c r="J3" s="2287" t="s">
        <v>938</v>
      </c>
    </row>
    <row r="4" spans="1:15" ht="27.75" customHeight="1">
      <c r="A4" s="1184" t="s">
        <v>1727</v>
      </c>
      <c r="B4" s="4589" t="s">
        <v>1728</v>
      </c>
      <c r="C4" s="4590"/>
      <c r="D4" s="4591"/>
      <c r="E4" s="2352" t="s">
        <v>936</v>
      </c>
      <c r="F4" s="2352"/>
      <c r="G4" s="1818"/>
      <c r="H4" s="755"/>
      <c r="I4" s="120"/>
      <c r="J4" s="2363" t="s">
        <v>1878</v>
      </c>
      <c r="O4" s="50">
        <v>1</v>
      </c>
    </row>
    <row r="5" spans="1:15" ht="27.95" customHeight="1">
      <c r="A5" s="1185"/>
      <c r="B5" s="4435" t="s">
        <v>1494</v>
      </c>
      <c r="C5" s="4436"/>
      <c r="D5" s="4437"/>
      <c r="E5" s="2352" t="s">
        <v>943</v>
      </c>
      <c r="F5" s="2352"/>
      <c r="G5" s="1818"/>
      <c r="H5" s="756"/>
      <c r="I5" s="55"/>
      <c r="J5" s="55"/>
    </row>
    <row r="6" spans="1:15" ht="27.95" customHeight="1">
      <c r="A6" s="1186"/>
      <c r="B6" s="2133" t="s">
        <v>48</v>
      </c>
      <c r="C6" s="2056" t="s">
        <v>1863</v>
      </c>
      <c r="D6" s="2135"/>
      <c r="E6" s="2352" t="s">
        <v>663</v>
      </c>
      <c r="F6" s="2352"/>
      <c r="G6" s="1846"/>
      <c r="H6" s="1931"/>
      <c r="I6" s="1931"/>
      <c r="J6" s="1931"/>
    </row>
    <row r="7" spans="1:15" s="119" customFormat="1" ht="18" customHeight="1">
      <c r="A7" s="1186"/>
      <c r="B7" s="824" t="s">
        <v>1938</v>
      </c>
      <c r="C7" s="2369">
        <v>30</v>
      </c>
      <c r="D7" s="2291" t="s">
        <v>1997</v>
      </c>
      <c r="E7" s="2370"/>
      <c r="F7" s="2804">
        <v>0.1</v>
      </c>
      <c r="G7" s="2983">
        <v>42.427254663591349</v>
      </c>
      <c r="H7" s="2983"/>
      <c r="I7" s="2980">
        <f>IF(OR(G7=F7,G7&gt;F7),1,0)</f>
        <v>1</v>
      </c>
      <c r="J7" s="2371"/>
    </row>
    <row r="8" spans="1:15" s="119" customFormat="1" ht="18" customHeight="1">
      <c r="A8" s="1186"/>
      <c r="B8" s="824" t="s">
        <v>1884</v>
      </c>
      <c r="C8" s="2369">
        <v>30</v>
      </c>
      <c r="D8" s="2291" t="s">
        <v>1939</v>
      </c>
      <c r="E8" s="2372"/>
      <c r="F8" s="2804">
        <v>0.1</v>
      </c>
      <c r="G8" s="2983">
        <v>16.338952028822213</v>
      </c>
      <c r="H8" s="2983"/>
      <c r="I8" s="2980">
        <f t="shared" ref="I8:I20" si="0">IF(OR(G8=F8,G8&gt;F8),1,0)</f>
        <v>1</v>
      </c>
      <c r="J8" s="2371"/>
    </row>
    <row r="9" spans="1:15" s="119" customFormat="1" ht="18" customHeight="1">
      <c r="A9" s="1684"/>
      <c r="B9" s="824" t="s">
        <v>1888</v>
      </c>
      <c r="C9" s="2369">
        <v>30</v>
      </c>
      <c r="D9" s="2291" t="s">
        <v>1939</v>
      </c>
      <c r="E9" s="2373"/>
      <c r="F9" s="2804">
        <v>0.1</v>
      </c>
      <c r="G9" s="2983">
        <v>52.129839413491986</v>
      </c>
      <c r="H9" s="2983"/>
      <c r="I9" s="2980">
        <f t="shared" si="0"/>
        <v>1</v>
      </c>
      <c r="J9" s="2326"/>
    </row>
    <row r="10" spans="1:15" s="119" customFormat="1" ht="18" customHeight="1">
      <c r="A10" s="1684"/>
      <c r="B10" s="824" t="s">
        <v>1892</v>
      </c>
      <c r="C10" s="2369">
        <v>30</v>
      </c>
      <c r="D10" s="2291" t="s">
        <v>1939</v>
      </c>
      <c r="E10" s="2374"/>
      <c r="F10" s="2804">
        <v>0.1</v>
      </c>
      <c r="G10" s="2983">
        <v>100</v>
      </c>
      <c r="H10" s="2983"/>
      <c r="I10" s="2980">
        <f t="shared" si="0"/>
        <v>1</v>
      </c>
      <c r="J10" s="2326"/>
    </row>
    <row r="11" spans="1:15" s="119" customFormat="1" ht="18" customHeight="1">
      <c r="A11" s="1684"/>
      <c r="B11" s="824" t="s">
        <v>1897</v>
      </c>
      <c r="C11" s="2369">
        <v>30</v>
      </c>
      <c r="D11" s="2291" t="s">
        <v>1939</v>
      </c>
      <c r="E11" s="2374"/>
      <c r="F11" s="2804">
        <v>0.1</v>
      </c>
      <c r="G11" s="2983">
        <v>62.919890661900332</v>
      </c>
      <c r="H11" s="2983"/>
      <c r="I11" s="2980">
        <f t="shared" si="0"/>
        <v>1</v>
      </c>
      <c r="J11" s="2326"/>
    </row>
    <row r="12" spans="1:15" s="119" customFormat="1" ht="18" customHeight="1">
      <c r="A12" s="1684"/>
      <c r="B12" s="824" t="s">
        <v>1900</v>
      </c>
      <c r="C12" s="2369">
        <v>30</v>
      </c>
      <c r="D12" s="2291" t="s">
        <v>1939</v>
      </c>
      <c r="E12" s="2374"/>
      <c r="F12" s="2804">
        <v>0.1</v>
      </c>
      <c r="G12" s="2983">
        <v>43.23169380287549</v>
      </c>
      <c r="H12" s="2983"/>
      <c r="I12" s="2980">
        <f t="shared" si="0"/>
        <v>1</v>
      </c>
      <c r="J12" s="2326"/>
    </row>
    <row r="13" spans="1:15" s="119" customFormat="1" ht="18" customHeight="1">
      <c r="A13" s="1684"/>
      <c r="B13" s="824" t="s">
        <v>1905</v>
      </c>
      <c r="C13" s="2369">
        <v>30</v>
      </c>
      <c r="D13" s="2291" t="s">
        <v>1939</v>
      </c>
      <c r="E13" s="2374"/>
      <c r="F13" s="2804">
        <v>0.1</v>
      </c>
      <c r="G13" s="2983">
        <v>97.129459452654899</v>
      </c>
      <c r="H13" s="2983"/>
      <c r="I13" s="2980">
        <f t="shared" si="0"/>
        <v>1</v>
      </c>
      <c r="J13" s="2326"/>
    </row>
    <row r="14" spans="1:15" s="119" customFormat="1" ht="18" customHeight="1">
      <c r="A14" s="1684"/>
      <c r="B14" s="824" t="s">
        <v>1909</v>
      </c>
      <c r="C14" s="2369">
        <v>30</v>
      </c>
      <c r="D14" s="2291" t="s">
        <v>1939</v>
      </c>
      <c r="E14" s="2374"/>
      <c r="F14" s="2804">
        <v>0.1</v>
      </c>
      <c r="G14" s="2983">
        <v>75.161353028077713</v>
      </c>
      <c r="H14" s="2983"/>
      <c r="I14" s="2980">
        <f t="shared" si="0"/>
        <v>1</v>
      </c>
      <c r="J14" s="2326"/>
    </row>
    <row r="15" spans="1:15" s="2379" customFormat="1" ht="18" customHeight="1">
      <c r="A15" s="2375"/>
      <c r="B15" s="2376" t="s">
        <v>1910</v>
      </c>
      <c r="C15" s="881" t="s">
        <v>24</v>
      </c>
      <c r="D15" s="2380" t="s">
        <v>24</v>
      </c>
      <c r="E15" s="2377"/>
      <c r="F15" s="2804" t="s">
        <v>24</v>
      </c>
      <c r="G15" s="2983" t="s">
        <v>24</v>
      </c>
      <c r="H15" s="2983"/>
      <c r="I15" s="2980" t="s">
        <v>24</v>
      </c>
      <c r="J15" s="2378"/>
    </row>
    <row r="16" spans="1:15" s="2379" customFormat="1" ht="18" customHeight="1">
      <c r="A16" s="2375"/>
      <c r="B16" s="2376" t="s">
        <v>1913</v>
      </c>
      <c r="C16" s="881" t="s">
        <v>24</v>
      </c>
      <c r="D16" s="2380" t="s">
        <v>24</v>
      </c>
      <c r="E16" s="2377"/>
      <c r="F16" s="2804" t="s">
        <v>24</v>
      </c>
      <c r="G16" s="2983" t="s">
        <v>24</v>
      </c>
      <c r="H16" s="2983"/>
      <c r="I16" s="2980" t="s">
        <v>24</v>
      </c>
      <c r="J16" s="2378"/>
    </row>
    <row r="17" spans="1:16" s="119" customFormat="1" ht="18" customHeight="1">
      <c r="A17" s="1684"/>
      <c r="B17" s="824" t="s">
        <v>1917</v>
      </c>
      <c r="C17" s="2369">
        <v>30</v>
      </c>
      <c r="D17" s="2291" t="s">
        <v>1997</v>
      </c>
      <c r="E17" s="2374"/>
      <c r="F17" s="2804">
        <v>0.1</v>
      </c>
      <c r="G17" s="2983">
        <v>100</v>
      </c>
      <c r="H17" s="2983"/>
      <c r="I17" s="2980">
        <f t="shared" si="0"/>
        <v>1</v>
      </c>
      <c r="J17" s="2326"/>
    </row>
    <row r="18" spans="1:16" s="119" customFormat="1" ht="18" customHeight="1">
      <c r="A18" s="1684"/>
      <c r="B18" s="824" t="s">
        <v>1921</v>
      </c>
      <c r="C18" s="2369">
        <v>30</v>
      </c>
      <c r="D18" s="2291" t="s">
        <v>1939</v>
      </c>
      <c r="E18" s="2374"/>
      <c r="F18" s="2804">
        <v>0.1</v>
      </c>
      <c r="G18" s="2983">
        <v>100</v>
      </c>
      <c r="H18" s="2983"/>
      <c r="I18" s="2980">
        <f t="shared" si="0"/>
        <v>1</v>
      </c>
      <c r="J18" s="2326"/>
    </row>
    <row r="19" spans="1:16" s="119" customFormat="1" ht="18" customHeight="1">
      <c r="A19" s="1684"/>
      <c r="B19" s="824" t="s">
        <v>1926</v>
      </c>
      <c r="C19" s="2369">
        <v>30</v>
      </c>
      <c r="D19" s="2291" t="s">
        <v>1939</v>
      </c>
      <c r="E19" s="2374"/>
      <c r="F19" s="2804">
        <v>0.1</v>
      </c>
      <c r="G19" s="2983">
        <v>100</v>
      </c>
      <c r="H19" s="2983"/>
      <c r="I19" s="2980">
        <f t="shared" si="0"/>
        <v>1</v>
      </c>
      <c r="J19" s="2326"/>
    </row>
    <row r="20" spans="1:16" s="119" customFormat="1" ht="18" customHeight="1">
      <c r="A20" s="1684"/>
      <c r="B20" s="824" t="s">
        <v>1929</v>
      </c>
      <c r="C20" s="2369">
        <v>30</v>
      </c>
      <c r="D20" s="2291" t="s">
        <v>1939</v>
      </c>
      <c r="E20" s="2374"/>
      <c r="F20" s="2804">
        <v>0.1</v>
      </c>
      <c r="G20" s="2983">
        <v>100</v>
      </c>
      <c r="H20" s="2983"/>
      <c r="I20" s="2980">
        <f t="shared" si="0"/>
        <v>1</v>
      </c>
      <c r="J20" s="2326"/>
    </row>
    <row r="21" spans="1:16" s="119" customFormat="1" ht="18" customHeight="1">
      <c r="A21" s="1684"/>
      <c r="B21" s="824" t="s">
        <v>1932</v>
      </c>
      <c r="C21" s="2369" t="s">
        <v>24</v>
      </c>
      <c r="D21" s="2291" t="s">
        <v>24</v>
      </c>
      <c r="E21" s="2374"/>
      <c r="F21" s="2804" t="s">
        <v>24</v>
      </c>
      <c r="G21" s="2804" t="s">
        <v>24</v>
      </c>
      <c r="H21" s="2983"/>
      <c r="I21" s="2804" t="s">
        <v>24</v>
      </c>
      <c r="J21" s="2326"/>
    </row>
    <row r="22" spans="1:16" s="119" customFormat="1" ht="18" customHeight="1">
      <c r="A22" s="1684"/>
      <c r="B22" s="866" t="s">
        <v>1935</v>
      </c>
      <c r="C22" s="2369" t="s">
        <v>24</v>
      </c>
      <c r="D22" s="2291" t="s">
        <v>24</v>
      </c>
      <c r="E22" s="2374"/>
      <c r="F22" s="2804" t="s">
        <v>24</v>
      </c>
      <c r="G22" s="2804" t="s">
        <v>24</v>
      </c>
      <c r="H22" s="2983"/>
      <c r="I22" s="2804" t="s">
        <v>24</v>
      </c>
      <c r="J22" s="2326"/>
    </row>
    <row r="23" spans="1:16" ht="27.95" customHeight="1">
      <c r="A23" s="1186"/>
      <c r="B23" s="2133"/>
      <c r="C23" s="2056"/>
      <c r="D23" s="2135"/>
      <c r="E23" s="1847"/>
      <c r="F23" s="1847"/>
      <c r="G23" s="1846"/>
      <c r="H23" s="1931"/>
      <c r="I23" s="1931"/>
      <c r="J23" s="1931"/>
    </row>
    <row r="24" spans="1:16" ht="27.95" customHeight="1">
      <c r="A24" s="2240"/>
      <c r="B24" s="2834"/>
      <c r="C24" s="2835"/>
      <c r="D24" s="2836"/>
      <c r="E24" s="1947"/>
      <c r="F24" s="1947"/>
      <c r="G24" s="1947"/>
      <c r="H24" s="77"/>
      <c r="I24" s="56"/>
      <c r="J24" s="56"/>
    </row>
    <row r="25" spans="1:16" ht="27.95" customHeight="1">
      <c r="A25" s="2039" t="s">
        <v>1729</v>
      </c>
      <c r="B25" s="4598" t="s">
        <v>1730</v>
      </c>
      <c r="C25" s="4599"/>
      <c r="D25" s="4600"/>
      <c r="E25" s="2381" t="s">
        <v>936</v>
      </c>
      <c r="F25" s="1812"/>
      <c r="G25" s="1812"/>
      <c r="H25" s="1943"/>
      <c r="I25" s="1943"/>
      <c r="J25" s="2821" t="s">
        <v>1584</v>
      </c>
      <c r="K25" s="50" t="s">
        <v>1998</v>
      </c>
      <c r="O25" s="50">
        <v>2</v>
      </c>
    </row>
    <row r="26" spans="1:16" ht="27.95" customHeight="1">
      <c r="A26" s="2057" t="s">
        <v>1495</v>
      </c>
      <c r="B26" s="4586" t="s">
        <v>1496</v>
      </c>
      <c r="C26" s="4587"/>
      <c r="D26" s="4588"/>
      <c r="E26" s="2352" t="s">
        <v>943</v>
      </c>
      <c r="F26" s="1818"/>
      <c r="G26" s="1818"/>
      <c r="H26" s="1791"/>
      <c r="I26" s="1792"/>
      <c r="J26" s="1793"/>
    </row>
    <row r="27" spans="1:16" ht="27.95" customHeight="1">
      <c r="A27" s="2280" t="s">
        <v>1875</v>
      </c>
      <c r="B27" s="2715" t="s">
        <v>1497</v>
      </c>
      <c r="C27" s="2716"/>
      <c r="D27" s="2717"/>
      <c r="E27" s="2352" t="s">
        <v>663</v>
      </c>
      <c r="F27" s="1818"/>
      <c r="G27" s="1818"/>
      <c r="H27" s="1791"/>
      <c r="I27" s="1792"/>
      <c r="J27" s="1793"/>
    </row>
    <row r="28" spans="1:16" ht="27.95" customHeight="1">
      <c r="A28" s="969"/>
      <c r="B28" s="2133" t="s">
        <v>48</v>
      </c>
      <c r="C28" s="2058">
        <v>100</v>
      </c>
      <c r="D28" s="2135" t="s">
        <v>181</v>
      </c>
      <c r="E28" s="536"/>
      <c r="F28" s="2676">
        <v>0.5</v>
      </c>
      <c r="G28" s="2676"/>
      <c r="H28" s="2353"/>
      <c r="I28" s="2353"/>
      <c r="J28" s="1931"/>
    </row>
    <row r="29" spans="1:16" ht="27.95" customHeight="1">
      <c r="A29" s="969"/>
      <c r="B29" s="2803" t="s">
        <v>2246</v>
      </c>
      <c r="C29" s="2793"/>
      <c r="D29" s="2794"/>
      <c r="E29" s="1849"/>
      <c r="F29" s="2785"/>
      <c r="G29" s="2785"/>
      <c r="H29" s="1971"/>
      <c r="I29" s="1971"/>
      <c r="J29" s="1931"/>
    </row>
    <row r="30" spans="1:16" s="2308" customFormat="1" ht="18" customHeight="1">
      <c r="A30" s="2413"/>
      <c r="B30" s="2787" t="s">
        <v>1938</v>
      </c>
      <c r="C30" s="2788">
        <v>180</v>
      </c>
      <c r="D30" s="2789" t="s">
        <v>1596</v>
      </c>
      <c r="E30" s="2304"/>
      <c r="F30" s="2784">
        <v>0.5</v>
      </c>
      <c r="G30" s="2984">
        <v>0.5</v>
      </c>
      <c r="H30" s="2783"/>
      <c r="I30" s="2980">
        <f>IF(OR(G30=F30,G30&gt;F30),1,0)</f>
        <v>1</v>
      </c>
      <c r="J30" s="2537"/>
      <c r="K30" s="2306"/>
      <c r="L30" s="2306"/>
      <c r="M30" s="2307"/>
      <c r="N30" s="2306"/>
      <c r="O30" s="2306"/>
      <c r="P30" s="2306"/>
    </row>
    <row r="31" spans="1:16" s="2308" customFormat="1" ht="18" customHeight="1">
      <c r="A31" s="2413"/>
      <c r="B31" s="2787" t="s">
        <v>2180</v>
      </c>
      <c r="C31" s="2788">
        <v>3</v>
      </c>
      <c r="D31" s="2789" t="s">
        <v>1939</v>
      </c>
      <c r="E31" s="2304"/>
      <c r="F31" s="2784">
        <v>0.5</v>
      </c>
      <c r="G31" s="2984">
        <v>1</v>
      </c>
      <c r="H31" s="2783"/>
      <c r="I31" s="2980">
        <f t="shared" ref="I31:I87" si="1">IF(OR(G31=F31,G31&gt;F31),1,0)</f>
        <v>1</v>
      </c>
      <c r="J31" s="2537"/>
      <c r="K31" s="2306"/>
      <c r="L31" s="2306"/>
      <c r="M31" s="2307"/>
      <c r="N31" s="2306"/>
      <c r="O31" s="2306"/>
      <c r="P31" s="2306"/>
    </row>
    <row r="32" spans="1:16" s="2308" customFormat="1" ht="18" customHeight="1" outlineLevel="1">
      <c r="A32" s="1162"/>
      <c r="B32" s="2790" t="s">
        <v>1880</v>
      </c>
      <c r="C32" s="2791">
        <v>4</v>
      </c>
      <c r="D32" s="2789" t="s">
        <v>1939</v>
      </c>
      <c r="E32" s="2304"/>
      <c r="F32" s="2784">
        <v>0.5</v>
      </c>
      <c r="G32" s="2985">
        <v>1</v>
      </c>
      <c r="H32" s="2783"/>
      <c r="I32" s="2980">
        <f t="shared" si="1"/>
        <v>1</v>
      </c>
      <c r="J32" s="2537"/>
      <c r="K32" s="2306"/>
      <c r="L32" s="2306"/>
      <c r="M32" s="2307"/>
      <c r="N32" s="2306"/>
      <c r="O32" s="2306"/>
      <c r="P32" s="2306"/>
    </row>
    <row r="33" spans="1:16" s="2308" customFormat="1" ht="18" customHeight="1" outlineLevel="1">
      <c r="A33" s="1162"/>
      <c r="B33" s="2790" t="s">
        <v>1881</v>
      </c>
      <c r="C33" s="2791">
        <v>37</v>
      </c>
      <c r="D33" s="2789" t="s">
        <v>1939</v>
      </c>
      <c r="E33" s="2304"/>
      <c r="F33" s="2784">
        <v>0.5</v>
      </c>
      <c r="G33" s="2986">
        <v>0.27027027027027001</v>
      </c>
      <c r="H33" s="2783"/>
      <c r="I33" s="2980">
        <f t="shared" si="1"/>
        <v>0</v>
      </c>
      <c r="J33" s="2537"/>
      <c r="K33" s="2306"/>
      <c r="L33" s="2306"/>
      <c r="M33" s="2307"/>
      <c r="N33" s="2306"/>
      <c r="O33" s="2306"/>
      <c r="P33" s="2306"/>
    </row>
    <row r="34" spans="1:16" s="2308" customFormat="1" ht="18" customHeight="1" outlineLevel="1">
      <c r="A34" s="1162"/>
      <c r="B34" s="2790" t="s">
        <v>1882</v>
      </c>
      <c r="C34" s="2791">
        <v>0</v>
      </c>
      <c r="D34" s="2789" t="s">
        <v>1939</v>
      </c>
      <c r="E34" s="2304"/>
      <c r="F34" s="2784" t="s">
        <v>24</v>
      </c>
      <c r="G34" s="2986" t="s">
        <v>24</v>
      </c>
      <c r="H34" s="2783"/>
      <c r="I34" s="2980"/>
      <c r="J34" s="2537"/>
      <c r="K34" s="2306"/>
      <c r="L34" s="2306"/>
      <c r="M34" s="2307"/>
      <c r="N34" s="2306"/>
      <c r="O34" s="2306"/>
      <c r="P34" s="2306"/>
    </row>
    <row r="35" spans="1:16" s="2308" customFormat="1" ht="18" customHeight="1" outlineLevel="1">
      <c r="A35" s="1162"/>
      <c r="B35" s="2790" t="s">
        <v>1883</v>
      </c>
      <c r="C35" s="2791">
        <v>0</v>
      </c>
      <c r="D35" s="2789" t="s">
        <v>1939</v>
      </c>
      <c r="E35" s="2304"/>
      <c r="F35" s="2784" t="s">
        <v>24</v>
      </c>
      <c r="G35" s="2987" t="s">
        <v>24</v>
      </c>
      <c r="H35" s="2783"/>
      <c r="I35" s="2980"/>
      <c r="J35" s="2537"/>
      <c r="K35" s="2306"/>
      <c r="L35" s="2306"/>
      <c r="M35" s="2307"/>
      <c r="N35" s="2306"/>
      <c r="O35" s="2306"/>
      <c r="P35" s="2306"/>
    </row>
    <row r="36" spans="1:16" s="2308" customFormat="1" ht="18" customHeight="1">
      <c r="A36" s="1162"/>
      <c r="B36" s="2787" t="s">
        <v>1884</v>
      </c>
      <c r="C36" s="2788">
        <v>41</v>
      </c>
      <c r="D36" s="2789" t="s">
        <v>1939</v>
      </c>
      <c r="E36" s="2304"/>
      <c r="F36" s="2784">
        <v>0.5</v>
      </c>
      <c r="G36" s="2984">
        <v>0.34150000000000003</v>
      </c>
      <c r="H36" s="2783"/>
      <c r="I36" s="2980">
        <f t="shared" si="1"/>
        <v>0</v>
      </c>
      <c r="J36" s="2537"/>
      <c r="K36" s="2306"/>
      <c r="L36" s="2306"/>
      <c r="M36" s="2307"/>
      <c r="N36" s="2306"/>
      <c r="O36" s="2306"/>
      <c r="P36" s="2306"/>
    </row>
    <row r="37" spans="1:16" s="2308" customFormat="1" ht="18" customHeight="1" outlineLevel="1">
      <c r="A37" s="1162"/>
      <c r="B37" s="2790" t="s">
        <v>1885</v>
      </c>
      <c r="C37" s="2791">
        <v>14</v>
      </c>
      <c r="D37" s="2789" t="s">
        <v>1939</v>
      </c>
      <c r="E37" s="2304"/>
      <c r="F37" s="2784">
        <v>0.5</v>
      </c>
      <c r="G37" s="2986">
        <v>1</v>
      </c>
      <c r="H37" s="2783"/>
      <c r="I37" s="2980">
        <f t="shared" si="1"/>
        <v>1</v>
      </c>
      <c r="J37" s="2537"/>
      <c r="K37" s="2306"/>
      <c r="L37" s="2306"/>
      <c r="M37" s="2307"/>
      <c r="N37" s="2306"/>
      <c r="O37" s="2306"/>
      <c r="P37" s="2306"/>
    </row>
    <row r="38" spans="1:16" s="2308" customFormat="1" ht="18" customHeight="1" outlineLevel="1">
      <c r="A38" s="1162"/>
      <c r="B38" s="2790" t="s">
        <v>1886</v>
      </c>
      <c r="C38" s="2791">
        <v>1</v>
      </c>
      <c r="D38" s="2789" t="s">
        <v>1939</v>
      </c>
      <c r="E38" s="2304"/>
      <c r="F38" s="2784">
        <v>0.5</v>
      </c>
      <c r="G38" s="2986">
        <v>1</v>
      </c>
      <c r="H38" s="2783"/>
      <c r="I38" s="2980">
        <f t="shared" si="1"/>
        <v>1</v>
      </c>
      <c r="J38" s="2537"/>
      <c r="K38" s="2306"/>
      <c r="L38" s="2306"/>
      <c r="M38" s="2307"/>
      <c r="N38" s="2306"/>
      <c r="O38" s="2306"/>
      <c r="P38" s="2306"/>
    </row>
    <row r="39" spans="1:16" s="2308" customFormat="1" ht="18" customHeight="1" outlineLevel="1">
      <c r="A39" s="1162"/>
      <c r="B39" s="2790" t="s">
        <v>1887</v>
      </c>
      <c r="C39" s="2791">
        <v>2</v>
      </c>
      <c r="D39" s="2789" t="s">
        <v>1939</v>
      </c>
      <c r="E39" s="2304"/>
      <c r="F39" s="2784">
        <v>0.5</v>
      </c>
      <c r="G39" s="2986">
        <v>1</v>
      </c>
      <c r="H39" s="2783"/>
      <c r="I39" s="2980">
        <f t="shared" si="1"/>
        <v>1</v>
      </c>
      <c r="J39" s="2537"/>
      <c r="K39" s="2306"/>
      <c r="L39" s="2306"/>
      <c r="M39" s="2307"/>
      <c r="N39" s="2306"/>
      <c r="O39" s="2306"/>
      <c r="P39" s="2306"/>
    </row>
    <row r="40" spans="1:16" s="2308" customFormat="1" ht="18" customHeight="1">
      <c r="A40" s="1162"/>
      <c r="B40" s="2787" t="s">
        <v>1888</v>
      </c>
      <c r="C40" s="2788">
        <v>17</v>
      </c>
      <c r="D40" s="2789" t="s">
        <v>1939</v>
      </c>
      <c r="E40" s="2304"/>
      <c r="F40" s="2784">
        <v>0.5</v>
      </c>
      <c r="G40" s="2984">
        <v>1</v>
      </c>
      <c r="H40" s="2783"/>
      <c r="I40" s="2980">
        <f t="shared" si="1"/>
        <v>1</v>
      </c>
      <c r="J40" s="2537"/>
      <c r="K40" s="2306"/>
      <c r="L40" s="2306"/>
      <c r="M40" s="2307"/>
      <c r="N40" s="2306"/>
      <c r="O40" s="2306"/>
      <c r="P40" s="2306"/>
    </row>
    <row r="41" spans="1:16" s="2308" customFormat="1" ht="18" customHeight="1" outlineLevel="1">
      <c r="A41" s="1162"/>
      <c r="B41" s="2790" t="s">
        <v>1889</v>
      </c>
      <c r="C41" s="2791">
        <v>0</v>
      </c>
      <c r="D41" s="2789" t="s">
        <v>1939</v>
      </c>
      <c r="E41" s="2304"/>
      <c r="F41" s="2784" t="s">
        <v>24</v>
      </c>
      <c r="G41" s="2986" t="s">
        <v>24</v>
      </c>
      <c r="H41" s="2783"/>
      <c r="I41" s="2980"/>
      <c r="J41" s="2537"/>
      <c r="K41" s="2306"/>
      <c r="L41" s="2306"/>
      <c r="M41" s="2307"/>
      <c r="N41" s="2306"/>
      <c r="O41" s="2306"/>
      <c r="P41" s="2306"/>
    </row>
    <row r="42" spans="1:16" s="2308" customFormat="1" ht="18" customHeight="1" outlineLevel="1">
      <c r="A42" s="1162"/>
      <c r="B42" s="2790" t="s">
        <v>1890</v>
      </c>
      <c r="C42" s="2791">
        <v>1</v>
      </c>
      <c r="D42" s="2789" t="s">
        <v>1939</v>
      </c>
      <c r="E42" s="2304"/>
      <c r="F42" s="2784">
        <v>0.5</v>
      </c>
      <c r="G42" s="2986">
        <v>1</v>
      </c>
      <c r="H42" s="2783"/>
      <c r="I42" s="2980">
        <f t="shared" si="1"/>
        <v>1</v>
      </c>
      <c r="J42" s="2537"/>
      <c r="K42" s="2306"/>
      <c r="L42" s="2306"/>
      <c r="M42" s="2307"/>
      <c r="N42" s="2306"/>
      <c r="O42" s="2306"/>
      <c r="P42" s="2306"/>
    </row>
    <row r="43" spans="1:16" s="2308" customFormat="1" ht="18" customHeight="1" outlineLevel="1">
      <c r="A43" s="1162"/>
      <c r="B43" s="2790" t="s">
        <v>1891</v>
      </c>
      <c r="C43" s="2791">
        <v>1</v>
      </c>
      <c r="D43" s="2789" t="s">
        <v>1939</v>
      </c>
      <c r="E43" s="2304"/>
      <c r="F43" s="2784">
        <v>0.5</v>
      </c>
      <c r="G43" s="2986">
        <v>1</v>
      </c>
      <c r="H43" s="2783"/>
      <c r="I43" s="2980">
        <f t="shared" si="1"/>
        <v>1</v>
      </c>
      <c r="J43" s="2537"/>
      <c r="K43" s="2306"/>
      <c r="L43" s="2306"/>
      <c r="M43" s="2307"/>
      <c r="N43" s="2306"/>
      <c r="O43" s="2306"/>
      <c r="P43" s="2306"/>
    </row>
    <row r="44" spans="1:16" s="2308" customFormat="1" ht="18" customHeight="1">
      <c r="A44" s="1162"/>
      <c r="B44" s="2787" t="s">
        <v>1892</v>
      </c>
      <c r="C44" s="2788">
        <v>2</v>
      </c>
      <c r="D44" s="2789" t="s">
        <v>1939</v>
      </c>
      <c r="E44" s="2304"/>
      <c r="F44" s="2784">
        <v>0.5</v>
      </c>
      <c r="G44" s="2984">
        <v>1</v>
      </c>
      <c r="H44" s="2783"/>
      <c r="I44" s="2980">
        <f t="shared" si="1"/>
        <v>1</v>
      </c>
      <c r="J44" s="2537"/>
      <c r="K44" s="2306"/>
      <c r="L44" s="2306"/>
      <c r="M44" s="2307"/>
      <c r="N44" s="2306"/>
      <c r="O44" s="2306"/>
      <c r="P44" s="2306"/>
    </row>
    <row r="45" spans="1:16" s="2308" customFormat="1" ht="18" customHeight="1" outlineLevel="1">
      <c r="A45" s="1162"/>
      <c r="B45" s="2790" t="s">
        <v>1893</v>
      </c>
      <c r="C45" s="2791">
        <v>9</v>
      </c>
      <c r="D45" s="2789" t="s">
        <v>1939</v>
      </c>
      <c r="E45" s="2304"/>
      <c r="F45" s="2784">
        <v>0.5</v>
      </c>
      <c r="G45" s="2986">
        <v>0.55555555555555602</v>
      </c>
      <c r="H45" s="2783"/>
      <c r="I45" s="2980">
        <f t="shared" si="1"/>
        <v>1</v>
      </c>
      <c r="J45" s="2537"/>
      <c r="K45" s="2306"/>
      <c r="L45" s="2306"/>
      <c r="M45" s="2307"/>
      <c r="N45" s="2306"/>
      <c r="O45" s="2306"/>
      <c r="P45" s="2306"/>
    </row>
    <row r="46" spans="1:16" s="2308" customFormat="1" ht="18" customHeight="1" outlineLevel="1">
      <c r="A46" s="1162"/>
      <c r="B46" s="2790" t="s">
        <v>1894</v>
      </c>
      <c r="C46" s="2791">
        <v>4</v>
      </c>
      <c r="D46" s="2789" t="s">
        <v>1939</v>
      </c>
      <c r="E46" s="2304"/>
      <c r="F46" s="2784">
        <v>0.5</v>
      </c>
      <c r="G46" s="2986">
        <v>1</v>
      </c>
      <c r="H46" s="2783"/>
      <c r="I46" s="2980">
        <f t="shared" si="1"/>
        <v>1</v>
      </c>
      <c r="J46" s="2537"/>
      <c r="K46" s="2306"/>
      <c r="L46" s="2306"/>
      <c r="M46" s="2307"/>
      <c r="N46" s="2306"/>
      <c r="O46" s="2306"/>
      <c r="P46" s="2306"/>
    </row>
    <row r="47" spans="1:16" s="2308" customFormat="1" ht="18" customHeight="1" outlineLevel="1">
      <c r="A47" s="1162"/>
      <c r="B47" s="2790" t="s">
        <v>1895</v>
      </c>
      <c r="C47" s="2791">
        <v>0</v>
      </c>
      <c r="D47" s="2789" t="s">
        <v>1939</v>
      </c>
      <c r="E47" s="2304"/>
      <c r="F47" s="2784" t="s">
        <v>24</v>
      </c>
      <c r="G47" s="2784" t="s">
        <v>24</v>
      </c>
      <c r="H47" s="2783"/>
      <c r="I47" s="2784"/>
      <c r="J47" s="2537"/>
      <c r="K47" s="2306"/>
      <c r="L47" s="2306"/>
      <c r="M47" s="2307"/>
      <c r="N47" s="2306"/>
      <c r="O47" s="2306"/>
      <c r="P47" s="2306"/>
    </row>
    <row r="48" spans="1:16" s="2308" customFormat="1" ht="18" customHeight="1" outlineLevel="1">
      <c r="A48" s="1162"/>
      <c r="B48" s="2790" t="s">
        <v>1896</v>
      </c>
      <c r="C48" s="2791">
        <v>0</v>
      </c>
      <c r="D48" s="2789" t="s">
        <v>1939</v>
      </c>
      <c r="E48" s="2304"/>
      <c r="F48" s="2784" t="s">
        <v>24</v>
      </c>
      <c r="G48" s="2784" t="s">
        <v>24</v>
      </c>
      <c r="H48" s="2783"/>
      <c r="I48" s="2784"/>
      <c r="J48" s="2537"/>
      <c r="K48" s="2306"/>
      <c r="L48" s="2306"/>
      <c r="M48" s="2307"/>
      <c r="N48" s="2306"/>
      <c r="O48" s="2306"/>
      <c r="P48" s="2306"/>
    </row>
    <row r="49" spans="1:16" s="2308" customFormat="1" ht="18" customHeight="1">
      <c r="A49" s="1162"/>
      <c r="B49" s="2787" t="s">
        <v>1897</v>
      </c>
      <c r="C49" s="2788">
        <v>13</v>
      </c>
      <c r="D49" s="2789" t="s">
        <v>1939</v>
      </c>
      <c r="E49" s="2304"/>
      <c r="F49" s="2784">
        <v>0.5</v>
      </c>
      <c r="G49" s="2984">
        <v>0.69230000000000003</v>
      </c>
      <c r="H49" s="2783"/>
      <c r="I49" s="2980">
        <f t="shared" si="1"/>
        <v>1</v>
      </c>
      <c r="J49" s="2537"/>
      <c r="K49" s="2306"/>
      <c r="L49" s="2306"/>
      <c r="M49" s="2307"/>
      <c r="N49" s="2306"/>
      <c r="O49" s="2306"/>
      <c r="P49" s="2306"/>
    </row>
    <row r="50" spans="1:16" s="2308" customFormat="1" ht="18" customHeight="1" outlineLevel="1">
      <c r="A50" s="1162"/>
      <c r="B50" s="2790" t="s">
        <v>1898</v>
      </c>
      <c r="C50" s="2791">
        <v>12</v>
      </c>
      <c r="D50" s="2789" t="s">
        <v>1939</v>
      </c>
      <c r="E50" s="2304"/>
      <c r="F50" s="2784">
        <v>0.5</v>
      </c>
      <c r="G50" s="2986">
        <v>0.83333333333333304</v>
      </c>
      <c r="H50" s="2783"/>
      <c r="I50" s="2980">
        <f t="shared" si="1"/>
        <v>1</v>
      </c>
      <c r="J50" s="2537"/>
      <c r="K50" s="2306"/>
      <c r="L50" s="2306"/>
      <c r="M50" s="2307"/>
      <c r="N50" s="2306"/>
      <c r="O50" s="2306"/>
      <c r="P50" s="2306"/>
    </row>
    <row r="51" spans="1:16" s="2308" customFormat="1" ht="18" customHeight="1" outlineLevel="1">
      <c r="A51" s="1162"/>
      <c r="B51" s="2790" t="s">
        <v>1899</v>
      </c>
      <c r="C51" s="2791">
        <v>1</v>
      </c>
      <c r="D51" s="2789" t="s">
        <v>1939</v>
      </c>
      <c r="E51" s="2304"/>
      <c r="F51" s="2784">
        <v>0.5</v>
      </c>
      <c r="G51" s="2986">
        <v>0</v>
      </c>
      <c r="H51" s="2783"/>
      <c r="I51" s="2980">
        <f t="shared" si="1"/>
        <v>0</v>
      </c>
      <c r="J51" s="2537"/>
      <c r="K51" s="2306"/>
      <c r="L51" s="2306"/>
      <c r="M51" s="2307"/>
      <c r="N51" s="2306"/>
      <c r="O51" s="2306"/>
      <c r="P51" s="2306"/>
    </row>
    <row r="52" spans="1:16" s="2308" customFormat="1" ht="18" customHeight="1">
      <c r="A52" s="1162"/>
      <c r="B52" s="2787" t="s">
        <v>1900</v>
      </c>
      <c r="C52" s="2788">
        <v>13</v>
      </c>
      <c r="D52" s="2789" t="s">
        <v>1939</v>
      </c>
      <c r="E52" s="2304"/>
      <c r="F52" s="2784">
        <v>0.5</v>
      </c>
      <c r="G52" s="2984">
        <v>0.76919999999999999</v>
      </c>
      <c r="H52" s="2783"/>
      <c r="I52" s="2980">
        <f t="shared" si="1"/>
        <v>1</v>
      </c>
      <c r="J52" s="2537"/>
      <c r="K52" s="2306"/>
      <c r="L52" s="2306"/>
      <c r="M52" s="2307"/>
      <c r="N52" s="2306"/>
      <c r="O52" s="2306"/>
      <c r="P52" s="2306"/>
    </row>
    <row r="53" spans="1:16" s="2308" customFormat="1" ht="18" customHeight="1" outlineLevel="1">
      <c r="A53" s="1162"/>
      <c r="B53" s="2790" t="s">
        <v>1901</v>
      </c>
      <c r="C53" s="2791">
        <v>0</v>
      </c>
      <c r="D53" s="2789" t="s">
        <v>1939</v>
      </c>
      <c r="E53" s="2304"/>
      <c r="F53" s="2784" t="s">
        <v>24</v>
      </c>
      <c r="G53" s="2784" t="s">
        <v>24</v>
      </c>
      <c r="H53" s="2783"/>
      <c r="I53" s="2784"/>
      <c r="J53" s="2537"/>
      <c r="K53" s="2306"/>
      <c r="L53" s="2306"/>
      <c r="M53" s="2307"/>
      <c r="N53" s="2306"/>
      <c r="O53" s="2306"/>
      <c r="P53" s="2306"/>
    </row>
    <row r="54" spans="1:16" s="2308" customFormat="1" ht="18" customHeight="1" outlineLevel="1">
      <c r="A54" s="1162"/>
      <c r="B54" s="2790" t="s">
        <v>1902</v>
      </c>
      <c r="C54" s="2791">
        <v>0</v>
      </c>
      <c r="D54" s="2789" t="s">
        <v>1939</v>
      </c>
      <c r="E54" s="2304"/>
      <c r="F54" s="2784" t="s">
        <v>24</v>
      </c>
      <c r="G54" s="2784" t="s">
        <v>24</v>
      </c>
      <c r="H54" s="2783"/>
      <c r="I54" s="2784"/>
      <c r="J54" s="2537"/>
      <c r="K54" s="2306"/>
      <c r="L54" s="2306"/>
      <c r="M54" s="2307"/>
      <c r="N54" s="2306"/>
      <c r="O54" s="2306"/>
      <c r="P54" s="2306"/>
    </row>
    <row r="55" spans="1:16" s="2308" customFormat="1" ht="18" customHeight="1" outlineLevel="1">
      <c r="A55" s="1162"/>
      <c r="B55" s="2790" t="s">
        <v>1903</v>
      </c>
      <c r="C55" s="2791">
        <v>0</v>
      </c>
      <c r="D55" s="2789" t="s">
        <v>1939</v>
      </c>
      <c r="E55" s="2304"/>
      <c r="F55" s="2784" t="s">
        <v>24</v>
      </c>
      <c r="G55" s="2784" t="s">
        <v>24</v>
      </c>
      <c r="H55" s="2783"/>
      <c r="I55" s="2784"/>
      <c r="J55" s="2537"/>
      <c r="K55" s="2306"/>
      <c r="L55" s="2306"/>
      <c r="M55" s="2307"/>
      <c r="N55" s="2306"/>
      <c r="O55" s="2306"/>
      <c r="P55" s="2306"/>
    </row>
    <row r="56" spans="1:16" s="2308" customFormat="1" ht="18" customHeight="1" outlineLevel="1">
      <c r="A56" s="1483"/>
      <c r="B56" s="2790" t="s">
        <v>1904</v>
      </c>
      <c r="C56" s="2791">
        <v>0</v>
      </c>
      <c r="D56" s="2789" t="s">
        <v>1939</v>
      </c>
      <c r="E56" s="2304"/>
      <c r="F56" s="2784" t="s">
        <v>24</v>
      </c>
      <c r="G56" s="2784" t="s">
        <v>24</v>
      </c>
      <c r="H56" s="2783"/>
      <c r="I56" s="2784"/>
      <c r="J56" s="2537"/>
      <c r="K56" s="2306"/>
      <c r="L56" s="2306"/>
      <c r="M56" s="2307"/>
      <c r="N56" s="2306"/>
      <c r="O56" s="2306"/>
      <c r="P56" s="2306"/>
    </row>
    <row r="57" spans="1:16" s="2308" customFormat="1" ht="18" customHeight="1">
      <c r="A57" s="1162"/>
      <c r="B57" s="2787" t="s">
        <v>1905</v>
      </c>
      <c r="C57" s="2788">
        <v>0</v>
      </c>
      <c r="D57" s="2789" t="s">
        <v>1939</v>
      </c>
      <c r="E57" s="2304"/>
      <c r="F57" s="2784" t="s">
        <v>24</v>
      </c>
      <c r="G57" s="2784" t="s">
        <v>24</v>
      </c>
      <c r="H57" s="2783"/>
      <c r="I57" s="2784"/>
      <c r="J57" s="2537"/>
      <c r="K57" s="2306"/>
      <c r="L57" s="2306"/>
      <c r="M57" s="2307"/>
      <c r="N57" s="2306"/>
      <c r="O57" s="2306"/>
      <c r="P57" s="2306"/>
    </row>
    <row r="58" spans="1:16" s="2308" customFormat="1" ht="18" customHeight="1" outlineLevel="1">
      <c r="A58" s="1162"/>
      <c r="B58" s="2790" t="s">
        <v>1906</v>
      </c>
      <c r="C58" s="2791">
        <v>5</v>
      </c>
      <c r="D58" s="2789" t="s">
        <v>1939</v>
      </c>
      <c r="E58" s="2304"/>
      <c r="F58" s="2784">
        <v>0.5</v>
      </c>
      <c r="G58" s="2986">
        <v>1</v>
      </c>
      <c r="H58" s="2783"/>
      <c r="I58" s="2980">
        <f t="shared" si="1"/>
        <v>1</v>
      </c>
      <c r="J58" s="2537"/>
      <c r="K58" s="2306"/>
      <c r="L58" s="2306"/>
      <c r="M58" s="2307"/>
      <c r="N58" s="2306"/>
      <c r="O58" s="2306"/>
      <c r="P58" s="2306"/>
    </row>
    <row r="59" spans="1:16" s="2308" customFormat="1" ht="18" customHeight="1" outlineLevel="1">
      <c r="A59" s="1162"/>
      <c r="B59" s="2790" t="s">
        <v>1907</v>
      </c>
      <c r="C59" s="2791">
        <v>0</v>
      </c>
      <c r="D59" s="2789" t="s">
        <v>1939</v>
      </c>
      <c r="E59" s="2304"/>
      <c r="F59" s="2791">
        <v>0</v>
      </c>
      <c r="G59" s="2791">
        <v>0</v>
      </c>
      <c r="H59" s="2783"/>
      <c r="I59" s="2791"/>
      <c r="J59" s="2537"/>
      <c r="K59" s="2306"/>
      <c r="L59" s="2306"/>
      <c r="M59" s="2307"/>
      <c r="N59" s="2306"/>
      <c r="O59" s="2306"/>
      <c r="P59" s="2306"/>
    </row>
    <row r="60" spans="1:16" s="2308" customFormat="1" ht="18" customHeight="1" outlineLevel="1">
      <c r="A60" s="1162"/>
      <c r="B60" s="2790" t="s">
        <v>1908</v>
      </c>
      <c r="C60" s="2791">
        <v>0</v>
      </c>
      <c r="D60" s="2789" t="s">
        <v>1939</v>
      </c>
      <c r="E60" s="2304"/>
      <c r="F60" s="2791">
        <v>0</v>
      </c>
      <c r="G60" s="2791">
        <v>0</v>
      </c>
      <c r="H60" s="2783"/>
      <c r="I60" s="2791"/>
      <c r="J60" s="2537"/>
      <c r="K60" s="2306"/>
      <c r="L60" s="2306"/>
      <c r="M60" s="2307"/>
      <c r="N60" s="2306"/>
      <c r="O60" s="2306"/>
      <c r="P60" s="2306"/>
    </row>
    <row r="61" spans="1:16" s="2308" customFormat="1" ht="18" customHeight="1">
      <c r="A61" s="1162"/>
      <c r="B61" s="2787" t="s">
        <v>1909</v>
      </c>
      <c r="C61" s="2788">
        <v>5</v>
      </c>
      <c r="D61" s="2789" t="s">
        <v>1939</v>
      </c>
      <c r="E61" s="2304"/>
      <c r="F61" s="2784">
        <v>0.5</v>
      </c>
      <c r="G61" s="2984">
        <v>1</v>
      </c>
      <c r="H61" s="2783"/>
      <c r="I61" s="2980">
        <f t="shared" si="1"/>
        <v>1</v>
      </c>
      <c r="J61" s="2537"/>
      <c r="K61" s="2306"/>
      <c r="L61" s="2306"/>
      <c r="M61" s="2307"/>
      <c r="N61" s="2306"/>
      <c r="O61" s="2306"/>
      <c r="P61" s="2306"/>
    </row>
    <row r="62" spans="1:16" s="2308" customFormat="1" ht="18" customHeight="1">
      <c r="A62" s="1162"/>
      <c r="B62" s="2787" t="s">
        <v>1910</v>
      </c>
      <c r="C62" s="2788">
        <v>8</v>
      </c>
      <c r="D62" s="2789" t="s">
        <v>1939</v>
      </c>
      <c r="E62" s="2304"/>
      <c r="F62" s="2784">
        <v>0.5</v>
      </c>
      <c r="G62" s="2984">
        <v>0.375</v>
      </c>
      <c r="H62" s="2783"/>
      <c r="I62" s="2980">
        <f t="shared" si="1"/>
        <v>0</v>
      </c>
      <c r="J62" s="2537"/>
      <c r="K62" s="2306"/>
      <c r="L62" s="2306"/>
      <c r="M62" s="2307"/>
      <c r="N62" s="2306"/>
      <c r="O62" s="2306"/>
      <c r="P62" s="2306"/>
    </row>
    <row r="63" spans="1:16" s="2308" customFormat="1" ht="18" customHeight="1" outlineLevel="1">
      <c r="A63" s="1162"/>
      <c r="B63" s="2790" t="s">
        <v>1911</v>
      </c>
      <c r="C63" s="2791">
        <v>3</v>
      </c>
      <c r="D63" s="2789" t="s">
        <v>1939</v>
      </c>
      <c r="E63" s="2304"/>
      <c r="F63" s="2784">
        <v>0.5</v>
      </c>
      <c r="G63" s="2986">
        <v>0.66666666666666696</v>
      </c>
      <c r="H63" s="2783"/>
      <c r="I63" s="2980">
        <f t="shared" si="1"/>
        <v>1</v>
      </c>
      <c r="J63" s="2537"/>
      <c r="K63" s="2306"/>
      <c r="L63" s="2306"/>
      <c r="M63" s="2307"/>
      <c r="N63" s="2306"/>
      <c r="O63" s="2306"/>
      <c r="P63" s="2306"/>
    </row>
    <row r="64" spans="1:16" s="2308" customFormat="1" ht="18" customHeight="1" outlineLevel="1">
      <c r="A64" s="1162"/>
      <c r="B64" s="2790" t="s">
        <v>1912</v>
      </c>
      <c r="C64" s="2791">
        <v>1</v>
      </c>
      <c r="D64" s="2789" t="s">
        <v>1939</v>
      </c>
      <c r="E64" s="2304"/>
      <c r="F64" s="2784">
        <v>0.5</v>
      </c>
      <c r="G64" s="2986">
        <v>1</v>
      </c>
      <c r="H64" s="2783"/>
      <c r="I64" s="2980">
        <f t="shared" si="1"/>
        <v>1</v>
      </c>
      <c r="J64" s="2537"/>
      <c r="K64" s="2306"/>
      <c r="L64" s="2306"/>
      <c r="M64" s="2307"/>
      <c r="N64" s="2306"/>
      <c r="O64" s="2306"/>
      <c r="P64" s="2306"/>
    </row>
    <row r="65" spans="1:16" s="2308" customFormat="1" ht="18" customHeight="1">
      <c r="A65" s="1162"/>
      <c r="B65" s="2787" t="s">
        <v>1913</v>
      </c>
      <c r="C65" s="2788">
        <v>4</v>
      </c>
      <c r="D65" s="2789" t="s">
        <v>1939</v>
      </c>
      <c r="E65" s="2304"/>
      <c r="F65" s="2784">
        <v>0.5</v>
      </c>
      <c r="G65" s="2984">
        <v>0.75</v>
      </c>
      <c r="H65" s="2783"/>
      <c r="I65" s="2980">
        <f t="shared" si="1"/>
        <v>1</v>
      </c>
      <c r="J65" s="2537"/>
      <c r="K65" s="2306"/>
      <c r="L65" s="2306"/>
      <c r="M65" s="2307"/>
      <c r="N65" s="2306"/>
      <c r="O65" s="2306"/>
      <c r="P65" s="2306"/>
    </row>
    <row r="66" spans="1:16" s="2308" customFormat="1" ht="18" customHeight="1" outlineLevel="1">
      <c r="A66" s="1162"/>
      <c r="B66" s="2790" t="s">
        <v>1914</v>
      </c>
      <c r="C66" s="2791">
        <v>7</v>
      </c>
      <c r="D66" s="2789" t="s">
        <v>1939</v>
      </c>
      <c r="E66" s="2304"/>
      <c r="F66" s="2784">
        <v>0.5</v>
      </c>
      <c r="G66" s="2986">
        <v>1</v>
      </c>
      <c r="H66" s="2783"/>
      <c r="I66" s="2980">
        <f t="shared" si="1"/>
        <v>1</v>
      </c>
      <c r="J66" s="2537"/>
      <c r="K66" s="2306"/>
      <c r="L66" s="2306"/>
      <c r="M66" s="2307"/>
      <c r="N66" s="2306"/>
      <c r="O66" s="2306"/>
      <c r="P66" s="2306"/>
    </row>
    <row r="67" spans="1:16" s="2308" customFormat="1" ht="18" customHeight="1" outlineLevel="1">
      <c r="A67" s="1162"/>
      <c r="B67" s="2790" t="s">
        <v>1915</v>
      </c>
      <c r="C67" s="2791">
        <v>5</v>
      </c>
      <c r="D67" s="2789" t="s">
        <v>1939</v>
      </c>
      <c r="E67" s="2304"/>
      <c r="F67" s="2784">
        <v>0.5</v>
      </c>
      <c r="G67" s="2986">
        <v>0</v>
      </c>
      <c r="H67" s="2783"/>
      <c r="I67" s="2980">
        <f t="shared" si="1"/>
        <v>0</v>
      </c>
      <c r="J67" s="2537"/>
      <c r="K67" s="2306"/>
      <c r="L67" s="2306"/>
      <c r="M67" s="2307"/>
      <c r="N67" s="2306"/>
      <c r="O67" s="2306"/>
      <c r="P67" s="2306"/>
    </row>
    <row r="68" spans="1:16" s="2308" customFormat="1" ht="18" customHeight="1" outlineLevel="1">
      <c r="A68" s="1162"/>
      <c r="B68" s="2790" t="s">
        <v>1916</v>
      </c>
      <c r="C68" s="2791">
        <v>0</v>
      </c>
      <c r="D68" s="2789" t="s">
        <v>1939</v>
      </c>
      <c r="E68" s="2304"/>
      <c r="F68" s="2784" t="s">
        <v>24</v>
      </c>
      <c r="G68" s="2986" t="s">
        <v>24</v>
      </c>
      <c r="H68" s="2783"/>
      <c r="I68" s="2980"/>
      <c r="J68" s="2537"/>
      <c r="K68" s="2306"/>
      <c r="L68" s="2306"/>
      <c r="M68" s="2307"/>
      <c r="N68" s="2306"/>
      <c r="O68" s="2306"/>
      <c r="P68" s="2306"/>
    </row>
    <row r="69" spans="1:16" s="2308" customFormat="1" ht="18" customHeight="1">
      <c r="A69" s="1162"/>
      <c r="B69" s="2787" t="s">
        <v>1917</v>
      </c>
      <c r="C69" s="2788">
        <v>12</v>
      </c>
      <c r="D69" s="2789" t="s">
        <v>1939</v>
      </c>
      <c r="E69" s="2304"/>
      <c r="F69" s="2784">
        <v>0.5</v>
      </c>
      <c r="G69" s="2984">
        <v>0.58330000000000004</v>
      </c>
      <c r="H69" s="2783"/>
      <c r="I69" s="2980">
        <f t="shared" si="1"/>
        <v>1</v>
      </c>
      <c r="J69" s="2537"/>
      <c r="K69" s="2306"/>
      <c r="L69" s="2306"/>
      <c r="M69" s="2307"/>
      <c r="N69" s="2306"/>
      <c r="O69" s="2306"/>
      <c r="P69" s="2306"/>
    </row>
    <row r="70" spans="1:16" s="2308" customFormat="1" ht="18" customHeight="1" outlineLevel="1">
      <c r="A70" s="1162"/>
      <c r="B70" s="2790" t="s">
        <v>1918</v>
      </c>
      <c r="C70" s="2791">
        <v>3</v>
      </c>
      <c r="D70" s="2789" t="s">
        <v>1939</v>
      </c>
      <c r="E70" s="2304"/>
      <c r="F70" s="2784">
        <v>0.5</v>
      </c>
      <c r="G70" s="2986">
        <v>1</v>
      </c>
      <c r="H70" s="2783"/>
      <c r="I70" s="2980">
        <f t="shared" si="1"/>
        <v>1</v>
      </c>
      <c r="J70" s="2537"/>
      <c r="K70" s="2306"/>
      <c r="L70" s="2306"/>
      <c r="M70" s="2307"/>
      <c r="N70" s="2306"/>
      <c r="O70" s="2306"/>
      <c r="P70" s="2306"/>
    </row>
    <row r="71" spans="1:16" s="2308" customFormat="1" ht="18" customHeight="1" outlineLevel="1">
      <c r="A71" s="1162"/>
      <c r="B71" s="2790" t="s">
        <v>1919</v>
      </c>
      <c r="C71" s="2791">
        <v>1</v>
      </c>
      <c r="D71" s="2789" t="s">
        <v>1939</v>
      </c>
      <c r="E71" s="2304"/>
      <c r="F71" s="2784">
        <v>0.5</v>
      </c>
      <c r="G71" s="2986">
        <v>0</v>
      </c>
      <c r="H71" s="2783"/>
      <c r="I71" s="2980">
        <f t="shared" si="1"/>
        <v>0</v>
      </c>
      <c r="J71" s="2537"/>
      <c r="K71" s="2306"/>
      <c r="L71" s="2306"/>
      <c r="M71" s="2307"/>
      <c r="N71" s="2306"/>
      <c r="O71" s="2306"/>
      <c r="P71" s="2306"/>
    </row>
    <row r="72" spans="1:16" s="2308" customFormat="1" ht="18" customHeight="1" outlineLevel="1">
      <c r="A72" s="1162"/>
      <c r="B72" s="2790" t="s">
        <v>1920</v>
      </c>
      <c r="C72" s="2791">
        <v>0</v>
      </c>
      <c r="D72" s="2789" t="s">
        <v>1939</v>
      </c>
      <c r="E72" s="2304"/>
      <c r="F72" s="2791">
        <v>0</v>
      </c>
      <c r="G72" s="2791">
        <v>0</v>
      </c>
      <c r="H72" s="2783"/>
      <c r="I72" s="2791"/>
      <c r="J72" s="2537"/>
      <c r="K72" s="2306"/>
      <c r="L72" s="2306"/>
      <c r="M72" s="2307"/>
      <c r="N72" s="2306"/>
      <c r="O72" s="2306"/>
      <c r="P72" s="2306"/>
    </row>
    <row r="73" spans="1:16" s="2308" customFormat="1" ht="18" customHeight="1">
      <c r="A73" s="1162"/>
      <c r="B73" s="2787" t="s">
        <v>1921</v>
      </c>
      <c r="C73" s="2788">
        <v>4</v>
      </c>
      <c r="D73" s="2789" t="s">
        <v>1939</v>
      </c>
      <c r="E73" s="2304"/>
      <c r="F73" s="2784">
        <v>0.5</v>
      </c>
      <c r="G73" s="2984">
        <v>0.75</v>
      </c>
      <c r="H73" s="2783"/>
      <c r="I73" s="2980">
        <f t="shared" si="1"/>
        <v>1</v>
      </c>
      <c r="J73" s="2537"/>
      <c r="K73" s="2306"/>
      <c r="L73" s="2306"/>
      <c r="M73" s="2307"/>
      <c r="N73" s="2306"/>
      <c r="O73" s="2306"/>
      <c r="P73" s="2306"/>
    </row>
    <row r="74" spans="1:16" s="2308" customFormat="1" ht="18" customHeight="1" outlineLevel="1">
      <c r="A74" s="1162"/>
      <c r="B74" s="2790" t="s">
        <v>1922</v>
      </c>
      <c r="C74" s="2791">
        <v>5</v>
      </c>
      <c r="D74" s="2789" t="s">
        <v>1939</v>
      </c>
      <c r="E74" s="2304"/>
      <c r="F74" s="2784">
        <v>0.5</v>
      </c>
      <c r="G74" s="2986">
        <v>0</v>
      </c>
      <c r="H74" s="2783"/>
      <c r="I74" s="2980">
        <f t="shared" si="1"/>
        <v>0</v>
      </c>
      <c r="J74" s="2537"/>
      <c r="K74" s="2306"/>
      <c r="L74" s="2306"/>
      <c r="M74" s="2307"/>
      <c r="N74" s="2306"/>
      <c r="O74" s="2306"/>
      <c r="P74" s="2306"/>
    </row>
    <row r="75" spans="1:16" s="2308" customFormat="1" ht="18" customHeight="1" outlineLevel="1">
      <c r="A75" s="1162"/>
      <c r="B75" s="2790" t="s">
        <v>1923</v>
      </c>
      <c r="C75" s="2791">
        <v>2</v>
      </c>
      <c r="D75" s="2789" t="s">
        <v>1939</v>
      </c>
      <c r="E75" s="2304"/>
      <c r="F75" s="2784">
        <v>0.5</v>
      </c>
      <c r="G75" s="2986">
        <v>1</v>
      </c>
      <c r="H75" s="2783"/>
      <c r="I75" s="2980">
        <f t="shared" si="1"/>
        <v>1</v>
      </c>
      <c r="J75" s="2537"/>
      <c r="K75" s="2306"/>
      <c r="L75" s="2306"/>
      <c r="M75" s="2307"/>
      <c r="N75" s="2306"/>
      <c r="O75" s="2306"/>
      <c r="P75" s="2306"/>
    </row>
    <row r="76" spans="1:16" s="2308" customFormat="1" ht="18" customHeight="1" outlineLevel="1">
      <c r="A76" s="1162"/>
      <c r="B76" s="2790" t="s">
        <v>1924</v>
      </c>
      <c r="C76" s="2791">
        <v>4</v>
      </c>
      <c r="D76" s="2789" t="s">
        <v>1939</v>
      </c>
      <c r="E76" s="2304"/>
      <c r="F76" s="2784">
        <v>0.5</v>
      </c>
      <c r="G76" s="2986">
        <v>0</v>
      </c>
      <c r="H76" s="2783"/>
      <c r="I76" s="2980">
        <f t="shared" si="1"/>
        <v>0</v>
      </c>
      <c r="J76" s="2537"/>
      <c r="K76" s="2306"/>
      <c r="L76" s="2306"/>
      <c r="M76" s="2307"/>
      <c r="N76" s="2306"/>
      <c r="O76" s="2306"/>
      <c r="P76" s="2306"/>
    </row>
    <row r="77" spans="1:16" s="2308" customFormat="1" ht="18" customHeight="1" outlineLevel="1">
      <c r="A77" s="1162"/>
      <c r="B77" s="2790" t="s">
        <v>1925</v>
      </c>
      <c r="C77" s="2791">
        <v>0</v>
      </c>
      <c r="D77" s="2789" t="s">
        <v>1939</v>
      </c>
      <c r="E77" s="2304"/>
      <c r="F77" s="2791">
        <v>0</v>
      </c>
      <c r="G77" s="2791">
        <v>0</v>
      </c>
      <c r="H77" s="2783"/>
      <c r="I77" s="2791"/>
      <c r="J77" s="2537"/>
      <c r="K77" s="2306"/>
      <c r="L77" s="2306"/>
      <c r="M77" s="2307"/>
      <c r="N77" s="2306"/>
      <c r="O77" s="2306"/>
      <c r="P77" s="2306"/>
    </row>
    <row r="78" spans="1:16" s="2308" customFormat="1" ht="18" customHeight="1">
      <c r="A78" s="1162"/>
      <c r="B78" s="2787" t="s">
        <v>1926</v>
      </c>
      <c r="C78" s="2788">
        <v>11</v>
      </c>
      <c r="D78" s="2789" t="s">
        <v>1939</v>
      </c>
      <c r="E78" s="2304"/>
      <c r="F78" s="2784">
        <v>0.5</v>
      </c>
      <c r="G78" s="2984">
        <v>0.18179999999999999</v>
      </c>
      <c r="H78" s="2783"/>
      <c r="I78" s="2980">
        <f t="shared" si="1"/>
        <v>0</v>
      </c>
      <c r="J78" s="2537"/>
      <c r="K78" s="2306"/>
      <c r="L78" s="2306"/>
      <c r="M78" s="2307"/>
      <c r="N78" s="2306"/>
      <c r="O78" s="2306"/>
      <c r="P78" s="2306"/>
    </row>
    <row r="79" spans="1:16" s="2308" customFormat="1" ht="18" customHeight="1" outlineLevel="1">
      <c r="A79" s="1162"/>
      <c r="B79" s="2790" t="s">
        <v>1927</v>
      </c>
      <c r="C79" s="2791">
        <v>1</v>
      </c>
      <c r="D79" s="2789" t="s">
        <v>1939</v>
      </c>
      <c r="E79" s="2304"/>
      <c r="F79" s="2784">
        <v>0.5</v>
      </c>
      <c r="G79" s="2986">
        <v>1</v>
      </c>
      <c r="H79" s="2783"/>
      <c r="I79" s="2980">
        <f t="shared" si="1"/>
        <v>1</v>
      </c>
      <c r="J79" s="2537"/>
      <c r="K79" s="2306"/>
      <c r="L79" s="2306"/>
      <c r="M79" s="2307"/>
      <c r="N79" s="2306"/>
      <c r="O79" s="2306"/>
      <c r="P79" s="2306"/>
    </row>
    <row r="80" spans="1:16" s="2308" customFormat="1" ht="18" customHeight="1" outlineLevel="1">
      <c r="A80" s="1162"/>
      <c r="B80" s="2790" t="s">
        <v>1928</v>
      </c>
      <c r="C80" s="2791">
        <v>0</v>
      </c>
      <c r="D80" s="2789" t="s">
        <v>1939</v>
      </c>
      <c r="E80" s="2304"/>
      <c r="F80" s="2791">
        <v>0</v>
      </c>
      <c r="G80" s="2791">
        <v>0</v>
      </c>
      <c r="H80" s="2783"/>
      <c r="I80" s="2791"/>
      <c r="J80" s="2537"/>
      <c r="K80" s="2306"/>
      <c r="L80" s="2306"/>
      <c r="M80" s="2307"/>
      <c r="N80" s="2306"/>
      <c r="O80" s="2306"/>
      <c r="P80" s="2306"/>
    </row>
    <row r="81" spans="1:16" s="2308" customFormat="1" ht="18" customHeight="1">
      <c r="A81" s="1162"/>
      <c r="B81" s="2787" t="s">
        <v>1929</v>
      </c>
      <c r="C81" s="2788">
        <v>1</v>
      </c>
      <c r="D81" s="2789" t="s">
        <v>1939</v>
      </c>
      <c r="E81" s="2304"/>
      <c r="F81" s="2784">
        <v>0.5</v>
      </c>
      <c r="G81" s="2984">
        <v>1</v>
      </c>
      <c r="H81" s="2783"/>
      <c r="I81" s="2980">
        <f t="shared" si="1"/>
        <v>1</v>
      </c>
      <c r="J81" s="2537"/>
      <c r="K81" s="2306"/>
      <c r="L81" s="2306"/>
      <c r="M81" s="2307"/>
      <c r="N81" s="2306"/>
      <c r="O81" s="2306"/>
      <c r="P81" s="2306"/>
    </row>
    <row r="82" spans="1:16" s="2308" customFormat="1" ht="18" customHeight="1" outlineLevel="1">
      <c r="A82" s="1162"/>
      <c r="B82" s="2790" t="s">
        <v>2185</v>
      </c>
      <c r="C82" s="2791">
        <v>12</v>
      </c>
      <c r="D82" s="2789" t="s">
        <v>1939</v>
      </c>
      <c r="E82" s="2304"/>
      <c r="F82" s="2784">
        <v>0.5</v>
      </c>
      <c r="G82" s="2986">
        <v>0.5</v>
      </c>
      <c r="H82" s="2783"/>
      <c r="I82" s="2980">
        <f t="shared" si="1"/>
        <v>1</v>
      </c>
      <c r="J82" s="2537"/>
      <c r="K82" s="2306"/>
      <c r="L82" s="2306"/>
      <c r="M82" s="2307"/>
      <c r="N82" s="2306"/>
      <c r="O82" s="2306"/>
      <c r="P82" s="2306"/>
    </row>
    <row r="83" spans="1:16" s="2308" customFormat="1" ht="18" customHeight="1" outlineLevel="1">
      <c r="A83" s="1162"/>
      <c r="B83" s="2790" t="s">
        <v>1931</v>
      </c>
      <c r="C83" s="2791">
        <v>3</v>
      </c>
      <c r="D83" s="2789" t="s">
        <v>1939</v>
      </c>
      <c r="E83" s="2304"/>
      <c r="F83" s="2784">
        <v>0.5</v>
      </c>
      <c r="G83" s="2986">
        <v>0.66666666666666696</v>
      </c>
      <c r="H83" s="2783"/>
      <c r="I83" s="2980">
        <f t="shared" si="1"/>
        <v>1</v>
      </c>
      <c r="J83" s="2537"/>
      <c r="K83" s="2306"/>
      <c r="L83" s="2306"/>
      <c r="M83" s="2307"/>
      <c r="N83" s="2306"/>
      <c r="O83" s="2306"/>
      <c r="P83" s="2306"/>
    </row>
    <row r="84" spans="1:16" s="2308" customFormat="1" ht="18" customHeight="1">
      <c r="A84" s="2410"/>
      <c r="B84" s="2787" t="s">
        <v>1930</v>
      </c>
      <c r="C84" s="2788">
        <v>15</v>
      </c>
      <c r="D84" s="2789" t="s">
        <v>1939</v>
      </c>
      <c r="E84" s="2304"/>
      <c r="F84" s="2784">
        <v>0.5</v>
      </c>
      <c r="G84" s="2984">
        <v>0.5333</v>
      </c>
      <c r="H84" s="2783"/>
      <c r="I84" s="2980">
        <f t="shared" si="1"/>
        <v>1</v>
      </c>
      <c r="J84" s="2537"/>
      <c r="K84" s="2306"/>
      <c r="L84" s="2306"/>
      <c r="M84" s="2307"/>
      <c r="N84" s="2306"/>
      <c r="O84" s="2306"/>
      <c r="P84" s="2306"/>
    </row>
    <row r="85" spans="1:16" s="2308" customFormat="1" ht="18" customHeight="1" outlineLevel="1">
      <c r="A85" s="1162"/>
      <c r="B85" s="2792" t="s">
        <v>2186</v>
      </c>
      <c r="C85" s="2791">
        <v>15</v>
      </c>
      <c r="D85" s="2789" t="s">
        <v>1939</v>
      </c>
      <c r="E85" s="2304"/>
      <c r="F85" s="2784">
        <v>0.5</v>
      </c>
      <c r="G85" s="2986">
        <v>0</v>
      </c>
      <c r="H85" s="2783"/>
      <c r="I85" s="2980">
        <f t="shared" si="1"/>
        <v>0</v>
      </c>
      <c r="J85" s="2537"/>
      <c r="K85" s="2306"/>
      <c r="L85" s="2306"/>
      <c r="M85" s="2307"/>
      <c r="N85" s="2306"/>
      <c r="O85" s="2306"/>
      <c r="P85" s="2306"/>
    </row>
    <row r="86" spans="1:16" s="2308" customFormat="1" ht="18" customHeight="1" outlineLevel="1">
      <c r="A86" s="1162"/>
      <c r="B86" s="2790" t="s">
        <v>1934</v>
      </c>
      <c r="C86" s="2791">
        <v>16</v>
      </c>
      <c r="D86" s="2789" t="s">
        <v>1939</v>
      </c>
      <c r="E86" s="2304"/>
      <c r="F86" s="2784">
        <v>0.5</v>
      </c>
      <c r="G86" s="2986">
        <v>0.1875</v>
      </c>
      <c r="H86" s="2783"/>
      <c r="I86" s="2980">
        <f t="shared" si="1"/>
        <v>0</v>
      </c>
      <c r="J86" s="2537"/>
      <c r="K86" s="2306"/>
      <c r="L86" s="2306"/>
      <c r="M86" s="2307"/>
      <c r="N86" s="2306"/>
      <c r="O86" s="2306"/>
      <c r="P86" s="2306"/>
    </row>
    <row r="87" spans="1:16" s="2308" customFormat="1" ht="18" customHeight="1">
      <c r="A87" s="974"/>
      <c r="B87" s="2787" t="s">
        <v>2187</v>
      </c>
      <c r="C87" s="2788">
        <v>31</v>
      </c>
      <c r="D87" s="2789" t="s">
        <v>1939</v>
      </c>
      <c r="E87" s="2315"/>
      <c r="F87" s="2784">
        <v>0.5</v>
      </c>
      <c r="G87" s="2984">
        <v>9.6799999999999997E-2</v>
      </c>
      <c r="H87" s="2783"/>
      <c r="I87" s="2980">
        <f t="shared" si="1"/>
        <v>0</v>
      </c>
      <c r="J87" s="2538"/>
      <c r="K87" s="2317"/>
      <c r="L87" s="2318"/>
    </row>
    <row r="88" spans="1:16" ht="27.95" customHeight="1">
      <c r="A88" s="969"/>
      <c r="B88" s="2795"/>
      <c r="C88" s="2796"/>
      <c r="D88" s="2797"/>
      <c r="E88" s="1849"/>
      <c r="F88" s="2786"/>
      <c r="G88" s="2786"/>
      <c r="H88" s="1993"/>
      <c r="I88" s="1993"/>
      <c r="J88" s="1931"/>
    </row>
    <row r="89" spans="1:16" ht="27.95" customHeight="1">
      <c r="A89" s="1193"/>
      <c r="B89" s="866"/>
      <c r="C89" s="2058"/>
      <c r="D89" s="2135"/>
      <c r="E89" s="1849"/>
      <c r="F89" s="1821"/>
      <c r="G89" s="1821"/>
      <c r="H89" s="1931"/>
      <c r="I89" s="1931"/>
      <c r="J89" s="1931"/>
    </row>
    <row r="90" spans="1:16" ht="27.95" customHeight="1">
      <c r="A90" s="1194"/>
      <c r="B90" s="2215"/>
      <c r="C90" s="1942"/>
      <c r="D90" s="1197"/>
      <c r="E90" s="2216"/>
      <c r="F90" s="2087"/>
      <c r="G90" s="2087"/>
      <c r="H90" s="1939"/>
      <c r="I90" s="1939"/>
      <c r="J90" s="1939"/>
    </row>
    <row r="91" spans="1:16" ht="27.95" customHeight="1">
      <c r="A91" s="2039" t="s">
        <v>1729</v>
      </c>
      <c r="B91" s="4595" t="s">
        <v>1731</v>
      </c>
      <c r="C91" s="4596"/>
      <c r="D91" s="4597"/>
      <c r="E91" s="2381" t="s">
        <v>936</v>
      </c>
      <c r="F91" s="1812"/>
      <c r="G91" s="1812"/>
      <c r="H91" s="1943"/>
      <c r="I91" s="1944"/>
      <c r="J91" s="2821" t="s">
        <v>1584</v>
      </c>
      <c r="K91" s="50" t="s">
        <v>1998</v>
      </c>
      <c r="O91" s="50">
        <v>3</v>
      </c>
    </row>
    <row r="92" spans="1:16" ht="27.95" customHeight="1">
      <c r="A92" s="2057" t="s">
        <v>1830</v>
      </c>
      <c r="B92" s="4592" t="s">
        <v>1498</v>
      </c>
      <c r="C92" s="4593"/>
      <c r="D92" s="4594"/>
      <c r="E92" s="2352" t="s">
        <v>943</v>
      </c>
      <c r="F92" s="1818"/>
      <c r="G92" s="1818"/>
      <c r="H92" s="1794"/>
      <c r="I92" s="1795"/>
      <c r="J92" s="1793"/>
    </row>
    <row r="93" spans="1:16" ht="27.95" customHeight="1">
      <c r="A93" s="2280" t="s">
        <v>1875</v>
      </c>
      <c r="B93" s="4583" t="s">
        <v>1499</v>
      </c>
      <c r="C93" s="4584"/>
      <c r="D93" s="4585"/>
      <c r="E93" s="2352" t="s">
        <v>663</v>
      </c>
      <c r="F93" s="1818"/>
      <c r="G93" s="1818"/>
      <c r="H93" s="1794"/>
      <c r="I93" s="1795"/>
      <c r="J93" s="1793"/>
    </row>
    <row r="94" spans="1:16" ht="27.95" customHeight="1">
      <c r="A94" s="968"/>
      <c r="B94" s="2005" t="s">
        <v>48</v>
      </c>
      <c r="C94" s="2059">
        <v>100</v>
      </c>
      <c r="D94" s="829" t="s">
        <v>181</v>
      </c>
      <c r="E94" s="1818"/>
      <c r="F94" s="2676">
        <v>0.5</v>
      </c>
      <c r="G94" s="2676"/>
      <c r="H94" s="2353"/>
      <c r="I94" s="2353"/>
      <c r="J94" s="1931"/>
    </row>
    <row r="95" spans="1:16" ht="27.95" customHeight="1">
      <c r="A95" s="968"/>
      <c r="B95" s="2803" t="s">
        <v>2246</v>
      </c>
      <c r="C95" s="2802"/>
      <c r="D95" s="2798"/>
      <c r="E95" s="1849"/>
      <c r="F95" s="2785"/>
      <c r="G95" s="2785"/>
      <c r="H95" s="1971"/>
      <c r="I95" s="1971"/>
      <c r="J95" s="1931"/>
    </row>
    <row r="96" spans="1:16" s="2308" customFormat="1" ht="18" customHeight="1">
      <c r="A96" s="2413"/>
      <c r="B96" s="2787" t="s">
        <v>1938</v>
      </c>
      <c r="C96" s="2788">
        <v>4117</v>
      </c>
      <c r="D96" s="2789" t="s">
        <v>1596</v>
      </c>
      <c r="E96" s="2304"/>
      <c r="F96" s="2993">
        <v>50</v>
      </c>
      <c r="G96" s="2988">
        <v>64.197230993441821</v>
      </c>
      <c r="H96" s="2783"/>
      <c r="I96" s="2980">
        <f>IF(OR(G96=F96,G96&gt;F96),1,0)</f>
        <v>1</v>
      </c>
      <c r="J96" s="2537"/>
      <c r="K96" s="2306"/>
      <c r="L96" s="2994"/>
      <c r="M96" s="2307"/>
      <c r="N96" s="2306"/>
      <c r="O96" s="2306"/>
      <c r="P96" s="2306"/>
    </row>
    <row r="97" spans="1:16" s="2308" customFormat="1" ht="18" customHeight="1">
      <c r="A97" s="2413"/>
      <c r="B97" s="2787" t="s">
        <v>2180</v>
      </c>
      <c r="C97" s="2788">
        <v>4</v>
      </c>
      <c r="D97" s="2789" t="s">
        <v>1939</v>
      </c>
      <c r="E97" s="2304"/>
      <c r="F97" s="2993">
        <v>50</v>
      </c>
      <c r="G97" s="2989">
        <v>25</v>
      </c>
      <c r="H97" s="2783"/>
      <c r="I97" s="2980">
        <f t="shared" ref="I97:I153" si="2">IF(OR(G97=F97,G97&gt;F97),1,0)</f>
        <v>0</v>
      </c>
      <c r="J97" s="2537"/>
      <c r="K97" s="2306"/>
      <c r="L97" s="2994"/>
      <c r="M97" s="2307"/>
      <c r="N97" s="2306"/>
      <c r="O97" s="2306"/>
      <c r="P97" s="2306"/>
    </row>
    <row r="98" spans="1:16" s="2308" customFormat="1" ht="18" customHeight="1" outlineLevel="1">
      <c r="A98" s="1162"/>
      <c r="B98" s="2790" t="s">
        <v>1880</v>
      </c>
      <c r="C98" s="2791">
        <v>73</v>
      </c>
      <c r="D98" s="2789" t="s">
        <v>1939</v>
      </c>
      <c r="E98" s="2304"/>
      <c r="F98" s="2993">
        <v>50</v>
      </c>
      <c r="G98" s="2990">
        <v>71.232876712328761</v>
      </c>
      <c r="H98" s="2783"/>
      <c r="I98" s="2980">
        <f t="shared" si="2"/>
        <v>1</v>
      </c>
      <c r="J98" s="2537"/>
      <c r="K98" s="2306"/>
      <c r="L98" s="2995"/>
      <c r="M98" s="2307"/>
      <c r="N98" s="2306"/>
      <c r="O98" s="2306"/>
      <c r="P98" s="2306"/>
    </row>
    <row r="99" spans="1:16" s="2308" customFormat="1" ht="18" customHeight="1" outlineLevel="1">
      <c r="A99" s="1162"/>
      <c r="B99" s="2790" t="s">
        <v>1881</v>
      </c>
      <c r="C99" s="2791">
        <v>98</v>
      </c>
      <c r="D99" s="2789" t="s">
        <v>1939</v>
      </c>
      <c r="E99" s="2304"/>
      <c r="F99" s="2993">
        <v>50</v>
      </c>
      <c r="G99" s="2991">
        <v>33.673469387755105</v>
      </c>
      <c r="H99" s="2783"/>
      <c r="I99" s="2980">
        <f t="shared" si="2"/>
        <v>0</v>
      </c>
      <c r="J99" s="2537"/>
      <c r="K99" s="2306"/>
      <c r="L99" s="2995"/>
      <c r="M99" s="2307"/>
      <c r="N99" s="2306"/>
      <c r="O99" s="2306"/>
      <c r="P99" s="2306"/>
    </row>
    <row r="100" spans="1:16" s="2308" customFormat="1" ht="18" customHeight="1" outlineLevel="1">
      <c r="A100" s="1162"/>
      <c r="B100" s="2790" t="s">
        <v>1882</v>
      </c>
      <c r="C100" s="2791">
        <v>30</v>
      </c>
      <c r="D100" s="2789" t="s">
        <v>1939</v>
      </c>
      <c r="E100" s="2304"/>
      <c r="F100" s="2993">
        <v>50</v>
      </c>
      <c r="G100" s="2991">
        <v>73.333333333333329</v>
      </c>
      <c r="H100" s="2783"/>
      <c r="I100" s="2980">
        <f t="shared" si="2"/>
        <v>1</v>
      </c>
      <c r="J100" s="2537"/>
      <c r="K100" s="2306"/>
      <c r="L100" s="2995"/>
      <c r="M100" s="2307"/>
      <c r="N100" s="2306"/>
      <c r="O100" s="2306"/>
      <c r="P100" s="2306"/>
    </row>
    <row r="101" spans="1:16" s="2308" customFormat="1" ht="18" customHeight="1" outlineLevel="1">
      <c r="A101" s="1162"/>
      <c r="B101" s="2790" t="s">
        <v>1883</v>
      </c>
      <c r="C101" s="2791">
        <v>31</v>
      </c>
      <c r="D101" s="2789" t="s">
        <v>1939</v>
      </c>
      <c r="E101" s="2304"/>
      <c r="F101" s="2993">
        <v>50</v>
      </c>
      <c r="G101" s="2992">
        <v>96.774193548387103</v>
      </c>
      <c r="H101" s="2783"/>
      <c r="I101" s="2980">
        <f t="shared" si="2"/>
        <v>1</v>
      </c>
      <c r="J101" s="2537"/>
      <c r="K101" s="2306"/>
      <c r="L101" s="2995"/>
      <c r="M101" s="2307"/>
      <c r="N101" s="2306"/>
      <c r="O101" s="2306"/>
      <c r="P101" s="2306"/>
    </row>
    <row r="102" spans="1:16" s="2308" customFormat="1" ht="18" customHeight="1">
      <c r="A102" s="1162"/>
      <c r="B102" s="2787" t="s">
        <v>1884</v>
      </c>
      <c r="C102" s="2788">
        <v>232</v>
      </c>
      <c r="D102" s="2789" t="s">
        <v>1939</v>
      </c>
      <c r="E102" s="2304"/>
      <c r="F102" s="2993">
        <v>50</v>
      </c>
      <c r="G102" s="2988">
        <v>59.051724137931032</v>
      </c>
      <c r="H102" s="2783"/>
      <c r="I102" s="2980">
        <f t="shared" si="2"/>
        <v>1</v>
      </c>
      <c r="J102" s="2537"/>
      <c r="K102" s="2306"/>
      <c r="L102" s="2994"/>
      <c r="M102" s="2307"/>
      <c r="N102" s="2306"/>
      <c r="O102" s="2306"/>
      <c r="P102" s="2306"/>
    </row>
    <row r="103" spans="1:16" s="2308" customFormat="1" ht="18" customHeight="1" outlineLevel="1">
      <c r="A103" s="1162"/>
      <c r="B103" s="2790" t="s">
        <v>1885</v>
      </c>
      <c r="C103" s="2791">
        <v>105</v>
      </c>
      <c r="D103" s="2789" t="s">
        <v>1939</v>
      </c>
      <c r="E103" s="2304"/>
      <c r="F103" s="2993">
        <v>50</v>
      </c>
      <c r="G103" s="2991">
        <v>67.61904761904762</v>
      </c>
      <c r="H103" s="2783"/>
      <c r="I103" s="2980">
        <f t="shared" si="2"/>
        <v>1</v>
      </c>
      <c r="J103" s="2537"/>
      <c r="K103" s="2306"/>
      <c r="L103" s="2995"/>
      <c r="M103" s="2307"/>
      <c r="N103" s="2306"/>
      <c r="O103" s="2306"/>
      <c r="P103" s="2306"/>
    </row>
    <row r="104" spans="1:16" s="2308" customFormat="1" ht="18" customHeight="1" outlineLevel="1">
      <c r="A104" s="1162"/>
      <c r="B104" s="2790" t="s">
        <v>1886</v>
      </c>
      <c r="C104" s="2791">
        <v>98</v>
      </c>
      <c r="D104" s="2789" t="s">
        <v>1939</v>
      </c>
      <c r="E104" s="2304"/>
      <c r="F104" s="2993">
        <v>50</v>
      </c>
      <c r="G104" s="2991">
        <v>70.408163265306129</v>
      </c>
      <c r="H104" s="2783"/>
      <c r="I104" s="2980">
        <f t="shared" si="2"/>
        <v>1</v>
      </c>
      <c r="J104" s="2537"/>
      <c r="K104" s="2306"/>
      <c r="L104" s="2995"/>
      <c r="M104" s="2307"/>
      <c r="N104" s="2306"/>
      <c r="O104" s="2306"/>
      <c r="P104" s="2306"/>
    </row>
    <row r="105" spans="1:16" s="2308" customFormat="1" ht="18" customHeight="1" outlineLevel="1">
      <c r="A105" s="1162"/>
      <c r="B105" s="2790" t="s">
        <v>1887</v>
      </c>
      <c r="C105" s="2791">
        <v>95</v>
      </c>
      <c r="D105" s="2789" t="s">
        <v>1939</v>
      </c>
      <c r="E105" s="2304"/>
      <c r="F105" s="2993">
        <v>50</v>
      </c>
      <c r="G105" s="2991">
        <v>78.94736842105263</v>
      </c>
      <c r="H105" s="2783"/>
      <c r="I105" s="2980">
        <f t="shared" si="2"/>
        <v>1</v>
      </c>
      <c r="J105" s="2537"/>
      <c r="K105" s="2306"/>
      <c r="L105" s="2995"/>
      <c r="M105" s="2307"/>
      <c r="N105" s="2306"/>
      <c r="O105" s="2306"/>
      <c r="P105" s="2306"/>
    </row>
    <row r="106" spans="1:16" s="2308" customFormat="1" ht="18" customHeight="1">
      <c r="A106" s="1162"/>
      <c r="B106" s="2787" t="s">
        <v>1888</v>
      </c>
      <c r="C106" s="2788">
        <v>298</v>
      </c>
      <c r="D106" s="2789" t="s">
        <v>1939</v>
      </c>
      <c r="E106" s="2304"/>
      <c r="F106" s="2993">
        <v>50</v>
      </c>
      <c r="G106" s="2988">
        <v>72.147651006711413</v>
      </c>
      <c r="H106" s="2783"/>
      <c r="I106" s="2980">
        <f t="shared" si="2"/>
        <v>1</v>
      </c>
      <c r="J106" s="2537"/>
      <c r="K106" s="2306"/>
      <c r="L106" s="2994"/>
      <c r="M106" s="2307"/>
      <c r="N106" s="2306"/>
      <c r="O106" s="2306"/>
      <c r="P106" s="2306"/>
    </row>
    <row r="107" spans="1:16" s="2308" customFormat="1" ht="18" customHeight="1" outlineLevel="1">
      <c r="A107" s="1162"/>
      <c r="B107" s="2790" t="s">
        <v>1889</v>
      </c>
      <c r="C107" s="2791">
        <v>156</v>
      </c>
      <c r="D107" s="2789" t="s">
        <v>1939</v>
      </c>
      <c r="E107" s="2304"/>
      <c r="F107" s="2993">
        <v>50</v>
      </c>
      <c r="G107" s="2991">
        <v>64.743589743589737</v>
      </c>
      <c r="H107" s="2783"/>
      <c r="I107" s="2980">
        <f t="shared" si="2"/>
        <v>1</v>
      </c>
      <c r="J107" s="2537"/>
      <c r="K107" s="2306"/>
      <c r="L107" s="2995"/>
      <c r="M107" s="2307"/>
      <c r="N107" s="2306"/>
      <c r="O107" s="2306"/>
      <c r="P107" s="2306"/>
    </row>
    <row r="108" spans="1:16" s="2308" customFormat="1" ht="18" customHeight="1" outlineLevel="1">
      <c r="A108" s="1162"/>
      <c r="B108" s="2790" t="s">
        <v>1890</v>
      </c>
      <c r="C108" s="2791">
        <v>101</v>
      </c>
      <c r="D108" s="2789" t="s">
        <v>1939</v>
      </c>
      <c r="E108" s="2304"/>
      <c r="F108" s="2993">
        <v>50</v>
      </c>
      <c r="G108" s="2991">
        <v>52.475247524752476</v>
      </c>
      <c r="H108" s="2783"/>
      <c r="I108" s="2980">
        <f t="shared" si="2"/>
        <v>1</v>
      </c>
      <c r="J108" s="2537"/>
      <c r="K108" s="2306"/>
      <c r="L108" s="2995"/>
      <c r="M108" s="2307"/>
      <c r="N108" s="2306"/>
      <c r="O108" s="2306"/>
      <c r="P108" s="2306"/>
    </row>
    <row r="109" spans="1:16" s="2308" customFormat="1" ht="18" customHeight="1" outlineLevel="1">
      <c r="A109" s="1162"/>
      <c r="B109" s="2790" t="s">
        <v>1891</v>
      </c>
      <c r="C109" s="2791">
        <v>21</v>
      </c>
      <c r="D109" s="2789" t="s">
        <v>1939</v>
      </c>
      <c r="E109" s="2304"/>
      <c r="F109" s="2993">
        <v>50</v>
      </c>
      <c r="G109" s="2991">
        <v>76.19047619047619</v>
      </c>
      <c r="H109" s="2783"/>
      <c r="I109" s="2980">
        <f t="shared" si="2"/>
        <v>1</v>
      </c>
      <c r="J109" s="2537"/>
      <c r="K109" s="2306"/>
      <c r="L109" s="2995"/>
      <c r="M109" s="2307"/>
      <c r="N109" s="2306"/>
      <c r="O109" s="2306"/>
      <c r="P109" s="2306"/>
    </row>
    <row r="110" spans="1:16" s="2308" customFormat="1" ht="18" customHeight="1">
      <c r="A110" s="1162"/>
      <c r="B110" s="2787" t="s">
        <v>1892</v>
      </c>
      <c r="C110" s="2788">
        <v>278</v>
      </c>
      <c r="D110" s="2789" t="s">
        <v>1939</v>
      </c>
      <c r="E110" s="2304"/>
      <c r="F110" s="2993">
        <v>50</v>
      </c>
      <c r="G110" s="2988">
        <v>61.151079136690647</v>
      </c>
      <c r="H110" s="2783"/>
      <c r="I110" s="2980">
        <f t="shared" si="2"/>
        <v>1</v>
      </c>
      <c r="J110" s="2537"/>
      <c r="K110" s="2306"/>
      <c r="L110" s="2994"/>
      <c r="M110" s="2307"/>
      <c r="N110" s="2306"/>
      <c r="O110" s="2306"/>
      <c r="P110" s="2306"/>
    </row>
    <row r="111" spans="1:16" s="2308" customFormat="1" ht="18" customHeight="1" outlineLevel="1">
      <c r="A111" s="1162"/>
      <c r="B111" s="2790" t="s">
        <v>1893</v>
      </c>
      <c r="C111" s="2791">
        <v>210</v>
      </c>
      <c r="D111" s="2789" t="s">
        <v>1939</v>
      </c>
      <c r="E111" s="2304"/>
      <c r="F111" s="2993">
        <v>50</v>
      </c>
      <c r="G111" s="2991">
        <v>40</v>
      </c>
      <c r="H111" s="2783"/>
      <c r="I111" s="2980">
        <f t="shared" si="2"/>
        <v>0</v>
      </c>
      <c r="J111" s="2537"/>
      <c r="K111" s="2306"/>
      <c r="L111" s="2995"/>
      <c r="M111" s="2307"/>
      <c r="N111" s="2306"/>
      <c r="O111" s="2306"/>
      <c r="P111" s="2306"/>
    </row>
    <row r="112" spans="1:16" s="2308" customFormat="1" ht="18" customHeight="1" outlineLevel="1">
      <c r="A112" s="1162"/>
      <c r="B112" s="2790" t="s">
        <v>1894</v>
      </c>
      <c r="C112" s="2791">
        <v>108</v>
      </c>
      <c r="D112" s="2789" t="s">
        <v>1939</v>
      </c>
      <c r="E112" s="2304"/>
      <c r="F112" s="2993">
        <v>50</v>
      </c>
      <c r="G112" s="2991">
        <v>86.111111111111114</v>
      </c>
      <c r="H112" s="2783"/>
      <c r="I112" s="2980">
        <f t="shared" si="2"/>
        <v>1</v>
      </c>
      <c r="J112" s="2537"/>
      <c r="K112" s="2306"/>
      <c r="L112" s="2995"/>
      <c r="M112" s="2307"/>
      <c r="N112" s="2306"/>
      <c r="O112" s="2306"/>
      <c r="P112" s="2306"/>
    </row>
    <row r="113" spans="1:16" s="2308" customFormat="1" ht="18" customHeight="1" outlineLevel="1">
      <c r="A113" s="1162"/>
      <c r="B113" s="2790" t="s">
        <v>1895</v>
      </c>
      <c r="C113" s="2791">
        <v>51</v>
      </c>
      <c r="D113" s="2789" t="s">
        <v>1939</v>
      </c>
      <c r="E113" s="2304"/>
      <c r="F113" s="2993">
        <v>50</v>
      </c>
      <c r="G113" s="2991">
        <v>82.352941176470594</v>
      </c>
      <c r="H113" s="2783"/>
      <c r="I113" s="2980">
        <f t="shared" si="2"/>
        <v>1</v>
      </c>
      <c r="J113" s="2537"/>
      <c r="K113" s="2306"/>
      <c r="L113" s="2995"/>
      <c r="M113" s="2307"/>
      <c r="N113" s="2306"/>
      <c r="O113" s="2306"/>
      <c r="P113" s="2306"/>
    </row>
    <row r="114" spans="1:16" s="2308" customFormat="1" ht="18" customHeight="1" outlineLevel="1">
      <c r="A114" s="1162"/>
      <c r="B114" s="2790" t="s">
        <v>1896</v>
      </c>
      <c r="C114" s="2791">
        <v>18</v>
      </c>
      <c r="D114" s="2789" t="s">
        <v>1939</v>
      </c>
      <c r="E114" s="2304"/>
      <c r="F114" s="2993">
        <v>50</v>
      </c>
      <c r="G114" s="2991">
        <v>50</v>
      </c>
      <c r="H114" s="2783"/>
      <c r="I114" s="2980">
        <f t="shared" si="2"/>
        <v>1</v>
      </c>
      <c r="J114" s="2537"/>
      <c r="K114" s="2306"/>
      <c r="L114" s="2995"/>
      <c r="M114" s="2307"/>
      <c r="N114" s="2306"/>
      <c r="O114" s="2306"/>
      <c r="P114" s="2306"/>
    </row>
    <row r="115" spans="1:16" s="2308" customFormat="1" ht="18" customHeight="1">
      <c r="A115" s="1162"/>
      <c r="B115" s="2787" t="s">
        <v>1897</v>
      </c>
      <c r="C115" s="2788">
        <v>387</v>
      </c>
      <c r="D115" s="2789" t="s">
        <v>1939</v>
      </c>
      <c r="E115" s="2304"/>
      <c r="F115" s="2993">
        <v>50</v>
      </c>
      <c r="G115" s="2988">
        <v>58.914728682170541</v>
      </c>
      <c r="H115" s="2783"/>
      <c r="I115" s="2980">
        <f t="shared" si="2"/>
        <v>1</v>
      </c>
      <c r="J115" s="2537"/>
      <c r="K115" s="2306"/>
      <c r="L115" s="2994"/>
      <c r="M115" s="2307"/>
      <c r="N115" s="2306"/>
      <c r="O115" s="2306"/>
      <c r="P115" s="2306"/>
    </row>
    <row r="116" spans="1:16" s="2308" customFormat="1" ht="18" customHeight="1" outlineLevel="1">
      <c r="A116" s="1162"/>
      <c r="B116" s="2790" t="s">
        <v>1898</v>
      </c>
      <c r="C116" s="2791">
        <v>360</v>
      </c>
      <c r="D116" s="2789" t="s">
        <v>1939</v>
      </c>
      <c r="E116" s="2304"/>
      <c r="F116" s="2993">
        <v>50</v>
      </c>
      <c r="G116" s="2991">
        <v>70.277777777777771</v>
      </c>
      <c r="H116" s="2783"/>
      <c r="I116" s="2980">
        <f t="shared" si="2"/>
        <v>1</v>
      </c>
      <c r="J116" s="2537"/>
      <c r="K116" s="2306"/>
      <c r="L116" s="2995"/>
      <c r="M116" s="2307"/>
      <c r="N116" s="2306"/>
      <c r="O116" s="2306"/>
      <c r="P116" s="2306"/>
    </row>
    <row r="117" spans="1:16" s="2308" customFormat="1" ht="18" customHeight="1" outlineLevel="1">
      <c r="A117" s="1162"/>
      <c r="B117" s="2790" t="s">
        <v>1899</v>
      </c>
      <c r="C117" s="2791">
        <v>32</v>
      </c>
      <c r="D117" s="2789" t="s">
        <v>1939</v>
      </c>
      <c r="E117" s="2304"/>
      <c r="F117" s="2993">
        <v>50</v>
      </c>
      <c r="G117" s="2991">
        <v>62.5</v>
      </c>
      <c r="H117" s="2783"/>
      <c r="I117" s="2980">
        <f t="shared" si="2"/>
        <v>1</v>
      </c>
      <c r="J117" s="2537"/>
      <c r="K117" s="2306"/>
      <c r="L117" s="2995"/>
      <c r="M117" s="2307"/>
      <c r="N117" s="2306"/>
      <c r="O117" s="2306"/>
      <c r="P117" s="2306"/>
    </row>
    <row r="118" spans="1:16" s="2308" customFormat="1" ht="18" customHeight="1">
      <c r="A118" s="1162"/>
      <c r="B118" s="2787" t="s">
        <v>1900</v>
      </c>
      <c r="C118" s="2788">
        <v>392</v>
      </c>
      <c r="D118" s="2789" t="s">
        <v>1939</v>
      </c>
      <c r="E118" s="2304"/>
      <c r="F118" s="2993">
        <v>50</v>
      </c>
      <c r="G118" s="2988">
        <v>69.642857142857139</v>
      </c>
      <c r="H118" s="2783"/>
      <c r="I118" s="2980">
        <f t="shared" si="2"/>
        <v>1</v>
      </c>
      <c r="J118" s="2537"/>
      <c r="K118" s="2306"/>
      <c r="L118" s="2994"/>
      <c r="M118" s="2307"/>
      <c r="N118" s="2306"/>
      <c r="O118" s="2306"/>
      <c r="P118" s="2306"/>
    </row>
    <row r="119" spans="1:16" s="2308" customFormat="1" ht="18" customHeight="1" outlineLevel="1">
      <c r="A119" s="1162"/>
      <c r="B119" s="2790" t="s">
        <v>1901</v>
      </c>
      <c r="C119" s="2791">
        <v>160</v>
      </c>
      <c r="D119" s="2789" t="s">
        <v>1939</v>
      </c>
      <c r="E119" s="2304"/>
      <c r="F119" s="2993">
        <v>50</v>
      </c>
      <c r="G119" s="2991">
        <v>67.5</v>
      </c>
      <c r="H119" s="2783"/>
      <c r="I119" s="2980">
        <f t="shared" si="2"/>
        <v>1</v>
      </c>
      <c r="J119" s="2537"/>
      <c r="K119" s="2306"/>
      <c r="L119" s="2995"/>
      <c r="M119" s="2307"/>
      <c r="N119" s="2306"/>
      <c r="O119" s="2306"/>
      <c r="P119" s="2306"/>
    </row>
    <row r="120" spans="1:16" s="2308" customFormat="1" ht="18" customHeight="1" outlineLevel="1">
      <c r="A120" s="1162"/>
      <c r="B120" s="2790" t="s">
        <v>1902</v>
      </c>
      <c r="C120" s="2791">
        <v>47</v>
      </c>
      <c r="D120" s="2789" t="s">
        <v>1939</v>
      </c>
      <c r="E120" s="2304"/>
      <c r="F120" s="2993">
        <v>50</v>
      </c>
      <c r="G120" s="2991">
        <v>89.361702127659569</v>
      </c>
      <c r="H120" s="2783"/>
      <c r="I120" s="2980">
        <f t="shared" si="2"/>
        <v>1</v>
      </c>
      <c r="J120" s="2537"/>
      <c r="K120" s="2306"/>
      <c r="L120" s="2995"/>
      <c r="M120" s="2307"/>
      <c r="N120" s="2306"/>
      <c r="O120" s="2306"/>
      <c r="P120" s="2306"/>
    </row>
    <row r="121" spans="1:16" s="2308" customFormat="1" ht="18" customHeight="1" outlineLevel="1">
      <c r="A121" s="1162"/>
      <c r="B121" s="2790" t="s">
        <v>1903</v>
      </c>
      <c r="C121" s="2791">
        <v>68</v>
      </c>
      <c r="D121" s="2789" t="s">
        <v>1939</v>
      </c>
      <c r="E121" s="2304"/>
      <c r="F121" s="2993">
        <v>50</v>
      </c>
      <c r="G121" s="2991">
        <v>67.647058823529406</v>
      </c>
      <c r="H121" s="2783"/>
      <c r="I121" s="2980">
        <f t="shared" si="2"/>
        <v>1</v>
      </c>
      <c r="J121" s="2537"/>
      <c r="K121" s="2306"/>
      <c r="L121" s="2995"/>
      <c r="M121" s="2307"/>
      <c r="N121" s="2306"/>
      <c r="O121" s="2306"/>
      <c r="P121" s="2306"/>
    </row>
    <row r="122" spans="1:16" s="2308" customFormat="1" ht="18" customHeight="1" outlineLevel="1">
      <c r="A122" s="1483"/>
      <c r="B122" s="2790" t="s">
        <v>1904</v>
      </c>
      <c r="C122" s="2791">
        <v>30</v>
      </c>
      <c r="D122" s="2789" t="s">
        <v>1939</v>
      </c>
      <c r="E122" s="2304"/>
      <c r="F122" s="2993">
        <v>50</v>
      </c>
      <c r="G122" s="2991">
        <v>50</v>
      </c>
      <c r="H122" s="2783"/>
      <c r="I122" s="2980">
        <f t="shared" si="2"/>
        <v>1</v>
      </c>
      <c r="J122" s="2537"/>
      <c r="K122" s="2306"/>
      <c r="L122" s="2995"/>
      <c r="M122" s="2307"/>
      <c r="N122" s="2306"/>
      <c r="O122" s="2306"/>
      <c r="P122" s="2306"/>
    </row>
    <row r="123" spans="1:16" s="2308" customFormat="1" ht="18" customHeight="1">
      <c r="A123" s="1162"/>
      <c r="B123" s="2787" t="s">
        <v>1905</v>
      </c>
      <c r="C123" s="2788">
        <v>305</v>
      </c>
      <c r="D123" s="2789" t="s">
        <v>1939</v>
      </c>
      <c r="E123" s="2304"/>
      <c r="F123" s="2993">
        <v>50</v>
      </c>
      <c r="G123" s="2988">
        <v>69.180327868852459</v>
      </c>
      <c r="H123" s="2783"/>
      <c r="I123" s="2980">
        <f t="shared" si="2"/>
        <v>1</v>
      </c>
      <c r="J123" s="2537"/>
      <c r="K123" s="2306"/>
      <c r="L123" s="2994"/>
      <c r="M123" s="2307"/>
      <c r="N123" s="2306"/>
      <c r="O123" s="2306"/>
      <c r="P123" s="2306"/>
    </row>
    <row r="124" spans="1:16" s="2308" customFormat="1" ht="18" customHeight="1" outlineLevel="1">
      <c r="A124" s="1162"/>
      <c r="B124" s="2790" t="s">
        <v>1906</v>
      </c>
      <c r="C124" s="2791">
        <v>95</v>
      </c>
      <c r="D124" s="2789" t="s">
        <v>1939</v>
      </c>
      <c r="E124" s="2304"/>
      <c r="F124" s="2993">
        <v>50</v>
      </c>
      <c r="G124" s="2991">
        <v>96.84210526315789</v>
      </c>
      <c r="H124" s="2783"/>
      <c r="I124" s="2980">
        <f t="shared" si="2"/>
        <v>1</v>
      </c>
      <c r="J124" s="2537"/>
      <c r="K124" s="2306"/>
      <c r="L124" s="2995"/>
      <c r="M124" s="2307"/>
      <c r="N124" s="2306"/>
      <c r="O124" s="2306"/>
      <c r="P124" s="2306"/>
    </row>
    <row r="125" spans="1:16" s="2308" customFormat="1" ht="18" customHeight="1" outlineLevel="1">
      <c r="A125" s="1162"/>
      <c r="B125" s="2790" t="s">
        <v>1907</v>
      </c>
      <c r="C125" s="2791">
        <v>65</v>
      </c>
      <c r="D125" s="2789" t="s">
        <v>1939</v>
      </c>
      <c r="E125" s="2304"/>
      <c r="F125" s="2993">
        <v>50</v>
      </c>
      <c r="G125" s="2991">
        <v>98.461538461538467</v>
      </c>
      <c r="H125" s="2783"/>
      <c r="I125" s="2980">
        <f t="shared" si="2"/>
        <v>1</v>
      </c>
      <c r="J125" s="2537"/>
      <c r="K125" s="2306"/>
      <c r="L125" s="2995"/>
      <c r="M125" s="2307"/>
      <c r="N125" s="2306"/>
      <c r="O125" s="2306"/>
      <c r="P125" s="2306"/>
    </row>
    <row r="126" spans="1:16" s="2308" customFormat="1" ht="18" customHeight="1" outlineLevel="1">
      <c r="A126" s="1162"/>
      <c r="B126" s="2790" t="s">
        <v>1908</v>
      </c>
      <c r="C126" s="2791">
        <v>117</v>
      </c>
      <c r="D126" s="2789" t="s">
        <v>1939</v>
      </c>
      <c r="E126" s="2304"/>
      <c r="F126" s="2993">
        <v>50</v>
      </c>
      <c r="G126" s="2991">
        <v>77.777777777777771</v>
      </c>
      <c r="H126" s="2783"/>
      <c r="I126" s="2980">
        <f t="shared" si="2"/>
        <v>1</v>
      </c>
      <c r="J126" s="2537"/>
      <c r="K126" s="2306"/>
      <c r="L126" s="2995"/>
      <c r="M126" s="2307"/>
      <c r="N126" s="2306"/>
      <c r="O126" s="2306"/>
      <c r="P126" s="2306"/>
    </row>
    <row r="127" spans="1:16" s="2308" customFormat="1" ht="18" customHeight="1">
      <c r="A127" s="1162"/>
      <c r="B127" s="2787" t="s">
        <v>1909</v>
      </c>
      <c r="C127" s="2788">
        <v>277</v>
      </c>
      <c r="D127" s="2789" t="s">
        <v>1939</v>
      </c>
      <c r="E127" s="2304"/>
      <c r="F127" s="2993">
        <v>50</v>
      </c>
      <c r="G127" s="2988">
        <v>89.16967509025271</v>
      </c>
      <c r="H127" s="2783"/>
      <c r="I127" s="2980">
        <f t="shared" si="2"/>
        <v>1</v>
      </c>
      <c r="J127" s="2537"/>
      <c r="K127" s="2306"/>
      <c r="L127" s="2994"/>
      <c r="M127" s="2307"/>
      <c r="N127" s="2306"/>
      <c r="O127" s="2306"/>
      <c r="P127" s="2306"/>
    </row>
    <row r="128" spans="1:16" s="2308" customFormat="1" ht="18" customHeight="1">
      <c r="A128" s="1162"/>
      <c r="B128" s="2787" t="s">
        <v>1910</v>
      </c>
      <c r="C128" s="2788">
        <v>200</v>
      </c>
      <c r="D128" s="2789" t="s">
        <v>1939</v>
      </c>
      <c r="E128" s="2304"/>
      <c r="F128" s="2993">
        <v>50</v>
      </c>
      <c r="G128" s="2988">
        <v>67</v>
      </c>
      <c r="H128" s="2783"/>
      <c r="I128" s="2980">
        <f t="shared" si="2"/>
        <v>1</v>
      </c>
      <c r="J128" s="2537"/>
      <c r="K128" s="2306"/>
      <c r="L128" s="2994"/>
      <c r="M128" s="2307"/>
      <c r="N128" s="2306"/>
      <c r="O128" s="2306"/>
      <c r="P128" s="2306"/>
    </row>
    <row r="129" spans="1:16" s="2308" customFormat="1" ht="18" customHeight="1" outlineLevel="1">
      <c r="A129" s="1162"/>
      <c r="B129" s="2790" t="s">
        <v>1911</v>
      </c>
      <c r="C129" s="2791">
        <v>221</v>
      </c>
      <c r="D129" s="2789" t="s">
        <v>1939</v>
      </c>
      <c r="E129" s="2304"/>
      <c r="F129" s="2993">
        <v>50</v>
      </c>
      <c r="G129" s="2991">
        <v>30.76923076923077</v>
      </c>
      <c r="H129" s="2783"/>
      <c r="I129" s="2980">
        <f t="shared" si="2"/>
        <v>0</v>
      </c>
      <c r="J129" s="2537"/>
      <c r="K129" s="2306"/>
      <c r="L129" s="2995"/>
      <c r="M129" s="2307"/>
      <c r="N129" s="2306"/>
      <c r="O129" s="2306"/>
      <c r="P129" s="2306"/>
    </row>
    <row r="130" spans="1:16" s="2308" customFormat="1" ht="18" customHeight="1" outlineLevel="1">
      <c r="A130" s="1162"/>
      <c r="B130" s="2790" t="s">
        <v>1912</v>
      </c>
      <c r="C130" s="2791">
        <v>114</v>
      </c>
      <c r="D130" s="2789" t="s">
        <v>1939</v>
      </c>
      <c r="E130" s="2304"/>
      <c r="F130" s="2993">
        <v>50</v>
      </c>
      <c r="G130" s="2991">
        <v>42.10526315789474</v>
      </c>
      <c r="H130" s="2783"/>
      <c r="I130" s="2980">
        <f t="shared" si="2"/>
        <v>0</v>
      </c>
      <c r="J130" s="2537"/>
      <c r="K130" s="2306"/>
      <c r="L130" s="2995"/>
      <c r="M130" s="2307"/>
      <c r="N130" s="2306"/>
      <c r="O130" s="2306"/>
      <c r="P130" s="2306"/>
    </row>
    <row r="131" spans="1:16" s="2308" customFormat="1" ht="18" customHeight="1">
      <c r="A131" s="1162"/>
      <c r="B131" s="2787" t="s">
        <v>1913</v>
      </c>
      <c r="C131" s="2788">
        <v>335</v>
      </c>
      <c r="D131" s="2789" t="s">
        <v>1939</v>
      </c>
      <c r="E131" s="2304"/>
      <c r="F131" s="2993">
        <v>50</v>
      </c>
      <c r="G131" s="2988">
        <v>34.626865671641788</v>
      </c>
      <c r="H131" s="2783"/>
      <c r="I131" s="2980">
        <f t="shared" si="2"/>
        <v>0</v>
      </c>
      <c r="J131" s="2537"/>
      <c r="K131" s="2306"/>
      <c r="L131" s="2994"/>
      <c r="M131" s="2307"/>
      <c r="N131" s="2306"/>
      <c r="O131" s="2306"/>
      <c r="P131" s="2306"/>
    </row>
    <row r="132" spans="1:16" s="2308" customFormat="1" ht="18" customHeight="1" outlineLevel="1">
      <c r="A132" s="1162"/>
      <c r="B132" s="2790" t="s">
        <v>1914</v>
      </c>
      <c r="C132" s="2791">
        <v>48</v>
      </c>
      <c r="D132" s="2789" t="s">
        <v>1939</v>
      </c>
      <c r="E132" s="2304"/>
      <c r="F132" s="2993">
        <v>50</v>
      </c>
      <c r="G132" s="2991">
        <v>87.5</v>
      </c>
      <c r="H132" s="2783"/>
      <c r="I132" s="2980">
        <f t="shared" si="2"/>
        <v>1</v>
      </c>
      <c r="J132" s="2537"/>
      <c r="K132" s="2306"/>
      <c r="L132" s="2995"/>
      <c r="M132" s="2307"/>
      <c r="N132" s="2306"/>
      <c r="O132" s="2306"/>
      <c r="P132" s="2306"/>
    </row>
    <row r="133" spans="1:16" s="2308" customFormat="1" ht="18" customHeight="1" outlineLevel="1">
      <c r="A133" s="1162"/>
      <c r="B133" s="2790" t="s">
        <v>1915</v>
      </c>
      <c r="C133" s="2791">
        <v>101</v>
      </c>
      <c r="D133" s="2789" t="s">
        <v>1939</v>
      </c>
      <c r="E133" s="2304"/>
      <c r="F133" s="2993">
        <v>50</v>
      </c>
      <c r="G133" s="2991">
        <v>47.524752475247524</v>
      </c>
      <c r="H133" s="2783"/>
      <c r="I133" s="2980">
        <f t="shared" si="2"/>
        <v>0</v>
      </c>
      <c r="J133" s="2537"/>
      <c r="K133" s="2306"/>
      <c r="L133" s="2995"/>
      <c r="M133" s="2307"/>
      <c r="N133" s="2306"/>
      <c r="O133" s="2306"/>
      <c r="P133" s="2306"/>
    </row>
    <row r="134" spans="1:16" s="2308" customFormat="1" ht="18" customHeight="1" outlineLevel="1">
      <c r="A134" s="1162"/>
      <c r="B134" s="2790" t="s">
        <v>1916</v>
      </c>
      <c r="C134" s="2791">
        <v>51</v>
      </c>
      <c r="D134" s="2789" t="s">
        <v>1939</v>
      </c>
      <c r="E134" s="2304"/>
      <c r="F134" s="2993">
        <v>50</v>
      </c>
      <c r="G134" s="2991">
        <v>92.156862745098039</v>
      </c>
      <c r="H134" s="2783"/>
      <c r="I134" s="2980">
        <f t="shared" si="2"/>
        <v>1</v>
      </c>
      <c r="J134" s="2537"/>
      <c r="K134" s="2306"/>
      <c r="L134" s="2995"/>
      <c r="M134" s="2307"/>
      <c r="N134" s="2306"/>
      <c r="O134" s="2306"/>
      <c r="P134" s="2306"/>
    </row>
    <row r="135" spans="1:16" s="2308" customFormat="1" ht="18" customHeight="1">
      <c r="A135" s="1162"/>
      <c r="B135" s="2787" t="s">
        <v>1917</v>
      </c>
      <c r="C135" s="2788">
        <v>200</v>
      </c>
      <c r="D135" s="2789" t="s">
        <v>1939</v>
      </c>
      <c r="E135" s="2304"/>
      <c r="F135" s="2993">
        <v>50</v>
      </c>
      <c r="G135" s="2988">
        <v>68.5</v>
      </c>
      <c r="H135" s="2783"/>
      <c r="I135" s="2980">
        <f t="shared" si="2"/>
        <v>1</v>
      </c>
      <c r="J135" s="2537"/>
      <c r="K135" s="2306"/>
      <c r="L135" s="2994"/>
      <c r="M135" s="2307"/>
      <c r="N135" s="2306"/>
      <c r="O135" s="2306"/>
      <c r="P135" s="2306"/>
    </row>
    <row r="136" spans="1:16" s="2308" customFormat="1" ht="18" customHeight="1" outlineLevel="1">
      <c r="A136" s="1162"/>
      <c r="B136" s="2790" t="s">
        <v>1918</v>
      </c>
      <c r="C136" s="2791">
        <v>113</v>
      </c>
      <c r="D136" s="2789" t="s">
        <v>1939</v>
      </c>
      <c r="E136" s="2304"/>
      <c r="F136" s="2993">
        <v>50</v>
      </c>
      <c r="G136" s="2991">
        <v>66.371681415929203</v>
      </c>
      <c r="H136" s="2783"/>
      <c r="I136" s="2980">
        <f t="shared" si="2"/>
        <v>1</v>
      </c>
      <c r="J136" s="2537"/>
      <c r="K136" s="2306"/>
      <c r="L136" s="2995"/>
      <c r="M136" s="2307"/>
      <c r="N136" s="2306"/>
      <c r="O136" s="2306"/>
      <c r="P136" s="2306"/>
    </row>
    <row r="137" spans="1:16" s="2308" customFormat="1" ht="18" customHeight="1" outlineLevel="1">
      <c r="A137" s="1162"/>
      <c r="B137" s="2790" t="s">
        <v>1919</v>
      </c>
      <c r="C137" s="2791">
        <v>60</v>
      </c>
      <c r="D137" s="2789" t="s">
        <v>1939</v>
      </c>
      <c r="E137" s="2304"/>
      <c r="F137" s="2993">
        <v>50</v>
      </c>
      <c r="G137" s="2991">
        <v>88.333333333333329</v>
      </c>
      <c r="H137" s="2783"/>
      <c r="I137" s="2980">
        <f t="shared" si="2"/>
        <v>1</v>
      </c>
      <c r="J137" s="2537"/>
      <c r="K137" s="2306"/>
      <c r="L137" s="2995"/>
      <c r="M137" s="2307"/>
      <c r="N137" s="2306"/>
      <c r="O137" s="2306"/>
      <c r="P137" s="2306"/>
    </row>
    <row r="138" spans="1:16" s="2308" customFormat="1" ht="18" customHeight="1" outlineLevel="1">
      <c r="A138" s="1162"/>
      <c r="B138" s="2790" t="s">
        <v>1920</v>
      </c>
      <c r="C138" s="2791">
        <v>150</v>
      </c>
      <c r="D138" s="2789" t="s">
        <v>1939</v>
      </c>
      <c r="E138" s="2304"/>
      <c r="F138" s="2993">
        <v>50</v>
      </c>
      <c r="G138" s="2991">
        <v>50.666666666666664</v>
      </c>
      <c r="H138" s="2783"/>
      <c r="I138" s="2980">
        <f t="shared" si="2"/>
        <v>1</v>
      </c>
      <c r="J138" s="2537"/>
      <c r="K138" s="2306"/>
      <c r="L138" s="2995"/>
      <c r="M138" s="2307"/>
      <c r="N138" s="2306"/>
      <c r="O138" s="2306"/>
      <c r="P138" s="2306"/>
    </row>
    <row r="139" spans="1:16" s="2308" customFormat="1" ht="18" customHeight="1">
      <c r="A139" s="1162"/>
      <c r="B139" s="2787" t="s">
        <v>1921</v>
      </c>
      <c r="C139" s="2788">
        <v>323</v>
      </c>
      <c r="D139" s="2789" t="s">
        <v>1939</v>
      </c>
      <c r="E139" s="2304"/>
      <c r="F139" s="2993">
        <v>50</v>
      </c>
      <c r="G139" s="2988">
        <v>63.157894736842103</v>
      </c>
      <c r="H139" s="2783"/>
      <c r="I139" s="2980">
        <f t="shared" si="2"/>
        <v>1</v>
      </c>
      <c r="J139" s="2537"/>
      <c r="K139" s="2306"/>
      <c r="L139" s="2994"/>
      <c r="M139" s="2307"/>
      <c r="N139" s="2306"/>
      <c r="O139" s="2306"/>
      <c r="P139" s="2306"/>
    </row>
    <row r="140" spans="1:16" s="2308" customFormat="1" ht="18" customHeight="1" outlineLevel="1">
      <c r="A140" s="1162"/>
      <c r="B140" s="2790" t="s">
        <v>1922</v>
      </c>
      <c r="C140" s="2791">
        <v>189</v>
      </c>
      <c r="D140" s="2789" t="s">
        <v>1939</v>
      </c>
      <c r="E140" s="2304"/>
      <c r="F140" s="2993">
        <v>50</v>
      </c>
      <c r="G140" s="2991">
        <v>80.952380952380949</v>
      </c>
      <c r="H140" s="2783"/>
      <c r="I140" s="2980">
        <f t="shared" si="2"/>
        <v>1</v>
      </c>
      <c r="J140" s="2537"/>
      <c r="K140" s="2306"/>
      <c r="L140" s="2995"/>
      <c r="M140" s="2307"/>
      <c r="N140" s="2306"/>
      <c r="O140" s="2306"/>
      <c r="P140" s="2306"/>
    </row>
    <row r="141" spans="1:16" s="2308" customFormat="1" ht="18" customHeight="1" outlineLevel="1">
      <c r="A141" s="1162"/>
      <c r="B141" s="2790" t="s">
        <v>1923</v>
      </c>
      <c r="C141" s="2791">
        <v>58</v>
      </c>
      <c r="D141" s="2789" t="s">
        <v>1939</v>
      </c>
      <c r="E141" s="2304"/>
      <c r="F141" s="2993">
        <v>50</v>
      </c>
      <c r="G141" s="2991">
        <v>60.344827586206897</v>
      </c>
      <c r="H141" s="2783"/>
      <c r="I141" s="2980">
        <f t="shared" si="2"/>
        <v>1</v>
      </c>
      <c r="J141" s="2537"/>
      <c r="K141" s="2306"/>
      <c r="L141" s="2995"/>
      <c r="M141" s="2307"/>
      <c r="N141" s="2306"/>
      <c r="O141" s="2306"/>
      <c r="P141" s="2306"/>
    </row>
    <row r="142" spans="1:16" s="2308" customFormat="1" ht="18" customHeight="1" outlineLevel="1">
      <c r="A142" s="1162"/>
      <c r="B142" s="2790" t="s">
        <v>1924</v>
      </c>
      <c r="C142" s="2791">
        <v>58</v>
      </c>
      <c r="D142" s="2789" t="s">
        <v>1939</v>
      </c>
      <c r="E142" s="2304"/>
      <c r="F142" s="2993">
        <v>50</v>
      </c>
      <c r="G142" s="2991">
        <v>67.241379310344826</v>
      </c>
      <c r="H142" s="2783"/>
      <c r="I142" s="2980">
        <f t="shared" si="2"/>
        <v>1</v>
      </c>
      <c r="J142" s="2537"/>
      <c r="K142" s="2306"/>
      <c r="L142" s="2995"/>
      <c r="M142" s="2307"/>
      <c r="N142" s="2306"/>
      <c r="O142" s="2306"/>
      <c r="P142" s="2306"/>
    </row>
    <row r="143" spans="1:16" s="2308" customFormat="1" ht="18" customHeight="1" outlineLevel="1">
      <c r="A143" s="1162"/>
      <c r="B143" s="2790" t="s">
        <v>1925</v>
      </c>
      <c r="C143" s="2791">
        <v>6</v>
      </c>
      <c r="D143" s="2789" t="s">
        <v>1939</v>
      </c>
      <c r="E143" s="2304"/>
      <c r="F143" s="2993">
        <v>50</v>
      </c>
      <c r="G143" s="2991">
        <v>100</v>
      </c>
      <c r="H143" s="2783"/>
      <c r="I143" s="2980">
        <f t="shared" si="2"/>
        <v>1</v>
      </c>
      <c r="J143" s="2537"/>
      <c r="K143" s="2306"/>
      <c r="L143" s="2995"/>
      <c r="M143" s="2307"/>
      <c r="N143" s="2306"/>
      <c r="O143" s="2306"/>
      <c r="P143" s="2306"/>
    </row>
    <row r="144" spans="1:16" s="2308" customFormat="1" ht="18" customHeight="1">
      <c r="A144" s="1162"/>
      <c r="B144" s="2787" t="s">
        <v>1926</v>
      </c>
      <c r="C144" s="2788">
        <v>311</v>
      </c>
      <c r="D144" s="2789" t="s">
        <v>1939</v>
      </c>
      <c r="E144" s="2304"/>
      <c r="F144" s="2993">
        <v>50</v>
      </c>
      <c r="G144" s="2988">
        <v>74.919614147909968</v>
      </c>
      <c r="H144" s="2783"/>
      <c r="I144" s="2980">
        <f t="shared" si="2"/>
        <v>1</v>
      </c>
      <c r="J144" s="2537"/>
      <c r="K144" s="2306"/>
      <c r="L144" s="2994"/>
      <c r="M144" s="2307"/>
      <c r="N144" s="2306"/>
      <c r="O144" s="2306"/>
      <c r="P144" s="2306"/>
    </row>
    <row r="145" spans="1:16" s="2308" customFormat="1" ht="18" customHeight="1" outlineLevel="1">
      <c r="A145" s="1162"/>
      <c r="B145" s="2790" t="s">
        <v>1927</v>
      </c>
      <c r="C145" s="2791">
        <v>78</v>
      </c>
      <c r="D145" s="2789" t="s">
        <v>1939</v>
      </c>
      <c r="E145" s="2304"/>
      <c r="F145" s="2993">
        <v>50</v>
      </c>
      <c r="G145" s="2991">
        <v>94.871794871794876</v>
      </c>
      <c r="H145" s="2783"/>
      <c r="I145" s="2980">
        <f t="shared" si="2"/>
        <v>1</v>
      </c>
      <c r="J145" s="2537"/>
      <c r="K145" s="2306"/>
      <c r="L145" s="2995"/>
      <c r="M145" s="2307"/>
      <c r="N145" s="2306"/>
      <c r="O145" s="2306"/>
      <c r="P145" s="2306"/>
    </row>
    <row r="146" spans="1:16" s="2308" customFormat="1" ht="18" customHeight="1" outlineLevel="1">
      <c r="A146" s="1162"/>
      <c r="B146" s="2790" t="s">
        <v>1928</v>
      </c>
      <c r="C146" s="2791">
        <v>56</v>
      </c>
      <c r="D146" s="2789" t="s">
        <v>1939</v>
      </c>
      <c r="E146" s="2304"/>
      <c r="F146" s="2993">
        <v>50</v>
      </c>
      <c r="G146" s="2991">
        <v>83.928571428571431</v>
      </c>
      <c r="H146" s="2783"/>
      <c r="I146" s="2980">
        <f t="shared" si="2"/>
        <v>1</v>
      </c>
      <c r="J146" s="2537"/>
      <c r="K146" s="2306"/>
      <c r="L146" s="2995"/>
      <c r="M146" s="2307"/>
      <c r="N146" s="2306"/>
      <c r="O146" s="2306"/>
      <c r="P146" s="2306"/>
    </row>
    <row r="147" spans="1:16" s="2308" customFormat="1" ht="18" customHeight="1">
      <c r="A147" s="1162"/>
      <c r="B147" s="2787" t="s">
        <v>1929</v>
      </c>
      <c r="C147" s="2788">
        <v>134</v>
      </c>
      <c r="D147" s="2789" t="s">
        <v>1939</v>
      </c>
      <c r="E147" s="2304"/>
      <c r="F147" s="2993">
        <v>50</v>
      </c>
      <c r="G147" s="2988">
        <v>90.298507462686572</v>
      </c>
      <c r="H147" s="2783"/>
      <c r="I147" s="2980">
        <f t="shared" si="2"/>
        <v>1</v>
      </c>
      <c r="J147" s="2537"/>
      <c r="K147" s="2306"/>
      <c r="L147" s="2994"/>
      <c r="M147" s="2307"/>
      <c r="N147" s="2306"/>
      <c r="O147" s="2306"/>
      <c r="P147" s="2306"/>
    </row>
    <row r="148" spans="1:16" s="2308" customFormat="1" ht="18" customHeight="1" outlineLevel="1">
      <c r="A148" s="1162"/>
      <c r="B148" s="2790" t="s">
        <v>1930</v>
      </c>
      <c r="C148" s="2791">
        <v>219</v>
      </c>
      <c r="D148" s="2789" t="s">
        <v>1939</v>
      </c>
      <c r="E148" s="2304"/>
      <c r="F148" s="2993">
        <v>50</v>
      </c>
      <c r="G148" s="2991">
        <v>39.269406392694066</v>
      </c>
      <c r="H148" s="2783"/>
      <c r="I148" s="2980">
        <f t="shared" si="2"/>
        <v>0</v>
      </c>
      <c r="J148" s="2537"/>
      <c r="K148" s="2306"/>
      <c r="L148" s="2995"/>
      <c r="M148" s="2307"/>
      <c r="N148" s="2306"/>
      <c r="O148" s="2306"/>
      <c r="P148" s="2306"/>
    </row>
    <row r="149" spans="1:16" s="2308" customFormat="1" ht="18" customHeight="1" outlineLevel="1">
      <c r="A149" s="1162"/>
      <c r="B149" s="2790" t="s">
        <v>1931</v>
      </c>
      <c r="C149" s="2791">
        <v>44</v>
      </c>
      <c r="D149" s="2789" t="s">
        <v>1939</v>
      </c>
      <c r="E149" s="2304"/>
      <c r="F149" s="2993">
        <v>50</v>
      </c>
      <c r="G149" s="2991">
        <v>36.363636363636367</v>
      </c>
      <c r="H149" s="2783"/>
      <c r="I149" s="2980">
        <f t="shared" si="2"/>
        <v>0</v>
      </c>
      <c r="J149" s="2537"/>
      <c r="K149" s="2306"/>
      <c r="L149" s="2995"/>
      <c r="M149" s="2307"/>
      <c r="N149" s="2306"/>
      <c r="O149" s="2306"/>
      <c r="P149" s="2306"/>
    </row>
    <row r="150" spans="1:16" s="2308" customFormat="1" ht="18" customHeight="1">
      <c r="A150" s="2410"/>
      <c r="B150" s="2787" t="s">
        <v>1932</v>
      </c>
      <c r="C150" s="2788">
        <v>263</v>
      </c>
      <c r="D150" s="2789" t="s">
        <v>1939</v>
      </c>
      <c r="E150" s="2304"/>
      <c r="F150" s="2993">
        <v>50</v>
      </c>
      <c r="G150" s="2988">
        <v>38.783269961977183</v>
      </c>
      <c r="H150" s="2783"/>
      <c r="I150" s="2980">
        <f t="shared" si="2"/>
        <v>0</v>
      </c>
      <c r="J150" s="2537"/>
      <c r="K150" s="2306"/>
      <c r="L150" s="2994"/>
      <c r="M150" s="2307"/>
      <c r="N150" s="2306"/>
      <c r="O150" s="2306"/>
      <c r="P150" s="2306"/>
    </row>
    <row r="151" spans="1:16" s="2308" customFormat="1" ht="18" customHeight="1" outlineLevel="1">
      <c r="A151" s="1162"/>
      <c r="B151" s="2792" t="s">
        <v>1933</v>
      </c>
      <c r="C151" s="2791">
        <v>100</v>
      </c>
      <c r="D151" s="2789" t="s">
        <v>1939</v>
      </c>
      <c r="E151" s="2304"/>
      <c r="F151" s="2993">
        <v>50</v>
      </c>
      <c r="G151" s="2991">
        <v>71</v>
      </c>
      <c r="H151" s="2783"/>
      <c r="I151" s="2980">
        <f t="shared" si="2"/>
        <v>1</v>
      </c>
      <c r="J151" s="2537"/>
      <c r="K151" s="2306"/>
      <c r="L151" s="2995"/>
      <c r="M151" s="2307"/>
      <c r="N151" s="2306"/>
      <c r="O151" s="2306"/>
      <c r="P151" s="2306"/>
    </row>
    <row r="152" spans="1:16" s="2308" customFormat="1" ht="18" customHeight="1" outlineLevel="1">
      <c r="A152" s="1162"/>
      <c r="B152" s="2790" t="s">
        <v>1934</v>
      </c>
      <c r="C152" s="2791">
        <v>78</v>
      </c>
      <c r="D152" s="2789" t="s">
        <v>1939</v>
      </c>
      <c r="E152" s="2304"/>
      <c r="F152" s="2993">
        <v>50</v>
      </c>
      <c r="G152" s="2991">
        <v>55.128205128205131</v>
      </c>
      <c r="H152" s="2783"/>
      <c r="I152" s="2980">
        <f t="shared" si="2"/>
        <v>1</v>
      </c>
      <c r="J152" s="2537"/>
      <c r="K152" s="2306"/>
      <c r="L152" s="2995"/>
      <c r="M152" s="2307"/>
      <c r="N152" s="2306"/>
      <c r="O152" s="2306"/>
      <c r="P152" s="2306"/>
    </row>
    <row r="153" spans="1:16" s="2308" customFormat="1" ht="18" customHeight="1">
      <c r="A153" s="974"/>
      <c r="B153" s="2787" t="s">
        <v>1935</v>
      </c>
      <c r="C153" s="2788">
        <v>178</v>
      </c>
      <c r="D153" s="2789" t="s">
        <v>1939</v>
      </c>
      <c r="E153" s="2315"/>
      <c r="F153" s="2993">
        <v>50</v>
      </c>
      <c r="G153" s="2988">
        <v>64.044943820224717</v>
      </c>
      <c r="H153" s="2783"/>
      <c r="I153" s="2980">
        <f t="shared" si="2"/>
        <v>1</v>
      </c>
      <c r="J153" s="2538"/>
      <c r="K153" s="2317"/>
      <c r="L153" s="2994"/>
    </row>
    <row r="154" spans="1:16" ht="27.95" customHeight="1">
      <c r="A154" s="968"/>
      <c r="B154" s="2795"/>
      <c r="C154" s="2799"/>
      <c r="D154" s="2800"/>
      <c r="E154" s="1849"/>
      <c r="F154" s="2786"/>
      <c r="G154" s="2786"/>
      <c r="H154" s="1993"/>
      <c r="I154" s="1993"/>
      <c r="J154" s="1931"/>
    </row>
    <row r="155" spans="1:16" ht="27.95" customHeight="1">
      <c r="A155" s="968"/>
      <c r="B155" s="866"/>
      <c r="C155" s="2059"/>
      <c r="D155" s="829"/>
      <c r="E155" s="1849"/>
      <c r="F155" s="1821"/>
      <c r="G155" s="1821"/>
      <c r="H155" s="1931"/>
      <c r="I155" s="1931"/>
      <c r="J155" s="1931"/>
    </row>
    <row r="156" spans="1:16" ht="27.95" customHeight="1">
      <c r="A156" s="2805"/>
      <c r="B156" s="2806"/>
      <c r="C156" s="2807"/>
      <c r="D156" s="2808"/>
      <c r="E156" s="2216"/>
      <c r="F156" s="2087"/>
      <c r="G156" s="2087"/>
      <c r="H156" s="1939"/>
      <c r="I156" s="1939"/>
      <c r="J156" s="1939"/>
    </row>
    <row r="157" spans="1:16" ht="27.95" customHeight="1">
      <c r="A157" s="2039" t="s">
        <v>1729</v>
      </c>
      <c r="B157" s="4595" t="s">
        <v>1732</v>
      </c>
      <c r="C157" s="4596"/>
      <c r="D157" s="4597"/>
      <c r="E157" s="2381" t="s">
        <v>936</v>
      </c>
      <c r="F157" s="1812"/>
      <c r="G157" s="1812"/>
      <c r="H157" s="1943"/>
      <c r="I157" s="1944"/>
      <c r="J157" s="2821" t="s">
        <v>1584</v>
      </c>
      <c r="K157" s="50" t="s">
        <v>1998</v>
      </c>
      <c r="O157" s="50">
        <v>4</v>
      </c>
    </row>
    <row r="158" spans="1:16" ht="27.95" customHeight="1">
      <c r="A158" s="2057" t="s">
        <v>1830</v>
      </c>
      <c r="B158" s="4592" t="s">
        <v>1500</v>
      </c>
      <c r="C158" s="4593"/>
      <c r="D158" s="4594"/>
      <c r="E158" s="2352" t="s">
        <v>943</v>
      </c>
      <c r="F158" s="1818"/>
      <c r="G158" s="1818"/>
      <c r="H158" s="1794"/>
      <c r="I158" s="1795"/>
      <c r="J158" s="1793"/>
    </row>
    <row r="159" spans="1:16" ht="27.95" customHeight="1">
      <c r="A159" s="2280" t="s">
        <v>1875</v>
      </c>
      <c r="B159" s="4583" t="s">
        <v>1499</v>
      </c>
      <c r="C159" s="4584"/>
      <c r="D159" s="4585"/>
      <c r="E159" s="2352" t="s">
        <v>663</v>
      </c>
      <c r="F159" s="1818"/>
      <c r="G159" s="1818"/>
      <c r="H159" s="1794"/>
      <c r="I159" s="1795"/>
      <c r="J159" s="1793"/>
    </row>
    <row r="160" spans="1:16" ht="27.95" customHeight="1">
      <c r="A160" s="1193"/>
      <c r="B160" s="2005" t="s">
        <v>48</v>
      </c>
      <c r="C160" s="2059">
        <v>60</v>
      </c>
      <c r="D160" s="829" t="s">
        <v>181</v>
      </c>
      <c r="E160" s="1818"/>
      <c r="F160" s="2747">
        <v>0.6</v>
      </c>
      <c r="G160" s="2747"/>
      <c r="H160" s="2747"/>
      <c r="I160" s="2747"/>
      <c r="J160" s="1931"/>
    </row>
    <row r="161" spans="1:16" ht="27.95" customHeight="1">
      <c r="A161" s="1193"/>
      <c r="B161" s="2803" t="s">
        <v>2246</v>
      </c>
      <c r="C161" s="2793"/>
      <c r="D161" s="2798"/>
      <c r="E161" s="1818"/>
      <c r="F161" s="2801"/>
      <c r="G161" s="2801"/>
      <c r="H161" s="1971"/>
      <c r="I161" s="1971"/>
      <c r="J161" s="1931"/>
    </row>
    <row r="162" spans="1:16" s="2308" customFormat="1" ht="18" customHeight="1">
      <c r="A162" s="2413"/>
      <c r="B162" s="2787" t="s">
        <v>1938</v>
      </c>
      <c r="C162" s="2788">
        <v>1517</v>
      </c>
      <c r="D162" s="2789" t="s">
        <v>1596</v>
      </c>
      <c r="E162" s="2304"/>
      <c r="F162" s="2996">
        <v>60</v>
      </c>
      <c r="G162" s="2988">
        <v>17.205009887936718</v>
      </c>
      <c r="H162" s="2783"/>
      <c r="I162" s="2980">
        <f>IF(OR(G162=F162,G162&gt;F162),1,0)</f>
        <v>0</v>
      </c>
      <c r="J162" s="2537"/>
      <c r="K162" s="2306"/>
      <c r="L162" s="2306"/>
      <c r="M162" s="2307"/>
      <c r="N162" s="2306"/>
      <c r="O162" s="2306"/>
      <c r="P162" s="2306"/>
    </row>
    <row r="163" spans="1:16" s="2308" customFormat="1" ht="18" customHeight="1">
      <c r="A163" s="2413"/>
      <c r="B163" s="2787" t="s">
        <v>2180</v>
      </c>
      <c r="C163" s="2788">
        <v>3</v>
      </c>
      <c r="D163" s="2789" t="s">
        <v>1939</v>
      </c>
      <c r="E163" s="2304"/>
      <c r="F163" s="2996">
        <v>60</v>
      </c>
      <c r="G163" s="2988">
        <v>0</v>
      </c>
      <c r="H163" s="2783"/>
      <c r="I163" s="2980">
        <f t="shared" ref="I163:I219" si="3">IF(OR(G163=F163,G163&gt;F163),1,0)</f>
        <v>0</v>
      </c>
      <c r="J163" s="2537"/>
      <c r="K163" s="2306"/>
      <c r="L163" s="2306"/>
      <c r="M163" s="2307"/>
      <c r="N163" s="2306"/>
      <c r="O163" s="2306"/>
      <c r="P163" s="2306"/>
    </row>
    <row r="164" spans="1:16" s="2308" customFormat="1" ht="18" customHeight="1" outlineLevel="1">
      <c r="A164" s="1162"/>
      <c r="B164" s="2790" t="s">
        <v>1880</v>
      </c>
      <c r="C164" s="2791">
        <v>33</v>
      </c>
      <c r="D164" s="2789" t="s">
        <v>1939</v>
      </c>
      <c r="E164" s="2304"/>
      <c r="F164" s="2996">
        <v>60</v>
      </c>
      <c r="G164" s="2990">
        <v>9.0909090909090917</v>
      </c>
      <c r="H164" s="2783"/>
      <c r="I164" s="2980">
        <f t="shared" si="3"/>
        <v>0</v>
      </c>
      <c r="J164" s="2537"/>
      <c r="K164" s="2306"/>
      <c r="L164" s="2306"/>
      <c r="M164" s="2307"/>
      <c r="N164" s="2306"/>
      <c r="O164" s="2306"/>
      <c r="P164" s="2306"/>
    </row>
    <row r="165" spans="1:16" s="2308" customFormat="1" ht="18" customHeight="1" outlineLevel="1">
      <c r="A165" s="1162"/>
      <c r="B165" s="2790" t="s">
        <v>1881</v>
      </c>
      <c r="C165" s="2791">
        <v>22</v>
      </c>
      <c r="D165" s="2789" t="s">
        <v>1939</v>
      </c>
      <c r="E165" s="2304"/>
      <c r="F165" s="2996">
        <v>60</v>
      </c>
      <c r="G165" s="2991">
        <v>0</v>
      </c>
      <c r="H165" s="2783"/>
      <c r="I165" s="2980">
        <f t="shared" si="3"/>
        <v>0</v>
      </c>
      <c r="J165" s="2537"/>
      <c r="K165" s="2306"/>
      <c r="L165" s="2306"/>
      <c r="M165" s="2307"/>
      <c r="N165" s="2306"/>
      <c r="O165" s="2306"/>
      <c r="P165" s="2306"/>
    </row>
    <row r="166" spans="1:16" s="2308" customFormat="1" ht="18" customHeight="1" outlineLevel="1">
      <c r="A166" s="1162"/>
      <c r="B166" s="2790" t="s">
        <v>1882</v>
      </c>
      <c r="C166" s="2791">
        <v>1</v>
      </c>
      <c r="D166" s="2789" t="s">
        <v>1939</v>
      </c>
      <c r="E166" s="2304"/>
      <c r="F166" s="2996">
        <v>60</v>
      </c>
      <c r="G166" s="2991">
        <v>0</v>
      </c>
      <c r="H166" s="2783"/>
      <c r="I166" s="2980">
        <f t="shared" si="3"/>
        <v>0</v>
      </c>
      <c r="J166" s="2537"/>
      <c r="K166" s="2306"/>
      <c r="L166" s="2306"/>
      <c r="M166" s="2307"/>
      <c r="N166" s="2306"/>
      <c r="O166" s="2306"/>
      <c r="P166" s="2306"/>
    </row>
    <row r="167" spans="1:16" s="2308" customFormat="1" ht="18" customHeight="1" outlineLevel="1">
      <c r="A167" s="1162"/>
      <c r="B167" s="2790" t="s">
        <v>1883</v>
      </c>
      <c r="C167" s="2791">
        <v>10</v>
      </c>
      <c r="D167" s="2789" t="s">
        <v>1939</v>
      </c>
      <c r="E167" s="2304"/>
      <c r="F167" s="2996">
        <v>60</v>
      </c>
      <c r="G167" s="2992">
        <v>20</v>
      </c>
      <c r="H167" s="2783"/>
      <c r="I167" s="2980">
        <f t="shared" si="3"/>
        <v>0</v>
      </c>
      <c r="J167" s="2537"/>
      <c r="K167" s="2306"/>
      <c r="L167" s="2306"/>
      <c r="M167" s="2307"/>
      <c r="N167" s="2306"/>
      <c r="O167" s="2306"/>
      <c r="P167" s="2306"/>
    </row>
    <row r="168" spans="1:16" s="2308" customFormat="1" ht="18" customHeight="1">
      <c r="A168" s="1162"/>
      <c r="B168" s="2787" t="s">
        <v>1884</v>
      </c>
      <c r="C168" s="2788">
        <v>66</v>
      </c>
      <c r="D168" s="2789" t="s">
        <v>1939</v>
      </c>
      <c r="E168" s="2304"/>
      <c r="F168" s="2996">
        <v>60</v>
      </c>
      <c r="G168" s="2988">
        <v>7.5757575757575761</v>
      </c>
      <c r="H168" s="2783"/>
      <c r="I168" s="2980">
        <f t="shared" si="3"/>
        <v>0</v>
      </c>
      <c r="J168" s="2537"/>
      <c r="K168" s="2306"/>
      <c r="L168" s="2306"/>
      <c r="M168" s="2307"/>
      <c r="N168" s="2306"/>
      <c r="O168" s="2306"/>
      <c r="P168" s="2306"/>
    </row>
    <row r="169" spans="1:16" s="2308" customFormat="1" ht="18" customHeight="1" outlineLevel="1">
      <c r="A169" s="1162"/>
      <c r="B169" s="2790" t="s">
        <v>1885</v>
      </c>
      <c r="C169" s="2791">
        <v>50</v>
      </c>
      <c r="D169" s="2789" t="s">
        <v>1939</v>
      </c>
      <c r="E169" s="2304"/>
      <c r="F169" s="2996">
        <v>60</v>
      </c>
      <c r="G169" s="2991">
        <v>22</v>
      </c>
      <c r="H169" s="2783"/>
      <c r="I169" s="2980">
        <f t="shared" si="3"/>
        <v>0</v>
      </c>
      <c r="J169" s="2537"/>
      <c r="K169" s="2306"/>
      <c r="L169" s="2306"/>
      <c r="M169" s="2307"/>
      <c r="N169" s="2306"/>
      <c r="O169" s="2306"/>
      <c r="P169" s="2306"/>
    </row>
    <row r="170" spans="1:16" s="2308" customFormat="1" ht="18" customHeight="1" outlineLevel="1">
      <c r="A170" s="1162"/>
      <c r="B170" s="2790" t="s">
        <v>1886</v>
      </c>
      <c r="C170" s="2791">
        <v>16</v>
      </c>
      <c r="D170" s="2789" t="s">
        <v>1939</v>
      </c>
      <c r="E170" s="2304"/>
      <c r="F170" s="2996">
        <v>60</v>
      </c>
      <c r="G170" s="2991">
        <v>18.75</v>
      </c>
      <c r="H170" s="2783"/>
      <c r="I170" s="2980">
        <f t="shared" si="3"/>
        <v>0</v>
      </c>
      <c r="J170" s="2537"/>
      <c r="K170" s="2306"/>
      <c r="L170" s="2306"/>
      <c r="M170" s="2307"/>
      <c r="N170" s="2306"/>
      <c r="O170" s="2306"/>
      <c r="P170" s="2306"/>
    </row>
    <row r="171" spans="1:16" s="2308" customFormat="1" ht="18" customHeight="1" outlineLevel="1">
      <c r="A171" s="1162"/>
      <c r="B171" s="2790" t="s">
        <v>1887</v>
      </c>
      <c r="C171" s="2791">
        <v>38</v>
      </c>
      <c r="D171" s="2789" t="s">
        <v>1939</v>
      </c>
      <c r="E171" s="2304"/>
      <c r="F171" s="2996">
        <v>60</v>
      </c>
      <c r="G171" s="2991">
        <v>10.526315789473685</v>
      </c>
      <c r="H171" s="2783"/>
      <c r="I171" s="2980">
        <f t="shared" si="3"/>
        <v>0</v>
      </c>
      <c r="J171" s="2537"/>
      <c r="K171" s="2306"/>
      <c r="L171" s="2306"/>
      <c r="M171" s="2307"/>
      <c r="N171" s="2306"/>
      <c r="O171" s="2306"/>
      <c r="P171" s="2306"/>
    </row>
    <row r="172" spans="1:16" s="2308" customFormat="1" ht="18" customHeight="1">
      <c r="A172" s="1162"/>
      <c r="B172" s="2787" t="s">
        <v>1888</v>
      </c>
      <c r="C172" s="2788">
        <v>104</v>
      </c>
      <c r="D172" s="2789" t="s">
        <v>1939</v>
      </c>
      <c r="E172" s="2304"/>
      <c r="F172" s="2996">
        <v>60</v>
      </c>
      <c r="G172" s="2988">
        <v>17.307692307692307</v>
      </c>
      <c r="H172" s="2783"/>
      <c r="I172" s="2980">
        <f t="shared" si="3"/>
        <v>0</v>
      </c>
      <c r="J172" s="2537"/>
      <c r="K172" s="2306"/>
      <c r="L172" s="2306"/>
      <c r="M172" s="2307"/>
      <c r="N172" s="2306"/>
      <c r="O172" s="2306"/>
      <c r="P172" s="2306"/>
    </row>
    <row r="173" spans="1:16" s="2308" customFormat="1" ht="18" customHeight="1" outlineLevel="1">
      <c r="A173" s="1162"/>
      <c r="B173" s="2790" t="s">
        <v>1889</v>
      </c>
      <c r="C173" s="2791">
        <v>79</v>
      </c>
      <c r="D173" s="2789" t="s">
        <v>1939</v>
      </c>
      <c r="E173" s="2304"/>
      <c r="F173" s="2996">
        <v>60</v>
      </c>
      <c r="G173" s="2991">
        <v>17.721518987341771</v>
      </c>
      <c r="H173" s="2783"/>
      <c r="I173" s="2980">
        <f t="shared" si="3"/>
        <v>0</v>
      </c>
      <c r="J173" s="2537"/>
      <c r="K173" s="2306"/>
      <c r="L173" s="2306"/>
      <c r="M173" s="2307"/>
      <c r="N173" s="2306"/>
      <c r="O173" s="2306"/>
      <c r="P173" s="2306"/>
    </row>
    <row r="174" spans="1:16" s="2308" customFormat="1" ht="18" customHeight="1" outlineLevel="1">
      <c r="A174" s="1162"/>
      <c r="B174" s="2790" t="s">
        <v>1890</v>
      </c>
      <c r="C174" s="2791">
        <v>45</v>
      </c>
      <c r="D174" s="2789" t="s">
        <v>1939</v>
      </c>
      <c r="E174" s="2304"/>
      <c r="F174" s="2996">
        <v>60</v>
      </c>
      <c r="G174" s="2991">
        <v>48.888888888888886</v>
      </c>
      <c r="H174" s="2783"/>
      <c r="I174" s="2980">
        <f t="shared" si="3"/>
        <v>0</v>
      </c>
      <c r="J174" s="2537"/>
      <c r="K174" s="2306"/>
      <c r="L174" s="2306"/>
      <c r="M174" s="2307"/>
      <c r="N174" s="2306"/>
      <c r="O174" s="2306"/>
      <c r="P174" s="2306"/>
    </row>
    <row r="175" spans="1:16" s="2308" customFormat="1" ht="18" customHeight="1" outlineLevel="1">
      <c r="A175" s="1162"/>
      <c r="B175" s="2790" t="s">
        <v>1891</v>
      </c>
      <c r="C175" s="2791">
        <v>15</v>
      </c>
      <c r="D175" s="2789" t="s">
        <v>1939</v>
      </c>
      <c r="E175" s="2304"/>
      <c r="F175" s="2996">
        <v>60</v>
      </c>
      <c r="G175" s="2991">
        <v>13.333333333333334</v>
      </c>
      <c r="H175" s="2783"/>
      <c r="I175" s="2980">
        <f t="shared" si="3"/>
        <v>0</v>
      </c>
      <c r="J175" s="2537"/>
      <c r="K175" s="2306"/>
      <c r="L175" s="2306"/>
      <c r="M175" s="2307"/>
      <c r="N175" s="2306"/>
      <c r="O175" s="2306"/>
      <c r="P175" s="2306"/>
    </row>
    <row r="176" spans="1:16" s="2308" customFormat="1" ht="18" customHeight="1">
      <c r="A176" s="1162"/>
      <c r="B176" s="2787" t="s">
        <v>1892</v>
      </c>
      <c r="C176" s="2788">
        <v>139</v>
      </c>
      <c r="D176" s="2789" t="s">
        <v>1939</v>
      </c>
      <c r="E176" s="2304"/>
      <c r="F176" s="2996">
        <v>60</v>
      </c>
      <c r="G176" s="2988">
        <v>27.338129496402878</v>
      </c>
      <c r="H176" s="2783"/>
      <c r="I176" s="2980">
        <f t="shared" si="3"/>
        <v>0</v>
      </c>
      <c r="J176" s="2537"/>
      <c r="K176" s="2306"/>
      <c r="L176" s="2306"/>
      <c r="M176" s="2307"/>
      <c r="N176" s="2306"/>
      <c r="O176" s="2306"/>
      <c r="P176" s="2306"/>
    </row>
    <row r="177" spans="1:16" s="2308" customFormat="1" ht="18" customHeight="1" outlineLevel="1">
      <c r="A177" s="1162"/>
      <c r="B177" s="2790" t="s">
        <v>1893</v>
      </c>
      <c r="C177" s="2791">
        <v>51</v>
      </c>
      <c r="D177" s="2789" t="s">
        <v>1939</v>
      </c>
      <c r="E177" s="2304"/>
      <c r="F177" s="2996">
        <v>60</v>
      </c>
      <c r="G177" s="2991">
        <v>0</v>
      </c>
      <c r="H177" s="2783"/>
      <c r="I177" s="2980">
        <f t="shared" si="3"/>
        <v>0</v>
      </c>
      <c r="J177" s="2537"/>
      <c r="K177" s="2306"/>
      <c r="L177" s="2306"/>
      <c r="M177" s="2307"/>
      <c r="N177" s="2306"/>
      <c r="O177" s="2306"/>
      <c r="P177" s="2306"/>
    </row>
    <row r="178" spans="1:16" s="2308" customFormat="1" ht="18" customHeight="1" outlineLevel="1">
      <c r="A178" s="1162"/>
      <c r="B178" s="2790" t="s">
        <v>1894</v>
      </c>
      <c r="C178" s="2791">
        <v>47</v>
      </c>
      <c r="D178" s="2789" t="s">
        <v>1939</v>
      </c>
      <c r="E178" s="2304"/>
      <c r="F178" s="2996">
        <v>60</v>
      </c>
      <c r="G178" s="2991">
        <v>17.021276595744681</v>
      </c>
      <c r="H178" s="2783"/>
      <c r="I178" s="2980">
        <f t="shared" si="3"/>
        <v>0</v>
      </c>
      <c r="J178" s="2537"/>
      <c r="K178" s="2306"/>
      <c r="L178" s="2306"/>
      <c r="M178" s="2307"/>
      <c r="N178" s="2306"/>
      <c r="O178" s="2306"/>
      <c r="P178" s="2306"/>
    </row>
    <row r="179" spans="1:16" s="2308" customFormat="1" ht="18" customHeight="1" outlineLevel="1">
      <c r="A179" s="1162"/>
      <c r="B179" s="2790" t="s">
        <v>1895</v>
      </c>
      <c r="C179" s="2791">
        <v>12</v>
      </c>
      <c r="D179" s="2789" t="s">
        <v>1939</v>
      </c>
      <c r="E179" s="2304"/>
      <c r="F179" s="2996">
        <v>60</v>
      </c>
      <c r="G179" s="2991">
        <v>50</v>
      </c>
      <c r="H179" s="2783"/>
      <c r="I179" s="2980">
        <f t="shared" si="3"/>
        <v>0</v>
      </c>
      <c r="J179" s="2537"/>
      <c r="K179" s="2306"/>
      <c r="L179" s="2306"/>
      <c r="M179" s="2307"/>
      <c r="N179" s="2306"/>
      <c r="O179" s="2306"/>
      <c r="P179" s="2306"/>
    </row>
    <row r="180" spans="1:16" s="2308" customFormat="1" ht="18" customHeight="1" outlineLevel="1">
      <c r="A180" s="1162"/>
      <c r="B180" s="2790" t="s">
        <v>1896</v>
      </c>
      <c r="C180" s="2791">
        <v>19</v>
      </c>
      <c r="D180" s="2789" t="s">
        <v>1939</v>
      </c>
      <c r="E180" s="2304"/>
      <c r="F180" s="2996">
        <v>60</v>
      </c>
      <c r="G180" s="2991">
        <v>52.631578947368418</v>
      </c>
      <c r="H180" s="2783"/>
      <c r="I180" s="2980">
        <f t="shared" si="3"/>
        <v>0</v>
      </c>
      <c r="J180" s="2537"/>
      <c r="K180" s="2306"/>
      <c r="L180" s="2306"/>
      <c r="M180" s="2307"/>
      <c r="N180" s="2306"/>
      <c r="O180" s="2306"/>
      <c r="P180" s="2306"/>
    </row>
    <row r="181" spans="1:16" s="2308" customFormat="1" ht="18" customHeight="1">
      <c r="A181" s="1162"/>
      <c r="B181" s="2787" t="s">
        <v>1897</v>
      </c>
      <c r="C181" s="2788">
        <v>129</v>
      </c>
      <c r="D181" s="2789" t="s">
        <v>1939</v>
      </c>
      <c r="E181" s="2304"/>
      <c r="F181" s="2996">
        <v>60</v>
      </c>
      <c r="G181" s="2988">
        <v>18.604651162790699</v>
      </c>
      <c r="H181" s="2783"/>
      <c r="I181" s="2980">
        <f t="shared" si="3"/>
        <v>0</v>
      </c>
      <c r="J181" s="2537"/>
      <c r="K181" s="2306"/>
      <c r="L181" s="2306"/>
      <c r="M181" s="2307"/>
      <c r="N181" s="2306"/>
      <c r="O181" s="2306"/>
      <c r="P181" s="2306"/>
    </row>
    <row r="182" spans="1:16" s="2308" customFormat="1" ht="18" customHeight="1" outlineLevel="1">
      <c r="A182" s="1162"/>
      <c r="B182" s="2790" t="s">
        <v>1898</v>
      </c>
      <c r="C182" s="2791">
        <v>172</v>
      </c>
      <c r="D182" s="2789" t="s">
        <v>1939</v>
      </c>
      <c r="E182" s="2304"/>
      <c r="F182" s="2996">
        <v>60</v>
      </c>
      <c r="G182" s="2991">
        <v>19.186046511627907</v>
      </c>
      <c r="H182" s="2783"/>
      <c r="I182" s="2980">
        <f t="shared" si="3"/>
        <v>0</v>
      </c>
      <c r="J182" s="2537"/>
      <c r="K182" s="2306"/>
      <c r="L182" s="2306"/>
      <c r="M182" s="2307"/>
      <c r="N182" s="2306"/>
      <c r="O182" s="2306"/>
      <c r="P182" s="2306"/>
    </row>
    <row r="183" spans="1:16" s="2308" customFormat="1" ht="18" customHeight="1" outlineLevel="1">
      <c r="A183" s="1162"/>
      <c r="B183" s="2790" t="s">
        <v>1899</v>
      </c>
      <c r="C183" s="2791">
        <v>6</v>
      </c>
      <c r="D183" s="2789" t="s">
        <v>1939</v>
      </c>
      <c r="E183" s="2304"/>
      <c r="F183" s="2996">
        <v>60</v>
      </c>
      <c r="G183" s="2991">
        <v>0</v>
      </c>
      <c r="H183" s="2783"/>
      <c r="I183" s="2980">
        <f t="shared" si="3"/>
        <v>0</v>
      </c>
      <c r="J183" s="2537"/>
      <c r="K183" s="2306"/>
      <c r="L183" s="2306"/>
      <c r="M183" s="2307"/>
      <c r="N183" s="2306"/>
      <c r="O183" s="2306"/>
      <c r="P183" s="2306"/>
    </row>
    <row r="184" spans="1:16" s="2308" customFormat="1" ht="18" customHeight="1">
      <c r="A184" s="1162"/>
      <c r="B184" s="2787" t="s">
        <v>1900</v>
      </c>
      <c r="C184" s="2788">
        <v>178</v>
      </c>
      <c r="D184" s="2789" t="s">
        <v>1939</v>
      </c>
      <c r="E184" s="2304"/>
      <c r="F184" s="2996">
        <v>60</v>
      </c>
      <c r="G184" s="2988">
        <v>18.539325842696631</v>
      </c>
      <c r="H184" s="2783"/>
      <c r="I184" s="2980">
        <f t="shared" si="3"/>
        <v>0</v>
      </c>
      <c r="J184" s="2537"/>
      <c r="K184" s="2306"/>
      <c r="L184" s="2306"/>
      <c r="M184" s="2307"/>
      <c r="N184" s="2306"/>
      <c r="O184" s="2306"/>
      <c r="P184" s="2306"/>
    </row>
    <row r="185" spans="1:16" s="2308" customFormat="1" ht="18" customHeight="1" outlineLevel="1">
      <c r="A185" s="1162"/>
      <c r="B185" s="2790" t="s">
        <v>1901</v>
      </c>
      <c r="C185" s="2791">
        <v>85</v>
      </c>
      <c r="D185" s="2789" t="s">
        <v>1939</v>
      </c>
      <c r="E185" s="2304"/>
      <c r="F185" s="2996">
        <v>60</v>
      </c>
      <c r="G185" s="2991">
        <v>15.294117647058824</v>
      </c>
      <c r="H185" s="2783"/>
      <c r="I185" s="2980">
        <f t="shared" si="3"/>
        <v>0</v>
      </c>
      <c r="J185" s="2537"/>
      <c r="K185" s="2306"/>
      <c r="L185" s="2306"/>
      <c r="M185" s="2307"/>
      <c r="N185" s="2306"/>
      <c r="O185" s="2306"/>
      <c r="P185" s="2306"/>
    </row>
    <row r="186" spans="1:16" s="2308" customFormat="1" ht="18" customHeight="1" outlineLevel="1">
      <c r="A186" s="1162"/>
      <c r="B186" s="2790" t="s">
        <v>1902</v>
      </c>
      <c r="C186" s="2791">
        <v>18</v>
      </c>
      <c r="D186" s="2789" t="s">
        <v>1939</v>
      </c>
      <c r="E186" s="2304"/>
      <c r="F186" s="2996">
        <v>60</v>
      </c>
      <c r="G186" s="2991">
        <v>38.888888888888886</v>
      </c>
      <c r="H186" s="2783"/>
      <c r="I186" s="2980">
        <f t="shared" si="3"/>
        <v>0</v>
      </c>
      <c r="J186" s="2537"/>
      <c r="K186" s="2306"/>
      <c r="L186" s="2306"/>
      <c r="M186" s="2307"/>
      <c r="N186" s="2306"/>
      <c r="O186" s="2306"/>
      <c r="P186" s="2306"/>
    </row>
    <row r="187" spans="1:16" s="2308" customFormat="1" ht="18" customHeight="1" outlineLevel="1">
      <c r="A187" s="1162"/>
      <c r="B187" s="2790" t="s">
        <v>1903</v>
      </c>
      <c r="C187" s="2791">
        <v>20</v>
      </c>
      <c r="D187" s="2789" t="s">
        <v>1939</v>
      </c>
      <c r="E187" s="2304"/>
      <c r="F187" s="2996">
        <v>60</v>
      </c>
      <c r="G187" s="2991">
        <v>10</v>
      </c>
      <c r="H187" s="2783"/>
      <c r="I187" s="2980">
        <f t="shared" si="3"/>
        <v>0</v>
      </c>
      <c r="J187" s="2537"/>
      <c r="K187" s="2306"/>
      <c r="L187" s="2306"/>
      <c r="M187" s="2307"/>
      <c r="N187" s="2306"/>
      <c r="O187" s="2306"/>
      <c r="P187" s="2306"/>
    </row>
    <row r="188" spans="1:16" s="2308" customFormat="1" ht="18" customHeight="1" outlineLevel="1">
      <c r="A188" s="1483"/>
      <c r="B188" s="2790" t="s">
        <v>1904</v>
      </c>
      <c r="C188" s="2791">
        <v>11</v>
      </c>
      <c r="D188" s="2789" t="s">
        <v>1939</v>
      </c>
      <c r="E188" s="2304"/>
      <c r="F188" s="2996">
        <v>60</v>
      </c>
      <c r="G188" s="2991">
        <v>0</v>
      </c>
      <c r="H188" s="2783"/>
      <c r="I188" s="2980">
        <f t="shared" si="3"/>
        <v>0</v>
      </c>
      <c r="J188" s="2537"/>
      <c r="K188" s="2306"/>
      <c r="L188" s="2306"/>
      <c r="M188" s="2307"/>
      <c r="N188" s="2306"/>
      <c r="O188" s="2306"/>
      <c r="P188" s="2306"/>
    </row>
    <row r="189" spans="1:16" s="2308" customFormat="1" ht="18" customHeight="1">
      <c r="A189" s="1162"/>
      <c r="B189" s="2787" t="s">
        <v>1905</v>
      </c>
      <c r="C189" s="2788">
        <v>134</v>
      </c>
      <c r="D189" s="2789" t="s">
        <v>1939</v>
      </c>
      <c r="E189" s="2304"/>
      <c r="F189" s="2996">
        <v>60</v>
      </c>
      <c r="G189" s="2988">
        <v>16.417910447761194</v>
      </c>
      <c r="H189" s="2783"/>
      <c r="I189" s="2980">
        <f t="shared" si="3"/>
        <v>0</v>
      </c>
      <c r="J189" s="2537"/>
      <c r="K189" s="2306"/>
      <c r="L189" s="2306"/>
      <c r="M189" s="2307"/>
      <c r="N189" s="2306"/>
      <c r="O189" s="2306"/>
      <c r="P189" s="2306"/>
    </row>
    <row r="190" spans="1:16" s="2308" customFormat="1" ht="18" customHeight="1" outlineLevel="1">
      <c r="A190" s="1162"/>
      <c r="B190" s="2790" t="s">
        <v>1906</v>
      </c>
      <c r="C190" s="2791">
        <v>44</v>
      </c>
      <c r="D190" s="2789" t="s">
        <v>1939</v>
      </c>
      <c r="E190" s="2304"/>
      <c r="F190" s="2996">
        <v>60</v>
      </c>
      <c r="G190" s="2991">
        <v>27.272727272727273</v>
      </c>
      <c r="H190" s="2783"/>
      <c r="I190" s="2980">
        <f t="shared" si="3"/>
        <v>0</v>
      </c>
      <c r="J190" s="2537"/>
      <c r="K190" s="2306"/>
      <c r="L190" s="2306"/>
      <c r="M190" s="2307"/>
      <c r="N190" s="2306"/>
      <c r="O190" s="2306"/>
      <c r="P190" s="2306"/>
    </row>
    <row r="191" spans="1:16" s="2308" customFormat="1" ht="18" customHeight="1" outlineLevel="1">
      <c r="A191" s="1162"/>
      <c r="B191" s="2790" t="s">
        <v>1907</v>
      </c>
      <c r="C191" s="2791">
        <v>17</v>
      </c>
      <c r="D191" s="2789" t="s">
        <v>1939</v>
      </c>
      <c r="E191" s="2304"/>
      <c r="F191" s="2996">
        <v>60</v>
      </c>
      <c r="G191" s="2991">
        <v>23.529411764705884</v>
      </c>
      <c r="H191" s="2783"/>
      <c r="I191" s="2980">
        <f t="shared" si="3"/>
        <v>0</v>
      </c>
      <c r="J191" s="2537"/>
      <c r="K191" s="2306"/>
      <c r="L191" s="2306"/>
      <c r="M191" s="2307"/>
      <c r="N191" s="2306"/>
      <c r="O191" s="2306"/>
      <c r="P191" s="2306"/>
    </row>
    <row r="192" spans="1:16" s="2308" customFormat="1" ht="18" customHeight="1" outlineLevel="1">
      <c r="A192" s="1162"/>
      <c r="B192" s="2790" t="s">
        <v>1908</v>
      </c>
      <c r="C192" s="2791">
        <v>17</v>
      </c>
      <c r="D192" s="2789" t="s">
        <v>1939</v>
      </c>
      <c r="E192" s="2304"/>
      <c r="F192" s="2996">
        <v>60</v>
      </c>
      <c r="G192" s="2991">
        <v>23.529411764705884</v>
      </c>
      <c r="H192" s="2783"/>
      <c r="I192" s="2980">
        <f t="shared" si="3"/>
        <v>0</v>
      </c>
      <c r="J192" s="2537"/>
      <c r="K192" s="2306"/>
      <c r="L192" s="2306"/>
      <c r="M192" s="2307"/>
      <c r="N192" s="2306"/>
      <c r="O192" s="2306"/>
      <c r="P192" s="2306"/>
    </row>
    <row r="193" spans="1:16" s="2308" customFormat="1" ht="18" customHeight="1">
      <c r="A193" s="1162"/>
      <c r="B193" s="2787" t="s">
        <v>1909</v>
      </c>
      <c r="C193" s="2788">
        <v>78</v>
      </c>
      <c r="D193" s="2789" t="s">
        <v>1939</v>
      </c>
      <c r="E193" s="2304"/>
      <c r="F193" s="2996">
        <v>60</v>
      </c>
      <c r="G193" s="2988">
        <v>25.641025641025642</v>
      </c>
      <c r="H193" s="2783"/>
      <c r="I193" s="2980">
        <f t="shared" si="3"/>
        <v>0</v>
      </c>
      <c r="J193" s="2537"/>
      <c r="K193" s="2306"/>
      <c r="L193" s="2306"/>
      <c r="M193" s="2307"/>
      <c r="N193" s="2306"/>
      <c r="O193" s="2306"/>
      <c r="P193" s="2306"/>
    </row>
    <row r="194" spans="1:16" s="2308" customFormat="1" ht="18" customHeight="1">
      <c r="A194" s="1162"/>
      <c r="B194" s="2787" t="s">
        <v>1910</v>
      </c>
      <c r="C194" s="2788">
        <v>60</v>
      </c>
      <c r="D194" s="2789" t="s">
        <v>1939</v>
      </c>
      <c r="E194" s="2304"/>
      <c r="F194" s="2996">
        <v>60</v>
      </c>
      <c r="G194" s="2988">
        <v>28.333333333333332</v>
      </c>
      <c r="H194" s="2783"/>
      <c r="I194" s="2980">
        <f t="shared" si="3"/>
        <v>0</v>
      </c>
      <c r="J194" s="2537"/>
      <c r="K194" s="2306"/>
      <c r="L194" s="2306"/>
      <c r="M194" s="2307"/>
      <c r="N194" s="2306"/>
      <c r="O194" s="2306"/>
      <c r="P194" s="2306"/>
    </row>
    <row r="195" spans="1:16" s="2308" customFormat="1" ht="18" customHeight="1" outlineLevel="1">
      <c r="A195" s="1162"/>
      <c r="B195" s="2790" t="s">
        <v>1911</v>
      </c>
      <c r="C195" s="2791">
        <v>62</v>
      </c>
      <c r="D195" s="2789" t="s">
        <v>1939</v>
      </c>
      <c r="E195" s="2304"/>
      <c r="F195" s="2996">
        <v>60</v>
      </c>
      <c r="G195" s="2991">
        <v>6.4516129032258061</v>
      </c>
      <c r="H195" s="2783"/>
      <c r="I195" s="2980">
        <f t="shared" si="3"/>
        <v>0</v>
      </c>
      <c r="J195" s="2537"/>
      <c r="K195" s="2306"/>
      <c r="L195" s="2306"/>
      <c r="M195" s="2307"/>
      <c r="N195" s="2306"/>
      <c r="O195" s="2306"/>
      <c r="P195" s="2306"/>
    </row>
    <row r="196" spans="1:16" s="2308" customFormat="1" ht="18" customHeight="1" outlineLevel="1">
      <c r="A196" s="1162"/>
      <c r="B196" s="2790" t="s">
        <v>1912</v>
      </c>
      <c r="C196" s="2791">
        <v>17</v>
      </c>
      <c r="D196" s="2789" t="s">
        <v>1939</v>
      </c>
      <c r="E196" s="2304"/>
      <c r="F196" s="2996">
        <v>60</v>
      </c>
      <c r="G196" s="2991">
        <v>0</v>
      </c>
      <c r="H196" s="2783"/>
      <c r="I196" s="2980">
        <f t="shared" si="3"/>
        <v>0</v>
      </c>
      <c r="J196" s="2537"/>
      <c r="K196" s="2306"/>
      <c r="L196" s="2306"/>
      <c r="M196" s="2307"/>
      <c r="N196" s="2306"/>
      <c r="O196" s="2306"/>
      <c r="P196" s="2306"/>
    </row>
    <row r="197" spans="1:16" s="2308" customFormat="1" ht="18" customHeight="1">
      <c r="A197" s="1162"/>
      <c r="B197" s="2787" t="s">
        <v>1913</v>
      </c>
      <c r="C197" s="2788">
        <v>79</v>
      </c>
      <c r="D197" s="2789" t="s">
        <v>1939</v>
      </c>
      <c r="E197" s="2304"/>
      <c r="F197" s="2996">
        <v>60</v>
      </c>
      <c r="G197" s="2988">
        <v>5.0632911392405067</v>
      </c>
      <c r="H197" s="2783"/>
      <c r="I197" s="2980">
        <f t="shared" si="3"/>
        <v>0</v>
      </c>
      <c r="J197" s="2537"/>
      <c r="K197" s="2306"/>
      <c r="L197" s="2306"/>
      <c r="M197" s="2307"/>
      <c r="N197" s="2306"/>
      <c r="O197" s="2306"/>
      <c r="P197" s="2306"/>
    </row>
    <row r="198" spans="1:16" s="2308" customFormat="1" ht="18" customHeight="1" outlineLevel="1">
      <c r="A198" s="1162"/>
      <c r="B198" s="2790" t="s">
        <v>1914</v>
      </c>
      <c r="C198" s="2791">
        <v>16</v>
      </c>
      <c r="D198" s="2789" t="s">
        <v>1939</v>
      </c>
      <c r="E198" s="2304"/>
      <c r="F198" s="2996">
        <v>60</v>
      </c>
      <c r="G198" s="2991">
        <v>31.25</v>
      </c>
      <c r="H198" s="2783"/>
      <c r="I198" s="2980">
        <f t="shared" si="3"/>
        <v>0</v>
      </c>
      <c r="J198" s="2537"/>
      <c r="K198" s="2306"/>
      <c r="L198" s="2306"/>
      <c r="M198" s="2307"/>
      <c r="N198" s="2306"/>
      <c r="O198" s="2306"/>
      <c r="P198" s="2306"/>
    </row>
    <row r="199" spans="1:16" s="2308" customFormat="1" ht="18" customHeight="1" outlineLevel="1">
      <c r="A199" s="1162"/>
      <c r="B199" s="2790" t="s">
        <v>1915</v>
      </c>
      <c r="C199" s="2791">
        <v>30</v>
      </c>
      <c r="D199" s="2789" t="s">
        <v>1939</v>
      </c>
      <c r="E199" s="2304"/>
      <c r="F199" s="2996">
        <v>60</v>
      </c>
      <c r="G199" s="2991">
        <v>6.666666666666667</v>
      </c>
      <c r="H199" s="2783"/>
      <c r="I199" s="2980">
        <f t="shared" si="3"/>
        <v>0</v>
      </c>
      <c r="J199" s="2537"/>
      <c r="K199" s="2306"/>
      <c r="L199" s="2306"/>
      <c r="M199" s="2307"/>
      <c r="N199" s="2306"/>
      <c r="O199" s="2306"/>
      <c r="P199" s="2306"/>
    </row>
    <row r="200" spans="1:16" s="2308" customFormat="1" ht="18" customHeight="1" outlineLevel="1">
      <c r="A200" s="1162"/>
      <c r="B200" s="2790" t="s">
        <v>1916</v>
      </c>
      <c r="C200" s="2791">
        <v>49</v>
      </c>
      <c r="D200" s="2789" t="s">
        <v>1939</v>
      </c>
      <c r="E200" s="2304"/>
      <c r="F200" s="2996">
        <v>60</v>
      </c>
      <c r="G200" s="2991">
        <v>16.326530612244898</v>
      </c>
      <c r="H200" s="2783"/>
      <c r="I200" s="2980">
        <f t="shared" si="3"/>
        <v>0</v>
      </c>
      <c r="J200" s="2537"/>
      <c r="K200" s="2306"/>
      <c r="L200" s="2306"/>
      <c r="M200" s="2307"/>
      <c r="N200" s="2306"/>
      <c r="O200" s="2306"/>
      <c r="P200" s="2306"/>
    </row>
    <row r="201" spans="1:16" s="2308" customFormat="1" ht="18" customHeight="1">
      <c r="A201" s="1162"/>
      <c r="B201" s="2787" t="s">
        <v>1917</v>
      </c>
      <c r="C201" s="2788">
        <v>95</v>
      </c>
      <c r="D201" s="2789" t="s">
        <v>1939</v>
      </c>
      <c r="E201" s="2304"/>
      <c r="F201" s="2996">
        <v>60</v>
      </c>
      <c r="G201" s="2988">
        <v>15.789473684210526</v>
      </c>
      <c r="H201" s="2783"/>
      <c r="I201" s="2980">
        <f t="shared" si="3"/>
        <v>0</v>
      </c>
      <c r="J201" s="2537"/>
      <c r="K201" s="2306"/>
      <c r="L201" s="2306"/>
      <c r="M201" s="2307"/>
      <c r="N201" s="2306"/>
      <c r="O201" s="2306"/>
      <c r="P201" s="2306"/>
    </row>
    <row r="202" spans="1:16" s="2308" customFormat="1" ht="18" customHeight="1" outlineLevel="1">
      <c r="A202" s="1162"/>
      <c r="B202" s="2790" t="s">
        <v>1918</v>
      </c>
      <c r="C202" s="2791">
        <v>51</v>
      </c>
      <c r="D202" s="2789" t="s">
        <v>1939</v>
      </c>
      <c r="E202" s="2304"/>
      <c r="F202" s="2996">
        <v>60</v>
      </c>
      <c r="G202" s="2991">
        <v>31.372549019607842</v>
      </c>
      <c r="H202" s="2783"/>
      <c r="I202" s="2980">
        <f t="shared" si="3"/>
        <v>0</v>
      </c>
      <c r="J202" s="2537"/>
      <c r="K202" s="2306"/>
      <c r="L202" s="2306"/>
      <c r="M202" s="2307"/>
      <c r="N202" s="2306"/>
      <c r="O202" s="2306"/>
      <c r="P202" s="2306"/>
    </row>
    <row r="203" spans="1:16" s="2308" customFormat="1" ht="18" customHeight="1" outlineLevel="1">
      <c r="A203" s="1162"/>
      <c r="B203" s="2790" t="s">
        <v>1919</v>
      </c>
      <c r="C203" s="2791">
        <v>21</v>
      </c>
      <c r="D203" s="2789" t="s">
        <v>1939</v>
      </c>
      <c r="E203" s="2304"/>
      <c r="F203" s="2996">
        <v>60</v>
      </c>
      <c r="G203" s="2991">
        <v>19.047619047619047</v>
      </c>
      <c r="H203" s="2783"/>
      <c r="I203" s="2980">
        <f t="shared" si="3"/>
        <v>0</v>
      </c>
      <c r="J203" s="2537"/>
      <c r="K203" s="2306"/>
      <c r="L203" s="2306"/>
      <c r="M203" s="2307"/>
      <c r="N203" s="2306"/>
      <c r="O203" s="2306"/>
      <c r="P203" s="2306"/>
    </row>
    <row r="204" spans="1:16" s="2308" customFormat="1" ht="18" customHeight="1" outlineLevel="1">
      <c r="A204" s="1162"/>
      <c r="B204" s="2790" t="s">
        <v>1920</v>
      </c>
      <c r="C204" s="2791">
        <v>21</v>
      </c>
      <c r="D204" s="2789" t="s">
        <v>1939</v>
      </c>
      <c r="E204" s="2304"/>
      <c r="F204" s="2996">
        <v>60</v>
      </c>
      <c r="G204" s="2991">
        <v>0</v>
      </c>
      <c r="H204" s="2783"/>
      <c r="I204" s="2980">
        <f t="shared" si="3"/>
        <v>0</v>
      </c>
      <c r="J204" s="2537"/>
      <c r="K204" s="2306"/>
      <c r="L204" s="2306"/>
      <c r="M204" s="2307"/>
      <c r="N204" s="2306"/>
      <c r="O204" s="2306"/>
      <c r="P204" s="2306"/>
    </row>
    <row r="205" spans="1:16" s="2308" customFormat="1" ht="18" customHeight="1">
      <c r="A205" s="1162"/>
      <c r="B205" s="2787" t="s">
        <v>1921</v>
      </c>
      <c r="C205" s="2788">
        <v>93</v>
      </c>
      <c r="D205" s="2789" t="s">
        <v>1939</v>
      </c>
      <c r="E205" s="2304"/>
      <c r="F205" s="2996">
        <v>60</v>
      </c>
      <c r="G205" s="2988">
        <v>21.50537634408602</v>
      </c>
      <c r="H205" s="2783"/>
      <c r="I205" s="2980">
        <f t="shared" si="3"/>
        <v>0</v>
      </c>
      <c r="J205" s="2537"/>
      <c r="K205" s="2306"/>
      <c r="L205" s="2306"/>
      <c r="M205" s="2307"/>
      <c r="N205" s="2306"/>
      <c r="O205" s="2306"/>
      <c r="P205" s="2306"/>
    </row>
    <row r="206" spans="1:16" s="2308" customFormat="1" ht="18" customHeight="1" outlineLevel="1">
      <c r="A206" s="1162"/>
      <c r="B206" s="2790" t="s">
        <v>1922</v>
      </c>
      <c r="C206" s="2791">
        <v>44</v>
      </c>
      <c r="D206" s="2789" t="s">
        <v>1939</v>
      </c>
      <c r="E206" s="2304"/>
      <c r="F206" s="2996">
        <v>60</v>
      </c>
      <c r="G206" s="2991">
        <v>2.2727272727272729</v>
      </c>
      <c r="H206" s="2783"/>
      <c r="I206" s="2980">
        <f t="shared" si="3"/>
        <v>0</v>
      </c>
      <c r="J206" s="2537"/>
      <c r="K206" s="2306"/>
      <c r="L206" s="2306"/>
      <c r="M206" s="2307"/>
      <c r="N206" s="2306"/>
      <c r="O206" s="2306"/>
      <c r="P206" s="2306"/>
    </row>
    <row r="207" spans="1:16" s="2308" customFormat="1" ht="18" customHeight="1" outlineLevel="1">
      <c r="A207" s="1162"/>
      <c r="B207" s="2790" t="s">
        <v>1923</v>
      </c>
      <c r="C207" s="2791">
        <v>33</v>
      </c>
      <c r="D207" s="2789" t="s">
        <v>1939</v>
      </c>
      <c r="E207" s="2304"/>
      <c r="F207" s="2996">
        <v>60</v>
      </c>
      <c r="G207" s="2991">
        <v>9.0909090909090917</v>
      </c>
      <c r="H207" s="2783"/>
      <c r="I207" s="2980">
        <f t="shared" si="3"/>
        <v>0</v>
      </c>
      <c r="J207" s="2537"/>
      <c r="K207" s="2306"/>
      <c r="L207" s="2306"/>
      <c r="M207" s="2307"/>
      <c r="N207" s="2306"/>
      <c r="O207" s="2306"/>
      <c r="P207" s="2306"/>
    </row>
    <row r="208" spans="1:16" s="2308" customFormat="1" ht="18" customHeight="1" outlineLevel="1">
      <c r="A208" s="1162"/>
      <c r="B208" s="2790" t="s">
        <v>1924</v>
      </c>
      <c r="C208" s="2791">
        <v>13</v>
      </c>
      <c r="D208" s="2789" t="s">
        <v>1939</v>
      </c>
      <c r="E208" s="2304"/>
      <c r="F208" s="2996">
        <v>60</v>
      </c>
      <c r="G208" s="2991">
        <v>23.076923076923077</v>
      </c>
      <c r="H208" s="2783"/>
      <c r="I208" s="2980">
        <f t="shared" si="3"/>
        <v>0</v>
      </c>
      <c r="J208" s="2537"/>
      <c r="K208" s="2306"/>
      <c r="L208" s="2306"/>
      <c r="M208" s="2307"/>
      <c r="N208" s="2306"/>
      <c r="O208" s="2306"/>
      <c r="P208" s="2306"/>
    </row>
    <row r="209" spans="1:16" s="2308" customFormat="1" ht="18" customHeight="1" outlineLevel="1">
      <c r="A209" s="1162"/>
      <c r="B209" s="2790" t="s">
        <v>1925</v>
      </c>
      <c r="C209" s="2791">
        <v>13</v>
      </c>
      <c r="D209" s="2789" t="s">
        <v>1939</v>
      </c>
      <c r="E209" s="2304"/>
      <c r="F209" s="2996">
        <v>60</v>
      </c>
      <c r="G209" s="2991">
        <v>61.53846153846154</v>
      </c>
      <c r="H209" s="2783"/>
      <c r="I209" s="2980">
        <f t="shared" si="3"/>
        <v>1</v>
      </c>
      <c r="J209" s="2537"/>
      <c r="K209" s="2306"/>
      <c r="L209" s="2306"/>
      <c r="M209" s="2307"/>
      <c r="N209" s="2306"/>
      <c r="O209" s="2306"/>
      <c r="P209" s="2306"/>
    </row>
    <row r="210" spans="1:16" s="2308" customFormat="1" ht="18" customHeight="1">
      <c r="A210" s="1162"/>
      <c r="B210" s="2787" t="s">
        <v>1926</v>
      </c>
      <c r="C210" s="2788">
        <v>103</v>
      </c>
      <c r="D210" s="2789" t="s">
        <v>1939</v>
      </c>
      <c r="E210" s="2304"/>
      <c r="F210" s="2996">
        <v>60</v>
      </c>
      <c r="G210" s="2988">
        <v>14.563106796116505</v>
      </c>
      <c r="H210" s="2783"/>
      <c r="I210" s="2980">
        <f t="shared" si="3"/>
        <v>0</v>
      </c>
      <c r="J210" s="2537"/>
      <c r="K210" s="2306"/>
      <c r="L210" s="2306"/>
      <c r="M210" s="2307"/>
      <c r="N210" s="2306"/>
      <c r="O210" s="2306"/>
      <c r="P210" s="2306"/>
    </row>
    <row r="211" spans="1:16" s="2308" customFormat="1" ht="18" customHeight="1" outlineLevel="1">
      <c r="A211" s="1162"/>
      <c r="B211" s="2790" t="s">
        <v>1927</v>
      </c>
      <c r="C211" s="2791">
        <v>65</v>
      </c>
      <c r="D211" s="2789" t="s">
        <v>1939</v>
      </c>
      <c r="E211" s="2304"/>
      <c r="F211" s="2996">
        <v>60</v>
      </c>
      <c r="G211" s="2991">
        <v>21.53846153846154</v>
      </c>
      <c r="H211" s="2783"/>
      <c r="I211" s="2980">
        <f t="shared" si="3"/>
        <v>0</v>
      </c>
      <c r="J211" s="2537"/>
      <c r="K211" s="2306"/>
      <c r="L211" s="2306"/>
      <c r="M211" s="2307"/>
      <c r="N211" s="2306"/>
      <c r="O211" s="2306"/>
      <c r="P211" s="2306"/>
    </row>
    <row r="212" spans="1:16" s="2308" customFormat="1" ht="18" customHeight="1" outlineLevel="1">
      <c r="A212" s="1162"/>
      <c r="B212" s="2790" t="s">
        <v>1928</v>
      </c>
      <c r="C212" s="2791">
        <v>20</v>
      </c>
      <c r="D212" s="2789" t="s">
        <v>1939</v>
      </c>
      <c r="E212" s="2304"/>
      <c r="F212" s="2996">
        <v>60</v>
      </c>
      <c r="G212" s="2991">
        <v>45</v>
      </c>
      <c r="H212" s="2783"/>
      <c r="I212" s="2980">
        <f t="shared" si="3"/>
        <v>0</v>
      </c>
      <c r="J212" s="2537"/>
      <c r="K212" s="2306"/>
      <c r="L212" s="2306"/>
      <c r="M212" s="2307"/>
      <c r="N212" s="2306"/>
      <c r="O212" s="2306"/>
      <c r="P212" s="2306"/>
    </row>
    <row r="213" spans="1:16" s="2308" customFormat="1" ht="18" customHeight="1">
      <c r="A213" s="1162"/>
      <c r="B213" s="2787" t="s">
        <v>1929</v>
      </c>
      <c r="C213" s="2788">
        <v>85</v>
      </c>
      <c r="D213" s="2789" t="s">
        <v>1939</v>
      </c>
      <c r="E213" s="2304"/>
      <c r="F213" s="2996">
        <v>60</v>
      </c>
      <c r="G213" s="2988">
        <v>27.058823529411764</v>
      </c>
      <c r="H213" s="2783"/>
      <c r="I213" s="2980">
        <f t="shared" si="3"/>
        <v>0</v>
      </c>
      <c r="J213" s="2537"/>
      <c r="K213" s="2306"/>
      <c r="L213" s="2306"/>
      <c r="M213" s="2307"/>
      <c r="N213" s="2306"/>
      <c r="O213" s="2306"/>
      <c r="P213" s="2306"/>
    </row>
    <row r="214" spans="1:16" s="2308" customFormat="1" ht="18" customHeight="1" outlineLevel="1">
      <c r="A214" s="1162"/>
      <c r="B214" s="2790" t="s">
        <v>1930</v>
      </c>
      <c r="C214" s="2791">
        <v>76</v>
      </c>
      <c r="D214" s="2789" t="s">
        <v>1939</v>
      </c>
      <c r="E214" s="2304"/>
      <c r="F214" s="2996">
        <v>60</v>
      </c>
      <c r="G214" s="2991">
        <v>1.3157894736842106</v>
      </c>
      <c r="H214" s="2783"/>
      <c r="I214" s="2980">
        <f t="shared" si="3"/>
        <v>0</v>
      </c>
      <c r="J214" s="2537"/>
      <c r="K214" s="2306"/>
      <c r="L214" s="2306"/>
      <c r="M214" s="2307"/>
      <c r="N214" s="2306"/>
      <c r="O214" s="2306"/>
      <c r="P214" s="2306"/>
    </row>
    <row r="215" spans="1:16" s="2308" customFormat="1" ht="18" customHeight="1" outlineLevel="1">
      <c r="A215" s="1162"/>
      <c r="B215" s="2790" t="s">
        <v>1931</v>
      </c>
      <c r="C215" s="2791">
        <v>16</v>
      </c>
      <c r="D215" s="2789" t="s">
        <v>1939</v>
      </c>
      <c r="E215" s="2304"/>
      <c r="F215" s="2996">
        <v>60</v>
      </c>
      <c r="G215" s="2991">
        <v>0</v>
      </c>
      <c r="H215" s="2783"/>
      <c r="I215" s="2980">
        <f t="shared" si="3"/>
        <v>0</v>
      </c>
      <c r="J215" s="2537"/>
      <c r="K215" s="2306"/>
      <c r="L215" s="2306"/>
      <c r="M215" s="2307"/>
      <c r="N215" s="2306"/>
      <c r="O215" s="2306"/>
      <c r="P215" s="2306"/>
    </row>
    <row r="216" spans="1:16" s="2308" customFormat="1" ht="18" customHeight="1">
      <c r="A216" s="2410"/>
      <c r="B216" s="2787" t="s">
        <v>1932</v>
      </c>
      <c r="C216" s="2788">
        <v>92</v>
      </c>
      <c r="D216" s="2789" t="s">
        <v>1939</v>
      </c>
      <c r="E216" s="2304"/>
      <c r="F216" s="2996">
        <v>60</v>
      </c>
      <c r="G216" s="2988">
        <v>1.0869565217391304</v>
      </c>
      <c r="H216" s="2783"/>
      <c r="I216" s="2980">
        <f t="shared" si="3"/>
        <v>0</v>
      </c>
      <c r="J216" s="2537"/>
      <c r="K216" s="2306"/>
      <c r="L216" s="2306"/>
      <c r="M216" s="2307"/>
      <c r="N216" s="2306"/>
      <c r="O216" s="2306"/>
      <c r="P216" s="2306"/>
    </row>
    <row r="217" spans="1:16" s="2308" customFormat="1" ht="18" customHeight="1" outlineLevel="1">
      <c r="A217" s="1162"/>
      <c r="B217" s="2792" t="s">
        <v>1933</v>
      </c>
      <c r="C217" s="2791">
        <v>44</v>
      </c>
      <c r="D217" s="2789" t="s">
        <v>1939</v>
      </c>
      <c r="E217" s="2304"/>
      <c r="F217" s="2996">
        <v>60</v>
      </c>
      <c r="G217" s="2991">
        <v>11.363636363636363</v>
      </c>
      <c r="H217" s="2783"/>
      <c r="I217" s="2980">
        <f t="shared" si="3"/>
        <v>0</v>
      </c>
      <c r="J217" s="2537"/>
      <c r="K217" s="2306"/>
      <c r="L217" s="2306"/>
      <c r="M217" s="2307"/>
      <c r="N217" s="2306"/>
      <c r="O217" s="2306"/>
      <c r="P217" s="2306"/>
    </row>
    <row r="218" spans="1:16" s="2308" customFormat="1" ht="18" customHeight="1" outlineLevel="1">
      <c r="A218" s="1162"/>
      <c r="B218" s="2790" t="s">
        <v>1934</v>
      </c>
      <c r="C218" s="2791">
        <v>35</v>
      </c>
      <c r="D218" s="2789" t="s">
        <v>1939</v>
      </c>
      <c r="E218" s="2304"/>
      <c r="F218" s="2996">
        <v>60</v>
      </c>
      <c r="G218" s="2991">
        <v>2.8571428571428572</v>
      </c>
      <c r="H218" s="2783"/>
      <c r="I218" s="2980">
        <f t="shared" si="3"/>
        <v>0</v>
      </c>
      <c r="J218" s="2537"/>
      <c r="K218" s="2306"/>
      <c r="L218" s="2306"/>
      <c r="M218" s="2307"/>
      <c r="N218" s="2306"/>
      <c r="O218" s="2306"/>
      <c r="P218" s="2306"/>
    </row>
    <row r="219" spans="1:16" s="2308" customFormat="1" ht="18" customHeight="1">
      <c r="A219" s="974"/>
      <c r="B219" s="2787" t="s">
        <v>1935</v>
      </c>
      <c r="C219" s="2788">
        <v>79</v>
      </c>
      <c r="D219" s="2789" t="s">
        <v>1939</v>
      </c>
      <c r="E219" s="2315"/>
      <c r="F219" s="2996">
        <v>60</v>
      </c>
      <c r="G219" s="2988">
        <v>7.5949367088607591</v>
      </c>
      <c r="H219" s="2783"/>
      <c r="I219" s="2980">
        <f t="shared" si="3"/>
        <v>0</v>
      </c>
      <c r="J219" s="2538"/>
      <c r="K219" s="2317"/>
      <c r="L219" s="2318"/>
    </row>
    <row r="220" spans="1:16" ht="27.95" customHeight="1">
      <c r="A220" s="1193"/>
      <c r="B220" s="2795"/>
      <c r="C220" s="2799"/>
      <c r="D220" s="2800"/>
      <c r="E220" s="1818"/>
      <c r="F220" s="1857"/>
      <c r="G220" s="1857"/>
      <c r="H220" s="1993"/>
      <c r="I220" s="1993"/>
      <c r="J220" s="1931"/>
    </row>
    <row r="221" spans="1:16" ht="27.95" customHeight="1">
      <c r="A221" s="1193"/>
      <c r="B221" s="2756" t="s">
        <v>2234</v>
      </c>
      <c r="C221" s="2757"/>
      <c r="D221" s="2758"/>
      <c r="E221" s="1818"/>
      <c r="F221" s="1818"/>
      <c r="G221" s="1818"/>
      <c r="H221" s="1931"/>
      <c r="I221" s="1931"/>
      <c r="J221" s="1931"/>
    </row>
    <row r="222" spans="1:16" ht="27.95" customHeight="1">
      <c r="A222" s="55"/>
      <c r="B222" s="2759" t="s">
        <v>2235</v>
      </c>
      <c r="C222" s="2759"/>
      <c r="D222" s="2760"/>
      <c r="E222" s="55"/>
      <c r="F222" s="55"/>
      <c r="G222" s="55"/>
      <c r="H222" s="1931"/>
      <c r="I222" s="1931"/>
      <c r="J222" s="1931"/>
    </row>
    <row r="223" spans="1:16" ht="27.95" customHeight="1">
      <c r="A223" s="55"/>
      <c r="B223" s="867"/>
      <c r="C223" s="867"/>
      <c r="D223" s="2134"/>
      <c r="E223" s="55"/>
      <c r="F223" s="55"/>
      <c r="G223" s="55"/>
      <c r="H223" s="1931"/>
      <c r="I223" s="1931"/>
      <c r="J223" s="1931"/>
    </row>
    <row r="224" spans="1:16" ht="27.95" customHeight="1">
      <c r="A224" s="55"/>
      <c r="B224" s="867"/>
      <c r="C224" s="867"/>
      <c r="D224" s="2134"/>
      <c r="E224" s="55"/>
      <c r="F224" s="55"/>
      <c r="G224" s="55"/>
      <c r="H224" s="1931"/>
      <c r="I224" s="1931"/>
      <c r="J224" s="1931"/>
    </row>
    <row r="225" spans="1:10" ht="27.95" customHeight="1">
      <c r="A225" s="55"/>
      <c r="B225" s="867"/>
      <c r="C225" s="867"/>
      <c r="D225" s="2134"/>
      <c r="E225" s="55"/>
      <c r="F225" s="55"/>
      <c r="G225" s="55"/>
      <c r="H225" s="1931"/>
      <c r="I225" s="1931"/>
      <c r="J225" s="1931"/>
    </row>
    <row r="226" spans="1:10" ht="27.95" customHeight="1">
      <c r="A226" s="55"/>
      <c r="B226" s="867"/>
      <c r="C226" s="867"/>
      <c r="D226" s="2134"/>
      <c r="E226" s="55"/>
      <c r="F226" s="55"/>
      <c r="G226" s="55"/>
      <c r="H226" s="1931"/>
      <c r="I226" s="1931"/>
      <c r="J226" s="1931"/>
    </row>
    <row r="227" spans="1:10" ht="27.95" customHeight="1">
      <c r="A227" s="56"/>
      <c r="B227" s="1942"/>
      <c r="C227" s="1942"/>
      <c r="D227" s="1196"/>
      <c r="E227" s="56"/>
      <c r="F227" s="56"/>
      <c r="G227" s="56"/>
      <c r="H227" s="1939"/>
      <c r="I227" s="1939"/>
      <c r="J227" s="1939"/>
    </row>
    <row r="228" spans="1:10" ht="27.95" customHeight="1">
      <c r="A228" s="534"/>
      <c r="B228" s="2382"/>
      <c r="C228" s="2382"/>
      <c r="D228" s="2383"/>
      <c r="E228" s="534"/>
      <c r="F228" s="534"/>
      <c r="G228" s="534"/>
      <c r="H228" s="2384"/>
      <c r="I228" s="2384"/>
      <c r="J228" s="2384"/>
    </row>
    <row r="229" spans="1:10" ht="27.95" customHeight="1">
      <c r="A229" s="536"/>
      <c r="B229" s="2008"/>
      <c r="C229" s="2008"/>
      <c r="D229" s="2009"/>
      <c r="E229" s="536"/>
      <c r="F229" s="536"/>
      <c r="G229" s="536"/>
      <c r="H229" s="2010"/>
      <c r="I229" s="2010"/>
      <c r="J229" s="2010"/>
    </row>
    <row r="230" spans="1:10" ht="27.95" customHeight="1">
      <c r="A230" s="536"/>
      <c r="B230" s="2008"/>
      <c r="C230" s="2008"/>
      <c r="D230" s="2009"/>
      <c r="E230" s="536"/>
      <c r="F230" s="536"/>
      <c r="G230" s="536"/>
      <c r="H230" s="2010"/>
      <c r="I230" s="2010"/>
      <c r="J230" s="2010"/>
    </row>
    <row r="231" spans="1:10" ht="27.95" customHeight="1">
      <c r="A231" s="536"/>
      <c r="B231" s="2008"/>
      <c r="C231" s="2008"/>
      <c r="D231" s="2009"/>
      <c r="E231" s="536"/>
      <c r="F231" s="536"/>
      <c r="G231" s="536"/>
      <c r="H231" s="2010"/>
      <c r="I231" s="2010"/>
      <c r="J231" s="2010"/>
    </row>
    <row r="232" spans="1:10" ht="27.95" customHeight="1">
      <c r="A232" s="536"/>
      <c r="B232" s="2008"/>
      <c r="C232" s="2008"/>
      <c r="D232" s="2009"/>
      <c r="E232" s="536"/>
      <c r="F232" s="536"/>
      <c r="G232" s="536"/>
      <c r="H232" s="2010"/>
      <c r="I232" s="2010"/>
      <c r="J232" s="2010"/>
    </row>
    <row r="233" spans="1:10" ht="27.95" customHeight="1">
      <c r="A233" s="536"/>
      <c r="B233" s="2008"/>
      <c r="C233" s="2008"/>
      <c r="D233" s="2009"/>
      <c r="E233" s="536"/>
      <c r="F233" s="536"/>
      <c r="G233" s="536"/>
      <c r="H233" s="2010"/>
      <c r="I233" s="2010"/>
      <c r="J233" s="2010"/>
    </row>
    <row r="234" spans="1:10" ht="27.95" customHeight="1">
      <c r="A234" s="536"/>
      <c r="B234" s="2008"/>
      <c r="C234" s="2008"/>
      <c r="D234" s="2009"/>
      <c r="E234" s="536"/>
      <c r="F234" s="536"/>
      <c r="G234" s="536"/>
      <c r="H234" s="2010"/>
      <c r="I234" s="2010"/>
      <c r="J234" s="2010"/>
    </row>
    <row r="235" spans="1:10" ht="27.95" customHeight="1">
      <c r="A235" s="536"/>
      <c r="B235" s="2008"/>
      <c r="C235" s="2008"/>
      <c r="D235" s="2009"/>
      <c r="E235" s="536"/>
      <c r="F235" s="536"/>
      <c r="G235" s="536"/>
      <c r="H235" s="2010"/>
      <c r="I235" s="2010"/>
      <c r="J235" s="2010"/>
    </row>
    <row r="236" spans="1:10" ht="27.95" customHeight="1">
      <c r="A236" s="536"/>
      <c r="B236" s="2008"/>
      <c r="C236" s="2008"/>
      <c r="D236" s="2009"/>
      <c r="E236" s="536"/>
      <c r="F236" s="536"/>
      <c r="G236" s="536"/>
      <c r="H236" s="2010"/>
      <c r="I236" s="2010"/>
      <c r="J236" s="2010"/>
    </row>
    <row r="237" spans="1:10" ht="27.95" customHeight="1">
      <c r="A237" s="536"/>
      <c r="B237" s="2008"/>
      <c r="C237" s="2008"/>
      <c r="D237" s="2009"/>
      <c r="E237" s="536"/>
      <c r="F237" s="536"/>
      <c r="G237" s="536"/>
      <c r="H237" s="2010"/>
      <c r="I237" s="2010"/>
      <c r="J237" s="2010"/>
    </row>
  </sheetData>
  <mergeCells count="13">
    <mergeCell ref="B159:D159"/>
    <mergeCell ref="B2:D2"/>
    <mergeCell ref="B1:D1"/>
    <mergeCell ref="B26:D26"/>
    <mergeCell ref="B3:D3"/>
    <mergeCell ref="B4:D4"/>
    <mergeCell ref="B158:D158"/>
    <mergeCell ref="B5:D5"/>
    <mergeCell ref="B91:D91"/>
    <mergeCell ref="B92:D92"/>
    <mergeCell ref="B93:D93"/>
    <mergeCell ref="B157:D157"/>
    <mergeCell ref="B25:D25"/>
  </mergeCells>
  <pageMargins left="0.5" right="0.4" top="0.7" bottom="0.4" header="0.4" footer="0.4"/>
  <pageSetup paperSize="9" scale="63" orientation="landscape" r:id="rId1"/>
  <rowBreaks count="3" manualBreakCount="3">
    <brk id="24" max="9" man="1"/>
    <brk id="90" max="9" man="1"/>
    <brk id="156" max="9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7">
    <tabColor rgb="FF0000FF"/>
  </sheetPr>
  <dimension ref="A1:Q517"/>
  <sheetViews>
    <sheetView view="pageBreakPreview" zoomScale="70" zoomScaleNormal="80" zoomScaleSheetLayoutView="70" workbookViewId="0">
      <pane ySplit="3" topLeftCell="A4" activePane="bottomLeft" state="frozen"/>
      <selection pane="bottomLeft" activeCell="I423" sqref="I423:I478"/>
    </sheetView>
  </sheetViews>
  <sheetFormatPr defaultColWidth="9" defaultRowHeight="27.95" customHeight="1" outlineLevelRow="1"/>
  <cols>
    <col min="1" max="1" width="49.375" style="201" customWidth="1"/>
    <col min="2" max="2" width="38.125" style="201" customWidth="1"/>
    <col min="3" max="3" width="13.625" style="201" customWidth="1"/>
    <col min="4" max="4" width="39.125" style="201" customWidth="1"/>
    <col min="5" max="5" width="12.75" style="201" customWidth="1"/>
    <col min="6" max="6" width="15.125" style="201" bestFit="1" customWidth="1"/>
    <col min="7" max="7" width="13.75" style="201" customWidth="1"/>
    <col min="8" max="8" width="12.625" style="1708" customWidth="1"/>
    <col min="9" max="10" width="12.625" style="201" customWidth="1"/>
    <col min="11" max="16384" width="9" style="201"/>
  </cols>
  <sheetData>
    <row r="1" spans="1:15" s="1696" customFormat="1" ht="27.95" customHeight="1">
      <c r="A1" s="46" t="s">
        <v>15</v>
      </c>
      <c r="B1" s="4334" t="s">
        <v>16</v>
      </c>
      <c r="C1" s="4335"/>
      <c r="D1" s="4336"/>
      <c r="E1" s="633">
        <v>10</v>
      </c>
      <c r="F1" s="2943">
        <v>11</v>
      </c>
      <c r="G1" s="2944"/>
      <c r="H1" s="2944"/>
      <c r="I1" s="2945"/>
      <c r="J1" s="2283">
        <v>12</v>
      </c>
    </row>
    <row r="2" spans="1:15" s="1696" customFormat="1" ht="27.95" customHeight="1">
      <c r="A2" s="47" t="s">
        <v>17</v>
      </c>
      <c r="B2" s="4337" t="s">
        <v>18</v>
      </c>
      <c r="C2" s="4338"/>
      <c r="D2" s="4365"/>
      <c r="E2" s="635" t="s">
        <v>934</v>
      </c>
      <c r="F2" s="2946" t="s">
        <v>1876</v>
      </c>
      <c r="G2" s="2947"/>
      <c r="H2" s="2947"/>
      <c r="I2" s="2948"/>
      <c r="J2" s="2284" t="s">
        <v>936</v>
      </c>
    </row>
    <row r="3" spans="1:15" s="1696" customFormat="1" ht="27.95" customHeight="1">
      <c r="A3" s="48"/>
      <c r="B3" s="4339" t="s">
        <v>19</v>
      </c>
      <c r="C3" s="4340"/>
      <c r="D3" s="4604"/>
      <c r="E3" s="637"/>
      <c r="F3" s="2285" t="s">
        <v>2321</v>
      </c>
      <c r="G3" s="2285" t="s">
        <v>2322</v>
      </c>
      <c r="H3" s="2286"/>
      <c r="I3" s="2951" t="s">
        <v>2323</v>
      </c>
      <c r="J3" s="2287" t="s">
        <v>938</v>
      </c>
    </row>
    <row r="4" spans="1:15" s="3384" customFormat="1" ht="27.95" customHeight="1">
      <c r="A4" s="3375" t="s">
        <v>1683</v>
      </c>
      <c r="B4" s="3376" t="s">
        <v>1831</v>
      </c>
      <c r="C4" s="3377"/>
      <c r="D4" s="3378"/>
      <c r="E4" s="3379" t="s">
        <v>936</v>
      </c>
      <c r="F4" s="3380"/>
      <c r="G4" s="3380"/>
      <c r="H4" s="3381"/>
      <c r="I4" s="3382"/>
      <c r="J4" s="3383" t="s">
        <v>1999</v>
      </c>
      <c r="O4" s="3384">
        <v>1</v>
      </c>
    </row>
    <row r="5" spans="1:15" s="3384" customFormat="1" ht="27.95" customHeight="1">
      <c r="A5" s="3385"/>
      <c r="B5" s="3386" t="s">
        <v>1322</v>
      </c>
      <c r="C5" s="3387"/>
      <c r="D5" s="3388"/>
      <c r="E5" s="3379" t="s">
        <v>943</v>
      </c>
      <c r="F5" s="3389"/>
      <c r="G5" s="3389"/>
      <c r="H5" s="3390"/>
      <c r="I5" s="3391"/>
      <c r="J5" s="3392"/>
    </row>
    <row r="6" spans="1:15" s="3384" customFormat="1" ht="27.95" customHeight="1">
      <c r="A6" s="3385"/>
      <c r="B6" s="3386" t="s">
        <v>1345</v>
      </c>
      <c r="C6" s="3387"/>
      <c r="D6" s="3388"/>
      <c r="E6" s="3379" t="s">
        <v>663</v>
      </c>
      <c r="F6" s="3393"/>
      <c r="G6" s="3393"/>
      <c r="H6" s="3394"/>
      <c r="I6" s="3395"/>
      <c r="J6" s="3392"/>
    </row>
    <row r="7" spans="1:15" s="3384" customFormat="1" ht="27.95" customHeight="1">
      <c r="A7" s="3396"/>
      <c r="B7" s="3397" t="s">
        <v>23</v>
      </c>
      <c r="C7" s="3398">
        <v>1</v>
      </c>
      <c r="D7" s="3399" t="s">
        <v>1323</v>
      </c>
      <c r="E7" s="3389"/>
      <c r="F7" s="3400"/>
      <c r="G7" s="3400"/>
      <c r="H7" s="3400"/>
      <c r="I7" s="3400"/>
      <c r="J7" s="3128"/>
    </row>
    <row r="8" spans="1:15" s="3384" customFormat="1" ht="27.95" customHeight="1">
      <c r="A8" s="3396"/>
      <c r="B8" s="3397"/>
      <c r="C8" s="3398"/>
      <c r="D8" s="3399"/>
      <c r="E8" s="3389"/>
      <c r="F8" s="3401"/>
      <c r="G8" s="3401"/>
      <c r="H8" s="3122"/>
      <c r="I8" s="3122"/>
      <c r="J8" s="3128"/>
    </row>
    <row r="9" spans="1:15" s="3384" customFormat="1" ht="27.95" customHeight="1">
      <c r="A9" s="3402"/>
      <c r="B9" s="3403"/>
      <c r="C9" s="3404"/>
      <c r="D9" s="3405"/>
      <c r="E9" s="3393"/>
      <c r="F9" s="3393"/>
      <c r="G9" s="3393"/>
      <c r="H9" s="3406"/>
      <c r="I9" s="3395"/>
      <c r="J9" s="3407"/>
      <c r="L9" s="3408"/>
      <c r="M9" s="3408"/>
      <c r="N9" s="3408"/>
      <c r="O9" s="3408"/>
    </row>
    <row r="10" spans="1:15" s="3384" customFormat="1" ht="27.95" customHeight="1">
      <c r="A10" s="3409"/>
      <c r="B10" s="3258" t="s">
        <v>1864</v>
      </c>
      <c r="C10" s="3410"/>
      <c r="D10" s="3411"/>
      <c r="E10" s="3379" t="s">
        <v>936</v>
      </c>
      <c r="F10" s="3389"/>
      <c r="G10" s="3389"/>
      <c r="H10" s="3412"/>
      <c r="I10" s="3391"/>
      <c r="J10" s="3392"/>
      <c r="L10" s="3413"/>
      <c r="M10" s="3414"/>
      <c r="N10" s="3413"/>
      <c r="O10" s="3408"/>
    </row>
    <row r="11" spans="1:15" s="3384" customFormat="1" ht="27.95" customHeight="1">
      <c r="A11" s="3415"/>
      <c r="B11" s="3416" t="s">
        <v>1685</v>
      </c>
      <c r="C11" s="3417"/>
      <c r="D11" s="3418"/>
      <c r="E11" s="3379" t="s">
        <v>943</v>
      </c>
      <c r="F11" s="3419"/>
      <c r="G11" s="3420"/>
      <c r="H11" s="3421"/>
      <c r="I11" s="3391"/>
      <c r="J11" s="3422" t="s">
        <v>2000</v>
      </c>
      <c r="L11" s="3413"/>
      <c r="M11" s="3414"/>
      <c r="N11" s="3413"/>
      <c r="O11" s="3408">
        <v>2</v>
      </c>
    </row>
    <row r="12" spans="1:15" s="3384" customFormat="1" ht="27.95" customHeight="1">
      <c r="A12" s="3415"/>
      <c r="B12" s="3416" t="s">
        <v>1573</v>
      </c>
      <c r="C12" s="3417"/>
      <c r="D12" s="3418"/>
      <c r="E12" s="3379" t="s">
        <v>663</v>
      </c>
      <c r="F12" s="3419"/>
      <c r="G12" s="3420"/>
      <c r="H12" s="3421"/>
      <c r="I12" s="3391"/>
      <c r="J12" s="3392"/>
      <c r="L12" s="3413"/>
      <c r="M12" s="3414"/>
      <c r="N12" s="3413"/>
      <c r="O12" s="3408"/>
    </row>
    <row r="13" spans="1:15" s="3384" customFormat="1" ht="27.95" customHeight="1">
      <c r="A13" s="3415"/>
      <c r="B13" s="3423" t="s">
        <v>189</v>
      </c>
      <c r="C13" s="3424">
        <v>1</v>
      </c>
      <c r="D13" s="3425" t="s">
        <v>86</v>
      </c>
      <c r="E13" s="3389"/>
      <c r="F13" s="3426" t="s">
        <v>24</v>
      </c>
      <c r="G13" s="3426"/>
      <c r="H13" s="3427"/>
      <c r="I13" s="3427"/>
      <c r="J13" s="3128"/>
      <c r="L13" s="3413"/>
      <c r="M13" s="3414"/>
      <c r="N13" s="3413"/>
      <c r="O13" s="3408"/>
    </row>
    <row r="14" spans="1:15" s="3384" customFormat="1" ht="27.95" customHeight="1">
      <c r="A14" s="3428"/>
      <c r="B14" s="3429"/>
      <c r="C14" s="3430"/>
      <c r="D14" s="3431"/>
      <c r="E14" s="3432"/>
      <c r="F14" s="3433"/>
      <c r="G14" s="3432"/>
      <c r="H14" s="3192"/>
      <c r="I14" s="3192"/>
      <c r="J14" s="3192"/>
      <c r="L14" s="3408"/>
      <c r="M14" s="3408"/>
      <c r="N14" s="3408"/>
      <c r="O14" s="3408"/>
    </row>
    <row r="15" spans="1:15" s="3384" customFormat="1" ht="27.95" customHeight="1">
      <c r="A15" s="3375" t="s">
        <v>1684</v>
      </c>
      <c r="B15" s="3434" t="s">
        <v>2006</v>
      </c>
      <c r="C15" s="3435"/>
      <c r="D15" s="3436"/>
      <c r="E15" s="3437" t="s">
        <v>936</v>
      </c>
      <c r="F15" s="3380"/>
      <c r="G15" s="3380"/>
      <c r="H15" s="3438"/>
      <c r="I15" s="3382"/>
      <c r="J15" s="3439" t="s">
        <v>2000</v>
      </c>
      <c r="K15" s="3384" t="s">
        <v>2001</v>
      </c>
      <c r="O15" s="3384">
        <v>3</v>
      </c>
    </row>
    <row r="16" spans="1:15" s="3384" customFormat="1" ht="27.95" customHeight="1">
      <c r="A16" s="3245"/>
      <c r="B16" s="3416" t="s">
        <v>1324</v>
      </c>
      <c r="C16" s="3440"/>
      <c r="D16" s="3418"/>
      <c r="E16" s="3379" t="s">
        <v>943</v>
      </c>
      <c r="F16" s="3419"/>
      <c r="G16" s="3420"/>
      <c r="H16" s="3441"/>
      <c r="I16" s="3391"/>
      <c r="J16" s="3392"/>
    </row>
    <row r="17" spans="1:16" s="3384" customFormat="1" ht="27.95" customHeight="1">
      <c r="A17" s="3245"/>
      <c r="B17" s="3442" t="s">
        <v>1574</v>
      </c>
      <c r="C17" s="3440"/>
      <c r="D17" s="3418"/>
      <c r="E17" s="3379" t="s">
        <v>663</v>
      </c>
      <c r="F17" s="3419"/>
      <c r="G17" s="3420"/>
      <c r="H17" s="3441"/>
      <c r="I17" s="3391"/>
      <c r="J17" s="3392"/>
    </row>
    <row r="18" spans="1:16" s="3384" customFormat="1" ht="27.95" customHeight="1">
      <c r="A18" s="3245"/>
      <c r="B18" s="3397" t="s">
        <v>67</v>
      </c>
      <c r="C18" s="3443" t="s">
        <v>1865</v>
      </c>
      <c r="D18" s="3444"/>
      <c r="E18" s="3389"/>
      <c r="F18" s="3419"/>
      <c r="G18" s="3420"/>
      <c r="H18" s="3128"/>
      <c r="I18" s="3128"/>
      <c r="J18" s="3128"/>
    </row>
    <row r="19" spans="1:16" s="3455" customFormat="1" ht="18" customHeight="1" outlineLevel="1">
      <c r="A19" s="3445"/>
      <c r="B19" s="3446" t="s">
        <v>1880</v>
      </c>
      <c r="C19" s="3447"/>
      <c r="D19" s="3448"/>
      <c r="E19" s="3449"/>
      <c r="F19" s="3450" t="s">
        <v>24</v>
      </c>
      <c r="G19" s="3451"/>
      <c r="H19" s="3451"/>
      <c r="I19" s="3451"/>
      <c r="J19" s="3452"/>
      <c r="K19" s="3453"/>
      <c r="L19" s="3453"/>
      <c r="M19" s="3454"/>
      <c r="N19" s="3453"/>
      <c r="O19" s="3453"/>
      <c r="P19" s="3453"/>
    </row>
    <row r="20" spans="1:16" s="3455" customFormat="1" ht="18" customHeight="1" outlineLevel="1">
      <c r="A20" s="3445"/>
      <c r="B20" s="3446" t="s">
        <v>1881</v>
      </c>
      <c r="C20" s="3447"/>
      <c r="D20" s="3448"/>
      <c r="E20" s="3449"/>
      <c r="F20" s="3450" t="s">
        <v>24</v>
      </c>
      <c r="G20" s="3451"/>
      <c r="H20" s="3451"/>
      <c r="I20" s="3451"/>
      <c r="J20" s="3452"/>
      <c r="K20" s="3453"/>
      <c r="L20" s="3453"/>
      <c r="M20" s="3454"/>
      <c r="N20" s="3453"/>
      <c r="O20" s="3453"/>
      <c r="P20" s="3453"/>
    </row>
    <row r="21" spans="1:16" s="3455" customFormat="1" ht="18" customHeight="1" outlineLevel="1">
      <c r="A21" s="3445"/>
      <c r="B21" s="3446" t="s">
        <v>1882</v>
      </c>
      <c r="C21" s="3447"/>
      <c r="D21" s="3448"/>
      <c r="E21" s="3449"/>
      <c r="F21" s="3450" t="s">
        <v>24</v>
      </c>
      <c r="G21" s="3451"/>
      <c r="H21" s="3451"/>
      <c r="I21" s="3451"/>
      <c r="J21" s="3452"/>
      <c r="K21" s="3453"/>
      <c r="L21" s="3453"/>
      <c r="M21" s="3454"/>
      <c r="N21" s="3453"/>
      <c r="O21" s="3453"/>
      <c r="P21" s="3453"/>
    </row>
    <row r="22" spans="1:16" s="3455" customFormat="1" ht="18" customHeight="1" outlineLevel="1">
      <c r="A22" s="3445"/>
      <c r="B22" s="3446" t="s">
        <v>1883</v>
      </c>
      <c r="C22" s="3447"/>
      <c r="D22" s="3448"/>
      <c r="E22" s="3449"/>
      <c r="F22" s="3450" t="s">
        <v>24</v>
      </c>
      <c r="G22" s="3451"/>
      <c r="H22" s="3451"/>
      <c r="I22" s="3451"/>
      <c r="J22" s="3452"/>
      <c r="K22" s="3453"/>
      <c r="L22" s="3453"/>
      <c r="M22" s="3454"/>
      <c r="N22" s="3453"/>
      <c r="O22" s="3453"/>
      <c r="P22" s="3453"/>
    </row>
    <row r="23" spans="1:16" s="3455" customFormat="1" ht="18" customHeight="1">
      <c r="A23" s="3445"/>
      <c r="B23" s="3446" t="s">
        <v>1884</v>
      </c>
      <c r="C23" s="3456" t="s">
        <v>1939</v>
      </c>
      <c r="D23" s="3448"/>
      <c r="E23" s="3449"/>
      <c r="F23" s="3426" t="s">
        <v>24</v>
      </c>
      <c r="G23" s="3426"/>
      <c r="H23" s="3426"/>
      <c r="I23" s="3426"/>
      <c r="J23" s="3452"/>
      <c r="K23" s="3453"/>
      <c r="L23" s="3453"/>
      <c r="M23" s="3454"/>
      <c r="N23" s="3453"/>
      <c r="O23" s="3453"/>
      <c r="P23" s="3453"/>
    </row>
    <row r="24" spans="1:16" s="3455" customFormat="1" ht="18" customHeight="1" outlineLevel="1">
      <c r="A24" s="3445"/>
      <c r="B24" s="3446" t="s">
        <v>1885</v>
      </c>
      <c r="C24" s="3456" t="s">
        <v>1939</v>
      </c>
      <c r="D24" s="3448"/>
      <c r="E24" s="3449"/>
      <c r="F24" s="3426" t="s">
        <v>24</v>
      </c>
      <c r="G24" s="3426"/>
      <c r="H24" s="3426"/>
      <c r="I24" s="3426"/>
      <c r="J24" s="3452"/>
    </row>
    <row r="25" spans="1:16" s="3455" customFormat="1" ht="18" customHeight="1" outlineLevel="1">
      <c r="A25" s="3445"/>
      <c r="B25" s="3446" t="s">
        <v>1886</v>
      </c>
      <c r="C25" s="3456" t="s">
        <v>1939</v>
      </c>
      <c r="D25" s="3448"/>
      <c r="E25" s="3449"/>
      <c r="F25" s="3426" t="s">
        <v>24</v>
      </c>
      <c r="G25" s="3426"/>
      <c r="H25" s="3426"/>
      <c r="I25" s="3426"/>
      <c r="J25" s="3452"/>
    </row>
    <row r="26" spans="1:16" s="3455" customFormat="1" ht="18" customHeight="1" outlineLevel="1">
      <c r="A26" s="3445"/>
      <c r="B26" s="3446" t="s">
        <v>1887</v>
      </c>
      <c r="C26" s="3456" t="s">
        <v>1939</v>
      </c>
      <c r="D26" s="3448"/>
      <c r="E26" s="3449"/>
      <c r="F26" s="3426" t="s">
        <v>24</v>
      </c>
      <c r="G26" s="3426"/>
      <c r="H26" s="3426"/>
      <c r="I26" s="3426"/>
      <c r="J26" s="3452"/>
    </row>
    <row r="27" spans="1:16" s="3455" customFormat="1" ht="18" customHeight="1">
      <c r="A27" s="3445"/>
      <c r="B27" s="3446" t="s">
        <v>1888</v>
      </c>
      <c r="C27" s="3456" t="s">
        <v>1939</v>
      </c>
      <c r="D27" s="3448"/>
      <c r="E27" s="3449"/>
      <c r="F27" s="3426" t="s">
        <v>24</v>
      </c>
      <c r="G27" s="3426"/>
      <c r="H27" s="3426"/>
      <c r="I27" s="3426"/>
      <c r="J27" s="3452"/>
    </row>
    <row r="28" spans="1:16" s="3455" customFormat="1" ht="18" customHeight="1" outlineLevel="1">
      <c r="A28" s="3445"/>
      <c r="B28" s="3446" t="s">
        <v>1889</v>
      </c>
      <c r="C28" s="3456" t="s">
        <v>1939</v>
      </c>
      <c r="D28" s="3448"/>
      <c r="E28" s="3449"/>
      <c r="F28" s="3426" t="s">
        <v>24</v>
      </c>
      <c r="G28" s="3426"/>
      <c r="H28" s="3426"/>
      <c r="I28" s="3426"/>
      <c r="J28" s="3452"/>
    </row>
    <row r="29" spans="1:16" s="3455" customFormat="1" ht="18" customHeight="1" outlineLevel="1">
      <c r="A29" s="3445"/>
      <c r="B29" s="3446" t="s">
        <v>1890</v>
      </c>
      <c r="C29" s="3456" t="s">
        <v>1939</v>
      </c>
      <c r="D29" s="3448"/>
      <c r="E29" s="3449"/>
      <c r="F29" s="3426" t="s">
        <v>24</v>
      </c>
      <c r="G29" s="3426"/>
      <c r="H29" s="3426"/>
      <c r="I29" s="3426"/>
      <c r="J29" s="3452"/>
    </row>
    <row r="30" spans="1:16" s="3455" customFormat="1" ht="18" customHeight="1" outlineLevel="1">
      <c r="A30" s="3445"/>
      <c r="B30" s="3446" t="s">
        <v>1891</v>
      </c>
      <c r="C30" s="3456" t="s">
        <v>1939</v>
      </c>
      <c r="D30" s="3448"/>
      <c r="E30" s="3449"/>
      <c r="F30" s="3426" t="s">
        <v>24</v>
      </c>
      <c r="G30" s="3426"/>
      <c r="H30" s="3426"/>
      <c r="I30" s="3426"/>
      <c r="J30" s="3452"/>
    </row>
    <row r="31" spans="1:16" s="3455" customFormat="1" ht="18" customHeight="1">
      <c r="A31" s="3445"/>
      <c r="B31" s="3446" t="s">
        <v>1892</v>
      </c>
      <c r="C31" s="3456" t="s">
        <v>1939</v>
      </c>
      <c r="D31" s="3448"/>
      <c r="E31" s="3449"/>
      <c r="F31" s="3426" t="s">
        <v>24</v>
      </c>
      <c r="G31" s="3426"/>
      <c r="H31" s="3426"/>
      <c r="I31" s="3426"/>
      <c r="J31" s="3452"/>
    </row>
    <row r="32" spans="1:16" s="3455" customFormat="1" ht="18" customHeight="1" outlineLevel="1">
      <c r="A32" s="3445"/>
      <c r="B32" s="3446" t="s">
        <v>1893</v>
      </c>
      <c r="C32" s="3456" t="s">
        <v>1939</v>
      </c>
      <c r="D32" s="3448"/>
      <c r="E32" s="3449"/>
      <c r="F32" s="3426" t="s">
        <v>24</v>
      </c>
      <c r="G32" s="3426"/>
      <c r="H32" s="3426"/>
      <c r="I32" s="3426"/>
      <c r="J32" s="3452"/>
    </row>
    <row r="33" spans="1:10" s="3455" customFormat="1" ht="18" customHeight="1" outlineLevel="1">
      <c r="A33" s="3445"/>
      <c r="B33" s="3446" t="s">
        <v>1894</v>
      </c>
      <c r="C33" s="3456" t="s">
        <v>1939</v>
      </c>
      <c r="D33" s="3448"/>
      <c r="E33" s="3449"/>
      <c r="F33" s="3426" t="s">
        <v>24</v>
      </c>
      <c r="G33" s="3426"/>
      <c r="H33" s="3426"/>
      <c r="I33" s="3426"/>
      <c r="J33" s="3452"/>
    </row>
    <row r="34" spans="1:10" s="3455" customFormat="1" ht="18" customHeight="1" outlineLevel="1">
      <c r="A34" s="3445"/>
      <c r="B34" s="3446" t="s">
        <v>1895</v>
      </c>
      <c r="C34" s="3456" t="s">
        <v>1939</v>
      </c>
      <c r="D34" s="3448"/>
      <c r="E34" s="3449"/>
      <c r="F34" s="3426" t="s">
        <v>24</v>
      </c>
      <c r="G34" s="3426"/>
      <c r="H34" s="3426"/>
      <c r="I34" s="3426"/>
      <c r="J34" s="3452"/>
    </row>
    <row r="35" spans="1:10" s="3455" customFormat="1" ht="18" customHeight="1" outlineLevel="1">
      <c r="A35" s="3445"/>
      <c r="B35" s="3446" t="s">
        <v>1896</v>
      </c>
      <c r="C35" s="3456" t="s">
        <v>1939</v>
      </c>
      <c r="D35" s="3448"/>
      <c r="E35" s="3449"/>
      <c r="F35" s="3426" t="s">
        <v>24</v>
      </c>
      <c r="G35" s="3426"/>
      <c r="H35" s="3426"/>
      <c r="I35" s="3426"/>
      <c r="J35" s="3452"/>
    </row>
    <row r="36" spans="1:10" s="3455" customFormat="1" ht="18" customHeight="1">
      <c r="A36" s="3445"/>
      <c r="B36" s="3446" t="s">
        <v>1897</v>
      </c>
      <c r="C36" s="3456" t="s">
        <v>1939</v>
      </c>
      <c r="D36" s="3448"/>
      <c r="E36" s="3449"/>
      <c r="F36" s="3426" t="s">
        <v>24</v>
      </c>
      <c r="G36" s="3426"/>
      <c r="H36" s="3426"/>
      <c r="I36" s="3426"/>
      <c r="J36" s="3452"/>
    </row>
    <row r="37" spans="1:10" s="3455" customFormat="1" ht="18" customHeight="1" outlineLevel="1">
      <c r="A37" s="3445"/>
      <c r="B37" s="3446" t="s">
        <v>1898</v>
      </c>
      <c r="C37" s="3456" t="s">
        <v>1939</v>
      </c>
      <c r="D37" s="3448"/>
      <c r="E37" s="3449"/>
      <c r="F37" s="3426" t="s">
        <v>24</v>
      </c>
      <c r="G37" s="3426"/>
      <c r="H37" s="3426"/>
      <c r="I37" s="3426"/>
      <c r="J37" s="3452"/>
    </row>
    <row r="38" spans="1:10" s="3455" customFormat="1" ht="18" customHeight="1" outlineLevel="1">
      <c r="A38" s="3445"/>
      <c r="B38" s="3446" t="s">
        <v>1899</v>
      </c>
      <c r="C38" s="3456" t="s">
        <v>1939</v>
      </c>
      <c r="D38" s="3448"/>
      <c r="E38" s="3449"/>
      <c r="F38" s="3426" t="s">
        <v>24</v>
      </c>
      <c r="G38" s="3426"/>
      <c r="H38" s="3426"/>
      <c r="I38" s="3426"/>
      <c r="J38" s="3452"/>
    </row>
    <row r="39" spans="1:10" s="3455" customFormat="1" ht="18" customHeight="1">
      <c r="A39" s="3445"/>
      <c r="B39" s="3446" t="s">
        <v>1900</v>
      </c>
      <c r="C39" s="3456" t="s">
        <v>1939</v>
      </c>
      <c r="D39" s="3448"/>
      <c r="E39" s="3449"/>
      <c r="F39" s="3426" t="s">
        <v>24</v>
      </c>
      <c r="G39" s="3426"/>
      <c r="H39" s="3426"/>
      <c r="I39" s="3426"/>
      <c r="J39" s="3452"/>
    </row>
    <row r="40" spans="1:10" s="3455" customFormat="1" ht="18" customHeight="1" outlineLevel="1">
      <c r="A40" s="3445"/>
      <c r="B40" s="3446" t="s">
        <v>1901</v>
      </c>
      <c r="C40" s="3456" t="s">
        <v>1939</v>
      </c>
      <c r="D40" s="3448"/>
      <c r="E40" s="3449"/>
      <c r="F40" s="3426" t="s">
        <v>24</v>
      </c>
      <c r="G40" s="3426"/>
      <c r="H40" s="3426"/>
      <c r="I40" s="3426"/>
      <c r="J40" s="3452"/>
    </row>
    <row r="41" spans="1:10" s="3455" customFormat="1" ht="18" customHeight="1" outlineLevel="1">
      <c r="A41" s="3445"/>
      <c r="B41" s="3446" t="s">
        <v>1902</v>
      </c>
      <c r="C41" s="3456" t="s">
        <v>1939</v>
      </c>
      <c r="D41" s="3448"/>
      <c r="E41" s="3449"/>
      <c r="F41" s="3426" t="s">
        <v>24</v>
      </c>
      <c r="G41" s="3426"/>
      <c r="H41" s="3426"/>
      <c r="I41" s="3426"/>
      <c r="J41" s="3452"/>
    </row>
    <row r="42" spans="1:10" s="3455" customFormat="1" ht="18" customHeight="1" outlineLevel="1">
      <c r="A42" s="3445"/>
      <c r="B42" s="3446" t="s">
        <v>1903</v>
      </c>
      <c r="C42" s="3456" t="s">
        <v>1939</v>
      </c>
      <c r="D42" s="3448"/>
      <c r="E42" s="3449"/>
      <c r="F42" s="3426" t="s">
        <v>24</v>
      </c>
      <c r="G42" s="3426"/>
      <c r="H42" s="3426"/>
      <c r="I42" s="3426"/>
      <c r="J42" s="3452"/>
    </row>
    <row r="43" spans="1:10" s="3455" customFormat="1" ht="18" customHeight="1" outlineLevel="1">
      <c r="A43" s="3457"/>
      <c r="B43" s="3446" t="s">
        <v>1904</v>
      </c>
      <c r="C43" s="3456" t="s">
        <v>1939</v>
      </c>
      <c r="D43" s="3448"/>
      <c r="E43" s="3449"/>
      <c r="F43" s="3426" t="s">
        <v>24</v>
      </c>
      <c r="G43" s="3426"/>
      <c r="H43" s="3426"/>
      <c r="I43" s="3426"/>
      <c r="J43" s="3452"/>
    </row>
    <row r="44" spans="1:10" s="3455" customFormat="1" ht="18" customHeight="1">
      <c r="A44" s="3445"/>
      <c r="B44" s="3446" t="s">
        <v>1905</v>
      </c>
      <c r="C44" s="3456" t="s">
        <v>1939</v>
      </c>
      <c r="D44" s="3448"/>
      <c r="E44" s="3449"/>
      <c r="F44" s="3426" t="s">
        <v>24</v>
      </c>
      <c r="G44" s="3426"/>
      <c r="H44" s="3426"/>
      <c r="I44" s="3426"/>
      <c r="J44" s="3452"/>
    </row>
    <row r="45" spans="1:10" s="3455" customFormat="1" ht="18" customHeight="1" outlineLevel="1">
      <c r="A45" s="3445"/>
      <c r="B45" s="3446" t="s">
        <v>1906</v>
      </c>
      <c r="C45" s="3456" t="s">
        <v>1939</v>
      </c>
      <c r="D45" s="3448"/>
      <c r="E45" s="3449"/>
      <c r="F45" s="3426" t="s">
        <v>24</v>
      </c>
      <c r="G45" s="3426"/>
      <c r="H45" s="3426"/>
      <c r="I45" s="3426"/>
      <c r="J45" s="3452"/>
    </row>
    <row r="46" spans="1:10" s="3455" customFormat="1" ht="18" customHeight="1" outlineLevel="1">
      <c r="A46" s="3445"/>
      <c r="B46" s="3446" t="s">
        <v>1907</v>
      </c>
      <c r="C46" s="3456" t="s">
        <v>1939</v>
      </c>
      <c r="D46" s="3448"/>
      <c r="E46" s="3449"/>
      <c r="F46" s="3426" t="s">
        <v>24</v>
      </c>
      <c r="G46" s="3426"/>
      <c r="H46" s="3426"/>
      <c r="I46" s="3426"/>
      <c r="J46" s="3452"/>
    </row>
    <row r="47" spans="1:10" s="3455" customFormat="1" ht="18" customHeight="1" outlineLevel="1">
      <c r="A47" s="3445"/>
      <c r="B47" s="3446" t="s">
        <v>1908</v>
      </c>
      <c r="C47" s="3456" t="s">
        <v>1939</v>
      </c>
      <c r="D47" s="3448"/>
      <c r="E47" s="3449"/>
      <c r="F47" s="3426" t="s">
        <v>24</v>
      </c>
      <c r="G47" s="3426"/>
      <c r="H47" s="3426"/>
      <c r="I47" s="3426"/>
      <c r="J47" s="3452"/>
    </row>
    <row r="48" spans="1:10" s="3455" customFormat="1" ht="18" customHeight="1">
      <c r="A48" s="3445"/>
      <c r="B48" s="3446" t="s">
        <v>1909</v>
      </c>
      <c r="C48" s="3456" t="s">
        <v>1939</v>
      </c>
      <c r="D48" s="3448"/>
      <c r="E48" s="3449"/>
      <c r="F48" s="3426" t="s">
        <v>24</v>
      </c>
      <c r="G48" s="3426"/>
      <c r="H48" s="3426"/>
      <c r="I48" s="3426"/>
      <c r="J48" s="3452"/>
    </row>
    <row r="49" spans="1:10" s="3455" customFormat="1" ht="18" customHeight="1">
      <c r="A49" s="3445"/>
      <c r="B49" s="3446" t="s">
        <v>1910</v>
      </c>
      <c r="C49" s="3456" t="s">
        <v>1939</v>
      </c>
      <c r="D49" s="3448"/>
      <c r="E49" s="3449"/>
      <c r="F49" s="3426" t="s">
        <v>24</v>
      </c>
      <c r="G49" s="3426"/>
      <c r="H49" s="3426"/>
      <c r="I49" s="3426"/>
      <c r="J49" s="3452"/>
    </row>
    <row r="50" spans="1:10" s="3455" customFormat="1" ht="18" customHeight="1" outlineLevel="1">
      <c r="A50" s="3445"/>
      <c r="B50" s="3446" t="s">
        <v>1911</v>
      </c>
      <c r="C50" s="3456" t="s">
        <v>1939</v>
      </c>
      <c r="D50" s="3448"/>
      <c r="E50" s="3449"/>
      <c r="F50" s="3426" t="s">
        <v>24</v>
      </c>
      <c r="G50" s="3426"/>
      <c r="H50" s="3426"/>
      <c r="I50" s="3426"/>
      <c r="J50" s="3452"/>
    </row>
    <row r="51" spans="1:10" s="3455" customFormat="1" ht="18" customHeight="1" outlineLevel="1">
      <c r="A51" s="3445"/>
      <c r="B51" s="3446" t="s">
        <v>1912</v>
      </c>
      <c r="C51" s="3456" t="s">
        <v>1939</v>
      </c>
      <c r="D51" s="3448"/>
      <c r="E51" s="3449"/>
      <c r="F51" s="3426" t="s">
        <v>24</v>
      </c>
      <c r="G51" s="3426"/>
      <c r="H51" s="3426"/>
      <c r="I51" s="3426"/>
      <c r="J51" s="3452"/>
    </row>
    <row r="52" spans="1:10" s="3455" customFormat="1" ht="18" customHeight="1">
      <c r="A52" s="3445"/>
      <c r="B52" s="3446" t="s">
        <v>1913</v>
      </c>
      <c r="C52" s="3456" t="s">
        <v>1939</v>
      </c>
      <c r="D52" s="3448"/>
      <c r="E52" s="3449"/>
      <c r="F52" s="3426" t="s">
        <v>24</v>
      </c>
      <c r="G52" s="3426"/>
      <c r="H52" s="3426"/>
      <c r="I52" s="3426"/>
      <c r="J52" s="3452"/>
    </row>
    <row r="53" spans="1:10" s="3455" customFormat="1" ht="18" customHeight="1" outlineLevel="1">
      <c r="A53" s="3445"/>
      <c r="B53" s="3446" t="s">
        <v>1914</v>
      </c>
      <c r="C53" s="3456" t="s">
        <v>1939</v>
      </c>
      <c r="D53" s="3448"/>
      <c r="E53" s="3449"/>
      <c r="F53" s="3426" t="s">
        <v>24</v>
      </c>
      <c r="G53" s="3426"/>
      <c r="H53" s="3426"/>
      <c r="I53" s="3426"/>
      <c r="J53" s="3452"/>
    </row>
    <row r="54" spans="1:10" s="3455" customFormat="1" ht="18" customHeight="1" outlineLevel="1">
      <c r="A54" s="3445"/>
      <c r="B54" s="3446" t="s">
        <v>1915</v>
      </c>
      <c r="C54" s="3456" t="s">
        <v>1939</v>
      </c>
      <c r="D54" s="3448"/>
      <c r="E54" s="3449"/>
      <c r="F54" s="3426" t="s">
        <v>24</v>
      </c>
      <c r="G54" s="3426"/>
      <c r="H54" s="3426"/>
      <c r="I54" s="3426"/>
      <c r="J54" s="3452"/>
    </row>
    <row r="55" spans="1:10" s="3455" customFormat="1" ht="18" customHeight="1" outlineLevel="1">
      <c r="A55" s="3445"/>
      <c r="B55" s="3446" t="s">
        <v>1916</v>
      </c>
      <c r="C55" s="3456" t="s">
        <v>1939</v>
      </c>
      <c r="D55" s="3448"/>
      <c r="E55" s="3449"/>
      <c r="F55" s="3426" t="s">
        <v>24</v>
      </c>
      <c r="G55" s="3426"/>
      <c r="H55" s="3426"/>
      <c r="I55" s="3426"/>
      <c r="J55" s="3452"/>
    </row>
    <row r="56" spans="1:10" s="3455" customFormat="1" ht="18" customHeight="1">
      <c r="A56" s="3445"/>
      <c r="B56" s="3446" t="s">
        <v>1917</v>
      </c>
      <c r="C56" s="3456" t="s">
        <v>1939</v>
      </c>
      <c r="D56" s="3448"/>
      <c r="E56" s="3449"/>
      <c r="F56" s="3426" t="s">
        <v>24</v>
      </c>
      <c r="G56" s="3426"/>
      <c r="H56" s="3426"/>
      <c r="I56" s="3426"/>
      <c r="J56" s="3452"/>
    </row>
    <row r="57" spans="1:10" s="3455" customFormat="1" ht="18" customHeight="1" outlineLevel="1">
      <c r="A57" s="3445"/>
      <c r="B57" s="3446" t="s">
        <v>1918</v>
      </c>
      <c r="C57" s="3456" t="s">
        <v>1939</v>
      </c>
      <c r="D57" s="3448"/>
      <c r="E57" s="3449"/>
      <c r="F57" s="3426" t="s">
        <v>24</v>
      </c>
      <c r="G57" s="3426"/>
      <c r="H57" s="3426"/>
      <c r="I57" s="3426"/>
      <c r="J57" s="3452"/>
    </row>
    <row r="58" spans="1:10" s="3455" customFormat="1" ht="18" customHeight="1" outlineLevel="1">
      <c r="A58" s="3445"/>
      <c r="B58" s="3446" t="s">
        <v>1919</v>
      </c>
      <c r="C58" s="3456" t="s">
        <v>1939</v>
      </c>
      <c r="D58" s="3448"/>
      <c r="E58" s="3449"/>
      <c r="F58" s="3426" t="s">
        <v>24</v>
      </c>
      <c r="G58" s="3426"/>
      <c r="H58" s="3426"/>
      <c r="I58" s="3426"/>
      <c r="J58" s="3452"/>
    </row>
    <row r="59" spans="1:10" s="3455" customFormat="1" ht="18" customHeight="1" outlineLevel="1">
      <c r="A59" s="3445"/>
      <c r="B59" s="3446" t="s">
        <v>1920</v>
      </c>
      <c r="C59" s="3456" t="s">
        <v>1939</v>
      </c>
      <c r="D59" s="3448"/>
      <c r="E59" s="3449"/>
      <c r="F59" s="3426" t="s">
        <v>24</v>
      </c>
      <c r="G59" s="3426"/>
      <c r="H59" s="3426"/>
      <c r="I59" s="3426"/>
      <c r="J59" s="3452"/>
    </row>
    <row r="60" spans="1:10" s="3455" customFormat="1" ht="18" customHeight="1">
      <c r="A60" s="3445"/>
      <c r="B60" s="3446" t="s">
        <v>1921</v>
      </c>
      <c r="C60" s="3456" t="s">
        <v>1939</v>
      </c>
      <c r="D60" s="3448"/>
      <c r="E60" s="3449"/>
      <c r="F60" s="3426" t="s">
        <v>24</v>
      </c>
      <c r="G60" s="3426"/>
      <c r="H60" s="3426"/>
      <c r="I60" s="3426"/>
      <c r="J60" s="3452"/>
    </row>
    <row r="61" spans="1:10" s="3455" customFormat="1" ht="18" customHeight="1" outlineLevel="1">
      <c r="A61" s="3445"/>
      <c r="B61" s="3446" t="s">
        <v>1922</v>
      </c>
      <c r="C61" s="3456" t="s">
        <v>1939</v>
      </c>
      <c r="D61" s="3448"/>
      <c r="E61" s="3449"/>
      <c r="F61" s="3426" t="s">
        <v>24</v>
      </c>
      <c r="G61" s="3426"/>
      <c r="H61" s="3426"/>
      <c r="I61" s="3426"/>
      <c r="J61" s="3452"/>
    </row>
    <row r="62" spans="1:10" s="3455" customFormat="1" ht="18" customHeight="1" outlineLevel="1">
      <c r="A62" s="3445"/>
      <c r="B62" s="3446" t="s">
        <v>1923</v>
      </c>
      <c r="C62" s="3456" t="s">
        <v>1939</v>
      </c>
      <c r="D62" s="3448"/>
      <c r="E62" s="3449"/>
      <c r="F62" s="3426" t="s">
        <v>24</v>
      </c>
      <c r="G62" s="3426"/>
      <c r="H62" s="3426"/>
      <c r="I62" s="3426"/>
      <c r="J62" s="3452"/>
    </row>
    <row r="63" spans="1:10" s="3455" customFormat="1" ht="18" customHeight="1" outlineLevel="1">
      <c r="A63" s="3445"/>
      <c r="B63" s="3446" t="s">
        <v>1924</v>
      </c>
      <c r="C63" s="3456" t="s">
        <v>1939</v>
      </c>
      <c r="D63" s="3448"/>
      <c r="E63" s="3449"/>
      <c r="F63" s="3426" t="s">
        <v>24</v>
      </c>
      <c r="G63" s="3426"/>
      <c r="H63" s="3426"/>
      <c r="I63" s="3426"/>
      <c r="J63" s="3452"/>
    </row>
    <row r="64" spans="1:10" s="3455" customFormat="1" ht="18" customHeight="1" outlineLevel="1">
      <c r="A64" s="3445"/>
      <c r="B64" s="3446" t="s">
        <v>1925</v>
      </c>
      <c r="C64" s="3456" t="s">
        <v>1939</v>
      </c>
      <c r="D64" s="3448"/>
      <c r="E64" s="3449"/>
      <c r="F64" s="3426" t="s">
        <v>24</v>
      </c>
      <c r="G64" s="3426"/>
      <c r="H64" s="3426"/>
      <c r="I64" s="3426"/>
      <c r="J64" s="3452"/>
    </row>
    <row r="65" spans="1:16" s="3455" customFormat="1" ht="18" customHeight="1">
      <c r="A65" s="3445"/>
      <c r="B65" s="3446" t="s">
        <v>1926</v>
      </c>
      <c r="C65" s="3456" t="s">
        <v>1939</v>
      </c>
      <c r="D65" s="3448"/>
      <c r="E65" s="3449"/>
      <c r="F65" s="3426" t="s">
        <v>24</v>
      </c>
      <c r="G65" s="3426"/>
      <c r="H65" s="3426"/>
      <c r="I65" s="3426"/>
      <c r="J65" s="3452"/>
    </row>
    <row r="66" spans="1:16" s="3455" customFormat="1" ht="18" customHeight="1" outlineLevel="1">
      <c r="A66" s="3445"/>
      <c r="B66" s="3446" t="s">
        <v>1927</v>
      </c>
      <c r="C66" s="3456" t="s">
        <v>1939</v>
      </c>
      <c r="D66" s="3448"/>
      <c r="E66" s="3449"/>
      <c r="F66" s="3426" t="s">
        <v>24</v>
      </c>
      <c r="G66" s="3426"/>
      <c r="H66" s="3426"/>
      <c r="I66" s="3426"/>
      <c r="J66" s="3452"/>
    </row>
    <row r="67" spans="1:16" s="3455" customFormat="1" ht="18" customHeight="1" outlineLevel="1">
      <c r="A67" s="3445"/>
      <c r="B67" s="3446" t="s">
        <v>1928</v>
      </c>
      <c r="C67" s="3456" t="s">
        <v>1939</v>
      </c>
      <c r="D67" s="3448"/>
      <c r="E67" s="3449"/>
      <c r="F67" s="3426" t="s">
        <v>24</v>
      </c>
      <c r="G67" s="3426"/>
      <c r="H67" s="3426"/>
      <c r="I67" s="3426"/>
      <c r="J67" s="3452"/>
    </row>
    <row r="68" spans="1:16" s="3455" customFormat="1" ht="18" customHeight="1">
      <c r="A68" s="3445"/>
      <c r="B68" s="3446" t="s">
        <v>1929</v>
      </c>
      <c r="C68" s="3456" t="s">
        <v>1939</v>
      </c>
      <c r="D68" s="3448"/>
      <c r="E68" s="3449"/>
      <c r="F68" s="3426" t="s">
        <v>24</v>
      </c>
      <c r="G68" s="3426"/>
      <c r="H68" s="3426"/>
      <c r="I68" s="3426"/>
      <c r="J68" s="3452"/>
    </row>
    <row r="69" spans="1:16" s="3455" customFormat="1" ht="18" customHeight="1" outlineLevel="1">
      <c r="A69" s="3445"/>
      <c r="B69" s="3446" t="s">
        <v>1930</v>
      </c>
      <c r="C69" s="3456" t="s">
        <v>1939</v>
      </c>
      <c r="D69" s="3448"/>
      <c r="E69" s="3449"/>
      <c r="F69" s="3426" t="s">
        <v>24</v>
      </c>
      <c r="G69" s="3426"/>
      <c r="H69" s="3426"/>
      <c r="I69" s="3426"/>
      <c r="J69" s="3452"/>
    </row>
    <row r="70" spans="1:16" s="3455" customFormat="1" ht="18" customHeight="1" outlineLevel="1">
      <c r="A70" s="3445"/>
      <c r="B70" s="3446" t="s">
        <v>1931</v>
      </c>
      <c r="C70" s="3456" t="s">
        <v>1939</v>
      </c>
      <c r="D70" s="3448"/>
      <c r="E70" s="3449"/>
      <c r="F70" s="3426" t="s">
        <v>24</v>
      </c>
      <c r="G70" s="3426"/>
      <c r="H70" s="3426"/>
      <c r="I70" s="3426"/>
      <c r="J70" s="3452"/>
    </row>
    <row r="71" spans="1:16" s="3455" customFormat="1" ht="18" customHeight="1">
      <c r="A71" s="3458"/>
      <c r="B71" s="3446" t="s">
        <v>1932</v>
      </c>
      <c r="C71" s="3456" t="s">
        <v>1939</v>
      </c>
      <c r="D71" s="3448"/>
      <c r="E71" s="3449"/>
      <c r="F71" s="3426" t="s">
        <v>24</v>
      </c>
      <c r="G71" s="3426"/>
      <c r="H71" s="3426"/>
      <c r="I71" s="3426"/>
      <c r="J71" s="3452"/>
    </row>
    <row r="72" spans="1:16" s="3455" customFormat="1" ht="18" customHeight="1" outlineLevel="1">
      <c r="A72" s="3445"/>
      <c r="B72" s="3446" t="s">
        <v>1933</v>
      </c>
      <c r="C72" s="3456" t="s">
        <v>1939</v>
      </c>
      <c r="D72" s="3448"/>
      <c r="E72" s="3449"/>
      <c r="F72" s="3426" t="s">
        <v>24</v>
      </c>
      <c r="G72" s="3426"/>
      <c r="H72" s="3426"/>
      <c r="I72" s="3426"/>
      <c r="J72" s="3452"/>
    </row>
    <row r="73" spans="1:16" s="3455" customFormat="1" ht="18" customHeight="1" outlineLevel="1">
      <c r="A73" s="3445"/>
      <c r="B73" s="3446" t="s">
        <v>1934</v>
      </c>
      <c r="C73" s="3456" t="s">
        <v>1939</v>
      </c>
      <c r="D73" s="3448"/>
      <c r="E73" s="3449"/>
      <c r="F73" s="3426" t="s">
        <v>24</v>
      </c>
      <c r="G73" s="3426"/>
      <c r="H73" s="3426"/>
      <c r="I73" s="3426"/>
      <c r="J73" s="3452"/>
    </row>
    <row r="74" spans="1:16" s="3455" customFormat="1" ht="18" customHeight="1">
      <c r="A74" s="3459"/>
      <c r="B74" s="3460" t="s">
        <v>1935</v>
      </c>
      <c r="C74" s="3461" t="s">
        <v>1939</v>
      </c>
      <c r="D74" s="3462"/>
      <c r="E74" s="3463"/>
      <c r="F74" s="3464" t="s">
        <v>24</v>
      </c>
      <c r="G74" s="3464"/>
      <c r="H74" s="3464"/>
      <c r="I74" s="3464"/>
      <c r="J74" s="3465"/>
    </row>
    <row r="75" spans="1:16" s="3384" customFormat="1" ht="27.95" customHeight="1">
      <c r="A75" s="3245"/>
      <c r="B75" s="3397"/>
      <c r="C75" s="3443"/>
      <c r="D75" s="3444"/>
      <c r="E75" s="3086"/>
      <c r="F75" s="3086"/>
      <c r="G75" s="3466"/>
      <c r="H75" s="3128"/>
      <c r="I75" s="3128"/>
      <c r="J75" s="3128"/>
    </row>
    <row r="76" spans="1:16" s="3384" customFormat="1" ht="27.95" customHeight="1">
      <c r="A76" s="3245"/>
      <c r="B76" s="3397"/>
      <c r="C76" s="3467"/>
      <c r="D76" s="3444"/>
      <c r="E76" s="3468"/>
      <c r="F76" s="3468"/>
      <c r="G76" s="3466"/>
      <c r="H76" s="3128"/>
      <c r="I76" s="3128"/>
      <c r="J76" s="3128"/>
    </row>
    <row r="77" spans="1:16" s="3478" customFormat="1" ht="27.95" customHeight="1">
      <c r="A77" s="3469" t="s">
        <v>1325</v>
      </c>
      <c r="B77" s="3470" t="s">
        <v>2002</v>
      </c>
      <c r="C77" s="3471"/>
      <c r="D77" s="3472"/>
      <c r="E77" s="3473" t="s">
        <v>936</v>
      </c>
      <c r="F77" s="3474"/>
      <c r="G77" s="3474"/>
      <c r="H77" s="3475"/>
      <c r="I77" s="3476"/>
      <c r="J77" s="3477" t="s">
        <v>2000</v>
      </c>
      <c r="O77" s="3478">
        <v>4</v>
      </c>
    </row>
    <row r="78" spans="1:16" s="3478" customFormat="1" ht="27.95" customHeight="1">
      <c r="A78" s="3469"/>
      <c r="B78" s="3479" t="s">
        <v>1397</v>
      </c>
      <c r="C78" s="3471"/>
      <c r="D78" s="3472"/>
      <c r="E78" s="3480" t="s">
        <v>943</v>
      </c>
      <c r="F78" s="3481"/>
      <c r="G78" s="3482"/>
      <c r="H78" s="3475"/>
      <c r="I78" s="3476"/>
      <c r="J78" s="3223"/>
    </row>
    <row r="79" spans="1:16" s="3489" customFormat="1" ht="18" customHeight="1">
      <c r="A79" s="3483"/>
      <c r="B79" s="3484" t="s">
        <v>2324</v>
      </c>
      <c r="C79" s="3485"/>
      <c r="D79" s="3486"/>
      <c r="E79" s="3480" t="s">
        <v>663</v>
      </c>
      <c r="F79" s="3487"/>
      <c r="G79" s="3487"/>
      <c r="H79" s="3488"/>
      <c r="I79" s="3488"/>
      <c r="J79" s="3422"/>
      <c r="L79" s="3489" t="s">
        <v>2003</v>
      </c>
    </row>
    <row r="80" spans="1:16" s="3455" customFormat="1" ht="18" customHeight="1">
      <c r="A80" s="3490"/>
      <c r="B80" s="3446" t="s">
        <v>1938</v>
      </c>
      <c r="C80" s="3491">
        <v>1736</v>
      </c>
      <c r="D80" s="3492" t="s">
        <v>2004</v>
      </c>
      <c r="E80" s="3449"/>
      <c r="F80" s="3488">
        <v>0</v>
      </c>
      <c r="G80" s="3491"/>
      <c r="H80" s="3488"/>
      <c r="I80" s="3488"/>
      <c r="J80" s="3452"/>
      <c r="K80" s="3453"/>
      <c r="L80" s="3493">
        <v>2833</v>
      </c>
      <c r="M80" s="3454"/>
      <c r="N80" s="3453"/>
      <c r="O80" s="3453"/>
      <c r="P80" s="3453"/>
    </row>
    <row r="81" spans="1:16" s="3455" customFormat="1" ht="18" customHeight="1">
      <c r="A81" s="3490"/>
      <c r="B81" s="3484" t="s">
        <v>2005</v>
      </c>
      <c r="C81" s="3494">
        <v>288</v>
      </c>
      <c r="D81" s="3492" t="s">
        <v>1939</v>
      </c>
      <c r="E81" s="3449"/>
      <c r="F81" s="3488">
        <v>0</v>
      </c>
      <c r="G81" s="3494"/>
      <c r="H81" s="3488"/>
      <c r="I81" s="3488"/>
      <c r="J81" s="3452"/>
      <c r="K81" s="3453"/>
      <c r="L81" s="3493">
        <v>477</v>
      </c>
      <c r="M81" s="3454"/>
      <c r="N81" s="3453"/>
      <c r="O81" s="3453"/>
      <c r="P81" s="3453"/>
    </row>
    <row r="82" spans="1:16" s="3455" customFormat="1" ht="18" customHeight="1" outlineLevel="1">
      <c r="A82" s="3445"/>
      <c r="B82" s="3446" t="s">
        <v>1880</v>
      </c>
      <c r="C82" s="3494">
        <v>70</v>
      </c>
      <c r="D82" s="3492" t="s">
        <v>1939</v>
      </c>
      <c r="E82" s="3449"/>
      <c r="F82" s="3488">
        <v>0</v>
      </c>
      <c r="G82" s="3494"/>
      <c r="H82" s="3488"/>
      <c r="I82" s="3488"/>
      <c r="J82" s="3452"/>
      <c r="K82" s="3453"/>
      <c r="L82" s="3493">
        <v>116</v>
      </c>
      <c r="M82" s="3454"/>
      <c r="N82" s="3453"/>
      <c r="O82" s="3453"/>
      <c r="P82" s="3453"/>
    </row>
    <row r="83" spans="1:16" s="3455" customFormat="1" ht="18" customHeight="1" outlineLevel="1">
      <c r="A83" s="3445"/>
      <c r="B83" s="3446" t="s">
        <v>1881</v>
      </c>
      <c r="C83" s="3494">
        <v>18</v>
      </c>
      <c r="D83" s="3492" t="s">
        <v>1939</v>
      </c>
      <c r="E83" s="3449"/>
      <c r="F83" s="3488">
        <v>0</v>
      </c>
      <c r="G83" s="3494"/>
      <c r="H83" s="3488"/>
      <c r="I83" s="3488"/>
      <c r="J83" s="3452"/>
      <c r="K83" s="3453"/>
      <c r="L83" s="3493">
        <v>30</v>
      </c>
      <c r="M83" s="3454"/>
      <c r="N83" s="3453"/>
      <c r="O83" s="3453"/>
      <c r="P83" s="3453"/>
    </row>
    <row r="84" spans="1:16" s="3455" customFormat="1" ht="18" customHeight="1" outlineLevel="1">
      <c r="A84" s="3445"/>
      <c r="B84" s="3446" t="s">
        <v>1882</v>
      </c>
      <c r="C84" s="3494">
        <v>12</v>
      </c>
      <c r="D84" s="3492" t="s">
        <v>1939</v>
      </c>
      <c r="E84" s="3449"/>
      <c r="F84" s="3488">
        <v>0</v>
      </c>
      <c r="G84" s="3494"/>
      <c r="H84" s="3488"/>
      <c r="I84" s="3488"/>
      <c r="J84" s="3452"/>
      <c r="K84" s="3453"/>
      <c r="L84" s="3493">
        <v>17</v>
      </c>
      <c r="M84" s="3454"/>
      <c r="N84" s="3453"/>
      <c r="O84" s="3453"/>
      <c r="P84" s="3453"/>
    </row>
    <row r="85" spans="1:16" s="3455" customFormat="1" ht="18" customHeight="1" outlineLevel="1">
      <c r="A85" s="3445"/>
      <c r="B85" s="3446" t="s">
        <v>1883</v>
      </c>
      <c r="C85" s="3494">
        <v>12</v>
      </c>
      <c r="D85" s="3492" t="s">
        <v>1939</v>
      </c>
      <c r="E85" s="3449"/>
      <c r="F85" s="3488">
        <v>0</v>
      </c>
      <c r="G85" s="3494"/>
      <c r="H85" s="3488"/>
      <c r="I85" s="3488"/>
      <c r="J85" s="3452"/>
      <c r="K85" s="3453"/>
      <c r="L85" s="3493">
        <v>20</v>
      </c>
      <c r="M85" s="3454"/>
      <c r="N85" s="3453"/>
      <c r="O85" s="3453"/>
      <c r="P85" s="3453"/>
    </row>
    <row r="86" spans="1:16" s="3455" customFormat="1" ht="18" customHeight="1">
      <c r="A86" s="3445"/>
      <c r="B86" s="3446" t="s">
        <v>1884</v>
      </c>
      <c r="C86" s="3494">
        <v>112</v>
      </c>
      <c r="D86" s="3492" t="s">
        <v>1939</v>
      </c>
      <c r="E86" s="3449"/>
      <c r="F86" s="3488">
        <v>0</v>
      </c>
      <c r="G86" s="3494"/>
      <c r="H86" s="3488"/>
      <c r="I86" s="3488"/>
      <c r="J86" s="3452"/>
      <c r="K86" s="3453"/>
      <c r="L86" s="3493">
        <v>183</v>
      </c>
      <c r="M86" s="3454"/>
      <c r="N86" s="3453"/>
      <c r="O86" s="3453"/>
      <c r="P86" s="3453"/>
    </row>
    <row r="87" spans="1:16" s="3455" customFormat="1" ht="18" customHeight="1" outlineLevel="1">
      <c r="A87" s="3445"/>
      <c r="B87" s="3446" t="s">
        <v>1885</v>
      </c>
      <c r="C87" s="3494">
        <v>70</v>
      </c>
      <c r="D87" s="3492" t="s">
        <v>1939</v>
      </c>
      <c r="E87" s="3449"/>
      <c r="F87" s="3488">
        <v>0</v>
      </c>
      <c r="G87" s="3494"/>
      <c r="H87" s="3488"/>
      <c r="I87" s="3488"/>
      <c r="J87" s="3452"/>
      <c r="L87" s="3495">
        <v>116</v>
      </c>
    </row>
    <row r="88" spans="1:16" s="3455" customFormat="1" ht="18" customHeight="1" outlineLevel="1">
      <c r="A88" s="3445"/>
      <c r="B88" s="3446" t="s">
        <v>1886</v>
      </c>
      <c r="C88" s="3494">
        <v>20</v>
      </c>
      <c r="D88" s="3492" t="s">
        <v>1939</v>
      </c>
      <c r="E88" s="3449"/>
      <c r="F88" s="3488">
        <v>0</v>
      </c>
      <c r="G88" s="3494"/>
      <c r="H88" s="3488"/>
      <c r="I88" s="3488"/>
      <c r="J88" s="3452"/>
      <c r="L88" s="3495">
        <v>33</v>
      </c>
    </row>
    <row r="89" spans="1:16" s="3455" customFormat="1" ht="18" customHeight="1" outlineLevel="1">
      <c r="A89" s="3445"/>
      <c r="B89" s="3446" t="s">
        <v>1887</v>
      </c>
      <c r="C89" s="3494">
        <v>20</v>
      </c>
      <c r="D89" s="3492" t="s">
        <v>1939</v>
      </c>
      <c r="E89" s="3449"/>
      <c r="F89" s="3488">
        <v>0</v>
      </c>
      <c r="G89" s="3494"/>
      <c r="H89" s="3488"/>
      <c r="I89" s="3488"/>
      <c r="J89" s="3452"/>
      <c r="L89" s="3495">
        <v>32</v>
      </c>
    </row>
    <row r="90" spans="1:16" s="3455" customFormat="1" ht="18" customHeight="1">
      <c r="A90" s="3445"/>
      <c r="B90" s="3446" t="s">
        <v>1888</v>
      </c>
      <c r="C90" s="3494">
        <v>110</v>
      </c>
      <c r="D90" s="3492" t="s">
        <v>1939</v>
      </c>
      <c r="E90" s="3449"/>
      <c r="F90" s="3488">
        <v>0</v>
      </c>
      <c r="G90" s="3494"/>
      <c r="H90" s="3488"/>
      <c r="I90" s="3488"/>
      <c r="J90" s="3452"/>
      <c r="L90" s="3495">
        <v>181</v>
      </c>
    </row>
    <row r="91" spans="1:16" s="3455" customFormat="1" ht="18" customHeight="1" outlineLevel="1">
      <c r="A91" s="3445"/>
      <c r="B91" s="3446" t="s">
        <v>1889</v>
      </c>
      <c r="C91" s="3494">
        <v>82</v>
      </c>
      <c r="D91" s="3492" t="s">
        <v>1939</v>
      </c>
      <c r="E91" s="3449"/>
      <c r="F91" s="3488">
        <v>0</v>
      </c>
      <c r="G91" s="3494"/>
      <c r="H91" s="3488"/>
      <c r="I91" s="3488"/>
      <c r="J91" s="3452"/>
      <c r="L91" s="3495">
        <v>135</v>
      </c>
    </row>
    <row r="92" spans="1:16" s="3455" customFormat="1" ht="18" customHeight="1" outlineLevel="1">
      <c r="A92" s="3445"/>
      <c r="B92" s="3446" t="s">
        <v>1890</v>
      </c>
      <c r="C92" s="3494">
        <v>22</v>
      </c>
      <c r="D92" s="3492" t="s">
        <v>1939</v>
      </c>
      <c r="E92" s="3449"/>
      <c r="F92" s="3488">
        <v>0</v>
      </c>
      <c r="G92" s="3494"/>
      <c r="H92" s="3488"/>
      <c r="I92" s="3488"/>
      <c r="J92" s="3452"/>
      <c r="L92" s="3495">
        <v>36</v>
      </c>
    </row>
    <row r="93" spans="1:16" s="3455" customFormat="1" ht="18" customHeight="1" outlineLevel="1">
      <c r="A93" s="3445"/>
      <c r="B93" s="3446" t="s">
        <v>1891</v>
      </c>
      <c r="C93" s="3494">
        <v>16</v>
      </c>
      <c r="D93" s="3492" t="s">
        <v>1939</v>
      </c>
      <c r="E93" s="3449"/>
      <c r="F93" s="3488">
        <v>0</v>
      </c>
      <c r="G93" s="3494"/>
      <c r="H93" s="3488"/>
      <c r="I93" s="3488"/>
      <c r="J93" s="3452"/>
      <c r="L93" s="3495">
        <v>26</v>
      </c>
    </row>
    <row r="94" spans="1:16" s="3455" customFormat="1" ht="18" customHeight="1">
      <c r="A94" s="3445"/>
      <c r="B94" s="3446" t="s">
        <v>1892</v>
      </c>
      <c r="C94" s="3494">
        <v>120</v>
      </c>
      <c r="D94" s="3492" t="s">
        <v>1939</v>
      </c>
      <c r="E94" s="3449"/>
      <c r="F94" s="3488">
        <v>0</v>
      </c>
      <c r="G94" s="3494"/>
      <c r="H94" s="3488"/>
      <c r="I94" s="3488"/>
      <c r="J94" s="3452"/>
      <c r="L94" s="3495">
        <v>197</v>
      </c>
    </row>
    <row r="95" spans="1:16" s="3455" customFormat="1" ht="18" customHeight="1" outlineLevel="1">
      <c r="A95" s="3445"/>
      <c r="B95" s="3446" t="s">
        <v>1893</v>
      </c>
      <c r="C95" s="3494">
        <v>72</v>
      </c>
      <c r="D95" s="3492" t="s">
        <v>1939</v>
      </c>
      <c r="E95" s="3449"/>
      <c r="F95" s="3488">
        <v>0</v>
      </c>
      <c r="G95" s="3494"/>
      <c r="H95" s="3488"/>
      <c r="I95" s="3488"/>
      <c r="J95" s="3452"/>
      <c r="L95" s="3495">
        <v>117</v>
      </c>
    </row>
    <row r="96" spans="1:16" s="3455" customFormat="1" ht="18" customHeight="1" outlineLevel="1">
      <c r="A96" s="3445"/>
      <c r="B96" s="3446" t="s">
        <v>1894</v>
      </c>
      <c r="C96" s="3494">
        <v>28</v>
      </c>
      <c r="D96" s="3492" t="s">
        <v>1939</v>
      </c>
      <c r="E96" s="3449"/>
      <c r="F96" s="3488">
        <v>0</v>
      </c>
      <c r="G96" s="3494"/>
      <c r="H96" s="3488"/>
      <c r="I96" s="3488"/>
      <c r="J96" s="3452"/>
      <c r="L96" s="3495">
        <v>45</v>
      </c>
    </row>
    <row r="97" spans="1:12" s="3455" customFormat="1" ht="18" customHeight="1" outlineLevel="1">
      <c r="A97" s="3445"/>
      <c r="B97" s="3446" t="s">
        <v>1895</v>
      </c>
      <c r="C97" s="3494">
        <v>16</v>
      </c>
      <c r="D97" s="3492" t="s">
        <v>1939</v>
      </c>
      <c r="E97" s="3449"/>
      <c r="F97" s="3488">
        <v>0</v>
      </c>
      <c r="G97" s="3494"/>
      <c r="H97" s="3488"/>
      <c r="I97" s="3488"/>
      <c r="J97" s="3452"/>
      <c r="L97" s="3495">
        <v>25</v>
      </c>
    </row>
    <row r="98" spans="1:12" s="3455" customFormat="1" ht="18" customHeight="1" outlineLevel="1">
      <c r="A98" s="3445"/>
      <c r="B98" s="3446" t="s">
        <v>1896</v>
      </c>
      <c r="C98" s="3494">
        <v>12</v>
      </c>
      <c r="D98" s="3492" t="s">
        <v>1939</v>
      </c>
      <c r="E98" s="3449"/>
      <c r="F98" s="3488">
        <v>0</v>
      </c>
      <c r="G98" s="3494"/>
      <c r="H98" s="3488"/>
      <c r="I98" s="3488"/>
      <c r="J98" s="3452"/>
      <c r="L98" s="3495">
        <v>20</v>
      </c>
    </row>
    <row r="99" spans="1:12" s="3455" customFormat="1" ht="18" customHeight="1">
      <c r="A99" s="3445"/>
      <c r="B99" s="3446" t="s">
        <v>1897</v>
      </c>
      <c r="C99" s="3494">
        <v>128</v>
      </c>
      <c r="D99" s="3492" t="s">
        <v>1939</v>
      </c>
      <c r="E99" s="3449"/>
      <c r="F99" s="3488">
        <v>0</v>
      </c>
      <c r="G99" s="3494"/>
      <c r="H99" s="3488"/>
      <c r="I99" s="3488"/>
      <c r="J99" s="3452"/>
      <c r="L99" s="3495">
        <v>207</v>
      </c>
    </row>
    <row r="100" spans="1:12" s="3455" customFormat="1" ht="18" customHeight="1" outlineLevel="1">
      <c r="A100" s="3445"/>
      <c r="B100" s="3446" t="s">
        <v>1898</v>
      </c>
      <c r="C100" s="3494">
        <v>86</v>
      </c>
      <c r="D100" s="3492" t="s">
        <v>1939</v>
      </c>
      <c r="E100" s="3449"/>
      <c r="F100" s="3488">
        <v>0</v>
      </c>
      <c r="G100" s="3494"/>
      <c r="H100" s="3488"/>
      <c r="I100" s="3488"/>
      <c r="J100" s="3452"/>
      <c r="L100" s="3495">
        <v>141</v>
      </c>
    </row>
    <row r="101" spans="1:12" s="3455" customFormat="1" ht="18" customHeight="1" outlineLevel="1">
      <c r="A101" s="3445"/>
      <c r="B101" s="3446" t="s">
        <v>1899</v>
      </c>
      <c r="C101" s="3494">
        <v>12</v>
      </c>
      <c r="D101" s="3492" t="s">
        <v>1939</v>
      </c>
      <c r="E101" s="3449"/>
      <c r="F101" s="3488">
        <v>0</v>
      </c>
      <c r="G101" s="3494"/>
      <c r="H101" s="3488"/>
      <c r="I101" s="3488"/>
      <c r="J101" s="3452"/>
      <c r="L101" s="3495">
        <v>17</v>
      </c>
    </row>
    <row r="102" spans="1:12" s="3455" customFormat="1" ht="18" customHeight="1">
      <c r="A102" s="3445"/>
      <c r="B102" s="3446" t="s">
        <v>1900</v>
      </c>
      <c r="C102" s="3494">
        <v>98</v>
      </c>
      <c r="D102" s="3492" t="s">
        <v>1939</v>
      </c>
      <c r="E102" s="3449"/>
      <c r="F102" s="3488">
        <v>0</v>
      </c>
      <c r="G102" s="3494"/>
      <c r="H102" s="3488"/>
      <c r="I102" s="3488"/>
      <c r="J102" s="3452"/>
      <c r="L102" s="3495">
        <v>158</v>
      </c>
    </row>
    <row r="103" spans="1:12" s="3455" customFormat="1" ht="18" customHeight="1" outlineLevel="1">
      <c r="A103" s="3445"/>
      <c r="B103" s="3446" t="s">
        <v>1901</v>
      </c>
      <c r="C103" s="3494">
        <v>80</v>
      </c>
      <c r="D103" s="3492" t="s">
        <v>1939</v>
      </c>
      <c r="E103" s="3449"/>
      <c r="F103" s="3488">
        <v>0</v>
      </c>
      <c r="G103" s="3494"/>
      <c r="H103" s="3488"/>
      <c r="I103" s="3488"/>
      <c r="J103" s="3452"/>
      <c r="L103" s="3495">
        <v>131</v>
      </c>
    </row>
    <row r="104" spans="1:12" s="3455" customFormat="1" ht="18" customHeight="1" outlineLevel="1">
      <c r="A104" s="3445"/>
      <c r="B104" s="3446" t="s">
        <v>1902</v>
      </c>
      <c r="C104" s="3494">
        <v>18</v>
      </c>
      <c r="D104" s="3492" t="s">
        <v>1939</v>
      </c>
      <c r="E104" s="3449"/>
      <c r="F104" s="3488">
        <v>0</v>
      </c>
      <c r="G104" s="3494"/>
      <c r="H104" s="3488"/>
      <c r="I104" s="3488"/>
      <c r="J104" s="3452"/>
      <c r="L104" s="3495">
        <v>29</v>
      </c>
    </row>
    <row r="105" spans="1:12" s="3455" customFormat="1" ht="18" customHeight="1" outlineLevel="1">
      <c r="A105" s="3445"/>
      <c r="B105" s="3446" t="s">
        <v>1903</v>
      </c>
      <c r="C105" s="3494">
        <v>16</v>
      </c>
      <c r="D105" s="3492" t="s">
        <v>1939</v>
      </c>
      <c r="E105" s="3449"/>
      <c r="F105" s="3488">
        <v>0</v>
      </c>
      <c r="G105" s="3494"/>
      <c r="H105" s="3488"/>
      <c r="I105" s="3488"/>
      <c r="J105" s="3452"/>
      <c r="L105" s="3495">
        <v>24</v>
      </c>
    </row>
    <row r="106" spans="1:12" s="3455" customFormat="1" ht="18" customHeight="1" outlineLevel="1">
      <c r="A106" s="3457"/>
      <c r="B106" s="3446" t="s">
        <v>1904</v>
      </c>
      <c r="C106" s="3494">
        <v>12</v>
      </c>
      <c r="D106" s="3492" t="s">
        <v>1939</v>
      </c>
      <c r="E106" s="3449"/>
      <c r="F106" s="3488">
        <v>0</v>
      </c>
      <c r="G106" s="3494"/>
      <c r="H106" s="3488"/>
      <c r="I106" s="3488"/>
      <c r="J106" s="3452"/>
      <c r="L106" s="3495">
        <v>20</v>
      </c>
    </row>
    <row r="107" spans="1:12" s="3455" customFormat="1" ht="18" customHeight="1">
      <c r="A107" s="3445"/>
      <c r="B107" s="3446" t="s">
        <v>1905</v>
      </c>
      <c r="C107" s="3494">
        <v>126</v>
      </c>
      <c r="D107" s="3492" t="s">
        <v>1939</v>
      </c>
      <c r="E107" s="3449"/>
      <c r="F107" s="3488">
        <v>0</v>
      </c>
      <c r="G107" s="3494"/>
      <c r="H107" s="3488"/>
      <c r="I107" s="3488"/>
      <c r="J107" s="3452"/>
      <c r="L107" s="3495">
        <v>204</v>
      </c>
    </row>
    <row r="108" spans="1:12" s="3455" customFormat="1" ht="18" customHeight="1" outlineLevel="1">
      <c r="A108" s="3445"/>
      <c r="B108" s="3446" t="s">
        <v>1906</v>
      </c>
      <c r="C108" s="3494">
        <v>64</v>
      </c>
      <c r="D108" s="3492" t="s">
        <v>1939</v>
      </c>
      <c r="E108" s="3449"/>
      <c r="F108" s="3488">
        <v>0</v>
      </c>
      <c r="G108" s="3494"/>
      <c r="H108" s="3488"/>
      <c r="I108" s="3488"/>
      <c r="J108" s="3452"/>
      <c r="L108" s="3495">
        <v>106</v>
      </c>
    </row>
    <row r="109" spans="1:12" s="3455" customFormat="1" ht="18" customHeight="1" outlineLevel="1">
      <c r="A109" s="3445"/>
      <c r="B109" s="3446" t="s">
        <v>1907</v>
      </c>
      <c r="C109" s="3494">
        <v>14</v>
      </c>
      <c r="D109" s="3492" t="s">
        <v>1939</v>
      </c>
      <c r="E109" s="3449"/>
      <c r="F109" s="3488">
        <v>0</v>
      </c>
      <c r="G109" s="3494"/>
      <c r="H109" s="3488"/>
      <c r="I109" s="3488"/>
      <c r="J109" s="3452"/>
      <c r="L109" s="3495">
        <v>23</v>
      </c>
    </row>
    <row r="110" spans="1:12" s="3455" customFormat="1" ht="18" customHeight="1" outlineLevel="1">
      <c r="A110" s="3445"/>
      <c r="B110" s="3446" t="s">
        <v>1908</v>
      </c>
      <c r="C110" s="3494">
        <v>14</v>
      </c>
      <c r="D110" s="3492" t="s">
        <v>1939</v>
      </c>
      <c r="E110" s="3449"/>
      <c r="F110" s="3488">
        <v>0</v>
      </c>
      <c r="G110" s="3494"/>
      <c r="H110" s="3488"/>
      <c r="I110" s="3488"/>
      <c r="J110" s="3452"/>
      <c r="L110" s="3495">
        <v>21</v>
      </c>
    </row>
    <row r="111" spans="1:12" s="3455" customFormat="1" ht="18" customHeight="1">
      <c r="A111" s="3445"/>
      <c r="B111" s="3446" t="s">
        <v>1909</v>
      </c>
      <c r="C111" s="3494">
        <v>92</v>
      </c>
      <c r="D111" s="3492" t="s">
        <v>1939</v>
      </c>
      <c r="E111" s="3449"/>
      <c r="F111" s="3488">
        <v>0</v>
      </c>
      <c r="G111" s="3494"/>
      <c r="H111" s="3488"/>
      <c r="I111" s="3488"/>
      <c r="J111" s="3452"/>
      <c r="L111" s="3495">
        <v>150</v>
      </c>
    </row>
    <row r="112" spans="1:12" s="3455" customFormat="1" ht="18" customHeight="1">
      <c r="A112" s="3445"/>
      <c r="B112" s="3446" t="s">
        <v>1910</v>
      </c>
      <c r="C112" s="3494">
        <v>60</v>
      </c>
      <c r="D112" s="3492" t="s">
        <v>1939</v>
      </c>
      <c r="E112" s="3449"/>
      <c r="F112" s="3488">
        <v>0</v>
      </c>
      <c r="G112" s="3494"/>
      <c r="H112" s="3488"/>
      <c r="I112" s="3488"/>
      <c r="J112" s="3452"/>
      <c r="L112" s="3495">
        <v>100</v>
      </c>
    </row>
    <row r="113" spans="1:12" s="3455" customFormat="1" ht="18" customHeight="1" outlineLevel="1">
      <c r="A113" s="3445"/>
      <c r="B113" s="3446" t="s">
        <v>1911</v>
      </c>
      <c r="C113" s="3494">
        <v>58</v>
      </c>
      <c r="D113" s="3492" t="s">
        <v>1939</v>
      </c>
      <c r="E113" s="3449"/>
      <c r="F113" s="3488">
        <v>0</v>
      </c>
      <c r="G113" s="3494"/>
      <c r="H113" s="3488"/>
      <c r="I113" s="3488"/>
      <c r="J113" s="3452"/>
      <c r="L113" s="3495">
        <v>95</v>
      </c>
    </row>
    <row r="114" spans="1:12" s="3455" customFormat="1" ht="18" customHeight="1" outlineLevel="1">
      <c r="A114" s="3445"/>
      <c r="B114" s="3446" t="s">
        <v>1912</v>
      </c>
      <c r="C114" s="3494">
        <v>14</v>
      </c>
      <c r="D114" s="3492" t="s">
        <v>1939</v>
      </c>
      <c r="E114" s="3449"/>
      <c r="F114" s="3488">
        <v>0</v>
      </c>
      <c r="G114" s="3494"/>
      <c r="H114" s="3488"/>
      <c r="I114" s="3488"/>
      <c r="J114" s="3452"/>
      <c r="L114" s="3495">
        <v>22</v>
      </c>
    </row>
    <row r="115" spans="1:12" s="3455" customFormat="1" ht="18" customHeight="1">
      <c r="A115" s="3445"/>
      <c r="B115" s="3446" t="s">
        <v>1913</v>
      </c>
      <c r="C115" s="3494">
        <v>72</v>
      </c>
      <c r="D115" s="3492" t="s">
        <v>1939</v>
      </c>
      <c r="E115" s="3449"/>
      <c r="F115" s="3488">
        <v>0</v>
      </c>
      <c r="G115" s="3494"/>
      <c r="H115" s="3488"/>
      <c r="I115" s="3488"/>
      <c r="J115" s="3452"/>
      <c r="L115" s="3495">
        <v>117</v>
      </c>
    </row>
    <row r="116" spans="1:12" s="3455" customFormat="1" ht="18" customHeight="1" outlineLevel="1">
      <c r="A116" s="3445"/>
      <c r="B116" s="3446" t="s">
        <v>1914</v>
      </c>
      <c r="C116" s="3494">
        <v>50</v>
      </c>
      <c r="D116" s="3492" t="s">
        <v>1939</v>
      </c>
      <c r="E116" s="3449"/>
      <c r="F116" s="3488">
        <v>0</v>
      </c>
      <c r="G116" s="3494"/>
      <c r="H116" s="3488"/>
      <c r="I116" s="3488"/>
      <c r="J116" s="3452"/>
      <c r="L116" s="3495">
        <v>81</v>
      </c>
    </row>
    <row r="117" spans="1:12" s="3455" customFormat="1" ht="18" customHeight="1" outlineLevel="1">
      <c r="A117" s="3445"/>
      <c r="B117" s="3446" t="s">
        <v>1915</v>
      </c>
      <c r="C117" s="3494">
        <v>24</v>
      </c>
      <c r="D117" s="3492" t="s">
        <v>1939</v>
      </c>
      <c r="E117" s="3449"/>
      <c r="F117" s="3488">
        <v>0</v>
      </c>
      <c r="G117" s="3494"/>
      <c r="H117" s="3488"/>
      <c r="I117" s="3488"/>
      <c r="J117" s="3452"/>
      <c r="L117" s="3495">
        <v>38</v>
      </c>
    </row>
    <row r="118" spans="1:12" s="3455" customFormat="1" ht="18" customHeight="1" outlineLevel="1">
      <c r="A118" s="3445"/>
      <c r="B118" s="3446" t="s">
        <v>1916</v>
      </c>
      <c r="C118" s="3494">
        <v>22</v>
      </c>
      <c r="D118" s="3492" t="s">
        <v>1939</v>
      </c>
      <c r="E118" s="3449"/>
      <c r="F118" s="3488">
        <v>0</v>
      </c>
      <c r="G118" s="3494"/>
      <c r="H118" s="3488"/>
      <c r="I118" s="3488"/>
      <c r="J118" s="3452"/>
      <c r="L118" s="3495">
        <v>35</v>
      </c>
    </row>
    <row r="119" spans="1:12" s="3455" customFormat="1" ht="18" customHeight="1">
      <c r="A119" s="3445"/>
      <c r="B119" s="3446" t="s">
        <v>1917</v>
      </c>
      <c r="C119" s="3494">
        <v>96</v>
      </c>
      <c r="D119" s="3492" t="s">
        <v>1939</v>
      </c>
      <c r="E119" s="3449"/>
      <c r="F119" s="3488">
        <v>0</v>
      </c>
      <c r="G119" s="3494"/>
      <c r="H119" s="3488"/>
      <c r="I119" s="3488"/>
      <c r="J119" s="3452"/>
      <c r="L119" s="3495">
        <v>154</v>
      </c>
    </row>
    <row r="120" spans="1:12" s="3455" customFormat="1" ht="18" customHeight="1" outlineLevel="1">
      <c r="A120" s="3445"/>
      <c r="B120" s="3446" t="s">
        <v>1918</v>
      </c>
      <c r="C120" s="3494">
        <v>68</v>
      </c>
      <c r="D120" s="3492" t="s">
        <v>1939</v>
      </c>
      <c r="E120" s="3449"/>
      <c r="F120" s="3488">
        <v>0</v>
      </c>
      <c r="G120" s="3494"/>
      <c r="H120" s="3488"/>
      <c r="I120" s="3488"/>
      <c r="J120" s="3452"/>
      <c r="L120" s="3495">
        <v>111</v>
      </c>
    </row>
    <row r="121" spans="1:12" s="3455" customFormat="1" ht="18" customHeight="1" outlineLevel="1">
      <c r="A121" s="3445"/>
      <c r="B121" s="3446" t="s">
        <v>1919</v>
      </c>
      <c r="C121" s="3494">
        <v>14</v>
      </c>
      <c r="D121" s="3492" t="s">
        <v>1939</v>
      </c>
      <c r="E121" s="3449"/>
      <c r="F121" s="3488">
        <v>0</v>
      </c>
      <c r="G121" s="3494"/>
      <c r="H121" s="3488"/>
      <c r="I121" s="3488"/>
      <c r="J121" s="3452"/>
      <c r="L121" s="3495">
        <v>22</v>
      </c>
    </row>
    <row r="122" spans="1:12" s="3455" customFormat="1" ht="18" customHeight="1" outlineLevel="1">
      <c r="A122" s="3445"/>
      <c r="B122" s="3446" t="s">
        <v>1920</v>
      </c>
      <c r="C122" s="3494">
        <v>14</v>
      </c>
      <c r="D122" s="3492" t="s">
        <v>1939</v>
      </c>
      <c r="E122" s="3449"/>
      <c r="F122" s="3488">
        <v>0</v>
      </c>
      <c r="G122" s="3494"/>
      <c r="H122" s="3488"/>
      <c r="I122" s="3488"/>
      <c r="J122" s="3452"/>
      <c r="L122" s="3495">
        <v>22</v>
      </c>
    </row>
    <row r="123" spans="1:12" s="3455" customFormat="1" ht="18" customHeight="1">
      <c r="A123" s="3445"/>
      <c r="B123" s="3446" t="s">
        <v>1921</v>
      </c>
      <c r="C123" s="3494">
        <v>96</v>
      </c>
      <c r="D123" s="3492" t="s">
        <v>1939</v>
      </c>
      <c r="E123" s="3449"/>
      <c r="F123" s="3488">
        <v>0</v>
      </c>
      <c r="G123" s="3494"/>
      <c r="H123" s="3488"/>
      <c r="I123" s="3488"/>
      <c r="J123" s="3452"/>
      <c r="L123" s="3495">
        <v>155</v>
      </c>
    </row>
    <row r="124" spans="1:12" s="3455" customFormat="1" ht="18" customHeight="1" outlineLevel="1">
      <c r="A124" s="3445"/>
      <c r="B124" s="3446" t="s">
        <v>1922</v>
      </c>
      <c r="C124" s="3494">
        <v>66</v>
      </c>
      <c r="D124" s="3492" t="s">
        <v>1939</v>
      </c>
      <c r="E124" s="3449"/>
      <c r="F124" s="3488">
        <v>0</v>
      </c>
      <c r="G124" s="3494"/>
      <c r="H124" s="3488"/>
      <c r="I124" s="3488"/>
      <c r="J124" s="3452"/>
      <c r="L124" s="3495">
        <v>107</v>
      </c>
    </row>
    <row r="125" spans="1:12" s="3455" customFormat="1" ht="18" customHeight="1" outlineLevel="1">
      <c r="A125" s="3445"/>
      <c r="B125" s="3446" t="s">
        <v>1923</v>
      </c>
      <c r="C125" s="3494">
        <v>22</v>
      </c>
      <c r="D125" s="3492" t="s">
        <v>1939</v>
      </c>
      <c r="E125" s="3449"/>
      <c r="F125" s="3488">
        <v>0</v>
      </c>
      <c r="G125" s="3494"/>
      <c r="H125" s="3488"/>
      <c r="I125" s="3488"/>
      <c r="J125" s="3452"/>
      <c r="L125" s="3495">
        <v>35</v>
      </c>
    </row>
    <row r="126" spans="1:12" s="3455" customFormat="1" ht="18" customHeight="1" outlineLevel="1">
      <c r="A126" s="3445"/>
      <c r="B126" s="3446" t="s">
        <v>1924</v>
      </c>
      <c r="C126" s="3494">
        <v>14</v>
      </c>
      <c r="D126" s="3492" t="s">
        <v>1939</v>
      </c>
      <c r="E126" s="3449"/>
      <c r="F126" s="3488">
        <v>0</v>
      </c>
      <c r="G126" s="3494"/>
      <c r="H126" s="3488"/>
      <c r="I126" s="3488"/>
      <c r="J126" s="3452"/>
      <c r="L126" s="3495">
        <v>23</v>
      </c>
    </row>
    <row r="127" spans="1:12" s="3455" customFormat="1" ht="18" customHeight="1" outlineLevel="1">
      <c r="A127" s="3445"/>
      <c r="B127" s="3446" t="s">
        <v>1925</v>
      </c>
      <c r="C127" s="3494">
        <v>12</v>
      </c>
      <c r="D127" s="3492" t="s">
        <v>1939</v>
      </c>
      <c r="E127" s="3449"/>
      <c r="F127" s="3488">
        <v>0</v>
      </c>
      <c r="G127" s="3494"/>
      <c r="H127" s="3488"/>
      <c r="I127" s="3488"/>
      <c r="J127" s="3452"/>
      <c r="L127" s="3495">
        <v>18</v>
      </c>
    </row>
    <row r="128" spans="1:12" s="3455" customFormat="1" ht="18" customHeight="1">
      <c r="A128" s="3445"/>
      <c r="B128" s="3446" t="s">
        <v>1926</v>
      </c>
      <c r="C128" s="3494">
        <v>114</v>
      </c>
      <c r="D128" s="3492" t="s">
        <v>1939</v>
      </c>
      <c r="E128" s="3449"/>
      <c r="F128" s="3488">
        <v>0</v>
      </c>
      <c r="G128" s="3494"/>
      <c r="H128" s="3488"/>
      <c r="I128" s="3488"/>
      <c r="J128" s="3452"/>
      <c r="L128" s="3495">
        <v>183</v>
      </c>
    </row>
    <row r="129" spans="1:15" s="3455" customFormat="1" ht="18" customHeight="1" outlineLevel="1">
      <c r="A129" s="3445"/>
      <c r="B129" s="3446" t="s">
        <v>1927</v>
      </c>
      <c r="C129" s="3494">
        <v>68</v>
      </c>
      <c r="D129" s="3492" t="s">
        <v>1939</v>
      </c>
      <c r="E129" s="3449"/>
      <c r="F129" s="3488">
        <v>0</v>
      </c>
      <c r="G129" s="3494"/>
      <c r="H129" s="3488"/>
      <c r="I129" s="3488"/>
      <c r="J129" s="3452"/>
      <c r="L129" s="3495">
        <v>113</v>
      </c>
    </row>
    <row r="130" spans="1:15" s="3455" customFormat="1" ht="18" customHeight="1" outlineLevel="1">
      <c r="A130" s="3445"/>
      <c r="B130" s="3446" t="s">
        <v>1928</v>
      </c>
      <c r="C130" s="3494">
        <v>14</v>
      </c>
      <c r="D130" s="3492" t="s">
        <v>1939</v>
      </c>
      <c r="E130" s="3449"/>
      <c r="F130" s="3488">
        <v>0</v>
      </c>
      <c r="G130" s="3494"/>
      <c r="H130" s="3488"/>
      <c r="I130" s="3488"/>
      <c r="J130" s="3452"/>
      <c r="L130" s="3495">
        <v>23</v>
      </c>
    </row>
    <row r="131" spans="1:15" s="3455" customFormat="1" ht="18" customHeight="1">
      <c r="A131" s="3445"/>
      <c r="B131" s="3446" t="s">
        <v>1929</v>
      </c>
      <c r="C131" s="3494">
        <v>82</v>
      </c>
      <c r="D131" s="3492" t="s">
        <v>1939</v>
      </c>
      <c r="E131" s="3449"/>
      <c r="F131" s="3488">
        <v>0</v>
      </c>
      <c r="G131" s="3494"/>
      <c r="H131" s="3488"/>
      <c r="I131" s="3488"/>
      <c r="J131" s="3452"/>
      <c r="L131" s="3495">
        <v>136</v>
      </c>
    </row>
    <row r="132" spans="1:15" s="3455" customFormat="1" ht="18" customHeight="1" outlineLevel="1">
      <c r="A132" s="3445"/>
      <c r="B132" s="3446" t="s">
        <v>1930</v>
      </c>
      <c r="C132" s="3494">
        <v>66</v>
      </c>
      <c r="D132" s="3492" t="s">
        <v>1939</v>
      </c>
      <c r="E132" s="3449"/>
      <c r="F132" s="3488">
        <v>0</v>
      </c>
      <c r="G132" s="3494"/>
      <c r="H132" s="3488"/>
      <c r="I132" s="3488"/>
      <c r="J132" s="3452"/>
      <c r="L132" s="3495">
        <v>109</v>
      </c>
    </row>
    <row r="133" spans="1:15" s="3455" customFormat="1" ht="18" customHeight="1" outlineLevel="1">
      <c r="A133" s="3445"/>
      <c r="B133" s="3446" t="s">
        <v>1931</v>
      </c>
      <c r="C133" s="3494">
        <v>14</v>
      </c>
      <c r="D133" s="3492" t="s">
        <v>1939</v>
      </c>
      <c r="E133" s="3449"/>
      <c r="F133" s="3488">
        <v>0</v>
      </c>
      <c r="G133" s="3494"/>
      <c r="H133" s="3488"/>
      <c r="I133" s="3488"/>
      <c r="J133" s="3452"/>
      <c r="L133" s="3495">
        <v>23</v>
      </c>
    </row>
    <row r="134" spans="1:15" s="3455" customFormat="1" ht="18" customHeight="1">
      <c r="A134" s="3458"/>
      <c r="B134" s="3446" t="s">
        <v>1932</v>
      </c>
      <c r="C134" s="3494">
        <v>80</v>
      </c>
      <c r="D134" s="3492" t="s">
        <v>1939</v>
      </c>
      <c r="E134" s="3449"/>
      <c r="F134" s="3488">
        <v>0</v>
      </c>
      <c r="G134" s="3494"/>
      <c r="H134" s="3488"/>
      <c r="I134" s="3488"/>
      <c r="J134" s="3452"/>
      <c r="L134" s="3495">
        <v>132</v>
      </c>
    </row>
    <row r="135" spans="1:15" s="3455" customFormat="1" ht="18" customHeight="1" outlineLevel="1">
      <c r="A135" s="3445"/>
      <c r="B135" s="3446" t="s">
        <v>1933</v>
      </c>
      <c r="C135" s="3494">
        <v>44</v>
      </c>
      <c r="D135" s="3492" t="s">
        <v>1939</v>
      </c>
      <c r="E135" s="3449"/>
      <c r="F135" s="3488">
        <v>0</v>
      </c>
      <c r="G135" s="3494"/>
      <c r="H135" s="3488"/>
      <c r="I135" s="3488"/>
      <c r="J135" s="3452"/>
      <c r="L135" s="3495">
        <v>71</v>
      </c>
    </row>
    <row r="136" spans="1:15" s="3455" customFormat="1" ht="18" customHeight="1" outlineLevel="1">
      <c r="A136" s="3445"/>
      <c r="B136" s="3446" t="s">
        <v>1934</v>
      </c>
      <c r="C136" s="3494">
        <v>18</v>
      </c>
      <c r="D136" s="3492" t="s">
        <v>1939</v>
      </c>
      <c r="E136" s="3449"/>
      <c r="F136" s="3488">
        <v>0</v>
      </c>
      <c r="G136" s="3494"/>
      <c r="H136" s="3488"/>
      <c r="I136" s="3488"/>
      <c r="J136" s="3452"/>
      <c r="L136" s="3495">
        <v>28</v>
      </c>
    </row>
    <row r="137" spans="1:15" s="3455" customFormat="1" ht="18" customHeight="1">
      <c r="A137" s="3459"/>
      <c r="B137" s="3496" t="s">
        <v>1935</v>
      </c>
      <c r="C137" s="3494">
        <v>62</v>
      </c>
      <c r="D137" s="3492" t="s">
        <v>1939</v>
      </c>
      <c r="E137" s="3463"/>
      <c r="F137" s="3488">
        <v>0</v>
      </c>
      <c r="G137" s="3494"/>
      <c r="H137" s="3488"/>
      <c r="I137" s="3488"/>
      <c r="J137" s="3465"/>
      <c r="L137" s="3495">
        <v>99</v>
      </c>
    </row>
    <row r="138" spans="1:15" s="3384" customFormat="1" ht="27.95" customHeight="1">
      <c r="A138" s="3497"/>
      <c r="B138" s="3397"/>
      <c r="C138" s="3443"/>
      <c r="D138" s="3444"/>
      <c r="E138" s="3086"/>
      <c r="F138" s="3086"/>
      <c r="G138" s="3466"/>
      <c r="H138" s="3128"/>
      <c r="I138" s="3128"/>
      <c r="J138" s="3128"/>
    </row>
    <row r="139" spans="1:15" ht="27.95" customHeight="1">
      <c r="A139" s="2837"/>
      <c r="B139" s="944"/>
      <c r="C139" s="1980"/>
      <c r="D139" s="1123"/>
      <c r="E139" s="1835"/>
      <c r="F139" s="1835"/>
      <c r="G139" s="1979"/>
      <c r="H139" s="1939"/>
      <c r="I139" s="1939"/>
      <c r="J139" s="1939"/>
    </row>
    <row r="140" spans="1:15" ht="27.95" customHeight="1">
      <c r="A140" s="1124" t="s">
        <v>1684</v>
      </c>
      <c r="B140" s="1954" t="s">
        <v>1686</v>
      </c>
      <c r="C140" s="1955"/>
      <c r="D140" s="1956"/>
      <c r="E140" s="1864"/>
      <c r="F140" s="1864"/>
      <c r="G140" s="1864"/>
      <c r="H140" s="1957"/>
      <c r="I140" s="1865"/>
      <c r="J140" s="90"/>
    </row>
    <row r="141" spans="1:15" ht="27.95" customHeight="1">
      <c r="A141" s="2423" t="s">
        <v>1875</v>
      </c>
      <c r="B141" s="4605" t="s">
        <v>1412</v>
      </c>
      <c r="C141" s="4606"/>
      <c r="D141" s="4607"/>
      <c r="E141" s="1839"/>
      <c r="F141" s="1837"/>
      <c r="G141" s="1840"/>
      <c r="H141" s="1868"/>
      <c r="I141" s="1866"/>
      <c r="J141" s="92"/>
    </row>
    <row r="142" spans="1:15" ht="27.95" customHeight="1">
      <c r="A142" s="1968"/>
      <c r="B142" s="2145" t="s">
        <v>1413</v>
      </c>
      <c r="C142" s="2146"/>
      <c r="D142" s="2147"/>
      <c r="E142" s="1839"/>
      <c r="F142" s="1837"/>
      <c r="G142" s="1840"/>
      <c r="H142" s="1868"/>
      <c r="I142" s="1866"/>
      <c r="J142" s="92"/>
    </row>
    <row r="143" spans="1:15" ht="27.95" customHeight="1">
      <c r="A143" s="1969" t="s">
        <v>1326</v>
      </c>
      <c r="B143" s="2024" t="s">
        <v>1687</v>
      </c>
      <c r="C143" s="2146"/>
      <c r="D143" s="2147"/>
      <c r="E143" s="2388" t="s">
        <v>936</v>
      </c>
      <c r="F143" s="1837"/>
      <c r="G143" s="1840"/>
      <c r="H143" s="1868"/>
      <c r="I143" s="1866"/>
      <c r="J143" s="2393" t="s">
        <v>2000</v>
      </c>
      <c r="O143" s="201">
        <v>5</v>
      </c>
    </row>
    <row r="144" spans="1:15" ht="27.95" customHeight="1">
      <c r="A144" s="1968"/>
      <c r="B144" s="2024" t="s">
        <v>1398</v>
      </c>
      <c r="C144" s="2146"/>
      <c r="D144" s="2147"/>
      <c r="E144" s="2386" t="s">
        <v>943</v>
      </c>
      <c r="F144" s="1837"/>
      <c r="G144" s="1840"/>
      <c r="H144" s="1868"/>
      <c r="I144" s="1866"/>
      <c r="J144" s="92"/>
    </row>
    <row r="145" spans="1:10" ht="27.95" customHeight="1">
      <c r="A145" s="1968"/>
      <c r="B145" s="2024" t="s">
        <v>1575</v>
      </c>
      <c r="C145" s="2146"/>
      <c r="D145" s="2147"/>
      <c r="E145" s="2386" t="s">
        <v>663</v>
      </c>
      <c r="F145" s="1837"/>
      <c r="G145" s="1840"/>
      <c r="H145" s="1868"/>
      <c r="I145" s="1866"/>
      <c r="J145" s="92"/>
    </row>
    <row r="146" spans="1:10" s="2387" customFormat="1" ht="18" customHeight="1">
      <c r="A146" s="2391"/>
      <c r="B146" s="824" t="s">
        <v>1938</v>
      </c>
      <c r="C146" s="2369">
        <v>15</v>
      </c>
      <c r="D146" s="2291" t="s">
        <v>102</v>
      </c>
      <c r="E146" s="2389"/>
      <c r="F146" s="2394">
        <v>15</v>
      </c>
      <c r="G146" s="2999">
        <v>15</v>
      </c>
      <c r="H146" s="2997"/>
      <c r="I146" s="2980">
        <f>IF(OR(G146=F146,G146&gt;F146),1,0)</f>
        <v>1</v>
      </c>
      <c r="J146" s="2396"/>
    </row>
    <row r="147" spans="1:10" s="2387" customFormat="1" ht="18" customHeight="1">
      <c r="A147" s="2391"/>
      <c r="B147" s="824" t="s">
        <v>1884</v>
      </c>
      <c r="C147" s="2369"/>
      <c r="D147" s="1797"/>
      <c r="E147" s="2389"/>
      <c r="F147" s="2394">
        <v>1</v>
      </c>
      <c r="G147" s="2394">
        <v>1</v>
      </c>
      <c r="H147" s="2997"/>
      <c r="I147" s="2980">
        <f t="shared" ref="I147:I161" si="0">IF(OR(G147=F147,G147&gt;F147),1,0)</f>
        <v>1</v>
      </c>
      <c r="J147" s="2396"/>
    </row>
    <row r="148" spans="1:10" s="2387" customFormat="1" ht="18" customHeight="1">
      <c r="A148" s="2391"/>
      <c r="B148" s="824" t="s">
        <v>1888</v>
      </c>
      <c r="C148" s="2369"/>
      <c r="D148" s="1797"/>
      <c r="E148" s="2389"/>
      <c r="F148" s="2394">
        <v>1</v>
      </c>
      <c r="G148" s="2394">
        <v>1</v>
      </c>
      <c r="H148" s="2997"/>
      <c r="I148" s="2980">
        <f t="shared" si="0"/>
        <v>1</v>
      </c>
      <c r="J148" s="2396"/>
    </row>
    <row r="149" spans="1:10" s="2387" customFormat="1" ht="18" customHeight="1">
      <c r="A149" s="2391"/>
      <c r="B149" s="824" t="s">
        <v>1892</v>
      </c>
      <c r="C149" s="2369"/>
      <c r="D149" s="1797"/>
      <c r="E149" s="2389"/>
      <c r="F149" s="2394">
        <v>1</v>
      </c>
      <c r="G149" s="2394">
        <v>1</v>
      </c>
      <c r="H149" s="2997"/>
      <c r="I149" s="2980">
        <f t="shared" si="0"/>
        <v>1</v>
      </c>
      <c r="J149" s="2396"/>
    </row>
    <row r="150" spans="1:10" s="2387" customFormat="1" ht="18" customHeight="1">
      <c r="A150" s="2391"/>
      <c r="B150" s="824" t="s">
        <v>1897</v>
      </c>
      <c r="C150" s="2369"/>
      <c r="D150" s="1797"/>
      <c r="E150" s="2389"/>
      <c r="F150" s="2394">
        <v>1</v>
      </c>
      <c r="G150" s="2394">
        <v>1</v>
      </c>
      <c r="H150" s="2997"/>
      <c r="I150" s="2980">
        <f t="shared" si="0"/>
        <v>1</v>
      </c>
      <c r="J150" s="2346"/>
    </row>
    <row r="151" spans="1:10" s="2387" customFormat="1" ht="18" customHeight="1">
      <c r="A151" s="2391"/>
      <c r="B151" s="824" t="s">
        <v>1900</v>
      </c>
      <c r="C151" s="2369"/>
      <c r="D151" s="1797"/>
      <c r="E151" s="2389"/>
      <c r="F151" s="2394">
        <v>1</v>
      </c>
      <c r="G151" s="2394">
        <v>1</v>
      </c>
      <c r="H151" s="2997"/>
      <c r="I151" s="2980">
        <f t="shared" si="0"/>
        <v>1</v>
      </c>
      <c r="J151" s="2346"/>
    </row>
    <row r="152" spans="1:10" s="2387" customFormat="1" ht="18" customHeight="1">
      <c r="A152" s="2391"/>
      <c r="B152" s="824" t="s">
        <v>1905</v>
      </c>
      <c r="C152" s="2369"/>
      <c r="D152" s="1797"/>
      <c r="E152" s="2389"/>
      <c r="F152" s="2394">
        <v>1</v>
      </c>
      <c r="G152" s="2394">
        <v>1</v>
      </c>
      <c r="H152" s="2997"/>
      <c r="I152" s="2980">
        <f t="shared" si="0"/>
        <v>1</v>
      </c>
      <c r="J152" s="2346"/>
    </row>
    <row r="153" spans="1:10" s="2387" customFormat="1" ht="18" customHeight="1">
      <c r="A153" s="2391"/>
      <c r="B153" s="824" t="s">
        <v>1909</v>
      </c>
      <c r="C153" s="2369"/>
      <c r="D153" s="1797"/>
      <c r="E153" s="2389"/>
      <c r="F153" s="2394">
        <v>1</v>
      </c>
      <c r="G153" s="2394">
        <v>1</v>
      </c>
      <c r="H153" s="2997"/>
      <c r="I153" s="2980">
        <f t="shared" si="0"/>
        <v>1</v>
      </c>
      <c r="J153" s="2346"/>
    </row>
    <row r="154" spans="1:10" s="2387" customFormat="1" ht="18" customHeight="1">
      <c r="A154" s="2391"/>
      <c r="B154" s="824" t="s">
        <v>1910</v>
      </c>
      <c r="C154" s="2369"/>
      <c r="D154" s="1797"/>
      <c r="E154" s="2389"/>
      <c r="F154" s="2394">
        <v>1</v>
      </c>
      <c r="G154" s="2394">
        <v>1</v>
      </c>
      <c r="H154" s="2997"/>
      <c r="I154" s="2980">
        <f t="shared" si="0"/>
        <v>1</v>
      </c>
      <c r="J154" s="2346"/>
    </row>
    <row r="155" spans="1:10" s="2387" customFormat="1" ht="18" customHeight="1">
      <c r="A155" s="2391"/>
      <c r="B155" s="824" t="s">
        <v>1913</v>
      </c>
      <c r="C155" s="2369"/>
      <c r="D155" s="1797"/>
      <c r="E155" s="2389"/>
      <c r="F155" s="2394">
        <v>1</v>
      </c>
      <c r="G155" s="2394">
        <v>1</v>
      </c>
      <c r="H155" s="2997"/>
      <c r="I155" s="2980">
        <f t="shared" si="0"/>
        <v>1</v>
      </c>
      <c r="J155" s="2346"/>
    </row>
    <row r="156" spans="1:10" s="2387" customFormat="1" ht="18" customHeight="1">
      <c r="A156" s="2391"/>
      <c r="B156" s="824" t="s">
        <v>1917</v>
      </c>
      <c r="C156" s="2369"/>
      <c r="D156" s="1797"/>
      <c r="E156" s="2389"/>
      <c r="F156" s="2394">
        <v>1</v>
      </c>
      <c r="G156" s="2394">
        <v>1</v>
      </c>
      <c r="H156" s="2997"/>
      <c r="I156" s="2980">
        <f t="shared" si="0"/>
        <v>1</v>
      </c>
      <c r="J156" s="2346"/>
    </row>
    <row r="157" spans="1:10" s="2387" customFormat="1" ht="18" customHeight="1">
      <c r="A157" s="2391"/>
      <c r="B157" s="824" t="s">
        <v>1921</v>
      </c>
      <c r="C157" s="2369"/>
      <c r="D157" s="1797"/>
      <c r="E157" s="2389"/>
      <c r="F157" s="2394">
        <v>1</v>
      </c>
      <c r="G157" s="2394">
        <v>1</v>
      </c>
      <c r="H157" s="2997"/>
      <c r="I157" s="2980">
        <f t="shared" si="0"/>
        <v>1</v>
      </c>
      <c r="J157" s="2346"/>
    </row>
    <row r="158" spans="1:10" s="2387" customFormat="1" ht="18" customHeight="1">
      <c r="A158" s="2391"/>
      <c r="B158" s="824" t="s">
        <v>1926</v>
      </c>
      <c r="C158" s="2369"/>
      <c r="D158" s="1797"/>
      <c r="E158" s="2389"/>
      <c r="F158" s="2394">
        <v>1</v>
      </c>
      <c r="G158" s="2394">
        <v>1</v>
      </c>
      <c r="H158" s="2997"/>
      <c r="I158" s="2980">
        <f t="shared" si="0"/>
        <v>1</v>
      </c>
      <c r="J158" s="2346"/>
    </row>
    <row r="159" spans="1:10" s="2387" customFormat="1" ht="18" customHeight="1">
      <c r="A159" s="2391"/>
      <c r="B159" s="824" t="s">
        <v>1929</v>
      </c>
      <c r="C159" s="2369"/>
      <c r="D159" s="1797"/>
      <c r="E159" s="2389"/>
      <c r="F159" s="2394">
        <v>1</v>
      </c>
      <c r="G159" s="2394">
        <v>1</v>
      </c>
      <c r="H159" s="2997"/>
      <c r="I159" s="2980">
        <f t="shared" si="0"/>
        <v>1</v>
      </c>
      <c r="J159" s="2346"/>
    </row>
    <row r="160" spans="1:10" s="2387" customFormat="1" ht="18" customHeight="1">
      <c r="A160" s="2391"/>
      <c r="B160" s="824" t="s">
        <v>1932</v>
      </c>
      <c r="C160" s="2369"/>
      <c r="D160" s="1797"/>
      <c r="E160" s="2389"/>
      <c r="F160" s="2394">
        <v>1</v>
      </c>
      <c r="G160" s="2394">
        <v>1</v>
      </c>
      <c r="H160" s="2997"/>
      <c r="I160" s="2980">
        <f t="shared" si="0"/>
        <v>1</v>
      </c>
      <c r="J160" s="2346"/>
    </row>
    <row r="161" spans="1:15" s="2387" customFormat="1" ht="18" customHeight="1">
      <c r="A161" s="2838"/>
      <c r="B161" s="2508" t="s">
        <v>1935</v>
      </c>
      <c r="C161" s="2839"/>
      <c r="D161" s="2503"/>
      <c r="E161" s="2555"/>
      <c r="F161" s="2840">
        <v>1</v>
      </c>
      <c r="G161" s="2840">
        <v>1</v>
      </c>
      <c r="H161" s="2998"/>
      <c r="I161" s="2980">
        <f t="shared" si="0"/>
        <v>1</v>
      </c>
      <c r="J161" s="2841"/>
    </row>
    <row r="162" spans="1:15" ht="27.95" customHeight="1">
      <c r="A162" s="1968"/>
      <c r="B162" s="791"/>
      <c r="C162" s="1699"/>
      <c r="D162" s="819"/>
      <c r="E162" s="1839"/>
      <c r="F162" s="1837"/>
      <c r="G162" s="1840"/>
      <c r="H162" s="1931"/>
      <c r="I162" s="1931"/>
      <c r="J162" s="1931"/>
    </row>
    <row r="163" spans="1:15" ht="27.95" customHeight="1">
      <c r="A163" s="1970"/>
      <c r="B163" s="1700" t="s">
        <v>1688</v>
      </c>
      <c r="C163" s="1701"/>
      <c r="D163" s="1702"/>
      <c r="E163" s="2389" t="s">
        <v>936</v>
      </c>
      <c r="F163" s="1839"/>
      <c r="G163" s="1839"/>
      <c r="H163" s="1868"/>
      <c r="I163" s="1866"/>
      <c r="J163" s="2402" t="s">
        <v>2000</v>
      </c>
      <c r="O163" s="201">
        <v>6</v>
      </c>
    </row>
    <row r="164" spans="1:15" ht="27.95" customHeight="1">
      <c r="A164" s="1970"/>
      <c r="B164" s="2145" t="s">
        <v>1399</v>
      </c>
      <c r="C164" s="1701"/>
      <c r="D164" s="1702"/>
      <c r="E164" s="2389" t="s">
        <v>943</v>
      </c>
      <c r="F164" s="1837"/>
      <c r="G164" s="1840"/>
      <c r="H164" s="1868"/>
      <c r="I164" s="1866"/>
      <c r="J164" s="92"/>
    </row>
    <row r="165" spans="1:15" ht="27.95" customHeight="1">
      <c r="A165" s="2082"/>
      <c r="B165" s="2083" t="s">
        <v>1576</v>
      </c>
      <c r="C165" s="2083"/>
      <c r="D165" s="1702"/>
      <c r="E165" s="2389" t="s">
        <v>663</v>
      </c>
      <c r="F165" s="1837"/>
      <c r="G165" s="1840"/>
      <c r="H165" s="1868"/>
      <c r="I165" s="1866"/>
      <c r="J165" s="92"/>
    </row>
    <row r="166" spans="1:15" s="1692" customFormat="1" ht="18" customHeight="1">
      <c r="A166" s="1368"/>
      <c r="B166" s="824" t="s">
        <v>1938</v>
      </c>
      <c r="C166" s="2369">
        <v>75</v>
      </c>
      <c r="D166" s="2291" t="s">
        <v>1153</v>
      </c>
      <c r="E166" s="2389"/>
      <c r="F166" s="2394">
        <v>75</v>
      </c>
      <c r="G166" s="2394">
        <v>75</v>
      </c>
      <c r="H166" s="2395"/>
      <c r="I166" s="2980">
        <f>IF(OR(G166=F166,G166&gt;F166),1,0)</f>
        <v>1</v>
      </c>
      <c r="J166" s="2396"/>
    </row>
    <row r="167" spans="1:15" s="1692" customFormat="1" ht="18" customHeight="1">
      <c r="A167" s="2399"/>
      <c r="B167" s="824" t="s">
        <v>1884</v>
      </c>
      <c r="C167" s="2369">
        <v>5</v>
      </c>
      <c r="D167" s="2291" t="s">
        <v>1939</v>
      </c>
      <c r="E167" s="2345"/>
      <c r="F167" s="2400">
        <v>5</v>
      </c>
      <c r="G167" s="2400">
        <v>5</v>
      </c>
      <c r="H167" s="2395"/>
      <c r="I167" s="2980">
        <f t="shared" ref="I167:I181" si="1">IF(OR(G167=F167,G167&gt;F167),1,0)</f>
        <v>1</v>
      </c>
      <c r="J167" s="2396"/>
    </row>
    <row r="168" spans="1:15" s="1692" customFormat="1" ht="18" customHeight="1">
      <c r="A168" s="2401"/>
      <c r="B168" s="824" t="s">
        <v>1888</v>
      </c>
      <c r="C168" s="2369">
        <v>5</v>
      </c>
      <c r="D168" s="2291" t="s">
        <v>1939</v>
      </c>
      <c r="E168" s="2345"/>
      <c r="F168" s="2400">
        <v>5</v>
      </c>
      <c r="G168" s="2400">
        <v>5</v>
      </c>
      <c r="H168" s="2395"/>
      <c r="I168" s="2980">
        <f t="shared" si="1"/>
        <v>1</v>
      </c>
      <c r="J168" s="2396"/>
    </row>
    <row r="169" spans="1:15" s="1692" customFormat="1" ht="18" customHeight="1">
      <c r="A169" s="2401"/>
      <c r="B169" s="824" t="s">
        <v>1892</v>
      </c>
      <c r="C169" s="2369">
        <v>5</v>
      </c>
      <c r="D169" s="2291" t="s">
        <v>1939</v>
      </c>
      <c r="E169" s="2345"/>
      <c r="F169" s="2400">
        <v>5</v>
      </c>
      <c r="G169" s="2400">
        <v>5</v>
      </c>
      <c r="H169" s="2395"/>
      <c r="I169" s="2980">
        <f t="shared" si="1"/>
        <v>1</v>
      </c>
      <c r="J169" s="2396"/>
    </row>
    <row r="170" spans="1:15" s="1692" customFormat="1" ht="18" customHeight="1">
      <c r="A170" s="2401"/>
      <c r="B170" s="824" t="s">
        <v>1897</v>
      </c>
      <c r="C170" s="2369">
        <v>5</v>
      </c>
      <c r="D170" s="2291" t="s">
        <v>1939</v>
      </c>
      <c r="E170" s="2345"/>
      <c r="F170" s="2400">
        <v>5</v>
      </c>
      <c r="G170" s="2400">
        <v>5</v>
      </c>
      <c r="H170" s="2395"/>
      <c r="I170" s="2980">
        <f t="shared" si="1"/>
        <v>1</v>
      </c>
      <c r="J170" s="2346"/>
    </row>
    <row r="171" spans="1:15" s="1692" customFormat="1" ht="18" customHeight="1">
      <c r="A171" s="2401"/>
      <c r="B171" s="824" t="s">
        <v>1900</v>
      </c>
      <c r="C171" s="2369">
        <v>5</v>
      </c>
      <c r="D171" s="2291" t="s">
        <v>1939</v>
      </c>
      <c r="E171" s="2345"/>
      <c r="F171" s="2400">
        <v>5</v>
      </c>
      <c r="G171" s="2400">
        <v>5</v>
      </c>
      <c r="H171" s="2395"/>
      <c r="I171" s="2980">
        <f t="shared" si="1"/>
        <v>1</v>
      </c>
      <c r="J171" s="2346"/>
    </row>
    <row r="172" spans="1:15" s="1692" customFormat="1" ht="18" customHeight="1">
      <c r="A172" s="2401"/>
      <c r="B172" s="824" t="s">
        <v>1905</v>
      </c>
      <c r="C172" s="2369">
        <v>5</v>
      </c>
      <c r="D172" s="2291" t="s">
        <v>1939</v>
      </c>
      <c r="E172" s="2345"/>
      <c r="F172" s="2400">
        <v>5</v>
      </c>
      <c r="G172" s="2400">
        <v>5</v>
      </c>
      <c r="H172" s="2395"/>
      <c r="I172" s="2980">
        <f t="shared" si="1"/>
        <v>1</v>
      </c>
      <c r="J172" s="2346"/>
    </row>
    <row r="173" spans="1:15" s="1692" customFormat="1" ht="18" customHeight="1">
      <c r="A173" s="2401"/>
      <c r="B173" s="824" t="s">
        <v>1909</v>
      </c>
      <c r="C173" s="2369">
        <v>5</v>
      </c>
      <c r="D173" s="2291" t="s">
        <v>1939</v>
      </c>
      <c r="E173" s="2345"/>
      <c r="F173" s="2400">
        <v>5</v>
      </c>
      <c r="G173" s="2400">
        <v>5</v>
      </c>
      <c r="H173" s="2395"/>
      <c r="I173" s="2980">
        <f t="shared" si="1"/>
        <v>1</v>
      </c>
      <c r="J173" s="2346"/>
    </row>
    <row r="174" spans="1:15" s="1692" customFormat="1" ht="18" customHeight="1">
      <c r="A174" s="2401"/>
      <c r="B174" s="824" t="s">
        <v>1910</v>
      </c>
      <c r="C174" s="2369">
        <v>5</v>
      </c>
      <c r="D174" s="2291" t="s">
        <v>1939</v>
      </c>
      <c r="E174" s="2345"/>
      <c r="F174" s="2400">
        <v>5</v>
      </c>
      <c r="G174" s="2400">
        <v>5</v>
      </c>
      <c r="H174" s="2395"/>
      <c r="I174" s="2980">
        <f t="shared" si="1"/>
        <v>1</v>
      </c>
      <c r="J174" s="2346"/>
    </row>
    <row r="175" spans="1:15" s="1692" customFormat="1" ht="18" customHeight="1">
      <c r="A175" s="2401"/>
      <c r="B175" s="824" t="s">
        <v>1913</v>
      </c>
      <c r="C175" s="2369">
        <v>5</v>
      </c>
      <c r="D175" s="2291" t="s">
        <v>1939</v>
      </c>
      <c r="E175" s="2345"/>
      <c r="F175" s="2400">
        <v>5</v>
      </c>
      <c r="G175" s="2400">
        <v>5</v>
      </c>
      <c r="H175" s="2395"/>
      <c r="I175" s="2980">
        <f t="shared" si="1"/>
        <v>1</v>
      </c>
      <c r="J175" s="2346"/>
    </row>
    <row r="176" spans="1:15" s="1692" customFormat="1" ht="18" customHeight="1">
      <c r="A176" s="2401"/>
      <c r="B176" s="824" t="s">
        <v>1917</v>
      </c>
      <c r="C176" s="2369">
        <v>5</v>
      </c>
      <c r="D176" s="2291" t="s">
        <v>1939</v>
      </c>
      <c r="E176" s="2345"/>
      <c r="F176" s="2400">
        <v>5</v>
      </c>
      <c r="G176" s="2400">
        <v>5</v>
      </c>
      <c r="H176" s="2395"/>
      <c r="I176" s="2980">
        <f t="shared" si="1"/>
        <v>1</v>
      </c>
      <c r="J176" s="2346"/>
    </row>
    <row r="177" spans="1:15" s="1692" customFormat="1" ht="18" customHeight="1">
      <c r="A177" s="2401"/>
      <c r="B177" s="824" t="s">
        <v>1921</v>
      </c>
      <c r="C177" s="2369">
        <v>5</v>
      </c>
      <c r="D177" s="2291" t="s">
        <v>1939</v>
      </c>
      <c r="E177" s="2345"/>
      <c r="F177" s="2400">
        <v>5</v>
      </c>
      <c r="G177" s="2400">
        <v>5</v>
      </c>
      <c r="H177" s="2395"/>
      <c r="I177" s="2980">
        <f t="shared" si="1"/>
        <v>1</v>
      </c>
      <c r="J177" s="2346"/>
    </row>
    <row r="178" spans="1:15" s="1692" customFormat="1" ht="18" customHeight="1">
      <c r="A178" s="2401"/>
      <c r="B178" s="824" t="s">
        <v>1926</v>
      </c>
      <c r="C178" s="2369">
        <v>5</v>
      </c>
      <c r="D178" s="2291" t="s">
        <v>1939</v>
      </c>
      <c r="E178" s="2345"/>
      <c r="F178" s="2400">
        <v>5</v>
      </c>
      <c r="G178" s="2400">
        <v>5</v>
      </c>
      <c r="H178" s="2395"/>
      <c r="I178" s="2980">
        <f t="shared" si="1"/>
        <v>1</v>
      </c>
      <c r="J178" s="2346"/>
    </row>
    <row r="179" spans="1:15" s="1692" customFormat="1" ht="18" customHeight="1">
      <c r="A179" s="2401"/>
      <c r="B179" s="824" t="s">
        <v>1929</v>
      </c>
      <c r="C179" s="2369">
        <v>5</v>
      </c>
      <c r="D179" s="2291" t="s">
        <v>1939</v>
      </c>
      <c r="E179" s="2345"/>
      <c r="F179" s="2400">
        <v>5</v>
      </c>
      <c r="G179" s="2400">
        <v>5</v>
      </c>
      <c r="H179" s="2395"/>
      <c r="I179" s="2980">
        <f t="shared" si="1"/>
        <v>1</v>
      </c>
      <c r="J179" s="2346"/>
    </row>
    <row r="180" spans="1:15" s="1692" customFormat="1" ht="18" customHeight="1">
      <c r="A180" s="2401"/>
      <c r="B180" s="824" t="s">
        <v>1932</v>
      </c>
      <c r="C180" s="2369">
        <v>5</v>
      </c>
      <c r="D180" s="2291" t="s">
        <v>1939</v>
      </c>
      <c r="E180" s="2345"/>
      <c r="F180" s="2400">
        <v>5</v>
      </c>
      <c r="G180" s="2400">
        <v>5</v>
      </c>
      <c r="H180" s="2395"/>
      <c r="I180" s="2980">
        <f t="shared" si="1"/>
        <v>1</v>
      </c>
      <c r="J180" s="2346"/>
    </row>
    <row r="181" spans="1:15" s="1692" customFormat="1" ht="18" customHeight="1">
      <c r="A181" s="2401"/>
      <c r="B181" s="866" t="s">
        <v>1935</v>
      </c>
      <c r="C181" s="2369">
        <v>5</v>
      </c>
      <c r="D181" s="2291" t="s">
        <v>1939</v>
      </c>
      <c r="E181" s="2345"/>
      <c r="F181" s="2400">
        <v>5</v>
      </c>
      <c r="G181" s="2400">
        <v>5</v>
      </c>
      <c r="H181" s="2395"/>
      <c r="I181" s="2980">
        <f t="shared" si="1"/>
        <v>1</v>
      </c>
      <c r="J181" s="2346"/>
    </row>
    <row r="182" spans="1:15" ht="27.95" customHeight="1">
      <c r="A182" s="2842"/>
      <c r="B182" s="944"/>
      <c r="C182" s="2843"/>
      <c r="D182" s="1123"/>
      <c r="E182" s="1953"/>
      <c r="F182" s="2844"/>
      <c r="G182" s="1964"/>
      <c r="H182" s="1939"/>
      <c r="I182" s="1939"/>
      <c r="J182" s="1939"/>
    </row>
    <row r="183" spans="1:15" s="3408" customFormat="1" ht="27.95" customHeight="1">
      <c r="A183" s="3375" t="s">
        <v>1684</v>
      </c>
      <c r="B183" s="3434" t="s">
        <v>1689</v>
      </c>
      <c r="C183" s="3435"/>
      <c r="D183" s="3436"/>
      <c r="E183" s="3498" t="s">
        <v>936</v>
      </c>
      <c r="F183" s="3380"/>
      <c r="G183" s="3380"/>
      <c r="H183" s="3499"/>
      <c r="I183" s="3382"/>
      <c r="J183" s="3500" t="s">
        <v>2000</v>
      </c>
      <c r="O183" s="3408">
        <v>7</v>
      </c>
    </row>
    <row r="184" spans="1:15" s="3408" customFormat="1" ht="27.95" customHeight="1">
      <c r="A184" s="3501"/>
      <c r="B184" s="3502" t="s">
        <v>1414</v>
      </c>
      <c r="C184" s="3440"/>
      <c r="D184" s="3418"/>
      <c r="E184" s="3474" t="s">
        <v>943</v>
      </c>
      <c r="F184" s="3389"/>
      <c r="G184" s="3420"/>
      <c r="H184" s="3503"/>
      <c r="I184" s="3391"/>
      <c r="J184" s="3392"/>
    </row>
    <row r="185" spans="1:15" s="3408" customFormat="1" ht="27.95" customHeight="1">
      <c r="A185" s="3501"/>
      <c r="B185" s="3416" t="s">
        <v>2007</v>
      </c>
      <c r="C185" s="3440"/>
      <c r="D185" s="3418"/>
      <c r="E185" s="3474" t="s">
        <v>663</v>
      </c>
      <c r="F185" s="3419"/>
      <c r="G185" s="3420"/>
      <c r="H185" s="3503"/>
      <c r="I185" s="3391"/>
      <c r="J185" s="3392"/>
    </row>
    <row r="186" spans="1:15" s="3408" customFormat="1" ht="27.95" customHeight="1">
      <c r="A186" s="3501"/>
      <c r="B186" s="3423" t="s">
        <v>2011</v>
      </c>
      <c r="C186" s="3504"/>
      <c r="D186" s="3425"/>
      <c r="E186" s="3389"/>
      <c r="F186" s="3505">
        <v>0</v>
      </c>
      <c r="G186" s="3505">
        <v>0</v>
      </c>
      <c r="H186" s="3505"/>
      <c r="I186" s="3505"/>
      <c r="J186" s="3128"/>
    </row>
    <row r="187" spans="1:15" s="3508" customFormat="1" ht="18" customHeight="1">
      <c r="A187" s="3423"/>
      <c r="B187" s="3133" t="s">
        <v>1938</v>
      </c>
      <c r="C187" s="3506">
        <v>75</v>
      </c>
      <c r="D187" s="3399" t="s">
        <v>1153</v>
      </c>
      <c r="E187" s="3507"/>
      <c r="F187" s="3505">
        <v>0</v>
      </c>
      <c r="G187" s="3505">
        <v>0</v>
      </c>
      <c r="H187" s="3505"/>
      <c r="I187" s="3505"/>
      <c r="J187" s="3481"/>
    </row>
    <row r="188" spans="1:15" s="3478" customFormat="1" ht="18" customHeight="1">
      <c r="A188" s="3423"/>
      <c r="B188" s="3133" t="s">
        <v>1884</v>
      </c>
      <c r="C188" s="3506">
        <v>5</v>
      </c>
      <c r="D188" s="3399" t="s">
        <v>1939</v>
      </c>
      <c r="E188" s="3507"/>
      <c r="F188" s="3505">
        <v>0</v>
      </c>
      <c r="G188" s="3505">
        <v>0</v>
      </c>
      <c r="H188" s="3505"/>
      <c r="I188" s="3505"/>
      <c r="J188" s="3481"/>
    </row>
    <row r="189" spans="1:15" s="3478" customFormat="1" ht="18" customHeight="1">
      <c r="A189" s="3423"/>
      <c r="B189" s="3133" t="s">
        <v>1888</v>
      </c>
      <c r="C189" s="3506">
        <v>5</v>
      </c>
      <c r="D189" s="3399" t="s">
        <v>1939</v>
      </c>
      <c r="E189" s="3507"/>
      <c r="F189" s="3505">
        <v>0</v>
      </c>
      <c r="G189" s="3505">
        <v>0</v>
      </c>
      <c r="H189" s="3505"/>
      <c r="I189" s="3505"/>
      <c r="J189" s="3481"/>
    </row>
    <row r="190" spans="1:15" s="3478" customFormat="1" ht="18" customHeight="1">
      <c r="A190" s="3423"/>
      <c r="B190" s="3133" t="s">
        <v>1892</v>
      </c>
      <c r="C190" s="3506">
        <v>5</v>
      </c>
      <c r="D190" s="3399" t="s">
        <v>1939</v>
      </c>
      <c r="E190" s="3507"/>
      <c r="F190" s="3505">
        <v>0</v>
      </c>
      <c r="G190" s="3505">
        <v>0</v>
      </c>
      <c r="H190" s="3505"/>
      <c r="I190" s="3505"/>
      <c r="J190" s="3481"/>
    </row>
    <row r="191" spans="1:15" s="3478" customFormat="1" ht="18" customHeight="1">
      <c r="A191" s="3423"/>
      <c r="B191" s="3133" t="s">
        <v>1897</v>
      </c>
      <c r="C191" s="3506">
        <v>5</v>
      </c>
      <c r="D191" s="3399" t="s">
        <v>1939</v>
      </c>
      <c r="E191" s="3507"/>
      <c r="F191" s="3505">
        <v>0</v>
      </c>
      <c r="G191" s="3505">
        <v>0</v>
      </c>
      <c r="H191" s="3505"/>
      <c r="I191" s="3505"/>
      <c r="J191" s="3481"/>
    </row>
    <row r="192" spans="1:15" s="3478" customFormat="1" ht="18" customHeight="1">
      <c r="A192" s="3423"/>
      <c r="B192" s="3133" t="s">
        <v>1900</v>
      </c>
      <c r="C192" s="3506">
        <v>5</v>
      </c>
      <c r="D192" s="3399" t="s">
        <v>1939</v>
      </c>
      <c r="E192" s="3507"/>
      <c r="F192" s="3505">
        <v>0</v>
      </c>
      <c r="G192" s="3505">
        <v>0</v>
      </c>
      <c r="H192" s="3505"/>
      <c r="I192" s="3505"/>
      <c r="J192" s="3481"/>
    </row>
    <row r="193" spans="1:15" s="3478" customFormat="1" ht="18" customHeight="1">
      <c r="A193" s="3509"/>
      <c r="B193" s="3133" t="s">
        <v>1905</v>
      </c>
      <c r="C193" s="3506">
        <v>5</v>
      </c>
      <c r="D193" s="3399" t="s">
        <v>1939</v>
      </c>
      <c r="E193" s="3510"/>
      <c r="F193" s="3505">
        <v>0</v>
      </c>
      <c r="G193" s="3505">
        <v>0</v>
      </c>
      <c r="H193" s="3505"/>
      <c r="I193" s="3505"/>
      <c r="J193" s="3511"/>
    </row>
    <row r="194" spans="1:15" s="3478" customFormat="1" ht="18" customHeight="1">
      <c r="A194" s="3509"/>
      <c r="B194" s="3133" t="s">
        <v>1909</v>
      </c>
      <c r="C194" s="3506">
        <v>5</v>
      </c>
      <c r="D194" s="3399" t="s">
        <v>1939</v>
      </c>
      <c r="E194" s="3510"/>
      <c r="F194" s="3505">
        <v>0</v>
      </c>
      <c r="G194" s="3505">
        <v>0</v>
      </c>
      <c r="H194" s="3505"/>
      <c r="I194" s="3505"/>
      <c r="J194" s="3511"/>
    </row>
    <row r="195" spans="1:15" s="3478" customFormat="1" ht="18" customHeight="1">
      <c r="A195" s="3509"/>
      <c r="B195" s="3133" t="s">
        <v>1910</v>
      </c>
      <c r="C195" s="3506">
        <v>5</v>
      </c>
      <c r="D195" s="3399" t="s">
        <v>1939</v>
      </c>
      <c r="E195" s="3510"/>
      <c r="F195" s="3505">
        <v>0</v>
      </c>
      <c r="G195" s="3505">
        <v>0</v>
      </c>
      <c r="H195" s="3505"/>
      <c r="I195" s="3505"/>
      <c r="J195" s="3511"/>
    </row>
    <row r="196" spans="1:15" s="3478" customFormat="1" ht="18" customHeight="1">
      <c r="A196" s="3509"/>
      <c r="B196" s="3133" t="s">
        <v>1913</v>
      </c>
      <c r="C196" s="3506">
        <v>5</v>
      </c>
      <c r="D196" s="3399" t="s">
        <v>1939</v>
      </c>
      <c r="E196" s="3510"/>
      <c r="F196" s="3505">
        <v>0</v>
      </c>
      <c r="G196" s="3505">
        <v>0</v>
      </c>
      <c r="H196" s="3505"/>
      <c r="I196" s="3505"/>
      <c r="J196" s="3511"/>
    </row>
    <row r="197" spans="1:15" s="3478" customFormat="1" ht="18" customHeight="1">
      <c r="A197" s="3509"/>
      <c r="B197" s="3133" t="s">
        <v>1917</v>
      </c>
      <c r="C197" s="3506">
        <v>5</v>
      </c>
      <c r="D197" s="3399" t="s">
        <v>1939</v>
      </c>
      <c r="E197" s="3510"/>
      <c r="F197" s="3505">
        <v>0</v>
      </c>
      <c r="G197" s="3505">
        <v>0</v>
      </c>
      <c r="H197" s="3505"/>
      <c r="I197" s="3505"/>
      <c r="J197" s="3511"/>
    </row>
    <row r="198" spans="1:15" s="3478" customFormat="1" ht="18" customHeight="1">
      <c r="A198" s="3509"/>
      <c r="B198" s="3133" t="s">
        <v>1921</v>
      </c>
      <c r="C198" s="3506">
        <v>5</v>
      </c>
      <c r="D198" s="3399" t="s">
        <v>1939</v>
      </c>
      <c r="E198" s="3510"/>
      <c r="F198" s="3505">
        <v>0</v>
      </c>
      <c r="G198" s="3505">
        <v>0</v>
      </c>
      <c r="H198" s="3505"/>
      <c r="I198" s="3505"/>
      <c r="J198" s="3511"/>
    </row>
    <row r="199" spans="1:15" s="3478" customFormat="1" ht="18" customHeight="1">
      <c r="A199" s="3509"/>
      <c r="B199" s="3133" t="s">
        <v>1926</v>
      </c>
      <c r="C199" s="3506">
        <v>5</v>
      </c>
      <c r="D199" s="3399" t="s">
        <v>1939</v>
      </c>
      <c r="E199" s="3510"/>
      <c r="F199" s="3505">
        <v>0</v>
      </c>
      <c r="G199" s="3505">
        <v>0</v>
      </c>
      <c r="H199" s="3505"/>
      <c r="I199" s="3505"/>
      <c r="J199" s="3511"/>
    </row>
    <row r="200" spans="1:15" s="3478" customFormat="1" ht="18" customHeight="1">
      <c r="A200" s="3509"/>
      <c r="B200" s="3133" t="s">
        <v>1929</v>
      </c>
      <c r="C200" s="3506">
        <v>5</v>
      </c>
      <c r="D200" s="3399" t="s">
        <v>1939</v>
      </c>
      <c r="E200" s="3510"/>
      <c r="F200" s="3505">
        <v>0</v>
      </c>
      <c r="G200" s="3505">
        <v>0</v>
      </c>
      <c r="H200" s="3505"/>
      <c r="I200" s="3505"/>
      <c r="J200" s="3511"/>
    </row>
    <row r="201" spans="1:15" s="3478" customFormat="1" ht="18" customHeight="1">
      <c r="A201" s="3509"/>
      <c r="B201" s="3133" t="s">
        <v>1932</v>
      </c>
      <c r="C201" s="3506">
        <v>5</v>
      </c>
      <c r="D201" s="3399" t="s">
        <v>1939</v>
      </c>
      <c r="E201" s="3510"/>
      <c r="F201" s="3505">
        <v>0</v>
      </c>
      <c r="G201" s="3505">
        <v>0</v>
      </c>
      <c r="H201" s="3505"/>
      <c r="I201" s="3505"/>
      <c r="J201" s="3511"/>
    </row>
    <row r="202" spans="1:15" s="3478" customFormat="1" ht="18" customHeight="1">
      <c r="A202" s="3509"/>
      <c r="B202" s="3153" t="s">
        <v>1935</v>
      </c>
      <c r="C202" s="3506">
        <v>5</v>
      </c>
      <c r="D202" s="3399" t="s">
        <v>1939</v>
      </c>
      <c r="E202" s="3510"/>
      <c r="F202" s="3505">
        <v>0</v>
      </c>
      <c r="G202" s="3505">
        <v>0</v>
      </c>
      <c r="H202" s="3505"/>
      <c r="I202" s="3505"/>
      <c r="J202" s="3511"/>
    </row>
    <row r="203" spans="1:15" s="3384" customFormat="1" ht="27.95" customHeight="1">
      <c r="A203" s="3589"/>
      <c r="B203" s="3509"/>
      <c r="C203" s="3590"/>
      <c r="D203" s="3591"/>
      <c r="E203" s="3560"/>
      <c r="F203" s="3560"/>
      <c r="G203" s="3561"/>
      <c r="H203" s="3551"/>
      <c r="I203" s="3551"/>
      <c r="J203" s="3551"/>
    </row>
    <row r="204" spans="1:15" s="3384" customFormat="1" ht="27.95" customHeight="1">
      <c r="A204" s="3409"/>
      <c r="B204" s="3416" t="s">
        <v>1690</v>
      </c>
      <c r="C204" s="3592"/>
      <c r="D204" s="3593"/>
      <c r="E204" s="3480" t="s">
        <v>936</v>
      </c>
      <c r="F204" s="3389"/>
      <c r="G204" s="3389"/>
      <c r="H204" s="3503"/>
      <c r="I204" s="3391"/>
      <c r="J204" s="3594" t="s">
        <v>2000</v>
      </c>
      <c r="O204" s="3384">
        <v>8</v>
      </c>
    </row>
    <row r="205" spans="1:15" s="3384" customFormat="1" ht="27.95" customHeight="1">
      <c r="A205" s="3245"/>
      <c r="B205" s="3416" t="s">
        <v>1327</v>
      </c>
      <c r="C205" s="3592"/>
      <c r="D205" s="3593"/>
      <c r="E205" s="3480" t="s">
        <v>943</v>
      </c>
      <c r="F205" s="3419"/>
      <c r="G205" s="3420"/>
      <c r="H205" s="3503"/>
      <c r="I205" s="3391"/>
      <c r="J205" s="3392"/>
    </row>
    <row r="206" spans="1:15" s="3384" customFormat="1" ht="27.95" customHeight="1">
      <c r="A206" s="3245"/>
      <c r="B206" s="3416" t="s">
        <v>1328</v>
      </c>
      <c r="C206" s="3592"/>
      <c r="D206" s="3593"/>
      <c r="E206" s="3480" t="s">
        <v>663</v>
      </c>
      <c r="F206" s="3419"/>
      <c r="G206" s="3420"/>
      <c r="H206" s="3503"/>
      <c r="I206" s="3391"/>
      <c r="J206" s="3392"/>
    </row>
    <row r="207" spans="1:15" s="3384" customFormat="1" ht="27.95" customHeight="1">
      <c r="A207" s="3245"/>
      <c r="B207" s="3397" t="s">
        <v>67</v>
      </c>
      <c r="C207" s="3443" t="s">
        <v>1866</v>
      </c>
      <c r="D207" s="3444"/>
      <c r="E207" s="3086"/>
      <c r="F207" s="3595">
        <v>0.5</v>
      </c>
      <c r="G207" s="3596"/>
      <c r="H207" s="3595"/>
      <c r="I207" s="3596"/>
      <c r="J207" s="3128"/>
    </row>
    <row r="208" spans="1:15" s="3478" customFormat="1" ht="18" customHeight="1">
      <c r="A208" s="3266"/>
      <c r="B208" s="3133" t="s">
        <v>2008</v>
      </c>
      <c r="C208" s="3443"/>
      <c r="D208" s="3444"/>
      <c r="E208" s="3507"/>
      <c r="F208" s="3507"/>
      <c r="G208" s="3566"/>
      <c r="H208" s="3128"/>
      <c r="I208" s="3128"/>
      <c r="J208" s="3481"/>
    </row>
    <row r="209" spans="1:10" s="3478" customFormat="1" ht="18" customHeight="1">
      <c r="A209" s="3266"/>
      <c r="B209" s="3133" t="s">
        <v>2009</v>
      </c>
      <c r="C209" s="3597">
        <f>C214+C218+C222+C227+C230+C235+C239+C240+C243+C247+C251+C256+C259+C262+C265</f>
        <v>26.075247499999996</v>
      </c>
      <c r="D209" s="3399" t="s">
        <v>2010</v>
      </c>
      <c r="E209" s="3597"/>
      <c r="F209" s="3598">
        <f>F214+F218+F222+F227+F230+F235+F239+F240+F243+F247+F251+F256+F259+F262+F265</f>
        <v>26.075247499999996</v>
      </c>
      <c r="G209" s="3566"/>
      <c r="H209" s="3599"/>
      <c r="I209" s="3481"/>
      <c r="J209" s="3481"/>
    </row>
    <row r="210" spans="1:10" s="3230" customFormat="1" ht="18" customHeight="1" outlineLevel="1">
      <c r="A210" s="3223"/>
      <c r="B210" s="3133" t="s">
        <v>1880</v>
      </c>
      <c r="C210" s="3224">
        <v>0.67700000000000005</v>
      </c>
      <c r="D210" s="3399" t="s">
        <v>1939</v>
      </c>
      <c r="E210" s="3226"/>
      <c r="F210" s="3224">
        <v>0.67700000000000005</v>
      </c>
      <c r="G210" s="3566"/>
      <c r="H210" s="3600"/>
      <c r="I210" s="3481"/>
      <c r="J210" s="3601"/>
    </row>
    <row r="211" spans="1:10" s="3230" customFormat="1" ht="18" customHeight="1" outlineLevel="1">
      <c r="A211" s="3223"/>
      <c r="B211" s="3133" t="s">
        <v>1881</v>
      </c>
      <c r="C211" s="3224">
        <v>0.41599999999999998</v>
      </c>
      <c r="D211" s="3399" t="s">
        <v>1939</v>
      </c>
      <c r="E211" s="3226"/>
      <c r="F211" s="3224">
        <v>0.41599999999999998</v>
      </c>
      <c r="G211" s="3566"/>
      <c r="H211" s="3600"/>
      <c r="I211" s="3481"/>
      <c r="J211" s="3601"/>
    </row>
    <row r="212" spans="1:10" s="3230" customFormat="1" ht="18" customHeight="1" outlineLevel="1">
      <c r="A212" s="3223"/>
      <c r="B212" s="3133" t="s">
        <v>1882</v>
      </c>
      <c r="C212" s="3224">
        <v>0.15</v>
      </c>
      <c r="D212" s="3399" t="s">
        <v>1939</v>
      </c>
      <c r="E212" s="3226"/>
      <c r="F212" s="3224">
        <v>0.15</v>
      </c>
      <c r="G212" s="3566"/>
      <c r="H212" s="3600"/>
      <c r="I212" s="3481"/>
      <c r="J212" s="3601"/>
    </row>
    <row r="213" spans="1:10" s="3230" customFormat="1" ht="18" customHeight="1" outlineLevel="1">
      <c r="A213" s="3223"/>
      <c r="B213" s="3133" t="s">
        <v>1883</v>
      </c>
      <c r="C213" s="3224">
        <v>0.33</v>
      </c>
      <c r="D213" s="3399" t="s">
        <v>1939</v>
      </c>
      <c r="E213" s="3226"/>
      <c r="F213" s="3224">
        <v>0.33</v>
      </c>
      <c r="G213" s="3566"/>
      <c r="H213" s="3600"/>
      <c r="I213" s="3481"/>
      <c r="J213" s="3601"/>
    </row>
    <row r="214" spans="1:10" s="3230" customFormat="1" ht="18" customHeight="1">
      <c r="A214" s="3223"/>
      <c r="B214" s="3133" t="s">
        <v>1884</v>
      </c>
      <c r="C214" s="3602">
        <v>1.573</v>
      </c>
      <c r="D214" s="3399" t="s">
        <v>1939</v>
      </c>
      <c r="E214" s="3603"/>
      <c r="F214" s="3602">
        <v>1.573</v>
      </c>
      <c r="G214" s="3566"/>
      <c r="H214" s="3600"/>
      <c r="I214" s="3481"/>
      <c r="J214" s="3601"/>
    </row>
    <row r="215" spans="1:10" s="3230" customFormat="1" ht="18" customHeight="1" outlineLevel="1">
      <c r="A215" s="3223"/>
      <c r="B215" s="3133" t="s">
        <v>1885</v>
      </c>
      <c r="C215" s="3602">
        <v>0.54</v>
      </c>
      <c r="D215" s="3399" t="s">
        <v>1939</v>
      </c>
      <c r="E215" s="3603"/>
      <c r="F215" s="3602">
        <v>0.54</v>
      </c>
      <c r="G215" s="3566"/>
      <c r="H215" s="3600"/>
      <c r="I215" s="3481"/>
      <c r="J215" s="3601"/>
    </row>
    <row r="216" spans="1:10" s="3230" customFormat="1" ht="18" customHeight="1" outlineLevel="1">
      <c r="A216" s="3223"/>
      <c r="B216" s="3133" t="s">
        <v>1886</v>
      </c>
      <c r="C216" s="3602">
        <v>0.9</v>
      </c>
      <c r="D216" s="3399" t="s">
        <v>1939</v>
      </c>
      <c r="E216" s="3603"/>
      <c r="F216" s="3602">
        <v>0.9</v>
      </c>
      <c r="G216" s="3566"/>
      <c r="H216" s="3600"/>
      <c r="I216" s="3481"/>
      <c r="J216" s="3601"/>
    </row>
    <row r="217" spans="1:10" s="3230" customFormat="1" ht="18" customHeight="1" outlineLevel="1">
      <c r="A217" s="3223"/>
      <c r="B217" s="3133" t="s">
        <v>1887</v>
      </c>
      <c r="C217" s="3602">
        <v>0.77500000000000002</v>
      </c>
      <c r="D217" s="3399" t="s">
        <v>1939</v>
      </c>
      <c r="E217" s="3603"/>
      <c r="F217" s="3602">
        <v>0.77500000000000002</v>
      </c>
      <c r="G217" s="3566"/>
      <c r="H217" s="3600"/>
      <c r="I217" s="3481"/>
      <c r="J217" s="3601"/>
    </row>
    <row r="218" spans="1:10" s="3230" customFormat="1" ht="18" customHeight="1">
      <c r="A218" s="3223"/>
      <c r="B218" s="3133" t="s">
        <v>1888</v>
      </c>
      <c r="C218" s="3602">
        <v>2.2149999999999999</v>
      </c>
      <c r="D218" s="3399" t="s">
        <v>1939</v>
      </c>
      <c r="E218" s="3603"/>
      <c r="F218" s="3602">
        <v>2.2149999999999999</v>
      </c>
      <c r="G218" s="3566"/>
      <c r="H218" s="3600"/>
      <c r="I218" s="3481"/>
      <c r="J218" s="3601"/>
    </row>
    <row r="219" spans="1:10" s="3230" customFormat="1" ht="18" customHeight="1" outlineLevel="1">
      <c r="A219" s="3223"/>
      <c r="B219" s="3133" t="s">
        <v>1889</v>
      </c>
      <c r="C219" s="3602">
        <v>0.61699999999999999</v>
      </c>
      <c r="D219" s="3399" t="s">
        <v>1939</v>
      </c>
      <c r="E219" s="3603"/>
      <c r="F219" s="3602">
        <v>0.61699999999999999</v>
      </c>
      <c r="G219" s="3566"/>
      <c r="H219" s="3600"/>
      <c r="I219" s="3481"/>
      <c r="J219" s="3601"/>
    </row>
    <row r="220" spans="1:10" s="3230" customFormat="1" ht="18" customHeight="1" outlineLevel="1">
      <c r="A220" s="3223"/>
      <c r="B220" s="3133" t="s">
        <v>1890</v>
      </c>
      <c r="C220" s="3602">
        <v>0.39800000000000002</v>
      </c>
      <c r="D220" s="3399" t="s">
        <v>1939</v>
      </c>
      <c r="E220" s="3603"/>
      <c r="F220" s="3602">
        <v>0.39800000000000002</v>
      </c>
      <c r="G220" s="3566"/>
      <c r="H220" s="3600"/>
      <c r="I220" s="3481"/>
      <c r="J220" s="3601"/>
    </row>
    <row r="221" spans="1:10" s="3230" customFormat="1" ht="18" customHeight="1" outlineLevel="1">
      <c r="A221" s="3223"/>
      <c r="B221" s="3133" t="s">
        <v>1891</v>
      </c>
      <c r="C221" s="3602">
        <v>0.49399999999999999</v>
      </c>
      <c r="D221" s="3399" t="s">
        <v>1939</v>
      </c>
      <c r="E221" s="3603"/>
      <c r="F221" s="3602">
        <v>0.49399999999999999</v>
      </c>
      <c r="G221" s="3566"/>
      <c r="H221" s="3600"/>
      <c r="I221" s="3481"/>
      <c r="J221" s="3601"/>
    </row>
    <row r="222" spans="1:10" s="3230" customFormat="1" ht="18" customHeight="1">
      <c r="A222" s="3223"/>
      <c r="B222" s="3133" t="s">
        <v>1892</v>
      </c>
      <c r="C222" s="3602">
        <v>1.5089999999999999</v>
      </c>
      <c r="D222" s="3399" t="s">
        <v>1939</v>
      </c>
      <c r="E222" s="3603"/>
      <c r="F222" s="3602">
        <v>1.5089999999999999</v>
      </c>
      <c r="G222" s="3566"/>
      <c r="H222" s="3600"/>
      <c r="I222" s="3481"/>
      <c r="J222" s="3601"/>
    </row>
    <row r="223" spans="1:10" s="3230" customFormat="1" ht="18" customHeight="1" outlineLevel="1">
      <c r="A223" s="3223"/>
      <c r="B223" s="3133" t="s">
        <v>1893</v>
      </c>
      <c r="C223" s="3602">
        <v>1.28</v>
      </c>
      <c r="D223" s="3399" t="s">
        <v>1939</v>
      </c>
      <c r="E223" s="3603"/>
      <c r="F223" s="3602">
        <v>1.28</v>
      </c>
      <c r="G223" s="3566"/>
      <c r="H223" s="3600"/>
      <c r="I223" s="3481"/>
      <c r="J223" s="3601"/>
    </row>
    <row r="224" spans="1:10" s="3230" customFormat="1" ht="18" customHeight="1" outlineLevel="1">
      <c r="A224" s="3223"/>
      <c r="B224" s="3133" t="s">
        <v>1894</v>
      </c>
      <c r="C224" s="3602">
        <v>0.72</v>
      </c>
      <c r="D224" s="3399" t="s">
        <v>1939</v>
      </c>
      <c r="E224" s="3603"/>
      <c r="F224" s="3602">
        <v>0.72</v>
      </c>
      <c r="G224" s="3566"/>
      <c r="H224" s="3600"/>
      <c r="I224" s="3481"/>
      <c r="J224" s="3601"/>
    </row>
    <row r="225" spans="1:10" s="3230" customFormat="1" ht="18" customHeight="1" outlineLevel="1">
      <c r="A225" s="3223"/>
      <c r="B225" s="3133" t="s">
        <v>1895</v>
      </c>
      <c r="C225" s="3602">
        <v>0.8</v>
      </c>
      <c r="D225" s="3399" t="s">
        <v>1939</v>
      </c>
      <c r="E225" s="3603"/>
      <c r="F225" s="3602">
        <v>0.8</v>
      </c>
      <c r="G225" s="3566"/>
      <c r="H225" s="3600"/>
      <c r="I225" s="3481"/>
      <c r="J225" s="3601"/>
    </row>
    <row r="226" spans="1:10" s="3230" customFormat="1" ht="18" customHeight="1" outlineLevel="1">
      <c r="A226" s="3223"/>
      <c r="B226" s="3133" t="s">
        <v>1896</v>
      </c>
      <c r="C226" s="3602">
        <v>0.65</v>
      </c>
      <c r="D226" s="3399" t="s">
        <v>1939</v>
      </c>
      <c r="E226" s="3603"/>
      <c r="F226" s="3602">
        <v>0.65</v>
      </c>
      <c r="G226" s="3566"/>
      <c r="H226" s="3600"/>
      <c r="I226" s="3481"/>
      <c r="J226" s="3601"/>
    </row>
    <row r="227" spans="1:10" s="3230" customFormat="1" ht="18" customHeight="1">
      <c r="A227" s="3223"/>
      <c r="B227" s="3133" t="s">
        <v>1897</v>
      </c>
      <c r="C227" s="3602">
        <v>3.45</v>
      </c>
      <c r="D227" s="3399" t="s">
        <v>1939</v>
      </c>
      <c r="E227" s="3603"/>
      <c r="F227" s="3602">
        <v>3.45</v>
      </c>
      <c r="G227" s="3566"/>
      <c r="H227" s="3600"/>
      <c r="I227" s="3481"/>
      <c r="J227" s="3601"/>
    </row>
    <row r="228" spans="1:10" s="3230" customFormat="1" ht="18" customHeight="1" outlineLevel="1">
      <c r="A228" s="3223"/>
      <c r="B228" s="3133" t="s">
        <v>1898</v>
      </c>
      <c r="C228" s="3602">
        <v>1.52</v>
      </c>
      <c r="D228" s="3399" t="s">
        <v>1939</v>
      </c>
      <c r="E228" s="3603"/>
      <c r="F228" s="3602">
        <v>1.52</v>
      </c>
      <c r="G228" s="3566"/>
      <c r="H228" s="3600"/>
      <c r="I228" s="3481"/>
      <c r="J228" s="3601"/>
    </row>
    <row r="229" spans="1:10" s="3230" customFormat="1" ht="18" customHeight="1" outlineLevel="1">
      <c r="A229" s="3223"/>
      <c r="B229" s="3133" t="s">
        <v>1899</v>
      </c>
      <c r="C229" s="3602">
        <v>0.27</v>
      </c>
      <c r="D229" s="3399" t="s">
        <v>1939</v>
      </c>
      <c r="E229" s="3603"/>
      <c r="F229" s="3602">
        <v>0.27</v>
      </c>
      <c r="G229" s="3566"/>
      <c r="H229" s="3600"/>
      <c r="I229" s="3481"/>
      <c r="J229" s="3601"/>
    </row>
    <row r="230" spans="1:10" s="3230" customFormat="1" ht="18" customHeight="1">
      <c r="A230" s="3223"/>
      <c r="B230" s="3133" t="s">
        <v>1900</v>
      </c>
      <c r="C230" s="3602">
        <v>1.79</v>
      </c>
      <c r="D230" s="3399" t="s">
        <v>1939</v>
      </c>
      <c r="E230" s="3603"/>
      <c r="F230" s="3602">
        <v>1.79</v>
      </c>
      <c r="G230" s="3566"/>
      <c r="H230" s="3600"/>
      <c r="I230" s="3481"/>
      <c r="J230" s="3601"/>
    </row>
    <row r="231" spans="1:10" s="3230" customFormat="1" ht="18" customHeight="1" outlineLevel="1">
      <c r="A231" s="3223"/>
      <c r="B231" s="3133" t="s">
        <v>1901</v>
      </c>
      <c r="C231" s="3602">
        <v>0.94199999999999995</v>
      </c>
      <c r="D231" s="3399" t="s">
        <v>1939</v>
      </c>
      <c r="E231" s="3603"/>
      <c r="F231" s="3602">
        <v>0.94199999999999995</v>
      </c>
      <c r="G231" s="3566"/>
      <c r="H231" s="3600"/>
      <c r="I231" s="3481"/>
      <c r="J231" s="3601"/>
    </row>
    <row r="232" spans="1:10" s="3230" customFormat="1" ht="18" customHeight="1" outlineLevel="1">
      <c r="A232" s="3223"/>
      <c r="B232" s="3133" t="s">
        <v>1902</v>
      </c>
      <c r="C232" s="3602">
        <v>0.5</v>
      </c>
      <c r="D232" s="3399" t="s">
        <v>1939</v>
      </c>
      <c r="E232" s="3603"/>
      <c r="F232" s="3602">
        <v>0.5</v>
      </c>
      <c r="G232" s="3566"/>
      <c r="H232" s="3600"/>
      <c r="I232" s="3481"/>
      <c r="J232" s="3601"/>
    </row>
    <row r="233" spans="1:10" s="3230" customFormat="1" ht="18" customHeight="1" outlineLevel="1">
      <c r="A233" s="3223"/>
      <c r="B233" s="3133" t="s">
        <v>1903</v>
      </c>
      <c r="C233" s="3602">
        <v>0.5</v>
      </c>
      <c r="D233" s="3399" t="s">
        <v>1939</v>
      </c>
      <c r="E233" s="3603"/>
      <c r="F233" s="3602">
        <v>0.5</v>
      </c>
      <c r="G233" s="3566"/>
      <c r="H233" s="3600"/>
      <c r="I233" s="3481"/>
      <c r="J233" s="3601"/>
    </row>
    <row r="234" spans="1:10" s="3230" customFormat="1" ht="18" customHeight="1" outlineLevel="1">
      <c r="A234" s="3231"/>
      <c r="B234" s="3133" t="s">
        <v>1904</v>
      </c>
      <c r="C234" s="3602">
        <v>0.32100000000000001</v>
      </c>
      <c r="D234" s="3399" t="s">
        <v>1939</v>
      </c>
      <c r="E234" s="3603"/>
      <c r="F234" s="3602">
        <v>0.32100000000000001</v>
      </c>
      <c r="G234" s="3566"/>
      <c r="H234" s="3600"/>
      <c r="I234" s="3481"/>
      <c r="J234" s="3601"/>
    </row>
    <row r="235" spans="1:10" s="3230" customFormat="1" ht="18" customHeight="1">
      <c r="A235" s="3223"/>
      <c r="B235" s="3133" t="s">
        <v>1905</v>
      </c>
      <c r="C235" s="3602">
        <v>2.2629999999999999</v>
      </c>
      <c r="D235" s="3399" t="s">
        <v>1939</v>
      </c>
      <c r="E235" s="3603"/>
      <c r="F235" s="3602">
        <v>2.2629999999999999</v>
      </c>
      <c r="G235" s="3566"/>
      <c r="H235" s="3600"/>
      <c r="I235" s="3481"/>
      <c r="J235" s="3601"/>
    </row>
    <row r="236" spans="1:10" s="3230" customFormat="1" ht="18" customHeight="1" outlineLevel="1">
      <c r="A236" s="3223"/>
      <c r="B236" s="3133" t="s">
        <v>1906</v>
      </c>
      <c r="C236" s="3602">
        <v>0.96</v>
      </c>
      <c r="D236" s="3399" t="s">
        <v>1939</v>
      </c>
      <c r="E236" s="3603"/>
      <c r="F236" s="3602">
        <v>0.96</v>
      </c>
      <c r="G236" s="3566"/>
      <c r="H236" s="3600"/>
      <c r="I236" s="3481"/>
      <c r="J236" s="3601"/>
    </row>
    <row r="237" spans="1:10" s="3230" customFormat="1" ht="18" customHeight="1" outlineLevel="1">
      <c r="A237" s="3223"/>
      <c r="B237" s="3133" t="s">
        <v>1907</v>
      </c>
      <c r="C237" s="3602">
        <v>0.47</v>
      </c>
      <c r="D237" s="3399" t="s">
        <v>1939</v>
      </c>
      <c r="E237" s="3603"/>
      <c r="F237" s="3602">
        <v>0.47</v>
      </c>
      <c r="G237" s="3566"/>
      <c r="H237" s="3600"/>
      <c r="I237" s="3481"/>
      <c r="J237" s="3601"/>
    </row>
    <row r="238" spans="1:10" s="3230" customFormat="1" ht="18" customHeight="1" outlineLevel="1">
      <c r="A238" s="3223"/>
      <c r="B238" s="3133" t="s">
        <v>1908</v>
      </c>
      <c r="C238" s="3602">
        <v>0.35</v>
      </c>
      <c r="D238" s="3399" t="s">
        <v>1939</v>
      </c>
      <c r="E238" s="3603"/>
      <c r="F238" s="3602">
        <v>0.35</v>
      </c>
      <c r="G238" s="3566"/>
      <c r="H238" s="3600"/>
      <c r="I238" s="3481"/>
      <c r="J238" s="3601"/>
    </row>
    <row r="239" spans="1:10" s="3230" customFormat="1" ht="18" customHeight="1">
      <c r="A239" s="3223"/>
      <c r="B239" s="3133" t="s">
        <v>1909</v>
      </c>
      <c r="C239" s="3602">
        <v>1.78</v>
      </c>
      <c r="D239" s="3399" t="s">
        <v>1939</v>
      </c>
      <c r="E239" s="3603"/>
      <c r="F239" s="3602">
        <v>1.78</v>
      </c>
      <c r="G239" s="3566"/>
      <c r="H239" s="3600"/>
      <c r="I239" s="3481"/>
      <c r="J239" s="3601"/>
    </row>
    <row r="240" spans="1:10" s="3230" customFormat="1" ht="18" customHeight="1">
      <c r="A240" s="3223"/>
      <c r="B240" s="3133" t="s">
        <v>1910</v>
      </c>
      <c r="C240" s="3602">
        <v>0.80300000000000005</v>
      </c>
      <c r="D240" s="3399" t="s">
        <v>1939</v>
      </c>
      <c r="E240" s="3603"/>
      <c r="F240" s="3602">
        <v>0.80300000000000005</v>
      </c>
      <c r="G240" s="3566"/>
      <c r="H240" s="3600"/>
      <c r="I240" s="3481"/>
      <c r="J240" s="3601"/>
    </row>
    <row r="241" spans="1:10" s="3230" customFormat="1" ht="18" customHeight="1" outlineLevel="1">
      <c r="A241" s="3223"/>
      <c r="B241" s="3133" t="s">
        <v>1911</v>
      </c>
      <c r="C241" s="3602">
        <v>0.85</v>
      </c>
      <c r="D241" s="3399" t="s">
        <v>1939</v>
      </c>
      <c r="E241" s="3603"/>
      <c r="F241" s="3602">
        <v>0.85</v>
      </c>
      <c r="G241" s="3566"/>
      <c r="H241" s="3600"/>
      <c r="I241" s="3481"/>
      <c r="J241" s="3601"/>
    </row>
    <row r="242" spans="1:10" s="3230" customFormat="1" ht="18" customHeight="1" outlineLevel="1">
      <c r="A242" s="3223"/>
      <c r="B242" s="3133" t="s">
        <v>1912</v>
      </c>
      <c r="C242" s="3602">
        <v>0.33</v>
      </c>
      <c r="D242" s="3399" t="s">
        <v>1939</v>
      </c>
      <c r="E242" s="3603"/>
      <c r="F242" s="3602">
        <v>0.33</v>
      </c>
      <c r="G242" s="3566"/>
      <c r="H242" s="3600"/>
      <c r="I242" s="3481"/>
      <c r="J242" s="3601"/>
    </row>
    <row r="243" spans="1:10" s="3230" customFormat="1" ht="18" customHeight="1">
      <c r="A243" s="3223"/>
      <c r="B243" s="3133" t="s">
        <v>1913</v>
      </c>
      <c r="C243" s="3602">
        <v>1.18</v>
      </c>
      <c r="D243" s="3399" t="s">
        <v>1939</v>
      </c>
      <c r="E243" s="3603"/>
      <c r="F243" s="3602">
        <v>1.18</v>
      </c>
      <c r="G243" s="3566"/>
      <c r="H243" s="3600"/>
      <c r="I243" s="3481"/>
      <c r="J243" s="3601"/>
    </row>
    <row r="244" spans="1:10" s="3230" customFormat="1" ht="18" customHeight="1" outlineLevel="1">
      <c r="A244" s="3223"/>
      <c r="B244" s="3133" t="s">
        <v>1914</v>
      </c>
      <c r="C244" s="3602">
        <v>0.83360000000000001</v>
      </c>
      <c r="D244" s="3399" t="s">
        <v>1939</v>
      </c>
      <c r="E244" s="3603"/>
      <c r="F244" s="3602">
        <v>0.83360000000000001</v>
      </c>
      <c r="G244" s="3566"/>
      <c r="H244" s="3600"/>
      <c r="I244" s="3481"/>
      <c r="J244" s="3601"/>
    </row>
    <row r="245" spans="1:10" s="3230" customFormat="1" ht="18" customHeight="1" outlineLevel="1">
      <c r="A245" s="3223"/>
      <c r="B245" s="3133" t="s">
        <v>1915</v>
      </c>
      <c r="C245" s="3602">
        <v>0.71</v>
      </c>
      <c r="D245" s="3399" t="s">
        <v>1939</v>
      </c>
      <c r="E245" s="3603"/>
      <c r="F245" s="3602">
        <v>0.71</v>
      </c>
      <c r="G245" s="3566"/>
      <c r="H245" s="3600"/>
      <c r="I245" s="3481"/>
      <c r="J245" s="3601"/>
    </row>
    <row r="246" spans="1:10" s="3230" customFormat="1" ht="18" customHeight="1" outlineLevel="1">
      <c r="A246" s="3223"/>
      <c r="B246" s="3133" t="s">
        <v>1916</v>
      </c>
      <c r="C246" s="3602">
        <v>0.44</v>
      </c>
      <c r="D246" s="3399" t="s">
        <v>1939</v>
      </c>
      <c r="E246" s="3603"/>
      <c r="F246" s="3602">
        <v>0.44</v>
      </c>
      <c r="G246" s="3566"/>
      <c r="H246" s="3600"/>
      <c r="I246" s="3481"/>
      <c r="J246" s="3601"/>
    </row>
    <row r="247" spans="1:10" s="3230" customFormat="1" ht="18" customHeight="1">
      <c r="A247" s="3223"/>
      <c r="B247" s="3133" t="s">
        <v>1917</v>
      </c>
      <c r="C247" s="3602">
        <v>1.9836</v>
      </c>
      <c r="D247" s="3399" t="s">
        <v>1939</v>
      </c>
      <c r="E247" s="3603"/>
      <c r="F247" s="3602">
        <v>1.9836</v>
      </c>
      <c r="G247" s="3566"/>
      <c r="H247" s="3600"/>
      <c r="I247" s="3481"/>
      <c r="J247" s="3601"/>
    </row>
    <row r="248" spans="1:10" s="3230" customFormat="1" ht="18" customHeight="1" outlineLevel="1">
      <c r="A248" s="3223"/>
      <c r="B248" s="3133" t="s">
        <v>1918</v>
      </c>
      <c r="C248" s="3602">
        <v>0.79869999999999997</v>
      </c>
      <c r="D248" s="3399" t="s">
        <v>1939</v>
      </c>
      <c r="E248" s="3603"/>
      <c r="F248" s="3602">
        <v>0.79869999999999997</v>
      </c>
      <c r="G248" s="3566"/>
      <c r="H248" s="3600"/>
      <c r="I248" s="3481"/>
      <c r="J248" s="3601"/>
    </row>
    <row r="249" spans="1:10" s="3230" customFormat="1" ht="18" customHeight="1" outlineLevel="1">
      <c r="A249" s="3223"/>
      <c r="B249" s="3133" t="s">
        <v>1919</v>
      </c>
      <c r="C249" s="3602">
        <v>0.44</v>
      </c>
      <c r="D249" s="3399" t="s">
        <v>1939</v>
      </c>
      <c r="E249" s="3603"/>
      <c r="F249" s="3602">
        <v>0.44</v>
      </c>
      <c r="G249" s="3566"/>
      <c r="H249" s="3600"/>
      <c r="I249" s="3481"/>
      <c r="J249" s="3601"/>
    </row>
    <row r="250" spans="1:10" s="3230" customFormat="1" ht="18" customHeight="1" outlineLevel="1">
      <c r="A250" s="3223"/>
      <c r="B250" s="3133" t="s">
        <v>1920</v>
      </c>
      <c r="C250" s="3602">
        <v>0.35</v>
      </c>
      <c r="D250" s="3399" t="s">
        <v>1939</v>
      </c>
      <c r="E250" s="3603"/>
      <c r="F250" s="3602">
        <v>0.35</v>
      </c>
      <c r="G250" s="3566"/>
      <c r="H250" s="3600"/>
      <c r="I250" s="3481"/>
      <c r="J250" s="3601"/>
    </row>
    <row r="251" spans="1:10" s="3230" customFormat="1" ht="18" customHeight="1">
      <c r="A251" s="3223"/>
      <c r="B251" s="3133" t="s">
        <v>1921</v>
      </c>
      <c r="C251" s="3602">
        <v>1.5887</v>
      </c>
      <c r="D251" s="3399" t="s">
        <v>1939</v>
      </c>
      <c r="E251" s="3603"/>
      <c r="F251" s="3602">
        <v>1.5887</v>
      </c>
      <c r="G251" s="3566"/>
      <c r="H251" s="3600"/>
      <c r="I251" s="3481"/>
      <c r="J251" s="3601"/>
    </row>
    <row r="252" spans="1:10" s="3230" customFormat="1" ht="18" customHeight="1" outlineLevel="1">
      <c r="A252" s="3223"/>
      <c r="B252" s="3133" t="s">
        <v>1922</v>
      </c>
      <c r="C252" s="3602">
        <v>0.96</v>
      </c>
      <c r="D252" s="3399" t="s">
        <v>1939</v>
      </c>
      <c r="E252" s="3603"/>
      <c r="F252" s="3602">
        <v>0.96</v>
      </c>
      <c r="G252" s="3566"/>
      <c r="H252" s="3600"/>
      <c r="I252" s="3481"/>
      <c r="J252" s="3601"/>
    </row>
    <row r="253" spans="1:10" s="3230" customFormat="1" ht="18" customHeight="1" outlineLevel="1">
      <c r="A253" s="3223"/>
      <c r="B253" s="3133" t="s">
        <v>1923</v>
      </c>
      <c r="C253" s="3602">
        <v>0.56999999999999995</v>
      </c>
      <c r="D253" s="3399" t="s">
        <v>1939</v>
      </c>
      <c r="E253" s="3603"/>
      <c r="F253" s="3602">
        <v>0.56999999999999995</v>
      </c>
      <c r="G253" s="3566"/>
      <c r="H253" s="3600"/>
      <c r="I253" s="3481"/>
      <c r="J253" s="3601"/>
    </row>
    <row r="254" spans="1:10" s="3230" customFormat="1" ht="18" customHeight="1" outlineLevel="1">
      <c r="A254" s="3223"/>
      <c r="B254" s="3133" t="s">
        <v>1924</v>
      </c>
      <c r="C254" s="3602">
        <v>0.48</v>
      </c>
      <c r="D254" s="3399" t="s">
        <v>1939</v>
      </c>
      <c r="E254" s="3603"/>
      <c r="F254" s="3602">
        <v>0.48</v>
      </c>
      <c r="G254" s="3566"/>
      <c r="H254" s="3600"/>
      <c r="I254" s="3481"/>
      <c r="J254" s="3601"/>
    </row>
    <row r="255" spans="1:10" s="3230" customFormat="1" ht="18" customHeight="1" outlineLevel="1">
      <c r="A255" s="3223"/>
      <c r="B255" s="3133" t="s">
        <v>1925</v>
      </c>
      <c r="C255" s="3602">
        <v>0.26</v>
      </c>
      <c r="D255" s="3399" t="s">
        <v>1939</v>
      </c>
      <c r="E255" s="3603"/>
      <c r="F255" s="3602">
        <v>0.26</v>
      </c>
      <c r="G255" s="3566"/>
      <c r="H255" s="3600"/>
      <c r="I255" s="3481"/>
      <c r="J255" s="3601"/>
    </row>
    <row r="256" spans="1:10" s="3230" customFormat="1" ht="18" customHeight="1">
      <c r="A256" s="3223"/>
      <c r="B256" s="3133" t="s">
        <v>1926</v>
      </c>
      <c r="C256" s="3602">
        <v>2.27</v>
      </c>
      <c r="D256" s="3399" t="s">
        <v>1939</v>
      </c>
      <c r="E256" s="3603"/>
      <c r="F256" s="3602">
        <v>2.27</v>
      </c>
      <c r="G256" s="3566"/>
      <c r="H256" s="3600"/>
      <c r="I256" s="3481"/>
      <c r="J256" s="3601"/>
    </row>
    <row r="257" spans="1:16" s="3230" customFormat="1" ht="18" customHeight="1" outlineLevel="1">
      <c r="A257" s="3223"/>
      <c r="B257" s="3133" t="s">
        <v>1927</v>
      </c>
      <c r="C257" s="3602">
        <v>1.208</v>
      </c>
      <c r="D257" s="3399" t="s">
        <v>1939</v>
      </c>
      <c r="E257" s="3603"/>
      <c r="F257" s="3602">
        <v>1.208</v>
      </c>
      <c r="G257" s="3566"/>
      <c r="H257" s="3600"/>
      <c r="I257" s="3481"/>
      <c r="J257" s="3601"/>
    </row>
    <row r="258" spans="1:16" s="3230" customFormat="1" ht="18" customHeight="1" outlineLevel="1">
      <c r="A258" s="3223"/>
      <c r="B258" s="3133" t="s">
        <v>1928</v>
      </c>
      <c r="C258" s="3602">
        <v>0.59750000000000003</v>
      </c>
      <c r="D258" s="3399" t="s">
        <v>1939</v>
      </c>
      <c r="E258" s="3603"/>
      <c r="F258" s="3602">
        <v>0.59750000000000003</v>
      </c>
      <c r="G258" s="3566"/>
      <c r="H258" s="3600"/>
      <c r="I258" s="3481"/>
      <c r="J258" s="3601"/>
    </row>
    <row r="259" spans="1:16" s="3230" customFormat="1" ht="18" customHeight="1">
      <c r="A259" s="3223"/>
      <c r="B259" s="3133" t="s">
        <v>1929</v>
      </c>
      <c r="C259" s="3602">
        <v>1.8055000000000001</v>
      </c>
      <c r="D259" s="3399" t="s">
        <v>1939</v>
      </c>
      <c r="E259" s="3603"/>
      <c r="F259" s="3602">
        <v>1.8055000000000001</v>
      </c>
      <c r="G259" s="3566"/>
      <c r="H259" s="3600"/>
      <c r="I259" s="3481"/>
      <c r="J259" s="3601"/>
    </row>
    <row r="260" spans="1:16" s="3230" customFormat="1" ht="18" customHeight="1" outlineLevel="1">
      <c r="A260" s="3223"/>
      <c r="B260" s="3133" t="s">
        <v>1930</v>
      </c>
      <c r="C260" s="3602">
        <v>0.63800000000000001</v>
      </c>
      <c r="D260" s="3399" t="s">
        <v>1939</v>
      </c>
      <c r="E260" s="3603"/>
      <c r="F260" s="3602">
        <v>0.63800000000000001</v>
      </c>
      <c r="G260" s="3566"/>
      <c r="H260" s="3600"/>
      <c r="I260" s="3481"/>
      <c r="J260" s="3601"/>
    </row>
    <row r="261" spans="1:16" s="3230" customFormat="1" ht="18" customHeight="1" outlineLevel="1">
      <c r="A261" s="3223"/>
      <c r="B261" s="3133" t="s">
        <v>1931</v>
      </c>
      <c r="C261" s="3602">
        <v>0.27600000000000002</v>
      </c>
      <c r="D261" s="3399" t="s">
        <v>1939</v>
      </c>
      <c r="E261" s="3603"/>
      <c r="F261" s="3602">
        <v>0.27600000000000002</v>
      </c>
      <c r="G261" s="3566"/>
      <c r="H261" s="3600"/>
      <c r="I261" s="3481"/>
      <c r="J261" s="3601"/>
    </row>
    <row r="262" spans="1:16" s="3230" customFormat="1" ht="18" customHeight="1">
      <c r="A262" s="3266"/>
      <c r="B262" s="3133" t="s">
        <v>1932</v>
      </c>
      <c r="C262" s="3602">
        <v>0.91400000000000003</v>
      </c>
      <c r="D262" s="3399" t="s">
        <v>1939</v>
      </c>
      <c r="E262" s="3603"/>
      <c r="F262" s="3602">
        <v>0.91400000000000003</v>
      </c>
      <c r="G262" s="3566"/>
      <c r="H262" s="3600"/>
      <c r="I262" s="3481"/>
      <c r="J262" s="3601"/>
    </row>
    <row r="263" spans="1:16" s="3230" customFormat="1" ht="18" customHeight="1" outlineLevel="1">
      <c r="A263" s="3223"/>
      <c r="B263" s="3133" t="s">
        <v>1933</v>
      </c>
      <c r="C263" s="3602">
        <v>0.40044750000000001</v>
      </c>
      <c r="D263" s="3399" t="s">
        <v>1939</v>
      </c>
      <c r="E263" s="3603"/>
      <c r="F263" s="3602">
        <v>0.40044750000000001</v>
      </c>
      <c r="G263" s="3566"/>
      <c r="H263" s="3600"/>
      <c r="I263" s="3481"/>
      <c r="J263" s="3601"/>
    </row>
    <row r="264" spans="1:16" s="3230" customFormat="1" ht="18" customHeight="1" outlineLevel="1">
      <c r="A264" s="3223"/>
      <c r="B264" s="3133" t="s">
        <v>1934</v>
      </c>
      <c r="C264" s="3602">
        <v>0.55000000000000004</v>
      </c>
      <c r="D264" s="3399" t="s">
        <v>1939</v>
      </c>
      <c r="E264" s="3603"/>
      <c r="F264" s="3602">
        <v>0.55000000000000004</v>
      </c>
      <c r="G264" s="3566"/>
      <c r="H264" s="3600"/>
      <c r="I264" s="3481"/>
      <c r="J264" s="3601"/>
    </row>
    <row r="265" spans="1:16" s="3230" customFormat="1" ht="18" customHeight="1">
      <c r="A265" s="3246"/>
      <c r="B265" s="3153" t="s">
        <v>1935</v>
      </c>
      <c r="C265" s="3602">
        <v>0.9504475</v>
      </c>
      <c r="D265" s="3399" t="s">
        <v>1939</v>
      </c>
      <c r="E265" s="3603"/>
      <c r="F265" s="3602">
        <v>0.9504475</v>
      </c>
      <c r="G265" s="3566"/>
      <c r="H265" s="3600"/>
      <c r="I265" s="3481"/>
      <c r="J265" s="3604"/>
    </row>
    <row r="266" spans="1:16" s="3384" customFormat="1" ht="27.95" customHeight="1">
      <c r="A266" s="3567"/>
      <c r="B266" s="3568"/>
      <c r="C266" s="3605"/>
      <c r="D266" s="3606"/>
      <c r="E266" s="3432"/>
      <c r="F266" s="3432"/>
      <c r="G266" s="3607"/>
      <c r="H266" s="3192"/>
      <c r="I266" s="3192"/>
      <c r="J266" s="3192"/>
    </row>
    <row r="267" spans="1:16" s="3384" customFormat="1" ht="27.95" customHeight="1">
      <c r="A267" s="3375" t="s">
        <v>1684</v>
      </c>
      <c r="B267" s="3608" t="s">
        <v>1691</v>
      </c>
      <c r="C267" s="3435"/>
      <c r="D267" s="3436"/>
      <c r="E267" s="3380"/>
      <c r="F267" s="3380"/>
      <c r="G267" s="3380"/>
      <c r="H267" s="3499"/>
      <c r="I267" s="3382"/>
      <c r="J267" s="3609"/>
    </row>
    <row r="268" spans="1:16" s="3384" customFormat="1" ht="27.95" customHeight="1">
      <c r="A268" s="3610"/>
      <c r="B268" s="3611" t="s">
        <v>1577</v>
      </c>
      <c r="C268" s="3440"/>
      <c r="D268" s="3418"/>
      <c r="E268" s="3389"/>
      <c r="F268" s="3389"/>
      <c r="G268" s="3420"/>
      <c r="H268" s="3503"/>
      <c r="I268" s="3391"/>
      <c r="J268" s="3392"/>
    </row>
    <row r="269" spans="1:16" s="3384" customFormat="1" ht="27.95" customHeight="1">
      <c r="A269" s="3610"/>
      <c r="B269" s="3416" t="s">
        <v>1329</v>
      </c>
      <c r="C269" s="3440"/>
      <c r="D269" s="3418"/>
      <c r="E269" s="3389"/>
      <c r="F269" s="3419"/>
      <c r="G269" s="3612"/>
      <c r="H269" s="3503"/>
      <c r="I269" s="3391"/>
      <c r="J269" s="3392"/>
    </row>
    <row r="270" spans="1:16" s="3384" customFormat="1" ht="27.95" customHeight="1">
      <c r="A270" s="3610"/>
      <c r="B270" s="3416" t="s">
        <v>1330</v>
      </c>
      <c r="C270" s="3440"/>
      <c r="D270" s="3418"/>
      <c r="E270" s="3389"/>
      <c r="F270" s="3419"/>
      <c r="G270" s="3420"/>
      <c r="H270" s="3503"/>
      <c r="I270" s="3391"/>
      <c r="J270" s="3392"/>
    </row>
    <row r="271" spans="1:16" s="3384" customFormat="1" ht="27.95" customHeight="1">
      <c r="A271" s="3610"/>
      <c r="B271" s="3416" t="s">
        <v>1692</v>
      </c>
      <c r="C271" s="3440"/>
      <c r="D271" s="3418"/>
      <c r="E271" s="3480" t="s">
        <v>936</v>
      </c>
      <c r="F271" s="3086"/>
      <c r="G271" s="3466"/>
      <c r="H271" s="3503"/>
      <c r="I271" s="3391"/>
      <c r="J271" s="3422" t="s">
        <v>1990</v>
      </c>
      <c r="K271" s="3613" t="s">
        <v>2014</v>
      </c>
      <c r="O271" s="3384">
        <v>9</v>
      </c>
    </row>
    <row r="272" spans="1:16" s="3384" customFormat="1" ht="27.95" customHeight="1">
      <c r="A272" s="3610"/>
      <c r="B272" s="3416" t="s">
        <v>1867</v>
      </c>
      <c r="C272" s="3440"/>
      <c r="D272" s="3418"/>
      <c r="E272" s="3480" t="s">
        <v>943</v>
      </c>
      <c r="F272" s="3086"/>
      <c r="G272" s="3466"/>
      <c r="H272" s="3503"/>
      <c r="I272" s="3391"/>
      <c r="J272" s="3422"/>
      <c r="L272" s="3408"/>
      <c r="M272" s="3408"/>
      <c r="N272" s="3408"/>
      <c r="O272" s="3408"/>
      <c r="P272" s="3408"/>
    </row>
    <row r="273" spans="1:16" s="3384" customFormat="1" ht="27.95" customHeight="1">
      <c r="A273" s="3245"/>
      <c r="B273" s="3423" t="s">
        <v>189</v>
      </c>
      <c r="C273" s="3424">
        <v>1</v>
      </c>
      <c r="D273" s="3425" t="s">
        <v>86</v>
      </c>
      <c r="E273" s="3480" t="s">
        <v>663</v>
      </c>
      <c r="F273" s="3614" t="s">
        <v>24</v>
      </c>
      <c r="G273" s="3615"/>
      <c r="H273" s="3616"/>
      <c r="I273" s="3616"/>
      <c r="J273" s="3128"/>
      <c r="K273" s="3617" t="s">
        <v>2219</v>
      </c>
      <c r="L273" s="3408"/>
      <c r="M273" s="3408"/>
      <c r="N273" s="3408"/>
      <c r="O273" s="3408"/>
      <c r="P273" s="3408"/>
    </row>
    <row r="274" spans="1:16" s="3384" customFormat="1" ht="27.95" customHeight="1">
      <c r="A274" s="3245"/>
      <c r="B274" s="3423"/>
      <c r="C274" s="3398"/>
      <c r="D274" s="3425"/>
      <c r="E274" s="3086"/>
      <c r="F274" s="3086"/>
      <c r="G274" s="3466"/>
      <c r="H274" s="3128"/>
      <c r="I274" s="3128"/>
      <c r="J274" s="3128"/>
      <c r="L274" s="3413"/>
      <c r="M274" s="3618"/>
      <c r="N274" s="3413"/>
      <c r="O274" s="3408"/>
      <c r="P274" s="3408"/>
    </row>
    <row r="275" spans="1:16" s="3384" customFormat="1" ht="27.95" customHeight="1">
      <c r="A275" s="3245"/>
      <c r="B275" s="3619"/>
      <c r="C275" s="3620"/>
      <c r="D275" s="3425"/>
      <c r="E275" s="3086"/>
      <c r="F275" s="3086"/>
      <c r="G275" s="3466"/>
      <c r="H275" s="3128"/>
      <c r="I275" s="3128"/>
      <c r="J275" s="3128"/>
      <c r="L275" s="3413"/>
      <c r="M275" s="3618"/>
      <c r="N275" s="3413"/>
      <c r="O275" s="3408"/>
      <c r="P275" s="3408"/>
    </row>
    <row r="276" spans="1:16" s="3384" customFormat="1" ht="27.95" customHeight="1">
      <c r="A276" s="3245"/>
      <c r="B276" s="3416" t="s">
        <v>2192</v>
      </c>
      <c r="C276" s="3440"/>
      <c r="D276" s="3418"/>
      <c r="E276" s="3480" t="s">
        <v>936</v>
      </c>
      <c r="F276" s="3389"/>
      <c r="G276" s="3389"/>
      <c r="H276" s="3503"/>
      <c r="I276" s="3391"/>
      <c r="J276" s="3422" t="s">
        <v>1990</v>
      </c>
      <c r="L276" s="3413"/>
      <c r="M276" s="3618"/>
      <c r="N276" s="3413"/>
      <c r="O276" s="3408">
        <v>10</v>
      </c>
      <c r="P276" s="3408"/>
    </row>
    <row r="277" spans="1:16" s="3384" customFormat="1" ht="27.95" customHeight="1">
      <c r="A277" s="3245"/>
      <c r="B277" s="3416" t="s">
        <v>1578</v>
      </c>
      <c r="C277" s="3440"/>
      <c r="D277" s="3418"/>
      <c r="E277" s="3480" t="s">
        <v>943</v>
      </c>
      <c r="F277" s="3419"/>
      <c r="G277" s="3420"/>
      <c r="H277" s="3503"/>
      <c r="I277" s="3391"/>
      <c r="J277" s="3392"/>
      <c r="L277" s="3408"/>
      <c r="M277" s="3408"/>
      <c r="N277" s="3408"/>
      <c r="O277" s="3408"/>
      <c r="P277" s="3408"/>
    </row>
    <row r="278" spans="1:16" s="3384" customFormat="1" ht="27.95" customHeight="1">
      <c r="A278" s="3245"/>
      <c r="B278" s="3397" t="s">
        <v>2012</v>
      </c>
      <c r="C278" s="3443"/>
      <c r="D278" s="3444"/>
      <c r="E278" s="3480" t="s">
        <v>663</v>
      </c>
      <c r="F278" s="3487" t="s">
        <v>24</v>
      </c>
      <c r="G278" s="3487"/>
      <c r="H278" s="3596"/>
      <c r="I278" s="3596"/>
      <c r="J278" s="3128"/>
    </row>
    <row r="279" spans="1:16" s="3384" customFormat="1" ht="27.95" customHeight="1">
      <c r="A279" s="3245"/>
      <c r="B279" s="3397" t="s">
        <v>2013</v>
      </c>
      <c r="C279" s="3443"/>
      <c r="D279" s="3444"/>
      <c r="E279" s="3086"/>
      <c r="F279" s="3086"/>
      <c r="G279" s="3466"/>
      <c r="H279" s="3128"/>
      <c r="I279" s="3128"/>
      <c r="J279" s="3128"/>
    </row>
    <row r="280" spans="1:16" s="3384" customFormat="1" ht="27.95" customHeight="1">
      <c r="A280" s="3245"/>
      <c r="B280" s="3397"/>
      <c r="C280" s="3443"/>
      <c r="D280" s="3444"/>
      <c r="E280" s="3086"/>
      <c r="F280" s="3086"/>
      <c r="G280" s="3466"/>
      <c r="H280" s="3128"/>
      <c r="I280" s="3128"/>
      <c r="J280" s="3128"/>
    </row>
    <row r="281" spans="1:16" s="3384" customFormat="1" ht="27.95" customHeight="1">
      <c r="A281" s="3402"/>
      <c r="B281" s="3403"/>
      <c r="C281" s="3621"/>
      <c r="D281" s="3622"/>
      <c r="E281" s="3560"/>
      <c r="F281" s="3560"/>
      <c r="G281" s="3561"/>
      <c r="H281" s="3623"/>
      <c r="I281" s="3395"/>
      <c r="J281" s="3407"/>
    </row>
    <row r="282" spans="1:16" s="3384" customFormat="1" ht="27.95" customHeight="1">
      <c r="A282" s="3409"/>
      <c r="B282" s="3470" t="s">
        <v>1693</v>
      </c>
      <c r="C282" s="3624"/>
      <c r="D282" s="3625"/>
      <c r="E282" s="3480" t="s">
        <v>936</v>
      </c>
      <c r="F282" s="3389"/>
      <c r="G282" s="3389"/>
      <c r="H282" s="3503"/>
      <c r="I282" s="3391"/>
      <c r="J282" s="3422" t="s">
        <v>1990</v>
      </c>
      <c r="O282" s="3384">
        <v>11</v>
      </c>
    </row>
    <row r="283" spans="1:16" s="3384" customFormat="1" ht="27.95" customHeight="1">
      <c r="A283" s="3245"/>
      <c r="B283" s="3470" t="s">
        <v>2015</v>
      </c>
      <c r="C283" s="3624"/>
      <c r="D283" s="3625"/>
      <c r="E283" s="3480" t="s">
        <v>943</v>
      </c>
      <c r="F283" s="3419"/>
      <c r="G283" s="3420"/>
      <c r="H283" s="3503"/>
      <c r="I283" s="3391"/>
      <c r="J283" s="3392"/>
    </row>
    <row r="284" spans="1:16" s="3384" customFormat="1" ht="27.95" customHeight="1">
      <c r="A284" s="3245"/>
      <c r="B284" s="3626" t="s">
        <v>2016</v>
      </c>
      <c r="C284" s="3620"/>
      <c r="D284" s="3627"/>
      <c r="E284" s="3480" t="s">
        <v>663</v>
      </c>
      <c r="F284" s="3596" t="s">
        <v>24</v>
      </c>
      <c r="G284" s="3487"/>
      <c r="H284" s="3596"/>
      <c r="I284" s="3596"/>
      <c r="J284" s="3128"/>
    </row>
    <row r="285" spans="1:16" s="3384" customFormat="1" ht="27.95" customHeight="1">
      <c r="A285" s="3245"/>
      <c r="B285" s="3619" t="s">
        <v>1400</v>
      </c>
      <c r="C285" s="3620"/>
      <c r="D285" s="3627"/>
      <c r="E285" s="3389"/>
      <c r="F285" s="3128"/>
      <c r="G285" s="3419"/>
      <c r="H285" s="3128"/>
      <c r="I285" s="3128"/>
      <c r="J285" s="3128"/>
    </row>
    <row r="286" spans="1:16" s="3230" customFormat="1" ht="18" customHeight="1">
      <c r="A286" s="3628"/>
      <c r="B286" s="3133" t="s">
        <v>1938</v>
      </c>
      <c r="C286" s="3224"/>
      <c r="D286" s="3225"/>
      <c r="E286" s="3226"/>
      <c r="F286" s="3524" t="s">
        <v>24</v>
      </c>
      <c r="G286" s="3629"/>
      <c r="H286" s="3524"/>
      <c r="I286" s="3524"/>
      <c r="J286" s="3601"/>
      <c r="K286" s="3228"/>
      <c r="L286" s="3228"/>
      <c r="M286" s="3229"/>
      <c r="N286" s="3228"/>
      <c r="O286" s="3228"/>
      <c r="P286" s="3228"/>
    </row>
    <row r="287" spans="1:16" s="3230" customFormat="1" ht="18" customHeight="1" outlineLevel="1">
      <c r="A287" s="3223"/>
      <c r="B287" s="3133" t="s">
        <v>1880</v>
      </c>
      <c r="C287" s="3224"/>
      <c r="D287" s="3225"/>
      <c r="E287" s="3226"/>
      <c r="F287" s="3524" t="s">
        <v>24</v>
      </c>
      <c r="G287" s="3629"/>
      <c r="H287" s="3524"/>
      <c r="I287" s="3524"/>
      <c r="J287" s="3601"/>
      <c r="K287" s="3228"/>
      <c r="L287" s="3228"/>
      <c r="M287" s="3229"/>
      <c r="N287" s="3228"/>
      <c r="O287" s="3228"/>
      <c r="P287" s="3228"/>
    </row>
    <row r="288" spans="1:16" s="3230" customFormat="1" ht="18" customHeight="1" outlineLevel="1">
      <c r="A288" s="3223"/>
      <c r="B288" s="3133" t="s">
        <v>1881</v>
      </c>
      <c r="C288" s="3224"/>
      <c r="D288" s="3225"/>
      <c r="E288" s="3226"/>
      <c r="F288" s="3524" t="s">
        <v>24</v>
      </c>
      <c r="G288" s="3629"/>
      <c r="H288" s="3524"/>
      <c r="I288" s="3524"/>
      <c r="J288" s="3601"/>
      <c r="K288" s="3228"/>
      <c r="L288" s="3228"/>
      <c r="M288" s="3229"/>
      <c r="N288" s="3228"/>
      <c r="O288" s="3228"/>
      <c r="P288" s="3228"/>
    </row>
    <row r="289" spans="1:16" s="3230" customFormat="1" ht="18" customHeight="1" outlineLevel="1">
      <c r="A289" s="3223"/>
      <c r="B289" s="3133" t="s">
        <v>1882</v>
      </c>
      <c r="C289" s="3224"/>
      <c r="D289" s="3225"/>
      <c r="E289" s="3226"/>
      <c r="F289" s="3524" t="s">
        <v>24</v>
      </c>
      <c r="G289" s="3629"/>
      <c r="H289" s="3524"/>
      <c r="I289" s="3524"/>
      <c r="J289" s="3601"/>
      <c r="K289" s="3228"/>
      <c r="L289" s="3228"/>
      <c r="M289" s="3229"/>
      <c r="N289" s="3228"/>
      <c r="O289" s="3228"/>
      <c r="P289" s="3228"/>
    </row>
    <row r="290" spans="1:16" s="3230" customFormat="1" ht="18" customHeight="1" outlineLevel="1">
      <c r="A290" s="3223"/>
      <c r="B290" s="3133" t="s">
        <v>1883</v>
      </c>
      <c r="C290" s="3224"/>
      <c r="D290" s="3225"/>
      <c r="E290" s="3226"/>
      <c r="F290" s="3524" t="s">
        <v>24</v>
      </c>
      <c r="G290" s="3629"/>
      <c r="H290" s="3524"/>
      <c r="I290" s="3524"/>
      <c r="J290" s="3601"/>
      <c r="K290" s="3228"/>
      <c r="L290" s="3228"/>
      <c r="M290" s="3229"/>
      <c r="N290" s="3228"/>
      <c r="O290" s="3228"/>
      <c r="P290" s="3228"/>
    </row>
    <row r="291" spans="1:16" s="3230" customFormat="1" ht="18" customHeight="1">
      <c r="A291" s="3223"/>
      <c r="B291" s="3133" t="s">
        <v>1884</v>
      </c>
      <c r="C291" s="3224"/>
      <c r="D291" s="3225"/>
      <c r="E291" s="3226"/>
      <c r="F291" s="3524" t="s">
        <v>24</v>
      </c>
      <c r="G291" s="3629"/>
      <c r="H291" s="3524"/>
      <c r="I291" s="3524"/>
      <c r="J291" s="3601"/>
      <c r="K291" s="3228"/>
      <c r="L291" s="3228"/>
      <c r="M291" s="3229"/>
      <c r="N291" s="3228"/>
      <c r="O291" s="3228"/>
      <c r="P291" s="3228"/>
    </row>
    <row r="292" spans="1:16" s="3230" customFormat="1" ht="18" customHeight="1" outlineLevel="1">
      <c r="A292" s="3223"/>
      <c r="B292" s="3133" t="s">
        <v>1885</v>
      </c>
      <c r="C292" s="3224"/>
      <c r="D292" s="3225"/>
      <c r="E292" s="3226"/>
      <c r="F292" s="3524" t="s">
        <v>24</v>
      </c>
      <c r="G292" s="3629"/>
      <c r="H292" s="3524"/>
      <c r="I292" s="3524"/>
      <c r="J292" s="3601"/>
    </row>
    <row r="293" spans="1:16" s="3230" customFormat="1" ht="18" customHeight="1" outlineLevel="1">
      <c r="A293" s="3223"/>
      <c r="B293" s="3133" t="s">
        <v>1886</v>
      </c>
      <c r="C293" s="3224"/>
      <c r="D293" s="3225"/>
      <c r="E293" s="3226"/>
      <c r="F293" s="3524" t="s">
        <v>24</v>
      </c>
      <c r="G293" s="3629"/>
      <c r="H293" s="3524"/>
      <c r="I293" s="3524"/>
      <c r="J293" s="3601"/>
    </row>
    <row r="294" spans="1:16" s="3230" customFormat="1" ht="18" customHeight="1" outlineLevel="1">
      <c r="A294" s="3223"/>
      <c r="B294" s="3133" t="s">
        <v>1887</v>
      </c>
      <c r="C294" s="3224"/>
      <c r="D294" s="3225"/>
      <c r="E294" s="3226"/>
      <c r="F294" s="3524" t="s">
        <v>24</v>
      </c>
      <c r="G294" s="3629"/>
      <c r="H294" s="3524"/>
      <c r="I294" s="3524"/>
      <c r="J294" s="3601"/>
    </row>
    <row r="295" spans="1:16" s="3230" customFormat="1" ht="18" customHeight="1">
      <c r="A295" s="3223"/>
      <c r="B295" s="3133" t="s">
        <v>1888</v>
      </c>
      <c r="C295" s="3224"/>
      <c r="D295" s="3225"/>
      <c r="E295" s="3226"/>
      <c r="F295" s="3524" t="s">
        <v>24</v>
      </c>
      <c r="G295" s="3629"/>
      <c r="H295" s="3524"/>
      <c r="I295" s="3524"/>
      <c r="J295" s="3601"/>
    </row>
    <row r="296" spans="1:16" s="3230" customFormat="1" ht="18" customHeight="1" outlineLevel="1">
      <c r="A296" s="3223"/>
      <c r="B296" s="3133" t="s">
        <v>1889</v>
      </c>
      <c r="C296" s="3224"/>
      <c r="D296" s="3225"/>
      <c r="E296" s="3226"/>
      <c r="F296" s="3524" t="s">
        <v>24</v>
      </c>
      <c r="G296" s="3629"/>
      <c r="H296" s="3524"/>
      <c r="I296" s="3524"/>
      <c r="J296" s="3601"/>
    </row>
    <row r="297" spans="1:16" s="3230" customFormat="1" ht="18" customHeight="1" outlineLevel="1">
      <c r="A297" s="3223"/>
      <c r="B297" s="3133" t="s">
        <v>1890</v>
      </c>
      <c r="C297" s="3224"/>
      <c r="D297" s="3225"/>
      <c r="E297" s="3226"/>
      <c r="F297" s="3524" t="s">
        <v>24</v>
      </c>
      <c r="G297" s="3629"/>
      <c r="H297" s="3524"/>
      <c r="I297" s="3524"/>
      <c r="J297" s="3601"/>
    </row>
    <row r="298" spans="1:16" s="3230" customFormat="1" ht="18" customHeight="1" outlineLevel="1">
      <c r="A298" s="3223"/>
      <c r="B298" s="3133" t="s">
        <v>1891</v>
      </c>
      <c r="C298" s="3224"/>
      <c r="D298" s="3225"/>
      <c r="E298" s="3226"/>
      <c r="F298" s="3524" t="s">
        <v>24</v>
      </c>
      <c r="G298" s="3629"/>
      <c r="H298" s="3524"/>
      <c r="I298" s="3524"/>
      <c r="J298" s="3601"/>
    </row>
    <row r="299" spans="1:16" s="3230" customFormat="1" ht="18" customHeight="1">
      <c r="A299" s="3223"/>
      <c r="B299" s="3133" t="s">
        <v>1892</v>
      </c>
      <c r="C299" s="3224"/>
      <c r="D299" s="3225"/>
      <c r="E299" s="3226"/>
      <c r="F299" s="3524" t="s">
        <v>24</v>
      </c>
      <c r="G299" s="3629"/>
      <c r="H299" s="3524"/>
      <c r="I299" s="3524"/>
      <c r="J299" s="3601"/>
    </row>
    <row r="300" spans="1:16" s="3230" customFormat="1" ht="18" customHeight="1" outlineLevel="1">
      <c r="A300" s="3223"/>
      <c r="B300" s="3133" t="s">
        <v>1893</v>
      </c>
      <c r="C300" s="3224"/>
      <c r="D300" s="3225"/>
      <c r="E300" s="3226"/>
      <c r="F300" s="3524" t="s">
        <v>24</v>
      </c>
      <c r="G300" s="3629"/>
      <c r="H300" s="3524"/>
      <c r="I300" s="3524"/>
      <c r="J300" s="3601"/>
    </row>
    <row r="301" spans="1:16" s="3230" customFormat="1" ht="18" customHeight="1" outlineLevel="1">
      <c r="A301" s="3223"/>
      <c r="B301" s="3133" t="s">
        <v>1894</v>
      </c>
      <c r="C301" s="3224"/>
      <c r="D301" s="3225"/>
      <c r="E301" s="3226"/>
      <c r="F301" s="3524" t="s">
        <v>24</v>
      </c>
      <c r="G301" s="3629"/>
      <c r="H301" s="3524"/>
      <c r="I301" s="3524"/>
      <c r="J301" s="3601"/>
    </row>
    <row r="302" spans="1:16" s="3230" customFormat="1" ht="18" customHeight="1" outlineLevel="1">
      <c r="A302" s="3223"/>
      <c r="B302" s="3133" t="s">
        <v>1895</v>
      </c>
      <c r="C302" s="3224"/>
      <c r="D302" s="3225"/>
      <c r="E302" s="3226"/>
      <c r="F302" s="3524" t="s">
        <v>24</v>
      </c>
      <c r="G302" s="3629"/>
      <c r="H302" s="3524"/>
      <c r="I302" s="3524"/>
      <c r="J302" s="3601"/>
    </row>
    <row r="303" spans="1:16" s="3230" customFormat="1" ht="18" customHeight="1" outlineLevel="1">
      <c r="A303" s="3223"/>
      <c r="B303" s="3133" t="s">
        <v>1896</v>
      </c>
      <c r="C303" s="3224"/>
      <c r="D303" s="3225"/>
      <c r="E303" s="3226"/>
      <c r="F303" s="3524" t="s">
        <v>24</v>
      </c>
      <c r="G303" s="3629"/>
      <c r="H303" s="3524"/>
      <c r="I303" s="3524"/>
      <c r="J303" s="3601"/>
    </row>
    <row r="304" spans="1:16" s="3230" customFormat="1" ht="18" customHeight="1">
      <c r="A304" s="3223"/>
      <c r="B304" s="3133" t="s">
        <v>1897</v>
      </c>
      <c r="C304" s="3224"/>
      <c r="D304" s="3225"/>
      <c r="E304" s="3226"/>
      <c r="F304" s="3524" t="s">
        <v>24</v>
      </c>
      <c r="G304" s="3629"/>
      <c r="H304" s="3524"/>
      <c r="I304" s="3524"/>
      <c r="J304" s="3601"/>
    </row>
    <row r="305" spans="1:10" s="3230" customFormat="1" ht="18" customHeight="1" outlineLevel="1">
      <c r="A305" s="3223"/>
      <c r="B305" s="3133" t="s">
        <v>1898</v>
      </c>
      <c r="C305" s="3224"/>
      <c r="D305" s="3225"/>
      <c r="E305" s="3226"/>
      <c r="F305" s="3524" t="s">
        <v>24</v>
      </c>
      <c r="G305" s="3629"/>
      <c r="H305" s="3524"/>
      <c r="I305" s="3524"/>
      <c r="J305" s="3601"/>
    </row>
    <row r="306" spans="1:10" s="3230" customFormat="1" ht="18" customHeight="1" outlineLevel="1">
      <c r="A306" s="3223"/>
      <c r="B306" s="3133" t="s">
        <v>1899</v>
      </c>
      <c r="C306" s="3224"/>
      <c r="D306" s="3225"/>
      <c r="E306" s="3226"/>
      <c r="F306" s="3524" t="s">
        <v>24</v>
      </c>
      <c r="G306" s="3629"/>
      <c r="H306" s="3524"/>
      <c r="I306" s="3524"/>
      <c r="J306" s="3601"/>
    </row>
    <row r="307" spans="1:10" s="3230" customFormat="1" ht="18" customHeight="1">
      <c r="A307" s="3223"/>
      <c r="B307" s="3133" t="s">
        <v>1900</v>
      </c>
      <c r="C307" s="3224"/>
      <c r="D307" s="3225"/>
      <c r="E307" s="3226"/>
      <c r="F307" s="3524" t="s">
        <v>24</v>
      </c>
      <c r="G307" s="3629"/>
      <c r="H307" s="3524"/>
      <c r="I307" s="3524"/>
      <c r="J307" s="3601"/>
    </row>
    <row r="308" spans="1:10" s="3230" customFormat="1" ht="18" customHeight="1" outlineLevel="1">
      <c r="A308" s="3223"/>
      <c r="B308" s="3133" t="s">
        <v>1901</v>
      </c>
      <c r="C308" s="3224"/>
      <c r="D308" s="3225"/>
      <c r="E308" s="3226"/>
      <c r="F308" s="3524" t="s">
        <v>24</v>
      </c>
      <c r="G308" s="3629"/>
      <c r="H308" s="3524"/>
      <c r="I308" s="3524"/>
      <c r="J308" s="3601"/>
    </row>
    <row r="309" spans="1:10" s="3230" customFormat="1" ht="18" customHeight="1" outlineLevel="1">
      <c r="A309" s="3223"/>
      <c r="B309" s="3133" t="s">
        <v>1902</v>
      </c>
      <c r="C309" s="3224"/>
      <c r="D309" s="3225"/>
      <c r="E309" s="3226"/>
      <c r="F309" s="3524" t="s">
        <v>24</v>
      </c>
      <c r="G309" s="3629"/>
      <c r="H309" s="3524"/>
      <c r="I309" s="3524"/>
      <c r="J309" s="3601"/>
    </row>
    <row r="310" spans="1:10" s="3230" customFormat="1" ht="18" customHeight="1" outlineLevel="1">
      <c r="A310" s="3223"/>
      <c r="B310" s="3133" t="s">
        <v>1903</v>
      </c>
      <c r="C310" s="3224"/>
      <c r="D310" s="3225"/>
      <c r="E310" s="3226"/>
      <c r="F310" s="3524" t="s">
        <v>24</v>
      </c>
      <c r="G310" s="3629"/>
      <c r="H310" s="3524"/>
      <c r="I310" s="3524"/>
      <c r="J310" s="3601"/>
    </row>
    <row r="311" spans="1:10" s="3230" customFormat="1" ht="18" customHeight="1" outlineLevel="1">
      <c r="A311" s="3231"/>
      <c r="B311" s="3133" t="s">
        <v>1904</v>
      </c>
      <c r="C311" s="3224"/>
      <c r="D311" s="3225"/>
      <c r="E311" s="3226"/>
      <c r="F311" s="3524" t="s">
        <v>24</v>
      </c>
      <c r="G311" s="3629"/>
      <c r="H311" s="3524"/>
      <c r="I311" s="3524"/>
      <c r="J311" s="3601"/>
    </row>
    <row r="312" spans="1:10" s="3230" customFormat="1" ht="18" customHeight="1">
      <c r="A312" s="3223"/>
      <c r="B312" s="3133" t="s">
        <v>1905</v>
      </c>
      <c r="C312" s="3224"/>
      <c r="D312" s="3225"/>
      <c r="E312" s="3226"/>
      <c r="F312" s="3524" t="s">
        <v>24</v>
      </c>
      <c r="G312" s="3629"/>
      <c r="H312" s="3524"/>
      <c r="I312" s="3524"/>
      <c r="J312" s="3601"/>
    </row>
    <row r="313" spans="1:10" s="3230" customFormat="1" ht="18" customHeight="1" outlineLevel="1">
      <c r="A313" s="3223"/>
      <c r="B313" s="3133" t="s">
        <v>1906</v>
      </c>
      <c r="C313" s="3224"/>
      <c r="D313" s="3225"/>
      <c r="E313" s="3226"/>
      <c r="F313" s="3524" t="s">
        <v>24</v>
      </c>
      <c r="G313" s="3629"/>
      <c r="H313" s="3524"/>
      <c r="I313" s="3524"/>
      <c r="J313" s="3601"/>
    </row>
    <row r="314" spans="1:10" s="3230" customFormat="1" ht="18" customHeight="1" outlineLevel="1">
      <c r="A314" s="3223"/>
      <c r="B314" s="3133" t="s">
        <v>1907</v>
      </c>
      <c r="C314" s="3224"/>
      <c r="D314" s="3225"/>
      <c r="E314" s="3226"/>
      <c r="F314" s="3524" t="s">
        <v>24</v>
      </c>
      <c r="G314" s="3629"/>
      <c r="H314" s="3524"/>
      <c r="I314" s="3524"/>
      <c r="J314" s="3601"/>
    </row>
    <row r="315" spans="1:10" s="3230" customFormat="1" ht="18" customHeight="1" outlineLevel="1">
      <c r="A315" s="3223"/>
      <c r="B315" s="3133" t="s">
        <v>1908</v>
      </c>
      <c r="C315" s="3224"/>
      <c r="D315" s="3225"/>
      <c r="E315" s="3226"/>
      <c r="F315" s="3524" t="s">
        <v>24</v>
      </c>
      <c r="G315" s="3629"/>
      <c r="H315" s="3524"/>
      <c r="I315" s="3524"/>
      <c r="J315" s="3601"/>
    </row>
    <row r="316" spans="1:10" s="3230" customFormat="1" ht="18" customHeight="1">
      <c r="A316" s="3223"/>
      <c r="B316" s="3133" t="s">
        <v>1909</v>
      </c>
      <c r="C316" s="3224"/>
      <c r="D316" s="3225"/>
      <c r="E316" s="3226"/>
      <c r="F316" s="3524" t="s">
        <v>24</v>
      </c>
      <c r="G316" s="3629"/>
      <c r="H316" s="3524"/>
      <c r="I316" s="3524"/>
      <c r="J316" s="3601"/>
    </row>
    <row r="317" spans="1:10" s="3230" customFormat="1" ht="18" customHeight="1">
      <c r="A317" s="3223"/>
      <c r="B317" s="3133" t="s">
        <v>1910</v>
      </c>
      <c r="C317" s="3224"/>
      <c r="D317" s="3225"/>
      <c r="E317" s="3226"/>
      <c r="F317" s="3524" t="s">
        <v>24</v>
      </c>
      <c r="G317" s="3629"/>
      <c r="H317" s="3524"/>
      <c r="I317" s="3524"/>
      <c r="J317" s="3601"/>
    </row>
    <row r="318" spans="1:10" s="3230" customFormat="1" ht="18" customHeight="1" outlineLevel="1">
      <c r="A318" s="3223"/>
      <c r="B318" s="3133" t="s">
        <v>1911</v>
      </c>
      <c r="C318" s="3224"/>
      <c r="D318" s="3225"/>
      <c r="E318" s="3226"/>
      <c r="F318" s="3524" t="s">
        <v>24</v>
      </c>
      <c r="G318" s="3629"/>
      <c r="H318" s="3524"/>
      <c r="I318" s="3524"/>
      <c r="J318" s="3601"/>
    </row>
    <row r="319" spans="1:10" s="3230" customFormat="1" ht="18" customHeight="1" outlineLevel="1">
      <c r="A319" s="3223"/>
      <c r="B319" s="3133" t="s">
        <v>1912</v>
      </c>
      <c r="C319" s="3224"/>
      <c r="D319" s="3225"/>
      <c r="E319" s="3226"/>
      <c r="F319" s="3524" t="s">
        <v>24</v>
      </c>
      <c r="G319" s="3629"/>
      <c r="H319" s="3524"/>
      <c r="I319" s="3524"/>
      <c r="J319" s="3601"/>
    </row>
    <row r="320" spans="1:10" s="3230" customFormat="1" ht="18" customHeight="1">
      <c r="A320" s="3223"/>
      <c r="B320" s="3133" t="s">
        <v>1913</v>
      </c>
      <c r="C320" s="3224"/>
      <c r="D320" s="3225"/>
      <c r="E320" s="3226"/>
      <c r="F320" s="3524" t="s">
        <v>24</v>
      </c>
      <c r="G320" s="3629"/>
      <c r="H320" s="3524"/>
      <c r="I320" s="3524"/>
      <c r="J320" s="3601"/>
    </row>
    <row r="321" spans="1:10" s="3230" customFormat="1" ht="18" customHeight="1" outlineLevel="1">
      <c r="A321" s="3223"/>
      <c r="B321" s="3133" t="s">
        <v>1914</v>
      </c>
      <c r="C321" s="3224"/>
      <c r="D321" s="3225"/>
      <c r="E321" s="3226"/>
      <c r="F321" s="3524" t="s">
        <v>24</v>
      </c>
      <c r="G321" s="3629"/>
      <c r="H321" s="3524"/>
      <c r="I321" s="3524"/>
      <c r="J321" s="3601"/>
    </row>
    <row r="322" spans="1:10" s="3230" customFormat="1" ht="18" customHeight="1" outlineLevel="1">
      <c r="A322" s="3223"/>
      <c r="B322" s="3133" t="s">
        <v>1915</v>
      </c>
      <c r="C322" s="3224"/>
      <c r="D322" s="3225"/>
      <c r="E322" s="3226"/>
      <c r="F322" s="3524" t="s">
        <v>24</v>
      </c>
      <c r="G322" s="3629"/>
      <c r="H322" s="3524"/>
      <c r="I322" s="3524"/>
      <c r="J322" s="3601"/>
    </row>
    <row r="323" spans="1:10" s="3230" customFormat="1" ht="18" customHeight="1" outlineLevel="1">
      <c r="A323" s="3223"/>
      <c r="B323" s="3133" t="s">
        <v>1916</v>
      </c>
      <c r="C323" s="3224"/>
      <c r="D323" s="3225"/>
      <c r="E323" s="3226"/>
      <c r="F323" s="3524" t="s">
        <v>24</v>
      </c>
      <c r="G323" s="3629"/>
      <c r="H323" s="3524"/>
      <c r="I323" s="3524"/>
      <c r="J323" s="3601"/>
    </row>
    <row r="324" spans="1:10" s="3230" customFormat="1" ht="18" customHeight="1">
      <c r="A324" s="3223"/>
      <c r="B324" s="3133" t="s">
        <v>1917</v>
      </c>
      <c r="C324" s="3224"/>
      <c r="D324" s="3225"/>
      <c r="E324" s="3226"/>
      <c r="F324" s="3524" t="s">
        <v>24</v>
      </c>
      <c r="G324" s="3629"/>
      <c r="H324" s="3524"/>
      <c r="I324" s="3524"/>
      <c r="J324" s="3601"/>
    </row>
    <row r="325" spans="1:10" s="3230" customFormat="1" ht="18" customHeight="1" outlineLevel="1">
      <c r="A325" s="3223"/>
      <c r="B325" s="3133" t="s">
        <v>1918</v>
      </c>
      <c r="C325" s="3224"/>
      <c r="D325" s="3225"/>
      <c r="E325" s="3226"/>
      <c r="F325" s="3524" t="s">
        <v>24</v>
      </c>
      <c r="G325" s="3629"/>
      <c r="H325" s="3524"/>
      <c r="I325" s="3524"/>
      <c r="J325" s="3601"/>
    </row>
    <row r="326" spans="1:10" s="3230" customFormat="1" ht="18" customHeight="1" outlineLevel="1">
      <c r="A326" s="3223"/>
      <c r="B326" s="3133" t="s">
        <v>1919</v>
      </c>
      <c r="C326" s="3224"/>
      <c r="D326" s="3225"/>
      <c r="E326" s="3226"/>
      <c r="F326" s="3524" t="s">
        <v>24</v>
      </c>
      <c r="G326" s="3629"/>
      <c r="H326" s="3524"/>
      <c r="I326" s="3524"/>
      <c r="J326" s="3601"/>
    </row>
    <row r="327" spans="1:10" s="3230" customFormat="1" ht="18" customHeight="1" outlineLevel="1">
      <c r="A327" s="3223"/>
      <c r="B327" s="3133" t="s">
        <v>1920</v>
      </c>
      <c r="C327" s="3224"/>
      <c r="D327" s="3225"/>
      <c r="E327" s="3226"/>
      <c r="F327" s="3524" t="s">
        <v>24</v>
      </c>
      <c r="G327" s="3629"/>
      <c r="H327" s="3524"/>
      <c r="I327" s="3524"/>
      <c r="J327" s="3601"/>
    </row>
    <row r="328" spans="1:10" s="3230" customFormat="1" ht="18" customHeight="1">
      <c r="A328" s="3223"/>
      <c r="B328" s="3133" t="s">
        <v>1921</v>
      </c>
      <c r="C328" s="3224"/>
      <c r="D328" s="3225"/>
      <c r="E328" s="3226"/>
      <c r="F328" s="3524" t="s">
        <v>24</v>
      </c>
      <c r="G328" s="3629"/>
      <c r="H328" s="3524"/>
      <c r="I328" s="3524"/>
      <c r="J328" s="3601"/>
    </row>
    <row r="329" spans="1:10" s="3230" customFormat="1" ht="18" customHeight="1" outlineLevel="1">
      <c r="A329" s="3223"/>
      <c r="B329" s="3133" t="s">
        <v>1922</v>
      </c>
      <c r="C329" s="3224"/>
      <c r="D329" s="3225"/>
      <c r="E329" s="3226"/>
      <c r="F329" s="3524" t="s">
        <v>24</v>
      </c>
      <c r="G329" s="3629"/>
      <c r="H329" s="3524"/>
      <c r="I329" s="3524"/>
      <c r="J329" s="3601"/>
    </row>
    <row r="330" spans="1:10" s="3230" customFormat="1" ht="18" customHeight="1" outlineLevel="1">
      <c r="A330" s="3223"/>
      <c r="B330" s="3133" t="s">
        <v>1923</v>
      </c>
      <c r="C330" s="3224"/>
      <c r="D330" s="3225"/>
      <c r="E330" s="3226"/>
      <c r="F330" s="3524" t="s">
        <v>24</v>
      </c>
      <c r="G330" s="3629"/>
      <c r="H330" s="3524"/>
      <c r="I330" s="3524"/>
      <c r="J330" s="3601"/>
    </row>
    <row r="331" spans="1:10" s="3230" customFormat="1" ht="18" customHeight="1" outlineLevel="1">
      <c r="A331" s="3223"/>
      <c r="B331" s="3133" t="s">
        <v>1924</v>
      </c>
      <c r="C331" s="3224"/>
      <c r="D331" s="3225"/>
      <c r="E331" s="3226"/>
      <c r="F331" s="3524" t="s">
        <v>24</v>
      </c>
      <c r="G331" s="3629"/>
      <c r="H331" s="3524"/>
      <c r="I331" s="3524"/>
      <c r="J331" s="3601"/>
    </row>
    <row r="332" spans="1:10" s="3230" customFormat="1" ht="18" customHeight="1" outlineLevel="1">
      <c r="A332" s="3223"/>
      <c r="B332" s="3133" t="s">
        <v>1925</v>
      </c>
      <c r="C332" s="3224"/>
      <c r="D332" s="3225"/>
      <c r="E332" s="3226"/>
      <c r="F332" s="3524" t="s">
        <v>24</v>
      </c>
      <c r="G332" s="3629"/>
      <c r="H332" s="3524"/>
      <c r="I332" s="3524"/>
      <c r="J332" s="3601"/>
    </row>
    <row r="333" spans="1:10" s="3230" customFormat="1" ht="18" customHeight="1">
      <c r="A333" s="3223"/>
      <c r="B333" s="3133" t="s">
        <v>1926</v>
      </c>
      <c r="C333" s="3224"/>
      <c r="D333" s="3225"/>
      <c r="E333" s="3226"/>
      <c r="F333" s="3524" t="s">
        <v>24</v>
      </c>
      <c r="G333" s="3629"/>
      <c r="H333" s="3524"/>
      <c r="I333" s="3524"/>
      <c r="J333" s="3601"/>
    </row>
    <row r="334" spans="1:10" s="3230" customFormat="1" ht="18" customHeight="1" outlineLevel="1">
      <c r="A334" s="3223"/>
      <c r="B334" s="3133" t="s">
        <v>1927</v>
      </c>
      <c r="C334" s="3224"/>
      <c r="D334" s="3225"/>
      <c r="E334" s="3226"/>
      <c r="F334" s="3524" t="s">
        <v>24</v>
      </c>
      <c r="G334" s="3629"/>
      <c r="H334" s="3524"/>
      <c r="I334" s="3524"/>
      <c r="J334" s="3601"/>
    </row>
    <row r="335" spans="1:10" s="3230" customFormat="1" ht="18" customHeight="1" outlineLevel="1">
      <c r="A335" s="3223"/>
      <c r="B335" s="3133" t="s">
        <v>1928</v>
      </c>
      <c r="C335" s="3224"/>
      <c r="D335" s="3225"/>
      <c r="E335" s="3226"/>
      <c r="F335" s="3524" t="s">
        <v>24</v>
      </c>
      <c r="G335" s="3629"/>
      <c r="H335" s="3524"/>
      <c r="I335" s="3524"/>
      <c r="J335" s="3601"/>
    </row>
    <row r="336" spans="1:10" s="3230" customFormat="1" ht="18" customHeight="1">
      <c r="A336" s="3223"/>
      <c r="B336" s="3133" t="s">
        <v>1929</v>
      </c>
      <c r="C336" s="3224"/>
      <c r="D336" s="3225"/>
      <c r="E336" s="3226"/>
      <c r="F336" s="3524" t="s">
        <v>24</v>
      </c>
      <c r="G336" s="3629"/>
      <c r="H336" s="3524"/>
      <c r="I336" s="3524"/>
      <c r="J336" s="3601"/>
    </row>
    <row r="337" spans="1:16" s="3230" customFormat="1" ht="18" customHeight="1" outlineLevel="1">
      <c r="A337" s="3223"/>
      <c r="B337" s="3133" t="s">
        <v>1930</v>
      </c>
      <c r="C337" s="3224"/>
      <c r="D337" s="3225"/>
      <c r="E337" s="3226"/>
      <c r="F337" s="3524" t="s">
        <v>24</v>
      </c>
      <c r="G337" s="3629"/>
      <c r="H337" s="3524"/>
      <c r="I337" s="3524"/>
      <c r="J337" s="3601"/>
    </row>
    <row r="338" spans="1:16" s="3230" customFormat="1" ht="18" customHeight="1" outlineLevel="1">
      <c r="A338" s="3223"/>
      <c r="B338" s="3133" t="s">
        <v>1931</v>
      </c>
      <c r="C338" s="3224"/>
      <c r="D338" s="3225"/>
      <c r="E338" s="3226"/>
      <c r="F338" s="3524" t="s">
        <v>24</v>
      </c>
      <c r="G338" s="3629"/>
      <c r="H338" s="3524"/>
      <c r="I338" s="3524"/>
      <c r="J338" s="3601"/>
    </row>
    <row r="339" spans="1:16" s="3230" customFormat="1" ht="18" customHeight="1">
      <c r="A339" s="3266"/>
      <c r="B339" s="3133" t="s">
        <v>1932</v>
      </c>
      <c r="C339" s="3224"/>
      <c r="D339" s="3225"/>
      <c r="E339" s="3226"/>
      <c r="F339" s="3524" t="s">
        <v>24</v>
      </c>
      <c r="G339" s="3629"/>
      <c r="H339" s="3524"/>
      <c r="I339" s="3524"/>
      <c r="J339" s="3601"/>
    </row>
    <row r="340" spans="1:16" s="3230" customFormat="1" ht="18" customHeight="1" outlineLevel="1">
      <c r="A340" s="3223"/>
      <c r="B340" s="3133" t="s">
        <v>1933</v>
      </c>
      <c r="C340" s="3224"/>
      <c r="D340" s="3225"/>
      <c r="E340" s="3226"/>
      <c r="F340" s="3524" t="s">
        <v>24</v>
      </c>
      <c r="G340" s="3629"/>
      <c r="H340" s="3524"/>
      <c r="I340" s="3524"/>
      <c r="J340" s="3601"/>
    </row>
    <row r="341" spans="1:16" s="3230" customFormat="1" ht="18" customHeight="1" outlineLevel="1">
      <c r="A341" s="3223"/>
      <c r="B341" s="3133" t="s">
        <v>1934</v>
      </c>
      <c r="C341" s="3224"/>
      <c r="D341" s="3225"/>
      <c r="E341" s="3226"/>
      <c r="F341" s="3524" t="s">
        <v>24</v>
      </c>
      <c r="G341" s="3629"/>
      <c r="H341" s="3524"/>
      <c r="I341" s="3524"/>
      <c r="J341" s="3601"/>
    </row>
    <row r="342" spans="1:16" s="3230" customFormat="1" ht="18" customHeight="1">
      <c r="A342" s="3246"/>
      <c r="B342" s="3153" t="s">
        <v>1935</v>
      </c>
      <c r="C342" s="3224"/>
      <c r="D342" s="3225"/>
      <c r="E342" s="3247"/>
      <c r="F342" s="3524" t="s">
        <v>24</v>
      </c>
      <c r="G342" s="3629"/>
      <c r="H342" s="3524"/>
      <c r="I342" s="3524"/>
      <c r="J342" s="3604"/>
    </row>
    <row r="343" spans="1:16" s="3384" customFormat="1" ht="27.95" customHeight="1">
      <c r="A343" s="3245"/>
      <c r="B343" s="3626"/>
      <c r="C343" s="3620"/>
      <c r="D343" s="3627"/>
      <c r="E343" s="3086"/>
      <c r="F343" s="3086"/>
      <c r="G343" s="3466"/>
      <c r="H343" s="3128"/>
      <c r="I343" s="3128"/>
      <c r="J343" s="3128"/>
    </row>
    <row r="344" spans="1:16" s="3384" customFormat="1" ht="27.95" customHeight="1">
      <c r="A344" s="3567"/>
      <c r="B344" s="3568"/>
      <c r="C344" s="3630"/>
      <c r="D344" s="3631"/>
      <c r="E344" s="3432"/>
      <c r="F344" s="3432"/>
      <c r="G344" s="3607"/>
      <c r="H344" s="3531"/>
      <c r="I344" s="3532"/>
      <c r="J344" s="3533"/>
      <c r="L344" s="3408"/>
      <c r="M344" s="3408"/>
      <c r="N344" s="3408"/>
      <c r="O344" s="3408"/>
      <c r="P344" s="3408"/>
    </row>
    <row r="345" spans="1:16" s="3384" customFormat="1" ht="27.95" customHeight="1">
      <c r="A345" s="3375" t="s">
        <v>1684</v>
      </c>
      <c r="B345" s="3632" t="s">
        <v>1694</v>
      </c>
      <c r="C345" s="3633"/>
      <c r="D345" s="3634"/>
      <c r="E345" s="3635" t="s">
        <v>936</v>
      </c>
      <c r="F345" s="3380"/>
      <c r="G345" s="3380"/>
      <c r="H345" s="3499"/>
      <c r="I345" s="3382"/>
      <c r="J345" s="3439" t="s">
        <v>1990</v>
      </c>
      <c r="K345" s="3384" t="s">
        <v>2001</v>
      </c>
      <c r="L345" s="3636"/>
      <c r="M345" s="3637"/>
      <c r="N345" s="3637"/>
      <c r="O345" s="3408">
        <v>12</v>
      </c>
      <c r="P345" s="3408"/>
    </row>
    <row r="346" spans="1:16" s="3384" customFormat="1" ht="27.95" customHeight="1">
      <c r="A346" s="3469"/>
      <c r="B346" s="3638" t="s">
        <v>1832</v>
      </c>
      <c r="C346" s="3639"/>
      <c r="D346" s="3640"/>
      <c r="E346" s="3480" t="s">
        <v>943</v>
      </c>
      <c r="F346" s="3419"/>
      <c r="G346" s="3420"/>
      <c r="H346" s="3503"/>
      <c r="I346" s="3391"/>
      <c r="J346" s="3392"/>
      <c r="L346" s="3636"/>
      <c r="M346" s="3637"/>
      <c r="N346" s="3637"/>
      <c r="O346" s="3408"/>
      <c r="P346" s="3408"/>
    </row>
    <row r="347" spans="1:16" s="3384" customFormat="1" ht="27.95" customHeight="1">
      <c r="A347" s="3497"/>
      <c r="B347" s="3641" t="s">
        <v>1331</v>
      </c>
      <c r="C347" s="3642"/>
      <c r="D347" s="3593"/>
      <c r="E347" s="3480" t="s">
        <v>663</v>
      </c>
      <c r="F347" s="3487"/>
      <c r="G347" s="3643"/>
      <c r="H347" s="3596"/>
      <c r="I347" s="3596"/>
      <c r="J347" s="3128"/>
      <c r="L347" s="3413"/>
      <c r="M347" s="3414"/>
      <c r="N347" s="3413"/>
      <c r="O347" s="3408"/>
      <c r="P347" s="3408"/>
    </row>
    <row r="348" spans="1:16" s="3384" customFormat="1" ht="27.95" customHeight="1">
      <c r="A348" s="3497"/>
      <c r="B348" s="3644" t="s">
        <v>1401</v>
      </c>
      <c r="C348" s="3642"/>
      <c r="D348" s="3593"/>
      <c r="E348" s="3086"/>
      <c r="F348" s="3086"/>
      <c r="G348" s="3466"/>
      <c r="H348" s="3128"/>
      <c r="I348" s="3128"/>
      <c r="J348" s="3128"/>
      <c r="L348" s="3413"/>
      <c r="M348" s="3414"/>
      <c r="N348" s="3413"/>
      <c r="O348" s="3408"/>
      <c r="P348" s="3408"/>
    </row>
    <row r="349" spans="1:16" s="3384" customFormat="1" ht="27.95" customHeight="1">
      <c r="A349" s="3469"/>
      <c r="B349" s="3397" t="s">
        <v>67</v>
      </c>
      <c r="C349" s="3443" t="s">
        <v>1332</v>
      </c>
      <c r="D349" s="3444"/>
      <c r="E349" s="3086"/>
      <c r="F349" s="3596" t="s">
        <v>24</v>
      </c>
      <c r="G349" s="3487"/>
      <c r="H349" s="3596"/>
      <c r="I349" s="3596"/>
      <c r="J349" s="3128"/>
      <c r="L349" s="3413"/>
      <c r="M349" s="3414"/>
      <c r="N349" s="3413"/>
      <c r="O349" s="3408"/>
      <c r="P349" s="3408"/>
    </row>
    <row r="350" spans="1:16" s="3384" customFormat="1" ht="27.95" customHeight="1">
      <c r="A350" s="3245"/>
      <c r="B350" s="3397"/>
      <c r="C350" s="3443"/>
      <c r="D350" s="3444"/>
      <c r="E350" s="3086"/>
      <c r="F350" s="3086"/>
      <c r="G350" s="3466"/>
      <c r="H350" s="3128"/>
      <c r="I350" s="3128"/>
      <c r="J350" s="3128"/>
      <c r="K350" s="3617"/>
      <c r="L350" s="3413"/>
      <c r="M350" s="3414"/>
      <c r="N350" s="3413"/>
      <c r="O350" s="3408"/>
      <c r="P350" s="3408"/>
    </row>
    <row r="351" spans="1:16" s="3384" customFormat="1" ht="27.95" customHeight="1">
      <c r="A351" s="3245"/>
      <c r="B351" s="3397"/>
      <c r="C351" s="3467"/>
      <c r="D351" s="3444"/>
      <c r="E351" s="3086"/>
      <c r="F351" s="3086"/>
      <c r="G351" s="3466"/>
      <c r="H351" s="3128"/>
      <c r="I351" s="3128"/>
      <c r="J351" s="3128"/>
      <c r="L351" s="3645"/>
      <c r="M351" s="3414"/>
      <c r="N351" s="3646"/>
      <c r="O351" s="3408"/>
      <c r="P351" s="3408"/>
    </row>
    <row r="352" spans="1:16" s="3384" customFormat="1" ht="27.95" customHeight="1">
      <c r="A352" s="3647"/>
      <c r="B352" s="3397"/>
      <c r="C352" s="3443"/>
      <c r="D352" s="3444"/>
      <c r="E352" s="3086"/>
      <c r="F352" s="3086"/>
      <c r="G352" s="3466"/>
      <c r="H352" s="3128"/>
      <c r="I352" s="3128"/>
      <c r="J352" s="3128"/>
    </row>
    <row r="353" spans="1:17" s="3384" customFormat="1" ht="27.95" customHeight="1">
      <c r="A353" s="3647"/>
      <c r="B353" s="3397"/>
      <c r="C353" s="3443"/>
      <c r="D353" s="3444"/>
      <c r="E353" s="3086"/>
      <c r="F353" s="3086"/>
      <c r="G353" s="3466"/>
      <c r="H353" s="3128"/>
      <c r="I353" s="3128"/>
      <c r="J353" s="3128"/>
    </row>
    <row r="354" spans="1:17" s="3384" customFormat="1" ht="27.95" customHeight="1">
      <c r="A354" s="3647"/>
      <c r="B354" s="3502" t="s">
        <v>1695</v>
      </c>
      <c r="C354" s="3648"/>
      <c r="D354" s="3649"/>
      <c r="E354" s="3480" t="s">
        <v>936</v>
      </c>
      <c r="F354" s="3389"/>
      <c r="G354" s="3389"/>
      <c r="H354" s="3503"/>
      <c r="I354" s="3391"/>
      <c r="J354" s="3422" t="s">
        <v>2067</v>
      </c>
      <c r="K354" s="3617" t="s">
        <v>2220</v>
      </c>
      <c r="O354" s="3384">
        <v>13</v>
      </c>
    </row>
    <row r="355" spans="1:17" s="3384" customFormat="1" ht="27.95" customHeight="1">
      <c r="A355" s="3647"/>
      <c r="B355" s="3650" t="s">
        <v>2240</v>
      </c>
      <c r="C355" s="3648"/>
      <c r="D355" s="3649"/>
      <c r="E355" s="3480" t="s">
        <v>943</v>
      </c>
      <c r="F355" s="3086"/>
      <c r="G355" s="3420"/>
      <c r="H355" s="3503"/>
      <c r="I355" s="3391"/>
      <c r="J355" s="3392"/>
      <c r="L355" s="3413"/>
      <c r="M355" s="3414"/>
      <c r="N355" s="3413"/>
      <c r="O355" s="3408"/>
      <c r="P355" s="3408"/>
      <c r="Q355" s="3408"/>
    </row>
    <row r="356" spans="1:17" s="3384" customFormat="1" ht="27.95" customHeight="1">
      <c r="A356" s="3647"/>
      <c r="B356" s="3423" t="s">
        <v>2017</v>
      </c>
      <c r="C356" s="3651"/>
      <c r="D356" s="3425"/>
      <c r="E356" s="3480" t="s">
        <v>663</v>
      </c>
      <c r="F356" s="3487" t="s">
        <v>24</v>
      </c>
      <c r="G356" s="3487"/>
      <c r="H356" s="3487"/>
      <c r="I356" s="3487"/>
      <c r="J356" s="3128"/>
      <c r="L356" s="3413"/>
      <c r="M356" s="3414"/>
      <c r="N356" s="3413"/>
      <c r="O356" s="3408"/>
      <c r="P356" s="3408"/>
      <c r="Q356" s="3408"/>
    </row>
    <row r="357" spans="1:17" s="3384" customFormat="1" ht="27.95" customHeight="1">
      <c r="A357" s="3647"/>
      <c r="B357" s="3423"/>
      <c r="C357" s="3504"/>
      <c r="D357" s="3425"/>
      <c r="E357" s="3086"/>
      <c r="F357" s="3652"/>
      <c r="G357" s="3653"/>
      <c r="H357" s="3654"/>
      <c r="I357" s="3655"/>
      <c r="J357" s="3128"/>
      <c r="L357" s="3413"/>
      <c r="M357" s="3414"/>
      <c r="N357" s="3413"/>
      <c r="O357" s="3408"/>
      <c r="P357" s="3408"/>
      <c r="Q357" s="3408"/>
    </row>
    <row r="358" spans="1:17" s="3384" customFormat="1" ht="27.95" customHeight="1">
      <c r="A358" s="3647"/>
      <c r="B358" s="3423"/>
      <c r="C358" s="3656"/>
      <c r="D358" s="3425"/>
      <c r="E358" s="3086"/>
      <c r="F358" s="3657"/>
      <c r="G358" s="3657"/>
      <c r="H358" s="3657"/>
      <c r="I358" s="3487"/>
      <c r="J358" s="3128"/>
      <c r="K358" s="3617"/>
      <c r="L358" s="3413"/>
      <c r="M358" s="3414"/>
      <c r="N358" s="3413"/>
      <c r="O358" s="3408"/>
      <c r="P358" s="3408"/>
      <c r="Q358" s="3408"/>
    </row>
    <row r="359" spans="1:17" s="3384" customFormat="1" ht="27.95" customHeight="1">
      <c r="A359" s="3402"/>
      <c r="B359" s="3403"/>
      <c r="C359" s="3547"/>
      <c r="D359" s="3658"/>
      <c r="E359" s="3560"/>
      <c r="F359" s="3560"/>
      <c r="G359" s="3561"/>
      <c r="H359" s="3623"/>
      <c r="I359" s="3395"/>
      <c r="J359" s="3407"/>
      <c r="L359" s="3413"/>
      <c r="M359" s="3414"/>
      <c r="N359" s="3413"/>
      <c r="O359" s="3408"/>
      <c r="P359" s="3408"/>
      <c r="Q359" s="3408"/>
    </row>
    <row r="360" spans="1:17" s="3384" customFormat="1" ht="27.95" customHeight="1">
      <c r="A360" s="3409"/>
      <c r="B360" s="3416" t="s">
        <v>1696</v>
      </c>
      <c r="C360" s="3440"/>
      <c r="D360" s="3418"/>
      <c r="E360" s="3480" t="s">
        <v>936</v>
      </c>
      <c r="F360" s="3389"/>
      <c r="G360" s="3389"/>
      <c r="H360" s="3503"/>
      <c r="I360" s="3391"/>
      <c r="J360" s="3422" t="s">
        <v>1942</v>
      </c>
      <c r="L360" s="3413"/>
      <c r="M360" s="3414"/>
      <c r="N360" s="3413"/>
      <c r="O360" s="3408">
        <v>14</v>
      </c>
      <c r="P360" s="3408"/>
      <c r="Q360" s="3408"/>
    </row>
    <row r="361" spans="1:17" s="3384" customFormat="1" ht="27.95" customHeight="1">
      <c r="A361" s="3647"/>
      <c r="B361" s="3416" t="s">
        <v>1333</v>
      </c>
      <c r="C361" s="3440"/>
      <c r="D361" s="3418"/>
      <c r="E361" s="3480" t="s">
        <v>943</v>
      </c>
      <c r="F361" s="3419"/>
      <c r="G361" s="3420"/>
      <c r="H361" s="3503"/>
      <c r="I361" s="3391"/>
      <c r="J361" s="3392"/>
      <c r="L361" s="3413"/>
      <c r="M361" s="3414"/>
      <c r="N361" s="3413"/>
      <c r="O361" s="3408"/>
      <c r="P361" s="3408"/>
      <c r="Q361" s="3408"/>
    </row>
    <row r="362" spans="1:17" s="3384" customFormat="1" ht="27.95" customHeight="1">
      <c r="A362" s="3647"/>
      <c r="B362" s="3416" t="s">
        <v>1402</v>
      </c>
      <c r="C362" s="3440"/>
      <c r="D362" s="3418"/>
      <c r="E362" s="3480" t="s">
        <v>663</v>
      </c>
      <c r="F362" s="3419"/>
      <c r="G362" s="3420"/>
      <c r="H362" s="3503"/>
      <c r="I362" s="3391"/>
      <c r="J362" s="3392"/>
      <c r="L362" s="3413"/>
      <c r="M362" s="3414"/>
      <c r="N362" s="3413"/>
      <c r="O362" s="3408"/>
      <c r="P362" s="3408"/>
      <c r="Q362" s="3408"/>
    </row>
    <row r="363" spans="1:17" s="3384" customFormat="1" ht="27.95" customHeight="1">
      <c r="A363" s="3647"/>
      <c r="B363" s="3659" t="s">
        <v>1403</v>
      </c>
      <c r="C363" s="3440"/>
      <c r="D363" s="3418"/>
      <c r="E363" s="3389"/>
      <c r="F363" s="3419"/>
      <c r="G363" s="3420"/>
      <c r="H363" s="3503"/>
      <c r="I363" s="3391"/>
      <c r="J363" s="3392"/>
      <c r="L363" s="3413"/>
      <c r="M363" s="3414"/>
      <c r="N363" s="3413"/>
      <c r="O363" s="3408"/>
      <c r="P363" s="3408"/>
      <c r="Q363" s="3408"/>
    </row>
    <row r="364" spans="1:17" s="3384" customFormat="1" ht="27.95" customHeight="1">
      <c r="A364" s="3647"/>
      <c r="B364" s="3504" t="s">
        <v>2018</v>
      </c>
      <c r="C364" s="3651"/>
      <c r="D364" s="3425"/>
      <c r="E364" s="3086"/>
      <c r="F364" s="3522" t="s">
        <v>24</v>
      </c>
      <c r="G364" s="3566"/>
      <c r="H364" s="3522"/>
      <c r="I364" s="3522"/>
      <c r="J364" s="3128"/>
      <c r="L364" s="3413"/>
      <c r="M364" s="3414"/>
      <c r="N364" s="3413"/>
      <c r="O364" s="3408"/>
      <c r="P364" s="3408"/>
      <c r="Q364" s="3408"/>
    </row>
    <row r="365" spans="1:17" s="3478" customFormat="1" ht="18" customHeight="1">
      <c r="A365" s="3423"/>
      <c r="B365" s="3133" t="s">
        <v>1884</v>
      </c>
      <c r="C365" s="3506"/>
      <c r="D365" s="3225"/>
      <c r="E365" s="3507"/>
      <c r="F365" s="3522" t="s">
        <v>24</v>
      </c>
      <c r="G365" s="3660"/>
      <c r="H365" s="3522"/>
      <c r="I365" s="3522"/>
      <c r="J365" s="3481"/>
    </row>
    <row r="366" spans="1:17" s="3478" customFormat="1" ht="18" customHeight="1">
      <c r="A366" s="3423"/>
      <c r="B366" s="3133" t="s">
        <v>1888</v>
      </c>
      <c r="C366" s="3506"/>
      <c r="D366" s="3225"/>
      <c r="E366" s="3507"/>
      <c r="F366" s="3522" t="s">
        <v>24</v>
      </c>
      <c r="G366" s="3660"/>
      <c r="H366" s="3522"/>
      <c r="I366" s="3522"/>
      <c r="J366" s="3481"/>
    </row>
    <row r="367" spans="1:17" s="3478" customFormat="1" ht="18" customHeight="1">
      <c r="A367" s="3423"/>
      <c r="B367" s="3133" t="s">
        <v>1892</v>
      </c>
      <c r="C367" s="3506"/>
      <c r="D367" s="3225"/>
      <c r="E367" s="3507"/>
      <c r="F367" s="3522" t="s">
        <v>24</v>
      </c>
      <c r="G367" s="3660"/>
      <c r="H367" s="3522"/>
      <c r="I367" s="3522"/>
      <c r="J367" s="3481"/>
    </row>
    <row r="368" spans="1:17" s="3478" customFormat="1" ht="18" customHeight="1">
      <c r="A368" s="3423"/>
      <c r="B368" s="3133" t="s">
        <v>1897</v>
      </c>
      <c r="C368" s="3506"/>
      <c r="D368" s="3225"/>
      <c r="E368" s="3507"/>
      <c r="F368" s="3522" t="s">
        <v>24</v>
      </c>
      <c r="G368" s="3660"/>
      <c r="H368" s="3522"/>
      <c r="I368" s="3522"/>
      <c r="J368" s="3481"/>
    </row>
    <row r="369" spans="1:17" s="3478" customFormat="1" ht="18" customHeight="1">
      <c r="A369" s="3423"/>
      <c r="B369" s="3133" t="s">
        <v>1900</v>
      </c>
      <c r="C369" s="3506"/>
      <c r="D369" s="3225"/>
      <c r="E369" s="3507"/>
      <c r="F369" s="3522" t="s">
        <v>24</v>
      </c>
      <c r="G369" s="3660"/>
      <c r="H369" s="3522"/>
      <c r="I369" s="3522"/>
      <c r="J369" s="3481"/>
    </row>
    <row r="370" spans="1:17" s="3478" customFormat="1" ht="18" customHeight="1">
      <c r="A370" s="3509"/>
      <c r="B370" s="3133" t="s">
        <v>1905</v>
      </c>
      <c r="C370" s="3506"/>
      <c r="D370" s="3225"/>
      <c r="E370" s="3510"/>
      <c r="F370" s="3522" t="s">
        <v>24</v>
      </c>
      <c r="G370" s="3660"/>
      <c r="H370" s="3522"/>
      <c r="I370" s="3522"/>
      <c r="J370" s="3511"/>
    </row>
    <row r="371" spans="1:17" s="3478" customFormat="1" ht="18" customHeight="1">
      <c r="A371" s="3509"/>
      <c r="B371" s="3133" t="s">
        <v>1909</v>
      </c>
      <c r="C371" s="3506"/>
      <c r="D371" s="3225"/>
      <c r="E371" s="3510"/>
      <c r="F371" s="3522" t="s">
        <v>24</v>
      </c>
      <c r="G371" s="3660"/>
      <c r="H371" s="3522"/>
      <c r="I371" s="3522"/>
      <c r="J371" s="3511"/>
    </row>
    <row r="372" spans="1:17" s="3478" customFormat="1" ht="18" customHeight="1">
      <c r="A372" s="3509"/>
      <c r="B372" s="3133" t="s">
        <v>1910</v>
      </c>
      <c r="C372" s="3506"/>
      <c r="D372" s="3225"/>
      <c r="E372" s="3510"/>
      <c r="F372" s="3522" t="s">
        <v>24</v>
      </c>
      <c r="G372" s="3660"/>
      <c r="H372" s="3522"/>
      <c r="I372" s="3522"/>
      <c r="J372" s="3511"/>
    </row>
    <row r="373" spans="1:17" s="3478" customFormat="1" ht="18" customHeight="1">
      <c r="A373" s="3509"/>
      <c r="B373" s="3133" t="s">
        <v>1913</v>
      </c>
      <c r="C373" s="3506"/>
      <c r="D373" s="3225"/>
      <c r="E373" s="3510"/>
      <c r="F373" s="3522" t="s">
        <v>24</v>
      </c>
      <c r="G373" s="3660"/>
      <c r="H373" s="3522"/>
      <c r="I373" s="3522"/>
      <c r="J373" s="3511"/>
    </row>
    <row r="374" spans="1:17" s="3478" customFormat="1" ht="18" customHeight="1">
      <c r="A374" s="3509"/>
      <c r="B374" s="3133" t="s">
        <v>1917</v>
      </c>
      <c r="C374" s="3506"/>
      <c r="D374" s="3225"/>
      <c r="E374" s="3510"/>
      <c r="F374" s="3522" t="s">
        <v>24</v>
      </c>
      <c r="G374" s="3660"/>
      <c r="H374" s="3522"/>
      <c r="I374" s="3522"/>
      <c r="J374" s="3511"/>
    </row>
    <row r="375" spans="1:17" s="3478" customFormat="1" ht="18" customHeight="1">
      <c r="A375" s="3509"/>
      <c r="B375" s="3133" t="s">
        <v>1921</v>
      </c>
      <c r="C375" s="3506"/>
      <c r="D375" s="3225"/>
      <c r="E375" s="3510"/>
      <c r="F375" s="3522" t="s">
        <v>24</v>
      </c>
      <c r="G375" s="3660"/>
      <c r="H375" s="3522"/>
      <c r="I375" s="3522"/>
      <c r="J375" s="3511"/>
    </row>
    <row r="376" spans="1:17" s="3478" customFormat="1" ht="18" customHeight="1">
      <c r="A376" s="3509"/>
      <c r="B376" s="3133" t="s">
        <v>1926</v>
      </c>
      <c r="C376" s="3506"/>
      <c r="D376" s="3225"/>
      <c r="E376" s="3510"/>
      <c r="F376" s="3522" t="s">
        <v>24</v>
      </c>
      <c r="G376" s="3660"/>
      <c r="H376" s="3522"/>
      <c r="I376" s="3522"/>
      <c r="J376" s="3511"/>
    </row>
    <row r="377" spans="1:17" s="3478" customFormat="1" ht="18" customHeight="1">
      <c r="A377" s="3509"/>
      <c r="B377" s="3133" t="s">
        <v>1929</v>
      </c>
      <c r="C377" s="3506"/>
      <c r="D377" s="3225"/>
      <c r="E377" s="3510"/>
      <c r="F377" s="3522" t="s">
        <v>24</v>
      </c>
      <c r="G377" s="3660"/>
      <c r="H377" s="3522"/>
      <c r="I377" s="3522"/>
      <c r="J377" s="3511"/>
    </row>
    <row r="378" spans="1:17" s="3478" customFormat="1" ht="18" customHeight="1">
      <c r="A378" s="3509"/>
      <c r="B378" s="3133" t="s">
        <v>1932</v>
      </c>
      <c r="C378" s="3506"/>
      <c r="D378" s="3225"/>
      <c r="E378" s="3510"/>
      <c r="F378" s="3522" t="s">
        <v>24</v>
      </c>
      <c r="G378" s="3660"/>
      <c r="H378" s="3522"/>
      <c r="I378" s="3522"/>
      <c r="J378" s="3511"/>
    </row>
    <row r="379" spans="1:17" s="3478" customFormat="1" ht="18" customHeight="1">
      <c r="A379" s="3509"/>
      <c r="B379" s="3153" t="s">
        <v>1935</v>
      </c>
      <c r="C379" s="3506"/>
      <c r="D379" s="3225"/>
      <c r="E379" s="3510"/>
      <c r="F379" s="3522" t="s">
        <v>24</v>
      </c>
      <c r="G379" s="3660"/>
      <c r="H379" s="3522"/>
      <c r="I379" s="3522"/>
      <c r="J379" s="3511"/>
    </row>
    <row r="380" spans="1:17" s="3384" customFormat="1" ht="27.95" customHeight="1">
      <c r="A380" s="3647"/>
      <c r="B380" s="3504"/>
      <c r="C380" s="3504"/>
      <c r="D380" s="3425"/>
      <c r="E380" s="3086"/>
      <c r="F380" s="3086"/>
      <c r="G380" s="3466"/>
      <c r="H380" s="3128"/>
      <c r="I380" s="3128"/>
      <c r="J380" s="3128"/>
      <c r="L380" s="3413"/>
      <c r="M380" s="3414"/>
      <c r="N380" s="3413"/>
      <c r="O380" s="3408"/>
      <c r="P380" s="3408"/>
      <c r="Q380" s="3408"/>
    </row>
    <row r="381" spans="1:17" s="3384" customFormat="1" ht="27.95" customHeight="1">
      <c r="A381" s="3567"/>
      <c r="B381" s="3661"/>
      <c r="C381" s="3662"/>
      <c r="D381" s="3431"/>
      <c r="E381" s="3432"/>
      <c r="F381" s="3432"/>
      <c r="G381" s="3607"/>
      <c r="H381" s="3192"/>
      <c r="I381" s="3192"/>
      <c r="J381" s="3192"/>
      <c r="L381" s="3413"/>
      <c r="M381" s="3414"/>
      <c r="N381" s="3413"/>
      <c r="O381" s="3408"/>
      <c r="P381" s="3408"/>
      <c r="Q381" s="3408"/>
    </row>
    <row r="382" spans="1:17" s="3384" customFormat="1" ht="27.95" customHeight="1">
      <c r="A382" s="3375" t="s">
        <v>1684</v>
      </c>
      <c r="B382" s="3663" t="s">
        <v>1697</v>
      </c>
      <c r="C382" s="3664"/>
      <c r="D382" s="3665"/>
      <c r="E382" s="3635" t="s">
        <v>936</v>
      </c>
      <c r="F382" s="3380"/>
      <c r="G382" s="3380"/>
      <c r="H382" s="3114"/>
      <c r="I382" s="3114"/>
      <c r="J382" s="3666" t="s">
        <v>2067</v>
      </c>
      <c r="K382" s="3384" t="s">
        <v>1947</v>
      </c>
      <c r="L382" s="3413"/>
      <c r="M382" s="3414"/>
      <c r="N382" s="3413"/>
      <c r="O382" s="3408">
        <v>15</v>
      </c>
      <c r="P382" s="3408"/>
      <c r="Q382" s="3408"/>
    </row>
    <row r="383" spans="1:17" s="3384" customFormat="1" ht="27.95" customHeight="1">
      <c r="A383" s="3647"/>
      <c r="B383" s="3308" t="s">
        <v>2233</v>
      </c>
      <c r="C383" s="3288"/>
      <c r="D383" s="3289"/>
      <c r="E383" s="3480" t="s">
        <v>943</v>
      </c>
      <c r="F383" s="3419"/>
      <c r="G383" s="3420"/>
      <c r="H383" s="3128"/>
      <c r="I383" s="3128"/>
      <c r="J383" s="3128"/>
      <c r="L383" s="3413"/>
      <c r="M383" s="3414"/>
      <c r="N383" s="3413"/>
      <c r="O383" s="3408"/>
      <c r="P383" s="3408"/>
      <c r="Q383" s="3408"/>
    </row>
    <row r="384" spans="1:17" s="3384" customFormat="1" ht="27.95" customHeight="1">
      <c r="A384" s="3647"/>
      <c r="B384" s="3309" t="s">
        <v>1579</v>
      </c>
      <c r="C384" s="3288"/>
      <c r="D384" s="3289"/>
      <c r="E384" s="3480" t="s">
        <v>663</v>
      </c>
      <c r="F384" s="3419"/>
      <c r="G384" s="3420"/>
      <c r="H384" s="3128"/>
      <c r="I384" s="3128"/>
      <c r="J384" s="3128"/>
      <c r="L384" s="3413"/>
      <c r="M384" s="3414"/>
      <c r="N384" s="3413"/>
      <c r="O384" s="3408"/>
      <c r="P384" s="3408"/>
      <c r="Q384" s="3408"/>
    </row>
    <row r="385" spans="1:17" s="3384" customFormat="1" ht="27.95" customHeight="1">
      <c r="A385" s="3647"/>
      <c r="B385" s="3504" t="s">
        <v>160</v>
      </c>
      <c r="C385" s="3667">
        <v>15</v>
      </c>
      <c r="D385" s="3289" t="s">
        <v>1580</v>
      </c>
      <c r="E385" s="3389"/>
      <c r="F385" s="3668" t="s">
        <v>24</v>
      </c>
      <c r="G385" s="3519"/>
      <c r="H385" s="3286"/>
      <c r="I385" s="3286"/>
      <c r="J385" s="3128"/>
      <c r="L385" s="3413"/>
      <c r="M385" s="3414"/>
      <c r="N385" s="3413"/>
      <c r="O385" s="3408"/>
      <c r="P385" s="3408"/>
      <c r="Q385" s="3408"/>
    </row>
    <row r="386" spans="1:17" s="3384" customFormat="1" ht="27.95" customHeight="1">
      <c r="A386" s="3647"/>
      <c r="B386" s="3504"/>
      <c r="C386" s="3667"/>
      <c r="D386" s="3289"/>
      <c r="E386" s="3389"/>
      <c r="F386" s="3668"/>
      <c r="G386" s="3519"/>
      <c r="H386" s="3286"/>
      <c r="I386" s="3286"/>
      <c r="J386" s="3128"/>
      <c r="L386" s="3413"/>
      <c r="M386" s="3414"/>
      <c r="N386" s="3413"/>
      <c r="O386" s="3408"/>
      <c r="P386" s="3408"/>
      <c r="Q386" s="3408"/>
    </row>
    <row r="387" spans="1:17" s="3384" customFormat="1" ht="27.95" customHeight="1">
      <c r="A387" s="3647"/>
      <c r="B387" s="3504"/>
      <c r="C387" s="3667"/>
      <c r="D387" s="3289"/>
      <c r="E387" s="3086"/>
      <c r="F387" s="3086"/>
      <c r="G387" s="3466"/>
      <c r="H387" s="3128"/>
      <c r="I387" s="3128"/>
      <c r="J387" s="3128"/>
      <c r="L387" s="3413"/>
      <c r="M387" s="3414"/>
      <c r="N387" s="3413"/>
      <c r="O387" s="3408"/>
      <c r="P387" s="3408"/>
      <c r="Q387" s="3408"/>
    </row>
    <row r="388" spans="1:17" s="3384" customFormat="1" ht="27.95" customHeight="1">
      <c r="A388" s="3669"/>
      <c r="B388" s="3308" t="s">
        <v>1698</v>
      </c>
      <c r="C388" s="3288"/>
      <c r="D388" s="3289"/>
      <c r="E388" s="3401"/>
      <c r="F388" s="3401"/>
      <c r="G388" s="3401"/>
      <c r="H388" s="3122"/>
      <c r="I388" s="3122"/>
      <c r="J388" s="3670" t="s">
        <v>2198</v>
      </c>
      <c r="L388" s="3413"/>
      <c r="M388" s="3414"/>
      <c r="N388" s="3413"/>
      <c r="O388" s="3408"/>
      <c r="P388" s="3408"/>
      <c r="Q388" s="3408"/>
    </row>
    <row r="389" spans="1:17" s="3384" customFormat="1" ht="27.95" customHeight="1">
      <c r="A389" s="3647"/>
      <c r="B389" s="3309" t="s">
        <v>1581</v>
      </c>
      <c r="C389" s="3288"/>
      <c r="D389" s="3289"/>
      <c r="E389" s="3389"/>
      <c r="F389" s="3419"/>
      <c r="G389" s="3420"/>
      <c r="H389" s="3128"/>
      <c r="I389" s="3128"/>
      <c r="J389" s="3128"/>
      <c r="L389" s="3413"/>
      <c r="M389" s="3414"/>
      <c r="N389" s="3413"/>
      <c r="O389" s="3408"/>
      <c r="P389" s="3408"/>
      <c r="Q389" s="3408"/>
    </row>
    <row r="390" spans="1:17" s="3384" customFormat="1" ht="27.95" customHeight="1">
      <c r="A390" s="3647"/>
      <c r="B390" s="3309" t="s">
        <v>1582</v>
      </c>
      <c r="C390" s="3288"/>
      <c r="D390" s="3289"/>
      <c r="E390" s="3389"/>
      <c r="F390" s="3419"/>
      <c r="G390" s="3420"/>
      <c r="H390" s="3128"/>
      <c r="I390" s="3128"/>
      <c r="J390" s="3128"/>
      <c r="L390" s="3413"/>
      <c r="M390" s="3414"/>
      <c r="N390" s="3413"/>
      <c r="O390" s="3408"/>
      <c r="P390" s="3408"/>
      <c r="Q390" s="3408"/>
    </row>
    <row r="391" spans="1:17" s="3384" customFormat="1" ht="27.95" customHeight="1">
      <c r="A391" s="3647"/>
      <c r="B391" s="3504" t="s">
        <v>2252</v>
      </c>
      <c r="C391" s="3671"/>
      <c r="D391" s="3289"/>
      <c r="E391" s="3520"/>
      <c r="F391" s="3672"/>
      <c r="G391" s="3673"/>
      <c r="H391" s="3128"/>
      <c r="I391" s="3128"/>
      <c r="J391" s="3128"/>
      <c r="L391" s="3413"/>
      <c r="M391" s="3414"/>
      <c r="N391" s="3413"/>
      <c r="O391" s="3408"/>
      <c r="P391" s="3408"/>
      <c r="Q391" s="3408"/>
    </row>
    <row r="392" spans="1:17" s="3384" customFormat="1" ht="27.95" customHeight="1">
      <c r="A392" s="3674"/>
      <c r="B392" s="3590"/>
      <c r="C392" s="3675"/>
      <c r="D392" s="3676"/>
      <c r="E392" s="3560"/>
      <c r="F392" s="3560"/>
      <c r="G392" s="3561"/>
      <c r="H392" s="3551"/>
      <c r="I392" s="3551"/>
      <c r="J392" s="3551"/>
      <c r="L392" s="3413"/>
      <c r="M392" s="3414"/>
      <c r="N392" s="3413"/>
      <c r="O392" s="3408"/>
      <c r="P392" s="3408"/>
      <c r="Q392" s="3408"/>
    </row>
    <row r="393" spans="1:17" s="3384" customFormat="1" ht="27.95" customHeight="1">
      <c r="A393" s="3409"/>
      <c r="B393" s="3416" t="s">
        <v>1699</v>
      </c>
      <c r="C393" s="3440"/>
      <c r="D393" s="3418"/>
      <c r="E393" s="3389"/>
      <c r="F393" s="3389"/>
      <c r="G393" s="3420"/>
      <c r="H393" s="3503"/>
      <c r="I393" s="3391"/>
      <c r="J393" s="3420"/>
      <c r="L393" s="3408"/>
      <c r="M393" s="3408"/>
      <c r="N393" s="3408"/>
      <c r="O393" s="3408"/>
      <c r="P393" s="3408"/>
      <c r="Q393" s="3408"/>
    </row>
    <row r="394" spans="1:17" s="3384" customFormat="1" ht="27.95" customHeight="1">
      <c r="A394" s="3245"/>
      <c r="B394" s="3416" t="s">
        <v>1583</v>
      </c>
      <c r="C394" s="3440"/>
      <c r="D394" s="3418"/>
      <c r="E394" s="3389"/>
      <c r="F394" s="3419"/>
      <c r="G394" s="3389"/>
      <c r="H394" s="3503"/>
      <c r="I394" s="3391"/>
      <c r="J394" s="3393"/>
    </row>
    <row r="395" spans="1:17" s="3384" customFormat="1" ht="27.95" customHeight="1">
      <c r="A395" s="3245"/>
      <c r="B395" s="3502" t="s">
        <v>1700</v>
      </c>
      <c r="C395" s="3440"/>
      <c r="D395" s="3418"/>
      <c r="E395" s="3380"/>
      <c r="F395" s="3419"/>
      <c r="G395" s="3420"/>
      <c r="H395" s="3503"/>
      <c r="I395" s="3391"/>
      <c r="J395" s="3420" t="s">
        <v>22</v>
      </c>
      <c r="K395" s="3534"/>
    </row>
    <row r="396" spans="1:17" s="3384" customFormat="1" ht="27.95" customHeight="1">
      <c r="A396" s="3245"/>
      <c r="B396" s="3650" t="s">
        <v>1585</v>
      </c>
      <c r="C396" s="3440"/>
      <c r="D396" s="3418"/>
      <c r="E396" s="3389"/>
      <c r="F396" s="3419"/>
      <c r="G396" s="3420"/>
      <c r="H396" s="3503"/>
      <c r="I396" s="3391"/>
      <c r="J396" s="3389"/>
    </row>
    <row r="397" spans="1:17" s="3384" customFormat="1" ht="27.95" customHeight="1">
      <c r="A397" s="3245"/>
      <c r="B397" s="3397"/>
      <c r="C397" s="3443"/>
      <c r="D397" s="3554"/>
      <c r="E397" s="3389"/>
      <c r="F397" s="3419"/>
      <c r="G397" s="3420"/>
      <c r="H397" s="3128"/>
      <c r="I397" s="3128"/>
      <c r="J397" s="3128"/>
    </row>
    <row r="398" spans="1:17" s="3384" customFormat="1" ht="27.95" customHeight="1">
      <c r="A398" s="3245"/>
      <c r="B398" s="3677" t="s">
        <v>1833</v>
      </c>
      <c r="C398" s="3656"/>
      <c r="D398" s="3425"/>
      <c r="E398" s="3678" t="s">
        <v>936</v>
      </c>
      <c r="F398" s="3513"/>
      <c r="G398" s="3513"/>
      <c r="H398" s="3679"/>
      <c r="I398" s="3679"/>
      <c r="J398" s="3524" t="s">
        <v>2000</v>
      </c>
      <c r="O398" s="3384">
        <v>16</v>
      </c>
    </row>
    <row r="399" spans="1:17" s="3384" customFormat="1" ht="27.95" customHeight="1">
      <c r="A399" s="3245"/>
      <c r="B399" s="3309" t="s">
        <v>1834</v>
      </c>
      <c r="C399" s="3288"/>
      <c r="D399" s="3289"/>
      <c r="E399" s="3678" t="s">
        <v>943</v>
      </c>
      <c r="F399" s="3518"/>
      <c r="G399" s="3519"/>
      <c r="H399" s="3679"/>
      <c r="I399" s="3679"/>
      <c r="J399" s="3524"/>
    </row>
    <row r="400" spans="1:17" s="3384" customFormat="1" ht="27.95" customHeight="1">
      <c r="A400" s="3245"/>
      <c r="B400" s="3397" t="s">
        <v>23</v>
      </c>
      <c r="C400" s="3443">
        <v>2</v>
      </c>
      <c r="D400" s="3554" t="s">
        <v>102</v>
      </c>
      <c r="E400" s="3678" t="s">
        <v>663</v>
      </c>
      <c r="F400" s="3668" t="s">
        <v>24</v>
      </c>
      <c r="G400" s="3680"/>
      <c r="H400" s="3668"/>
      <c r="I400" s="3668"/>
      <c r="J400" s="3679"/>
    </row>
    <row r="401" spans="1:15" s="3384" customFormat="1" ht="27.95" customHeight="1">
      <c r="A401" s="3245"/>
      <c r="B401" s="3681" t="s">
        <v>2172</v>
      </c>
      <c r="C401" s="3443"/>
      <c r="D401" s="3554"/>
      <c r="E401" s="3513"/>
      <c r="F401" s="3518"/>
      <c r="G401" s="3682"/>
      <c r="H401" s="3679"/>
      <c r="I401" s="3679"/>
      <c r="J401" s="3679"/>
    </row>
    <row r="402" spans="1:15" s="3384" customFormat="1" ht="27.95" customHeight="1">
      <c r="A402" s="3245"/>
      <c r="B402" s="3397"/>
      <c r="C402" s="3553"/>
      <c r="D402" s="3554"/>
      <c r="E402" s="3518"/>
      <c r="F402" s="3518"/>
      <c r="G402" s="3682"/>
      <c r="H402" s="3679"/>
      <c r="I402" s="3679"/>
      <c r="J402" s="3679"/>
    </row>
    <row r="403" spans="1:15" s="3384" customFormat="1" ht="27.95" customHeight="1">
      <c r="A403" s="3409"/>
      <c r="B403" s="3502" t="s">
        <v>1701</v>
      </c>
      <c r="C403" s="3553"/>
      <c r="D403" s="3554"/>
      <c r="E403" s="3678" t="s">
        <v>936</v>
      </c>
      <c r="F403" s="3513"/>
      <c r="G403" s="3513"/>
      <c r="H403" s="3679"/>
      <c r="I403" s="3679"/>
      <c r="J403" s="3524" t="s">
        <v>2000</v>
      </c>
      <c r="K403" s="3384" t="s">
        <v>2221</v>
      </c>
      <c r="O403" s="3384">
        <v>17</v>
      </c>
    </row>
    <row r="404" spans="1:15" s="3384" customFormat="1" ht="27.95" customHeight="1">
      <c r="A404" s="3245"/>
      <c r="B404" s="3683" t="s">
        <v>2019</v>
      </c>
      <c r="C404" s="3553"/>
      <c r="D404" s="3554"/>
      <c r="E404" s="3678" t="s">
        <v>943</v>
      </c>
      <c r="F404" s="3518"/>
      <c r="G404" s="3519"/>
      <c r="H404" s="3679"/>
      <c r="I404" s="3679"/>
      <c r="J404" s="3679"/>
    </row>
    <row r="405" spans="1:15" s="3384" customFormat="1" ht="27.95" customHeight="1">
      <c r="A405" s="3245"/>
      <c r="B405" s="3423" t="s">
        <v>189</v>
      </c>
      <c r="C405" s="3553">
        <v>1</v>
      </c>
      <c r="D405" s="3425" t="s">
        <v>86</v>
      </c>
      <c r="E405" s="3678" t="s">
        <v>663</v>
      </c>
      <c r="F405" s="3524" t="s">
        <v>24</v>
      </c>
      <c r="G405" s="3523"/>
      <c r="H405" s="3524"/>
      <c r="I405" s="3524"/>
      <c r="J405" s="3679"/>
    </row>
    <row r="406" spans="1:15" s="3384" customFormat="1" ht="27.95" customHeight="1">
      <c r="A406" s="3245"/>
      <c r="B406" s="3423"/>
      <c r="C406" s="3684"/>
      <c r="D406" s="3425"/>
      <c r="E406" s="3389"/>
      <c r="F406" s="3086"/>
      <c r="G406" s="3466"/>
      <c r="H406" s="3128"/>
      <c r="I406" s="3128"/>
      <c r="J406" s="3128"/>
    </row>
    <row r="407" spans="1:15" s="3384" customFormat="1" ht="27.95" customHeight="1">
      <c r="A407" s="3245"/>
      <c r="B407" s="3611" t="s">
        <v>2023</v>
      </c>
      <c r="C407" s="3685"/>
      <c r="D407" s="3649"/>
      <c r="E407" s="3474" t="s">
        <v>936</v>
      </c>
      <c r="F407" s="3507"/>
      <c r="G407" s="3566"/>
      <c r="H407" s="3128"/>
      <c r="I407" s="3128"/>
      <c r="J407" s="3481" t="s">
        <v>2067</v>
      </c>
      <c r="K407" s="3686" t="s">
        <v>2022</v>
      </c>
      <c r="O407" s="3384">
        <v>18</v>
      </c>
    </row>
    <row r="408" spans="1:15" s="3384" customFormat="1" ht="27.95" customHeight="1">
      <c r="A408" s="3245"/>
      <c r="B408" s="3308" t="s">
        <v>2020</v>
      </c>
      <c r="C408" s="3687"/>
      <c r="D408" s="3688"/>
      <c r="E408" s="3474" t="s">
        <v>943</v>
      </c>
      <c r="F408" s="3507"/>
      <c r="G408" s="3689"/>
      <c r="H408" s="3690"/>
      <c r="I408" s="3691"/>
      <c r="J408" s="3514"/>
    </row>
    <row r="409" spans="1:15" s="3384" customFormat="1" ht="27.95" customHeight="1">
      <c r="A409" s="3245"/>
      <c r="B409" s="3692" t="s">
        <v>2021</v>
      </c>
      <c r="C409" s="3288"/>
      <c r="D409" s="3288"/>
      <c r="E409" s="3474" t="s">
        <v>663</v>
      </c>
      <c r="F409" s="3521" t="s">
        <v>24</v>
      </c>
      <c r="G409" s="3523"/>
      <c r="H409" s="3693"/>
      <c r="I409" s="3691"/>
      <c r="J409" s="3514"/>
    </row>
    <row r="410" spans="1:15" s="3384" customFormat="1" ht="27.95" customHeight="1">
      <c r="A410" s="3567"/>
      <c r="B410" s="3694"/>
      <c r="C410" s="3291"/>
      <c r="D410" s="3291"/>
      <c r="E410" s="3695"/>
      <c r="F410" s="3696"/>
      <c r="G410" s="3697"/>
      <c r="H410" s="3698"/>
      <c r="I410" s="3699"/>
      <c r="J410" s="3700"/>
    </row>
    <row r="411" spans="1:15" s="3384" customFormat="1" ht="27.95" customHeight="1">
      <c r="A411" s="3375" t="s">
        <v>1702</v>
      </c>
      <c r="B411" s="3608" t="s">
        <v>1703</v>
      </c>
      <c r="C411" s="3435"/>
      <c r="D411" s="3436"/>
      <c r="E411" s="3380"/>
      <c r="F411" s="3380"/>
      <c r="G411" s="3380"/>
      <c r="H411" s="3499"/>
      <c r="I411" s="3382"/>
      <c r="J411" s="3701"/>
    </row>
    <row r="412" spans="1:15" s="3384" customFormat="1" ht="27.95" customHeight="1">
      <c r="A412" s="3702"/>
      <c r="B412" s="3611" t="s">
        <v>1586</v>
      </c>
      <c r="C412" s="3440"/>
      <c r="D412" s="3418"/>
      <c r="E412" s="3389"/>
      <c r="F412" s="3520"/>
      <c r="G412" s="3520"/>
      <c r="H412" s="3503"/>
      <c r="I412" s="3391"/>
      <c r="J412" s="3392"/>
    </row>
    <row r="413" spans="1:15" s="3384" customFormat="1" ht="27.95" customHeight="1">
      <c r="A413" s="3409"/>
      <c r="B413" s="3416" t="s">
        <v>1704</v>
      </c>
      <c r="C413" s="3440"/>
      <c r="D413" s="3418"/>
      <c r="E413" s="3474" t="s">
        <v>936</v>
      </c>
      <c r="F413" s="3703"/>
      <c r="G413" s="3673"/>
      <c r="H413" s="3503"/>
      <c r="I413" s="3391"/>
      <c r="J413" s="3514" t="s">
        <v>2000</v>
      </c>
      <c r="O413" s="3384">
        <v>19</v>
      </c>
    </row>
    <row r="414" spans="1:15" s="3384" customFormat="1" ht="27.95" customHeight="1">
      <c r="A414" s="3409"/>
      <c r="B414" s="3423" t="s">
        <v>189</v>
      </c>
      <c r="C414" s="3704">
        <v>1</v>
      </c>
      <c r="D414" s="3425"/>
      <c r="E414" s="3474" t="s">
        <v>943</v>
      </c>
      <c r="F414" s="3595">
        <v>1</v>
      </c>
      <c r="G414" s="3595"/>
      <c r="H414" s="3595"/>
      <c r="I414" s="3595"/>
      <c r="J414" s="3128"/>
    </row>
    <row r="415" spans="1:15" s="3384" customFormat="1" ht="27.95" customHeight="1">
      <c r="A415" s="3409"/>
      <c r="B415" s="3423" t="s">
        <v>2199</v>
      </c>
      <c r="C415" s="3704"/>
      <c r="D415" s="3425"/>
      <c r="E415" s="3474" t="s">
        <v>663</v>
      </c>
      <c r="F415" s="3518">
        <v>933</v>
      </c>
      <c r="G415" s="3518"/>
      <c r="H415" s="3518"/>
      <c r="I415" s="3518"/>
      <c r="J415" s="3128"/>
    </row>
    <row r="416" spans="1:15" s="3384" customFormat="1" ht="27.95" customHeight="1">
      <c r="A416" s="3409"/>
      <c r="B416" s="3423"/>
      <c r="C416" s="3704"/>
      <c r="D416" s="3425"/>
      <c r="E416" s="3389"/>
      <c r="F416" s="3703"/>
      <c r="G416" s="3673"/>
      <c r="H416" s="3128"/>
      <c r="I416" s="3128"/>
      <c r="J416" s="3128"/>
    </row>
    <row r="417" spans="1:15" s="3384" customFormat="1" ht="27.95" customHeight="1">
      <c r="A417" s="3409"/>
      <c r="B417" s="3423"/>
      <c r="C417" s="3704"/>
      <c r="D417" s="3425"/>
      <c r="E417" s="3389"/>
      <c r="F417" s="3703"/>
      <c r="G417" s="3673"/>
      <c r="H417" s="3128"/>
      <c r="I417" s="3128"/>
      <c r="J417" s="3128"/>
    </row>
    <row r="418" spans="1:15" ht="27.95" customHeight="1">
      <c r="A418" s="1129"/>
      <c r="B418" s="2845" t="s">
        <v>1705</v>
      </c>
      <c r="C418" s="2846"/>
      <c r="D418" s="2847"/>
      <c r="E418" s="2848" t="s">
        <v>936</v>
      </c>
      <c r="F418" s="2852"/>
      <c r="G418" s="2853"/>
      <c r="H418" s="2849"/>
      <c r="I418" s="2850"/>
      <c r="J418" s="2851" t="s">
        <v>2000</v>
      </c>
      <c r="O418" s="201">
        <v>20</v>
      </c>
    </row>
    <row r="419" spans="1:15" ht="27.95" customHeight="1">
      <c r="A419" s="1110"/>
      <c r="B419" s="2187" t="s">
        <v>189</v>
      </c>
      <c r="C419" s="2189">
        <v>1</v>
      </c>
      <c r="D419" s="2188"/>
      <c r="E419" s="2389" t="s">
        <v>943</v>
      </c>
      <c r="F419" s="2636"/>
      <c r="G419" s="2636"/>
      <c r="H419" s="2349"/>
      <c r="I419" s="2349"/>
      <c r="J419" s="1931"/>
    </row>
    <row r="420" spans="1:15" ht="27.95" customHeight="1">
      <c r="A420" s="1110"/>
      <c r="B420" s="2187"/>
      <c r="C420" s="2189"/>
      <c r="D420" s="2188"/>
      <c r="E420" s="2389" t="s">
        <v>663</v>
      </c>
      <c r="F420" s="2086"/>
      <c r="G420" s="2085"/>
      <c r="H420" s="1931"/>
      <c r="I420" s="1931"/>
      <c r="J420" s="1931"/>
    </row>
    <row r="421" spans="1:15" ht="27.95" customHeight="1">
      <c r="A421" s="2405"/>
      <c r="B421" s="791" t="s">
        <v>67</v>
      </c>
      <c r="C421" s="1698"/>
      <c r="D421" s="819"/>
      <c r="E421" s="1830"/>
      <c r="F421" s="3741">
        <v>0.5</v>
      </c>
      <c r="G421" s="2353"/>
      <c r="H421" s="2412"/>
      <c r="I421" s="2353"/>
      <c r="J421" s="1931"/>
    </row>
    <row r="422" spans="1:15" s="1692" customFormat="1" ht="18" customHeight="1">
      <c r="A422" s="2405"/>
      <c r="B422" s="824" t="s">
        <v>2200</v>
      </c>
      <c r="C422" s="2703">
        <f>C427+C431+C435+C440+C443+C448+C452+C453+C456+C460+C464+C469+C472+C475+C478</f>
        <v>30334.529999999995</v>
      </c>
      <c r="D422" s="2704" t="s">
        <v>194</v>
      </c>
      <c r="E422" s="2407"/>
      <c r="F422" s="3738">
        <f>C422/2</f>
        <v>15167.264999999998</v>
      </c>
      <c r="G422" s="3739">
        <f>G427+G431+G435+G440+G443+G448+G452+G453+G456+G460+G464+G469+G472+G475+G478</f>
        <v>23578.820599999999</v>
      </c>
      <c r="H422" s="2406"/>
      <c r="I422" s="3742">
        <f>IF(OR(F422=G422,F422&lt;G422),1,0)</f>
        <v>1</v>
      </c>
      <c r="J422" s="2396"/>
    </row>
    <row r="423" spans="1:15" s="2308" customFormat="1" ht="18" customHeight="1" outlineLevel="1">
      <c r="A423" s="1162"/>
      <c r="B423" s="824" t="s">
        <v>1880</v>
      </c>
      <c r="C423" s="2703">
        <v>815.3</v>
      </c>
      <c r="D423" s="2704" t="s">
        <v>1939</v>
      </c>
      <c r="E423" s="2304"/>
      <c r="F423" s="3738">
        <f t="shared" ref="F423:F478" si="2">C423/2</f>
        <v>407.65</v>
      </c>
      <c r="G423" s="3740">
        <v>358.73199999999997</v>
      </c>
      <c r="H423" s="2406"/>
      <c r="I423" s="3742">
        <f t="shared" ref="I423:I478" si="3">IF(OR(F423=G423,F423&lt;G423),1,0)</f>
        <v>0</v>
      </c>
      <c r="J423" s="2408"/>
    </row>
    <row r="424" spans="1:15" s="2308" customFormat="1" ht="18" customHeight="1" outlineLevel="1">
      <c r="A424" s="1162"/>
      <c r="B424" s="824" t="s">
        <v>1881</v>
      </c>
      <c r="C424" s="2703">
        <v>877.98</v>
      </c>
      <c r="D424" s="2704" t="s">
        <v>1939</v>
      </c>
      <c r="E424" s="2304"/>
      <c r="F424" s="3738">
        <f t="shared" si="2"/>
        <v>438.99</v>
      </c>
      <c r="G424" s="3740">
        <v>386.31119999999999</v>
      </c>
      <c r="H424" s="2406"/>
      <c r="I424" s="3742">
        <f t="shared" si="3"/>
        <v>0</v>
      </c>
      <c r="J424" s="2408"/>
    </row>
    <row r="425" spans="1:15" s="2308" customFormat="1" ht="18" customHeight="1" outlineLevel="1">
      <c r="A425" s="1162"/>
      <c r="B425" s="824" t="s">
        <v>1882</v>
      </c>
      <c r="C425" s="2703">
        <v>249.27</v>
      </c>
      <c r="D425" s="2704" t="s">
        <v>1939</v>
      </c>
      <c r="E425" s="2304"/>
      <c r="F425" s="3738">
        <f t="shared" si="2"/>
        <v>124.63500000000001</v>
      </c>
      <c r="G425" s="3740">
        <v>109.67880000000001</v>
      </c>
      <c r="H425" s="2406"/>
      <c r="I425" s="3742">
        <f t="shared" si="3"/>
        <v>0</v>
      </c>
      <c r="J425" s="2408"/>
    </row>
    <row r="426" spans="1:15" s="2308" customFormat="1" ht="18" customHeight="1" outlineLevel="1">
      <c r="A426" s="1162"/>
      <c r="B426" s="824" t="s">
        <v>1883</v>
      </c>
      <c r="C426" s="2703">
        <v>268.73</v>
      </c>
      <c r="D426" s="2704" t="s">
        <v>1939</v>
      </c>
      <c r="E426" s="2304"/>
      <c r="F426" s="3738">
        <f t="shared" si="2"/>
        <v>134.36500000000001</v>
      </c>
      <c r="G426" s="3740">
        <v>118.24120000000001</v>
      </c>
      <c r="H426" s="2406"/>
      <c r="I426" s="3742">
        <f t="shared" si="3"/>
        <v>0</v>
      </c>
      <c r="J426" s="2408"/>
    </row>
    <row r="427" spans="1:15" s="2308" customFormat="1" ht="18" customHeight="1">
      <c r="A427" s="1162"/>
      <c r="B427" s="824" t="s">
        <v>1884</v>
      </c>
      <c r="C427" s="2703">
        <f>SUM(C423:C426)</f>
        <v>2211.2799999999997</v>
      </c>
      <c r="D427" s="2704" t="s">
        <v>1939</v>
      </c>
      <c r="E427" s="2409"/>
      <c r="F427" s="3738">
        <f t="shared" si="2"/>
        <v>1105.6399999999999</v>
      </c>
      <c r="G427" s="3740">
        <v>972.96319999999992</v>
      </c>
      <c r="H427" s="2406"/>
      <c r="I427" s="3742">
        <f t="shared" si="3"/>
        <v>0</v>
      </c>
      <c r="J427" s="2408"/>
    </row>
    <row r="428" spans="1:15" s="2308" customFormat="1" ht="18" customHeight="1" outlineLevel="1">
      <c r="A428" s="1162"/>
      <c r="B428" s="824" t="s">
        <v>1885</v>
      </c>
      <c r="C428" s="2703">
        <v>681.47</v>
      </c>
      <c r="D428" s="2704" t="s">
        <v>1939</v>
      </c>
      <c r="E428" s="2409"/>
      <c r="F428" s="3738">
        <f t="shared" si="2"/>
        <v>340.73500000000001</v>
      </c>
      <c r="G428" s="3740">
        <v>320.29090000000002</v>
      </c>
      <c r="H428" s="2406"/>
      <c r="I428" s="3742">
        <f t="shared" si="3"/>
        <v>0</v>
      </c>
      <c r="J428" s="2408"/>
    </row>
    <row r="429" spans="1:15" s="2308" customFormat="1" ht="18" customHeight="1" outlineLevel="1">
      <c r="A429" s="1162"/>
      <c r="B429" s="824" t="s">
        <v>1886</v>
      </c>
      <c r="C429" s="2703">
        <v>709.3</v>
      </c>
      <c r="D429" s="2704" t="s">
        <v>1939</v>
      </c>
      <c r="E429" s="2409"/>
      <c r="F429" s="3738">
        <f t="shared" si="2"/>
        <v>354.65</v>
      </c>
      <c r="G429" s="3740">
        <v>333.37099999999998</v>
      </c>
      <c r="H429" s="2406"/>
      <c r="I429" s="3742">
        <f t="shared" si="3"/>
        <v>0</v>
      </c>
      <c r="J429" s="2408"/>
    </row>
    <row r="430" spans="1:15" s="2308" customFormat="1" ht="18" customHeight="1" outlineLevel="1">
      <c r="A430" s="1162"/>
      <c r="B430" s="824" t="s">
        <v>1887</v>
      </c>
      <c r="C430" s="2703">
        <v>765.92</v>
      </c>
      <c r="D430" s="2704" t="s">
        <v>1939</v>
      </c>
      <c r="E430" s="2409"/>
      <c r="F430" s="3738">
        <f t="shared" si="2"/>
        <v>382.96</v>
      </c>
      <c r="G430" s="3740">
        <v>359.98239999999998</v>
      </c>
      <c r="H430" s="2406"/>
      <c r="I430" s="3742">
        <f t="shared" si="3"/>
        <v>0</v>
      </c>
      <c r="J430" s="2408"/>
    </row>
    <row r="431" spans="1:15" s="2308" customFormat="1" ht="18" customHeight="1">
      <c r="A431" s="1162"/>
      <c r="B431" s="824" t="s">
        <v>1888</v>
      </c>
      <c r="C431" s="2703">
        <f>SUM(C428:C430)</f>
        <v>2156.69</v>
      </c>
      <c r="D431" s="2704" t="s">
        <v>1939</v>
      </c>
      <c r="E431" s="2409"/>
      <c r="F431" s="3738">
        <f t="shared" si="2"/>
        <v>1078.345</v>
      </c>
      <c r="G431" s="3740">
        <v>1013.6442999999999</v>
      </c>
      <c r="H431" s="2406"/>
      <c r="I431" s="3742">
        <f t="shared" si="3"/>
        <v>0</v>
      </c>
      <c r="J431" s="2408"/>
    </row>
    <row r="432" spans="1:15" s="2308" customFormat="1" ht="18" customHeight="1" outlineLevel="1">
      <c r="A432" s="1162"/>
      <c r="B432" s="824" t="s">
        <v>1889</v>
      </c>
      <c r="C432" s="2703">
        <v>748.06</v>
      </c>
      <c r="D432" s="2704" t="s">
        <v>1939</v>
      </c>
      <c r="E432" s="2409"/>
      <c r="F432" s="3738">
        <f t="shared" si="2"/>
        <v>374.03</v>
      </c>
      <c r="G432" s="3740">
        <v>613.40919999999994</v>
      </c>
      <c r="H432" s="2406"/>
      <c r="I432" s="3742">
        <f t="shared" si="3"/>
        <v>1</v>
      </c>
      <c r="J432" s="2408"/>
    </row>
    <row r="433" spans="1:10" s="2308" customFormat="1" ht="18" customHeight="1" outlineLevel="1">
      <c r="A433" s="1162"/>
      <c r="B433" s="824" t="s">
        <v>1890</v>
      </c>
      <c r="C433" s="2703">
        <v>842.02</v>
      </c>
      <c r="D433" s="2704" t="s">
        <v>1939</v>
      </c>
      <c r="E433" s="2409"/>
      <c r="F433" s="3738">
        <f t="shared" si="2"/>
        <v>421.01</v>
      </c>
      <c r="G433" s="3740">
        <v>690.45639999999992</v>
      </c>
      <c r="H433" s="2406"/>
      <c r="I433" s="3742">
        <f t="shared" si="3"/>
        <v>1</v>
      </c>
      <c r="J433" s="2408"/>
    </row>
    <row r="434" spans="1:10" s="2308" customFormat="1" ht="18" customHeight="1" outlineLevel="1">
      <c r="A434" s="1162"/>
      <c r="B434" s="824" t="s">
        <v>1891</v>
      </c>
      <c r="C434" s="2703">
        <v>381.25</v>
      </c>
      <c r="D434" s="2704" t="s">
        <v>1939</v>
      </c>
      <c r="E434" s="2409"/>
      <c r="F434" s="3738">
        <f t="shared" si="2"/>
        <v>190.625</v>
      </c>
      <c r="G434" s="3740">
        <v>312.625</v>
      </c>
      <c r="H434" s="2406"/>
      <c r="I434" s="3742">
        <f t="shared" si="3"/>
        <v>1</v>
      </c>
      <c r="J434" s="2408"/>
    </row>
    <row r="435" spans="1:10" s="2308" customFormat="1" ht="18" customHeight="1">
      <c r="A435" s="1162"/>
      <c r="B435" s="824" t="s">
        <v>1892</v>
      </c>
      <c r="C435" s="2703">
        <f>SUM(C432:C434)</f>
        <v>1971.33</v>
      </c>
      <c r="D435" s="2704" t="s">
        <v>1939</v>
      </c>
      <c r="E435" s="2409"/>
      <c r="F435" s="3738">
        <f t="shared" si="2"/>
        <v>985.66499999999996</v>
      </c>
      <c r="G435" s="3740">
        <v>1616.4905999999999</v>
      </c>
      <c r="H435" s="2406"/>
      <c r="I435" s="3742">
        <f t="shared" si="3"/>
        <v>1</v>
      </c>
      <c r="J435" s="2408"/>
    </row>
    <row r="436" spans="1:10" s="2308" customFormat="1" ht="18" customHeight="1" outlineLevel="1">
      <c r="A436" s="1162"/>
      <c r="B436" s="824" t="s">
        <v>1893</v>
      </c>
      <c r="C436" s="2703">
        <v>1104.06</v>
      </c>
      <c r="D436" s="2704" t="s">
        <v>1939</v>
      </c>
      <c r="E436" s="2409"/>
      <c r="F436" s="3738">
        <f t="shared" si="2"/>
        <v>552.03</v>
      </c>
      <c r="G436" s="3740">
        <v>1104.06</v>
      </c>
      <c r="H436" s="2406"/>
      <c r="I436" s="3742">
        <f t="shared" si="3"/>
        <v>1</v>
      </c>
      <c r="J436" s="2408"/>
    </row>
    <row r="437" spans="1:10" s="2308" customFormat="1" ht="18" customHeight="1" outlineLevel="1">
      <c r="A437" s="1162"/>
      <c r="B437" s="824" t="s">
        <v>1894</v>
      </c>
      <c r="C437" s="2703">
        <v>1224.04</v>
      </c>
      <c r="D437" s="2704" t="s">
        <v>1939</v>
      </c>
      <c r="E437" s="2409"/>
      <c r="F437" s="3738">
        <f t="shared" si="2"/>
        <v>612.02</v>
      </c>
      <c r="G437" s="3740">
        <v>1224.04</v>
      </c>
      <c r="H437" s="2406"/>
      <c r="I437" s="3742">
        <f t="shared" si="3"/>
        <v>1</v>
      </c>
      <c r="J437" s="2408"/>
    </row>
    <row r="438" spans="1:10" s="2308" customFormat="1" ht="18" customHeight="1" outlineLevel="1">
      <c r="A438" s="1162"/>
      <c r="B438" s="824" t="s">
        <v>1895</v>
      </c>
      <c r="C438" s="2703">
        <v>546.32000000000005</v>
      </c>
      <c r="D438" s="2704" t="s">
        <v>1939</v>
      </c>
      <c r="E438" s="2409"/>
      <c r="F438" s="3738">
        <f t="shared" si="2"/>
        <v>273.16000000000003</v>
      </c>
      <c r="G438" s="3740">
        <v>546.32000000000005</v>
      </c>
      <c r="H438" s="2406"/>
      <c r="I438" s="3742">
        <f t="shared" si="3"/>
        <v>1</v>
      </c>
      <c r="J438" s="2408"/>
    </row>
    <row r="439" spans="1:10" s="2308" customFormat="1" ht="18" customHeight="1" outlineLevel="1">
      <c r="A439" s="1162"/>
      <c r="B439" s="824" t="s">
        <v>1896</v>
      </c>
      <c r="C439" s="2703">
        <v>511.79</v>
      </c>
      <c r="D439" s="2704" t="s">
        <v>1939</v>
      </c>
      <c r="E439" s="2409"/>
      <c r="F439" s="3738">
        <f t="shared" si="2"/>
        <v>255.89500000000001</v>
      </c>
      <c r="G439" s="3740">
        <v>511.79</v>
      </c>
      <c r="H439" s="2406"/>
      <c r="I439" s="3742">
        <f t="shared" si="3"/>
        <v>1</v>
      </c>
      <c r="J439" s="2408"/>
    </row>
    <row r="440" spans="1:10" s="2308" customFormat="1" ht="18" customHeight="1">
      <c r="A440" s="1162"/>
      <c r="B440" s="824" t="s">
        <v>1897</v>
      </c>
      <c r="C440" s="2703">
        <f>SUM(C436:C439)</f>
        <v>3386.21</v>
      </c>
      <c r="D440" s="2704" t="s">
        <v>1939</v>
      </c>
      <c r="E440" s="2409"/>
      <c r="F440" s="3738">
        <f t="shared" si="2"/>
        <v>1693.105</v>
      </c>
      <c r="G440" s="3740">
        <v>3386.21</v>
      </c>
      <c r="H440" s="2406"/>
      <c r="I440" s="3742">
        <f t="shared" si="3"/>
        <v>1</v>
      </c>
      <c r="J440" s="2408"/>
    </row>
    <row r="441" spans="1:10" s="2308" customFormat="1" ht="18" customHeight="1" outlineLevel="1">
      <c r="A441" s="1162"/>
      <c r="B441" s="824" t="s">
        <v>1898</v>
      </c>
      <c r="C441" s="2703">
        <v>2114.0500000000002</v>
      </c>
      <c r="D441" s="2704" t="s">
        <v>1939</v>
      </c>
      <c r="E441" s="2409"/>
      <c r="F441" s="3738">
        <f t="shared" si="2"/>
        <v>1057.0250000000001</v>
      </c>
      <c r="G441" s="3740">
        <v>2114.0500000000002</v>
      </c>
      <c r="H441" s="2406"/>
      <c r="I441" s="3742">
        <f t="shared" si="3"/>
        <v>1</v>
      </c>
      <c r="J441" s="2408"/>
    </row>
    <row r="442" spans="1:10" s="2308" customFormat="1" ht="18" customHeight="1" outlineLevel="1">
      <c r="A442" s="1162"/>
      <c r="B442" s="824" t="s">
        <v>1899</v>
      </c>
      <c r="C442" s="2703">
        <v>278.70999999999998</v>
      </c>
      <c r="D442" s="2704" t="s">
        <v>1939</v>
      </c>
      <c r="E442" s="2409"/>
      <c r="F442" s="3738">
        <f t="shared" si="2"/>
        <v>139.35499999999999</v>
      </c>
      <c r="G442" s="3740">
        <v>278.70999999999998</v>
      </c>
      <c r="H442" s="2406"/>
      <c r="I442" s="3742">
        <f t="shared" si="3"/>
        <v>1</v>
      </c>
      <c r="J442" s="2408"/>
    </row>
    <row r="443" spans="1:10" s="2308" customFormat="1" ht="18" customHeight="1">
      <c r="A443" s="1162"/>
      <c r="B443" s="824" t="s">
        <v>1900</v>
      </c>
      <c r="C443" s="2703">
        <f>SUM(C441:C442)</f>
        <v>2392.7600000000002</v>
      </c>
      <c r="D443" s="2704" t="s">
        <v>1939</v>
      </c>
      <c r="E443" s="2409"/>
      <c r="F443" s="3738">
        <f t="shared" si="2"/>
        <v>1196.3800000000001</v>
      </c>
      <c r="G443" s="3740">
        <v>2392.7600000000002</v>
      </c>
      <c r="H443" s="2406"/>
      <c r="I443" s="3742">
        <f t="shared" si="3"/>
        <v>1</v>
      </c>
      <c r="J443" s="2408"/>
    </row>
    <row r="444" spans="1:10" s="2308" customFormat="1" ht="18" customHeight="1" outlineLevel="1">
      <c r="A444" s="1162"/>
      <c r="B444" s="824" t="s">
        <v>1901</v>
      </c>
      <c r="C444" s="2703">
        <v>1757.07</v>
      </c>
      <c r="D444" s="2704" t="s">
        <v>1939</v>
      </c>
      <c r="E444" s="2409"/>
      <c r="F444" s="3738">
        <f t="shared" si="2"/>
        <v>878.53499999999997</v>
      </c>
      <c r="G444" s="3740">
        <v>1704.3579</v>
      </c>
      <c r="H444" s="2406"/>
      <c r="I444" s="3742">
        <f t="shared" si="3"/>
        <v>1</v>
      </c>
      <c r="J444" s="2408"/>
    </row>
    <row r="445" spans="1:10" s="2308" customFormat="1" ht="18" customHeight="1" outlineLevel="1">
      <c r="A445" s="1162"/>
      <c r="B445" s="824" t="s">
        <v>1902</v>
      </c>
      <c r="C445" s="2703">
        <v>464.21</v>
      </c>
      <c r="D445" s="2704" t="s">
        <v>1939</v>
      </c>
      <c r="E445" s="2409"/>
      <c r="F445" s="3738">
        <f t="shared" si="2"/>
        <v>232.10499999999999</v>
      </c>
      <c r="G445" s="3740">
        <v>450.28369999999995</v>
      </c>
      <c r="H445" s="2406"/>
      <c r="I445" s="3742">
        <f t="shared" si="3"/>
        <v>1</v>
      </c>
      <c r="J445" s="2408"/>
    </row>
    <row r="446" spans="1:10" s="2308" customFormat="1" ht="18" customHeight="1" outlineLevel="1">
      <c r="A446" s="1162"/>
      <c r="B446" s="824" t="s">
        <v>1903</v>
      </c>
      <c r="C446" s="2703">
        <v>470.27</v>
      </c>
      <c r="D446" s="2704" t="s">
        <v>1939</v>
      </c>
      <c r="E446" s="2409"/>
      <c r="F446" s="3738">
        <f t="shared" si="2"/>
        <v>235.13499999999999</v>
      </c>
      <c r="G446" s="3740">
        <v>456.16189999999995</v>
      </c>
      <c r="H446" s="2406"/>
      <c r="I446" s="3742">
        <f t="shared" si="3"/>
        <v>1</v>
      </c>
      <c r="J446" s="2408"/>
    </row>
    <row r="447" spans="1:10" s="2308" customFormat="1" ht="18" customHeight="1" outlineLevel="1">
      <c r="A447" s="1483"/>
      <c r="B447" s="824" t="s">
        <v>1904</v>
      </c>
      <c r="C447" s="2703">
        <v>314.83</v>
      </c>
      <c r="D447" s="2704" t="s">
        <v>1939</v>
      </c>
      <c r="E447" s="2409"/>
      <c r="F447" s="3738">
        <f t="shared" si="2"/>
        <v>157.41499999999999</v>
      </c>
      <c r="G447" s="3740">
        <v>305.38509999999997</v>
      </c>
      <c r="H447" s="2406"/>
      <c r="I447" s="3742">
        <f t="shared" si="3"/>
        <v>1</v>
      </c>
      <c r="J447" s="2408"/>
    </row>
    <row r="448" spans="1:10" s="2308" customFormat="1" ht="18" customHeight="1">
      <c r="A448" s="1162"/>
      <c r="B448" s="824" t="s">
        <v>1905</v>
      </c>
      <c r="C448" s="2703">
        <f>SUM(C444:C447)</f>
        <v>3006.3799999999997</v>
      </c>
      <c r="D448" s="2704" t="s">
        <v>1939</v>
      </c>
      <c r="E448" s="2409"/>
      <c r="F448" s="3738">
        <f t="shared" si="2"/>
        <v>1503.1899999999998</v>
      </c>
      <c r="G448" s="3740">
        <v>2916.1885999999995</v>
      </c>
      <c r="H448" s="2406"/>
      <c r="I448" s="3742">
        <f t="shared" si="3"/>
        <v>1</v>
      </c>
      <c r="J448" s="2408"/>
    </row>
    <row r="449" spans="1:10" s="2308" customFormat="1" ht="18" customHeight="1" outlineLevel="1">
      <c r="A449" s="1162"/>
      <c r="B449" s="824" t="s">
        <v>1906</v>
      </c>
      <c r="C449" s="2703">
        <v>824.49</v>
      </c>
      <c r="D449" s="2704" t="s">
        <v>1939</v>
      </c>
      <c r="E449" s="2409"/>
      <c r="F449" s="3738">
        <f t="shared" si="2"/>
        <v>412.245</v>
      </c>
      <c r="G449" s="3740">
        <v>676.08179999999993</v>
      </c>
      <c r="H449" s="2406"/>
      <c r="I449" s="3742">
        <f t="shared" si="3"/>
        <v>1</v>
      </c>
      <c r="J449" s="2408"/>
    </row>
    <row r="450" spans="1:10" s="2308" customFormat="1" ht="18" customHeight="1" outlineLevel="1">
      <c r="A450" s="1162"/>
      <c r="B450" s="824" t="s">
        <v>1907</v>
      </c>
      <c r="C450" s="2703">
        <v>373.27</v>
      </c>
      <c r="D450" s="2704" t="s">
        <v>1939</v>
      </c>
      <c r="E450" s="2409"/>
      <c r="F450" s="3738">
        <f t="shared" si="2"/>
        <v>186.63499999999999</v>
      </c>
      <c r="G450" s="3740">
        <v>306.08139999999997</v>
      </c>
      <c r="H450" s="2406"/>
      <c r="I450" s="3742">
        <f t="shared" si="3"/>
        <v>1</v>
      </c>
      <c r="J450" s="2408"/>
    </row>
    <row r="451" spans="1:10" s="2308" customFormat="1" ht="18" customHeight="1" outlineLevel="1">
      <c r="A451" s="1162"/>
      <c r="B451" s="824" t="s">
        <v>1908</v>
      </c>
      <c r="C451" s="2703">
        <v>411.77</v>
      </c>
      <c r="D451" s="2704" t="s">
        <v>1939</v>
      </c>
      <c r="E451" s="2409"/>
      <c r="F451" s="3738">
        <f t="shared" si="2"/>
        <v>205.88499999999999</v>
      </c>
      <c r="G451" s="3740">
        <v>337.65139999999997</v>
      </c>
      <c r="H451" s="2406"/>
      <c r="I451" s="3742">
        <f t="shared" si="3"/>
        <v>1</v>
      </c>
      <c r="J451" s="2408"/>
    </row>
    <row r="452" spans="1:10" s="2308" customFormat="1" ht="18" customHeight="1">
      <c r="A452" s="1162"/>
      <c r="B452" s="824" t="s">
        <v>1909</v>
      </c>
      <c r="C452" s="2703">
        <f>SUM(C449:C451)</f>
        <v>1609.53</v>
      </c>
      <c r="D452" s="2704" t="s">
        <v>1939</v>
      </c>
      <c r="E452" s="2409"/>
      <c r="F452" s="3738">
        <f t="shared" si="2"/>
        <v>804.76499999999999</v>
      </c>
      <c r="G452" s="3740">
        <v>1319.8145999999999</v>
      </c>
      <c r="H452" s="2406"/>
      <c r="I452" s="3742">
        <f t="shared" si="3"/>
        <v>1</v>
      </c>
      <c r="J452" s="2408"/>
    </row>
    <row r="453" spans="1:10" s="2308" customFormat="1" ht="18" customHeight="1">
      <c r="A453" s="1162"/>
      <c r="B453" s="824" t="s">
        <v>1910</v>
      </c>
      <c r="C453" s="2703">
        <v>1413.64</v>
      </c>
      <c r="D453" s="2704" t="s">
        <v>1939</v>
      </c>
      <c r="E453" s="2409"/>
      <c r="F453" s="3738">
        <f t="shared" si="2"/>
        <v>706.82</v>
      </c>
      <c r="G453" s="3740">
        <v>777.50200000000007</v>
      </c>
      <c r="H453" s="2406"/>
      <c r="I453" s="3742">
        <f t="shared" si="3"/>
        <v>1</v>
      </c>
      <c r="J453" s="2408"/>
    </row>
    <row r="454" spans="1:10" s="2308" customFormat="1" ht="18" customHeight="1" outlineLevel="1">
      <c r="A454" s="1162"/>
      <c r="B454" s="824" t="s">
        <v>1911</v>
      </c>
      <c r="C454" s="2703">
        <v>965.17</v>
      </c>
      <c r="D454" s="2704" t="s">
        <v>1939</v>
      </c>
      <c r="E454" s="2409"/>
      <c r="F454" s="3738">
        <f t="shared" si="2"/>
        <v>482.58499999999998</v>
      </c>
      <c r="G454" s="3740">
        <v>791.43939999999986</v>
      </c>
      <c r="H454" s="2406"/>
      <c r="I454" s="3742">
        <f t="shared" si="3"/>
        <v>1</v>
      </c>
      <c r="J454" s="2408"/>
    </row>
    <row r="455" spans="1:10" s="2308" customFormat="1" ht="18" customHeight="1" outlineLevel="1">
      <c r="A455" s="1162"/>
      <c r="B455" s="824" t="s">
        <v>1912</v>
      </c>
      <c r="C455" s="2703">
        <v>498.9</v>
      </c>
      <c r="D455" s="2704" t="s">
        <v>1939</v>
      </c>
      <c r="E455" s="2409"/>
      <c r="F455" s="3738">
        <f t="shared" si="2"/>
        <v>249.45</v>
      </c>
      <c r="G455" s="3740">
        <v>409.09799999999996</v>
      </c>
      <c r="H455" s="2406"/>
      <c r="I455" s="3742">
        <f t="shared" si="3"/>
        <v>1</v>
      </c>
      <c r="J455" s="2408"/>
    </row>
    <row r="456" spans="1:10" s="2308" customFormat="1" ht="18" customHeight="1">
      <c r="A456" s="1162"/>
      <c r="B456" s="824" t="s">
        <v>1913</v>
      </c>
      <c r="C456" s="2703">
        <f>SUM(C454:C455)</f>
        <v>1464.07</v>
      </c>
      <c r="D456" s="2704" t="s">
        <v>1939</v>
      </c>
      <c r="E456" s="2409"/>
      <c r="F456" s="3738">
        <f t="shared" si="2"/>
        <v>732.03499999999997</v>
      </c>
      <c r="G456" s="3740">
        <v>1200.5373999999999</v>
      </c>
      <c r="H456" s="2406"/>
      <c r="I456" s="3742">
        <f t="shared" si="3"/>
        <v>1</v>
      </c>
      <c r="J456" s="2408"/>
    </row>
    <row r="457" spans="1:10" s="2308" customFormat="1" ht="18" customHeight="1" outlineLevel="1">
      <c r="A457" s="1162"/>
      <c r="B457" s="824" t="s">
        <v>1914</v>
      </c>
      <c r="C457" s="2703">
        <v>629.35</v>
      </c>
      <c r="D457" s="2704" t="s">
        <v>1939</v>
      </c>
      <c r="E457" s="2409"/>
      <c r="F457" s="3738">
        <f t="shared" si="2"/>
        <v>314.67500000000001</v>
      </c>
      <c r="G457" s="3740">
        <v>629.35</v>
      </c>
      <c r="H457" s="2406"/>
      <c r="I457" s="3742">
        <f t="shared" si="3"/>
        <v>1</v>
      </c>
      <c r="J457" s="2408"/>
    </row>
    <row r="458" spans="1:10" s="2308" customFormat="1" ht="18" customHeight="1" outlineLevel="1">
      <c r="A458" s="1162"/>
      <c r="B458" s="824" t="s">
        <v>1915</v>
      </c>
      <c r="C458" s="2703">
        <v>901.84</v>
      </c>
      <c r="D458" s="2704" t="s">
        <v>1939</v>
      </c>
      <c r="E458" s="2409"/>
      <c r="F458" s="3738">
        <f t="shared" si="2"/>
        <v>450.92</v>
      </c>
      <c r="G458" s="3740">
        <v>901.84</v>
      </c>
      <c r="H458" s="2406"/>
      <c r="I458" s="3742">
        <f t="shared" si="3"/>
        <v>1</v>
      </c>
      <c r="J458" s="2408"/>
    </row>
    <row r="459" spans="1:10" s="2308" customFormat="1" ht="18" customHeight="1" outlineLevel="1">
      <c r="A459" s="1162"/>
      <c r="B459" s="824" t="s">
        <v>1916</v>
      </c>
      <c r="C459" s="2703">
        <v>944.92</v>
      </c>
      <c r="D459" s="2704" t="s">
        <v>1939</v>
      </c>
      <c r="E459" s="2409"/>
      <c r="F459" s="3738">
        <f t="shared" si="2"/>
        <v>472.46</v>
      </c>
      <c r="G459" s="3740">
        <v>944.92</v>
      </c>
      <c r="H459" s="2406"/>
      <c r="I459" s="3742">
        <f t="shared" si="3"/>
        <v>1</v>
      </c>
      <c r="J459" s="2408"/>
    </row>
    <row r="460" spans="1:10" s="2308" customFormat="1" ht="18" customHeight="1">
      <c r="A460" s="1162"/>
      <c r="B460" s="824" t="s">
        <v>1917</v>
      </c>
      <c r="C460" s="2703">
        <f>SUM(C457:C459)</f>
        <v>2476.11</v>
      </c>
      <c r="D460" s="2704" t="s">
        <v>1939</v>
      </c>
      <c r="E460" s="2409"/>
      <c r="F460" s="3738">
        <f t="shared" si="2"/>
        <v>1238.0550000000001</v>
      </c>
      <c r="G460" s="3740">
        <v>2476.11</v>
      </c>
      <c r="H460" s="2406"/>
      <c r="I460" s="3742">
        <f t="shared" si="3"/>
        <v>1</v>
      </c>
      <c r="J460" s="2408"/>
    </row>
    <row r="461" spans="1:10" s="2308" customFormat="1" ht="18" customHeight="1" outlineLevel="1">
      <c r="A461" s="1162"/>
      <c r="B461" s="824" t="s">
        <v>1918</v>
      </c>
      <c r="C461" s="2703">
        <v>1151.1600000000001</v>
      </c>
      <c r="D461" s="2704" t="s">
        <v>1939</v>
      </c>
      <c r="E461" s="2409"/>
      <c r="F461" s="3738">
        <f t="shared" si="2"/>
        <v>575.58000000000004</v>
      </c>
      <c r="G461" s="3740">
        <v>1151.1600000000001</v>
      </c>
      <c r="H461" s="2406"/>
      <c r="I461" s="3742">
        <f t="shared" si="3"/>
        <v>1</v>
      </c>
      <c r="J461" s="2408"/>
    </row>
    <row r="462" spans="1:10" s="2308" customFormat="1" ht="18" customHeight="1" outlineLevel="1">
      <c r="A462" s="1162"/>
      <c r="B462" s="824" t="s">
        <v>1919</v>
      </c>
      <c r="C462" s="2703">
        <v>434.9</v>
      </c>
      <c r="D462" s="2704" t="s">
        <v>1939</v>
      </c>
      <c r="E462" s="2409"/>
      <c r="F462" s="3738">
        <f t="shared" si="2"/>
        <v>217.45</v>
      </c>
      <c r="G462" s="3740">
        <v>434.9</v>
      </c>
      <c r="H462" s="2406"/>
      <c r="I462" s="3742">
        <f t="shared" si="3"/>
        <v>1</v>
      </c>
      <c r="J462" s="2408"/>
    </row>
    <row r="463" spans="1:10" s="2308" customFormat="1" ht="18" customHeight="1" outlineLevel="1">
      <c r="A463" s="1162"/>
      <c r="B463" s="824" t="s">
        <v>1920</v>
      </c>
      <c r="C463" s="2703">
        <v>448.47</v>
      </c>
      <c r="D463" s="2704" t="s">
        <v>1939</v>
      </c>
      <c r="E463" s="2409"/>
      <c r="F463" s="3738">
        <f t="shared" si="2"/>
        <v>224.23500000000001</v>
      </c>
      <c r="G463" s="3740">
        <v>448.47</v>
      </c>
      <c r="H463" s="2406"/>
      <c r="I463" s="3742">
        <f t="shared" si="3"/>
        <v>1</v>
      </c>
      <c r="J463" s="2408"/>
    </row>
    <row r="464" spans="1:10" s="2308" customFormat="1" ht="18" customHeight="1">
      <c r="A464" s="1162"/>
      <c r="B464" s="824" t="s">
        <v>1921</v>
      </c>
      <c r="C464" s="2703">
        <f>SUM(C461:C463)</f>
        <v>2034.53</v>
      </c>
      <c r="D464" s="2704" t="s">
        <v>1939</v>
      </c>
      <c r="E464" s="2409"/>
      <c r="F464" s="3738">
        <f t="shared" si="2"/>
        <v>1017.265</v>
      </c>
      <c r="G464" s="3740">
        <v>2034.53</v>
      </c>
      <c r="H464" s="2406"/>
      <c r="I464" s="3742">
        <f t="shared" si="3"/>
        <v>1</v>
      </c>
      <c r="J464" s="2408"/>
    </row>
    <row r="465" spans="1:10" s="2308" customFormat="1" ht="18" customHeight="1" outlineLevel="1">
      <c r="A465" s="1162"/>
      <c r="B465" s="824" t="s">
        <v>1922</v>
      </c>
      <c r="C465" s="2703">
        <v>842.64</v>
      </c>
      <c r="D465" s="2704" t="s">
        <v>1939</v>
      </c>
      <c r="E465" s="2409"/>
      <c r="F465" s="3738">
        <f t="shared" si="2"/>
        <v>421.32</v>
      </c>
      <c r="G465" s="3740">
        <v>547.71600000000001</v>
      </c>
      <c r="H465" s="2406"/>
      <c r="I465" s="3742">
        <f t="shared" si="3"/>
        <v>1</v>
      </c>
      <c r="J465" s="2408"/>
    </row>
    <row r="466" spans="1:10" s="2308" customFormat="1" ht="18" customHeight="1" outlineLevel="1">
      <c r="A466" s="1162"/>
      <c r="B466" s="824" t="s">
        <v>1923</v>
      </c>
      <c r="C466" s="2703">
        <v>644.17999999999995</v>
      </c>
      <c r="D466" s="2704" t="s">
        <v>1939</v>
      </c>
      <c r="E466" s="2409"/>
      <c r="F466" s="3738">
        <f t="shared" si="2"/>
        <v>322.08999999999997</v>
      </c>
      <c r="G466" s="3740">
        <v>418.71699999999998</v>
      </c>
      <c r="H466" s="2406"/>
      <c r="I466" s="3742">
        <f t="shared" si="3"/>
        <v>1</v>
      </c>
      <c r="J466" s="2408"/>
    </row>
    <row r="467" spans="1:10" s="2308" customFormat="1" ht="18" customHeight="1" outlineLevel="1">
      <c r="A467" s="1162"/>
      <c r="B467" s="824" t="s">
        <v>1924</v>
      </c>
      <c r="C467" s="2703">
        <v>390.45</v>
      </c>
      <c r="D467" s="2704" t="s">
        <v>1939</v>
      </c>
      <c r="E467" s="2409"/>
      <c r="F467" s="3738">
        <f t="shared" si="2"/>
        <v>195.22499999999999</v>
      </c>
      <c r="G467" s="3740">
        <v>253.79249999999999</v>
      </c>
      <c r="H467" s="2406"/>
      <c r="I467" s="3742">
        <f t="shared" si="3"/>
        <v>1</v>
      </c>
      <c r="J467" s="2408"/>
    </row>
    <row r="468" spans="1:10" s="2308" customFormat="1" ht="18" customHeight="1" outlineLevel="1">
      <c r="A468" s="1162"/>
      <c r="B468" s="824" t="s">
        <v>1925</v>
      </c>
      <c r="C468" s="2703">
        <v>296.01</v>
      </c>
      <c r="D468" s="2704" t="s">
        <v>1939</v>
      </c>
      <c r="E468" s="2409"/>
      <c r="F468" s="3738">
        <f t="shared" si="2"/>
        <v>148.005</v>
      </c>
      <c r="G468" s="3740">
        <v>192.40649999999999</v>
      </c>
      <c r="H468" s="2406"/>
      <c r="I468" s="3742">
        <f t="shared" si="3"/>
        <v>1</v>
      </c>
      <c r="J468" s="2408"/>
    </row>
    <row r="469" spans="1:10" s="2308" customFormat="1" ht="18" customHeight="1">
      <c r="A469" s="1162"/>
      <c r="B469" s="824" t="s">
        <v>1926</v>
      </c>
      <c r="C469" s="2703">
        <f>SUM(C465:C468)</f>
        <v>2173.2799999999997</v>
      </c>
      <c r="D469" s="2704" t="s">
        <v>1939</v>
      </c>
      <c r="E469" s="2409"/>
      <c r="F469" s="3738">
        <f t="shared" si="2"/>
        <v>1086.6399999999999</v>
      </c>
      <c r="G469" s="3740">
        <v>1412.6319999999998</v>
      </c>
      <c r="H469" s="2406"/>
      <c r="I469" s="3742">
        <f t="shared" si="3"/>
        <v>1</v>
      </c>
      <c r="J469" s="2408"/>
    </row>
    <row r="470" spans="1:10" s="2308" customFormat="1" ht="18" customHeight="1" outlineLevel="1">
      <c r="A470" s="1162"/>
      <c r="B470" s="824" t="s">
        <v>1927</v>
      </c>
      <c r="C470" s="2703">
        <v>1298.0899999999999</v>
      </c>
      <c r="D470" s="2704" t="s">
        <v>1939</v>
      </c>
      <c r="E470" s="2409"/>
      <c r="F470" s="3738">
        <f t="shared" si="2"/>
        <v>649.04499999999996</v>
      </c>
      <c r="G470" s="3740">
        <v>778.85399999999993</v>
      </c>
      <c r="H470" s="2406"/>
      <c r="I470" s="3742">
        <f t="shared" si="3"/>
        <v>1</v>
      </c>
      <c r="J470" s="2408"/>
    </row>
    <row r="471" spans="1:10" s="2308" customFormat="1" ht="18" customHeight="1" outlineLevel="1">
      <c r="A471" s="1162"/>
      <c r="B471" s="824" t="s">
        <v>1928</v>
      </c>
      <c r="C471" s="2703">
        <v>575.67999999999995</v>
      </c>
      <c r="D471" s="2704" t="s">
        <v>1939</v>
      </c>
      <c r="E471" s="2409"/>
      <c r="F471" s="3738">
        <f t="shared" si="2"/>
        <v>287.83999999999997</v>
      </c>
      <c r="G471" s="3740">
        <v>345.40799999999996</v>
      </c>
      <c r="H471" s="2406"/>
      <c r="I471" s="3742">
        <f t="shared" si="3"/>
        <v>1</v>
      </c>
      <c r="J471" s="2408"/>
    </row>
    <row r="472" spans="1:10" s="2308" customFormat="1" ht="18" customHeight="1">
      <c r="A472" s="1162"/>
      <c r="B472" s="824" t="s">
        <v>1929</v>
      </c>
      <c r="C472" s="2703">
        <f>SUM(C470:C471)</f>
        <v>1873.77</v>
      </c>
      <c r="D472" s="2704" t="s">
        <v>1939</v>
      </c>
      <c r="E472" s="2409"/>
      <c r="F472" s="3738">
        <f t="shared" si="2"/>
        <v>936.88499999999999</v>
      </c>
      <c r="G472" s="3740">
        <v>1124.2619999999999</v>
      </c>
      <c r="H472" s="2406"/>
      <c r="I472" s="3742">
        <f t="shared" si="3"/>
        <v>1</v>
      </c>
      <c r="J472" s="2408"/>
    </row>
    <row r="473" spans="1:10" s="2308" customFormat="1" ht="18" customHeight="1" outlineLevel="1">
      <c r="A473" s="1162"/>
      <c r="B473" s="824" t="s">
        <v>1930</v>
      </c>
      <c r="C473" s="2703">
        <v>613.08000000000004</v>
      </c>
      <c r="D473" s="2704" t="s">
        <v>1939</v>
      </c>
      <c r="E473" s="2409"/>
      <c r="F473" s="3738">
        <f t="shared" si="2"/>
        <v>306.54000000000002</v>
      </c>
      <c r="G473" s="3740">
        <v>447.54840000000002</v>
      </c>
      <c r="H473" s="2406"/>
      <c r="I473" s="3742">
        <f t="shared" si="3"/>
        <v>1</v>
      </c>
      <c r="J473" s="2408"/>
    </row>
    <row r="474" spans="1:10" s="2308" customFormat="1" ht="18" customHeight="1" outlineLevel="1">
      <c r="A474" s="1162"/>
      <c r="B474" s="824" t="s">
        <v>1931</v>
      </c>
      <c r="C474" s="2703">
        <v>399.66</v>
      </c>
      <c r="D474" s="2704" t="s">
        <v>1939</v>
      </c>
      <c r="E474" s="2409"/>
      <c r="F474" s="3738">
        <f t="shared" si="2"/>
        <v>199.83</v>
      </c>
      <c r="G474" s="3740">
        <v>291.7518</v>
      </c>
      <c r="H474" s="2406"/>
      <c r="I474" s="3742">
        <f t="shared" si="3"/>
        <v>1</v>
      </c>
      <c r="J474" s="2408"/>
    </row>
    <row r="475" spans="1:10" s="2308" customFormat="1" ht="18" customHeight="1">
      <c r="A475" s="2410"/>
      <c r="B475" s="824" t="s">
        <v>1932</v>
      </c>
      <c r="C475" s="2703">
        <f>SUM(C473:C474)</f>
        <v>1012.74</v>
      </c>
      <c r="D475" s="2704" t="s">
        <v>1939</v>
      </c>
      <c r="E475" s="2409"/>
      <c r="F475" s="3738">
        <f t="shared" si="2"/>
        <v>506.37</v>
      </c>
      <c r="G475" s="3740">
        <v>739.30020000000002</v>
      </c>
      <c r="H475" s="2406"/>
      <c r="I475" s="3742">
        <f t="shared" si="3"/>
        <v>1</v>
      </c>
      <c r="J475" s="2408"/>
    </row>
    <row r="476" spans="1:10" s="2308" customFormat="1" ht="18" customHeight="1" outlineLevel="1">
      <c r="A476" s="1162"/>
      <c r="B476" s="824" t="s">
        <v>1933</v>
      </c>
      <c r="C476" s="2703">
        <v>514.73</v>
      </c>
      <c r="D476" s="2704" t="s">
        <v>1939</v>
      </c>
      <c r="E476" s="2409"/>
      <c r="F476" s="3738">
        <f t="shared" si="2"/>
        <v>257.36500000000001</v>
      </c>
      <c r="G476" s="3740">
        <v>87.504100000000008</v>
      </c>
      <c r="H476" s="2406"/>
      <c r="I476" s="3742">
        <f t="shared" si="3"/>
        <v>0</v>
      </c>
      <c r="J476" s="2408"/>
    </row>
    <row r="477" spans="1:10" s="2308" customFormat="1" ht="18" customHeight="1" outlineLevel="1">
      <c r="A477" s="1162"/>
      <c r="B477" s="824" t="s">
        <v>1934</v>
      </c>
      <c r="C477" s="2703">
        <v>637.48</v>
      </c>
      <c r="D477" s="2704" t="s">
        <v>1939</v>
      </c>
      <c r="E477" s="2409"/>
      <c r="F477" s="3738">
        <f t="shared" si="2"/>
        <v>318.74</v>
      </c>
      <c r="G477" s="3740">
        <v>108.37160000000002</v>
      </c>
      <c r="H477" s="2406"/>
      <c r="I477" s="3742">
        <f t="shared" si="3"/>
        <v>0</v>
      </c>
      <c r="J477" s="2408"/>
    </row>
    <row r="478" spans="1:10" s="2308" customFormat="1" ht="18" customHeight="1">
      <c r="A478" s="974"/>
      <c r="B478" s="866" t="s">
        <v>1935</v>
      </c>
      <c r="C478" s="2703">
        <f>SUM(C476:C477)</f>
        <v>1152.21</v>
      </c>
      <c r="D478" s="2704" t="s">
        <v>1939</v>
      </c>
      <c r="E478" s="2409"/>
      <c r="F478" s="3738">
        <f t="shared" si="2"/>
        <v>576.10500000000002</v>
      </c>
      <c r="G478" s="3740">
        <v>195.87570000000002</v>
      </c>
      <c r="H478" s="2406"/>
      <c r="I478" s="3742">
        <f t="shared" si="3"/>
        <v>0</v>
      </c>
      <c r="J478" s="2411"/>
    </row>
    <row r="479" spans="1:10" ht="27.95" customHeight="1">
      <c r="A479" s="1110"/>
      <c r="B479" s="2187"/>
      <c r="C479" s="2189"/>
      <c r="D479" s="2188"/>
      <c r="E479" s="2079"/>
      <c r="F479" s="2086"/>
      <c r="G479" s="2085"/>
      <c r="H479" s="1931"/>
      <c r="I479" s="1931"/>
      <c r="J479" s="1931"/>
    </row>
    <row r="480" spans="1:10" ht="27.95" customHeight="1">
      <c r="A480" s="1110"/>
      <c r="B480" s="2187"/>
      <c r="C480" s="2189"/>
      <c r="D480" s="2188"/>
      <c r="E480" s="2079"/>
      <c r="F480" s="2086"/>
      <c r="G480" s="2085"/>
      <c r="H480" s="1931"/>
      <c r="I480" s="1931"/>
      <c r="J480" s="1931"/>
    </row>
    <row r="481" spans="1:15" ht="27.95" customHeight="1">
      <c r="A481" s="1110"/>
      <c r="B481" s="1499"/>
      <c r="C481" s="1701"/>
      <c r="D481" s="1702"/>
      <c r="E481" s="1915"/>
      <c r="F481" s="1836"/>
      <c r="G481" s="2080"/>
      <c r="H481" s="1868"/>
      <c r="I481" s="1866"/>
      <c r="J481" s="92"/>
    </row>
    <row r="482" spans="1:15" s="3384" customFormat="1" ht="27.95" customHeight="1">
      <c r="A482" s="3409"/>
      <c r="B482" s="3416" t="s">
        <v>1706</v>
      </c>
      <c r="C482" s="3440"/>
      <c r="D482" s="3418"/>
      <c r="E482" s="3474" t="s">
        <v>936</v>
      </c>
      <c r="F482" s="3513"/>
      <c r="G482" s="3513"/>
      <c r="H482" s="3503"/>
      <c r="I482" s="3391"/>
      <c r="J482" s="3514" t="s">
        <v>1942</v>
      </c>
      <c r="O482" s="3384">
        <v>21</v>
      </c>
    </row>
    <row r="483" spans="1:15" s="3384" customFormat="1" ht="27.95" customHeight="1">
      <c r="A483" s="3409"/>
      <c r="B483" s="3515" t="s">
        <v>189</v>
      </c>
      <c r="C483" s="3516">
        <v>1</v>
      </c>
      <c r="D483" s="3425"/>
      <c r="E483" s="3474" t="s">
        <v>943</v>
      </c>
      <c r="F483" s="3517"/>
      <c r="G483" s="3517"/>
      <c r="H483" s="3128"/>
      <c r="I483" s="3128"/>
      <c r="J483" s="3128"/>
    </row>
    <row r="484" spans="1:15" s="3384" customFormat="1" ht="27.95" customHeight="1">
      <c r="A484" s="3409"/>
      <c r="B484" s="3515" t="s">
        <v>2253</v>
      </c>
      <c r="C484" s="3516"/>
      <c r="D484" s="3425"/>
      <c r="E484" s="3474" t="s">
        <v>663</v>
      </c>
      <c r="F484" s="3518"/>
      <c r="G484" s="3519"/>
      <c r="H484" s="3128"/>
      <c r="I484" s="3128"/>
      <c r="J484" s="3128"/>
    </row>
    <row r="485" spans="1:15" s="3384" customFormat="1" ht="27.95" customHeight="1">
      <c r="A485" s="3409"/>
      <c r="B485" s="3515" t="s">
        <v>2146</v>
      </c>
      <c r="C485" s="3516"/>
      <c r="D485" s="3425"/>
      <c r="E485" s="3520"/>
      <c r="F485" s="3521" t="s">
        <v>24</v>
      </c>
      <c r="G485" s="3522"/>
      <c r="H485" s="3523"/>
      <c r="I485" s="3524"/>
      <c r="J485" s="3128"/>
    </row>
    <row r="486" spans="1:15" s="3384" customFormat="1" ht="27.95" customHeight="1">
      <c r="A486" s="3409"/>
      <c r="B486" s="3515" t="s">
        <v>2147</v>
      </c>
      <c r="C486" s="3516"/>
      <c r="D486" s="3425"/>
      <c r="E486" s="3520"/>
      <c r="F486" s="3521" t="s">
        <v>24</v>
      </c>
      <c r="G486" s="3522"/>
      <c r="H486" s="3521"/>
      <c r="I486" s="3523"/>
      <c r="J486" s="3128"/>
    </row>
    <row r="487" spans="1:15" s="3384" customFormat="1" ht="27.95" customHeight="1">
      <c r="A487" s="3525"/>
      <c r="B487" s="3526"/>
      <c r="C487" s="3527"/>
      <c r="D487" s="3528"/>
      <c r="E487" s="3529"/>
      <c r="F487" s="3530"/>
      <c r="G487" s="3529"/>
      <c r="H487" s="3531"/>
      <c r="I487" s="3532"/>
      <c r="J487" s="3533"/>
    </row>
    <row r="488" spans="1:15" s="3384" customFormat="1" ht="27.95" customHeight="1">
      <c r="A488" s="3375" t="s">
        <v>1702</v>
      </c>
      <c r="B488" s="3434" t="s">
        <v>1835</v>
      </c>
      <c r="C488" s="3435"/>
      <c r="D488" s="3436"/>
      <c r="E488" s="3380"/>
      <c r="F488" s="3380"/>
      <c r="G488" s="3534"/>
      <c r="H488" s="3499"/>
      <c r="I488" s="3382"/>
      <c r="J488" s="3534" t="s">
        <v>22</v>
      </c>
      <c r="K488" s="3535"/>
    </row>
    <row r="489" spans="1:15" s="3384" customFormat="1" ht="27.95" customHeight="1">
      <c r="A489" s="3409" t="s">
        <v>1438</v>
      </c>
      <c r="B489" s="3416" t="s">
        <v>1334</v>
      </c>
      <c r="C489" s="3440"/>
      <c r="D489" s="3418"/>
      <c r="E489" s="3389"/>
      <c r="F489" s="3419"/>
      <c r="G489" s="3420"/>
      <c r="H489" s="3503"/>
      <c r="I489" s="3391"/>
      <c r="J489" s="3420"/>
      <c r="K489" s="3535"/>
    </row>
    <row r="490" spans="1:15" s="3384" customFormat="1" ht="27.95" customHeight="1">
      <c r="A490" s="3536"/>
      <c r="B490" s="3416" t="s">
        <v>1335</v>
      </c>
      <c r="C490" s="3440"/>
      <c r="D490" s="3418"/>
      <c r="E490" s="3389"/>
      <c r="F490" s="3419"/>
      <c r="G490" s="3420"/>
      <c r="H490" s="3503"/>
      <c r="I490" s="3391"/>
      <c r="J490" s="3392"/>
    </row>
    <row r="491" spans="1:15" s="3384" customFormat="1" ht="27.95" customHeight="1">
      <c r="A491" s="3536"/>
      <c r="B491" s="3416" t="s">
        <v>1336</v>
      </c>
      <c r="C491" s="3440"/>
      <c r="D491" s="3418"/>
      <c r="E491" s="3420"/>
      <c r="F491" s="3086"/>
      <c r="G491" s="3466"/>
      <c r="H491" s="3503"/>
      <c r="I491" s="3391"/>
      <c r="J491" s="3392"/>
    </row>
    <row r="492" spans="1:15" s="3384" customFormat="1" ht="27.95" customHeight="1">
      <c r="A492" s="3536"/>
      <c r="B492" s="3416" t="s">
        <v>1587</v>
      </c>
      <c r="C492" s="3537"/>
      <c r="D492" s="3538"/>
      <c r="E492" s="3086"/>
      <c r="F492" s="3086"/>
      <c r="G492" s="3466"/>
      <c r="H492" s="3503"/>
      <c r="I492" s="3391"/>
      <c r="J492" s="3392"/>
    </row>
    <row r="493" spans="1:15" s="3384" customFormat="1" ht="27.95" customHeight="1">
      <c r="A493" s="3536"/>
      <c r="B493" s="3416"/>
      <c r="C493" s="3537"/>
      <c r="D493" s="3538"/>
      <c r="E493" s="3086"/>
      <c r="F493" s="3086"/>
      <c r="G493" s="3466"/>
      <c r="H493" s="3503"/>
      <c r="I493" s="3391"/>
      <c r="J493" s="3392"/>
    </row>
    <row r="494" spans="1:15" s="3384" customFormat="1" ht="27.95" customHeight="1">
      <c r="A494" s="3245"/>
      <c r="B494" s="3397"/>
      <c r="C494" s="3443"/>
      <c r="D494" s="3444"/>
      <c r="E494" s="3086"/>
      <c r="F494" s="3086"/>
      <c r="G494" s="3466"/>
      <c r="H494" s="3128"/>
      <c r="I494" s="3128"/>
      <c r="J494" s="3128"/>
    </row>
    <row r="495" spans="1:15" s="3384" customFormat="1" ht="27.95" customHeight="1">
      <c r="A495" s="3245"/>
      <c r="B495" s="3539"/>
      <c r="C495" s="3539"/>
      <c r="D495" s="3540"/>
      <c r="E495" s="3086"/>
      <c r="F495" s="3086"/>
      <c r="G495" s="3466"/>
      <c r="H495" s="3541"/>
      <c r="I495" s="3391"/>
      <c r="J495" s="3392"/>
    </row>
    <row r="496" spans="1:15" s="3384" customFormat="1" ht="27.95" customHeight="1">
      <c r="A496" s="3409"/>
      <c r="B496" s="4601" t="s">
        <v>1836</v>
      </c>
      <c r="C496" s="4602"/>
      <c r="D496" s="4603"/>
      <c r="E496" s="3389"/>
      <c r="F496" s="3389"/>
      <c r="G496" s="3420"/>
      <c r="H496" s="3503"/>
      <c r="I496" s="3391"/>
      <c r="J496" s="3420" t="s">
        <v>22</v>
      </c>
      <c r="K496" s="3535"/>
      <c r="L496" s="3408"/>
    </row>
    <row r="497" spans="1:15" s="3384" customFormat="1" ht="27.95" customHeight="1">
      <c r="A497" s="3542"/>
      <c r="B497" s="3386" t="s">
        <v>1346</v>
      </c>
      <c r="C497" s="3387"/>
      <c r="D497" s="3388"/>
      <c r="E497" s="3389"/>
      <c r="F497" s="3419"/>
      <c r="G497" s="3420"/>
      <c r="H497" s="3503"/>
      <c r="I497" s="3391"/>
      <c r="J497" s="3420" t="s">
        <v>1584</v>
      </c>
      <c r="K497" s="3535"/>
      <c r="L497" s="3408"/>
    </row>
    <row r="498" spans="1:15" s="3384" customFormat="1" ht="27.95" customHeight="1">
      <c r="A498" s="3385"/>
      <c r="B498" s="3386" t="s">
        <v>1337</v>
      </c>
      <c r="C498" s="3387"/>
      <c r="D498" s="3388"/>
      <c r="E498" s="3389"/>
      <c r="F498" s="3419"/>
      <c r="G498" s="3420"/>
      <c r="H498" s="3503"/>
      <c r="I498" s="3391"/>
      <c r="J498" s="3392"/>
    </row>
    <row r="499" spans="1:15" s="3384" customFormat="1" ht="27.95" customHeight="1">
      <c r="A499" s="3385"/>
      <c r="B499" s="3416" t="s">
        <v>1587</v>
      </c>
      <c r="C499" s="3387"/>
      <c r="D499" s="3387"/>
      <c r="E499" s="3420"/>
      <c r="F499" s="3389"/>
      <c r="G499" s="3389"/>
      <c r="H499" s="3390"/>
      <c r="I499" s="3391"/>
      <c r="J499" s="3392"/>
    </row>
    <row r="500" spans="1:15" s="3384" customFormat="1" ht="27.95" customHeight="1">
      <c r="A500" s="3543"/>
      <c r="B500" s="3544"/>
      <c r="C500" s="3545"/>
      <c r="D500" s="3545"/>
      <c r="E500" s="3546"/>
      <c r="F500" s="3393"/>
      <c r="G500" s="3393"/>
      <c r="H500" s="3394"/>
      <c r="I500" s="3395"/>
      <c r="J500" s="3407"/>
    </row>
    <row r="501" spans="1:15" s="3384" customFormat="1" ht="27.95" customHeight="1">
      <c r="A501" s="3543"/>
      <c r="B501" s="3544"/>
      <c r="C501" s="3545"/>
      <c r="D501" s="3545"/>
      <c r="E501" s="3546"/>
      <c r="F501" s="3393"/>
      <c r="G501" s="3393"/>
      <c r="H501" s="3394"/>
      <c r="I501" s="3395"/>
      <c r="J501" s="3407"/>
    </row>
    <row r="502" spans="1:15" s="3384" customFormat="1" ht="27.95" customHeight="1">
      <c r="A502" s="3543"/>
      <c r="B502" s="3403"/>
      <c r="C502" s="3547"/>
      <c r="D502" s="3548"/>
      <c r="E502" s="3393"/>
      <c r="F502" s="3549"/>
      <c r="G502" s="3549"/>
      <c r="H502" s="3550"/>
      <c r="I502" s="3551"/>
      <c r="J502" s="3551"/>
    </row>
    <row r="503" spans="1:15" s="3384" customFormat="1" ht="27.95" customHeight="1">
      <c r="A503" s="3552" t="s">
        <v>1707</v>
      </c>
      <c r="B503" s="3258" t="s">
        <v>1708</v>
      </c>
      <c r="C503" s="3553"/>
      <c r="D503" s="3554"/>
      <c r="E503" s="3474" t="s">
        <v>936</v>
      </c>
      <c r="F503" s="3389"/>
      <c r="G503" s="3389"/>
      <c r="H503" s="3128"/>
      <c r="I503" s="3128"/>
      <c r="J503" s="3450" t="s">
        <v>2000</v>
      </c>
      <c r="O503" s="3384">
        <v>22</v>
      </c>
    </row>
    <row r="504" spans="1:15" s="3384" customFormat="1" ht="27.95" customHeight="1">
      <c r="A504" s="3245"/>
      <c r="B504" s="3258" t="s">
        <v>1418</v>
      </c>
      <c r="C504" s="3553"/>
      <c r="D504" s="3554"/>
      <c r="E504" s="3474" t="s">
        <v>943</v>
      </c>
      <c r="F504" s="3086"/>
      <c r="G504" s="3420"/>
      <c r="H504" s="3128"/>
      <c r="I504" s="3128"/>
      <c r="J504" s="3128"/>
    </row>
    <row r="505" spans="1:15" s="3384" customFormat="1" ht="27.95" customHeight="1">
      <c r="A505" s="3245"/>
      <c r="B505" s="3555" t="s">
        <v>1420</v>
      </c>
      <c r="C505" s="3553">
        <v>390</v>
      </c>
      <c r="D505" s="3553" t="s">
        <v>1419</v>
      </c>
      <c r="E505" s="3474" t="s">
        <v>663</v>
      </c>
      <c r="F505" s="3379">
        <v>124</v>
      </c>
      <c r="G505" s="3556"/>
      <c r="H505" s="3557"/>
      <c r="I505" s="3557"/>
      <c r="J505" s="3128"/>
    </row>
    <row r="506" spans="1:15" s="3384" customFormat="1" ht="27.95" customHeight="1">
      <c r="A506" s="3245"/>
      <c r="B506" s="3555"/>
      <c r="C506" s="3553"/>
      <c r="D506" s="3553"/>
      <c r="E506" s="3401"/>
      <c r="F506" s="3401"/>
      <c r="G506" s="3401"/>
      <c r="H506" s="3128"/>
      <c r="I506" s="3128"/>
      <c r="J506" s="3128"/>
    </row>
    <row r="507" spans="1:15" s="3384" customFormat="1" ht="27.95" customHeight="1">
      <c r="A507" s="3245"/>
      <c r="B507" s="3555"/>
      <c r="C507" s="3553"/>
      <c r="D507" s="3553"/>
      <c r="E507" s="3401"/>
      <c r="F507" s="3558"/>
      <c r="G507" s="3558"/>
      <c r="H507" s="3551"/>
      <c r="I507" s="3551"/>
      <c r="J507" s="3128"/>
    </row>
    <row r="508" spans="1:15" s="3384" customFormat="1" ht="27.95" customHeight="1">
      <c r="A508" s="3245"/>
      <c r="B508" s="3555"/>
      <c r="C508" s="3553"/>
      <c r="D508" s="3553"/>
      <c r="E508" s="3401"/>
      <c r="F508" s="3558"/>
      <c r="G508" s="3558"/>
      <c r="H508" s="3551"/>
      <c r="I508" s="3551"/>
      <c r="J508" s="3128"/>
    </row>
    <row r="509" spans="1:15" s="3384" customFormat="1" ht="27.95" customHeight="1">
      <c r="A509" s="3245"/>
      <c r="B509" s="3555"/>
      <c r="C509" s="3559"/>
      <c r="D509" s="3553"/>
      <c r="E509" s="3389"/>
      <c r="F509" s="3560"/>
      <c r="G509" s="3561"/>
      <c r="H509" s="3551"/>
      <c r="I509" s="3551"/>
      <c r="J509" s="3128"/>
    </row>
    <row r="510" spans="1:15" s="3384" customFormat="1" ht="27.95" customHeight="1">
      <c r="A510" s="3245"/>
      <c r="B510" s="3258" t="s">
        <v>1709</v>
      </c>
      <c r="C510" s="3553"/>
      <c r="D510" s="3554"/>
      <c r="E510" s="3474" t="s">
        <v>936</v>
      </c>
      <c r="F510" s="3389"/>
      <c r="G510" s="3389"/>
      <c r="H510" s="3128"/>
      <c r="I510" s="3128"/>
      <c r="J510" s="3562" t="s">
        <v>2000</v>
      </c>
      <c r="K510" s="3384" t="s">
        <v>1947</v>
      </c>
      <c r="O510" s="3384">
        <v>23</v>
      </c>
    </row>
    <row r="511" spans="1:15" s="3384" customFormat="1" ht="27.95" customHeight="1">
      <c r="A511" s="3245"/>
      <c r="B511" s="3555" t="s">
        <v>1420</v>
      </c>
      <c r="C511" s="3553" t="s">
        <v>1588</v>
      </c>
      <c r="D511" s="3553"/>
      <c r="E511" s="3474" t="s">
        <v>943</v>
      </c>
      <c r="F511" s="3086"/>
      <c r="G511" s="3420"/>
      <c r="H511" s="3128"/>
      <c r="I511" s="3128"/>
      <c r="J511" s="3128"/>
    </row>
    <row r="512" spans="1:15" s="3384" customFormat="1" ht="27.95" customHeight="1">
      <c r="A512" s="3245"/>
      <c r="B512" s="3555"/>
      <c r="C512" s="3553"/>
      <c r="D512" s="3553"/>
      <c r="E512" s="3474" t="s">
        <v>663</v>
      </c>
      <c r="F512" s="3379"/>
      <c r="G512" s="3556"/>
      <c r="H512" s="3557"/>
      <c r="I512" s="3557"/>
      <c r="J512" s="3128"/>
    </row>
    <row r="513" spans="1:10" s="3384" customFormat="1" ht="27.95" customHeight="1">
      <c r="A513" s="3245"/>
      <c r="B513" s="3563" t="s">
        <v>2201</v>
      </c>
      <c r="C513" s="3553"/>
      <c r="D513" s="3553"/>
      <c r="E513" s="3389"/>
      <c r="F513" s="3564"/>
      <c r="G513" s="3565"/>
      <c r="H513" s="3566"/>
      <c r="I513" s="3566"/>
      <c r="J513" s="3128"/>
    </row>
    <row r="514" spans="1:10" s="3384" customFormat="1" ht="27.95" customHeight="1">
      <c r="A514" s="3245"/>
      <c r="B514" s="3563" t="s">
        <v>2202</v>
      </c>
      <c r="C514" s="3559"/>
      <c r="D514" s="3553"/>
      <c r="E514" s="3389"/>
      <c r="F514" s="3564">
        <v>14</v>
      </c>
      <c r="G514" s="3466"/>
      <c r="H514" s="3566"/>
      <c r="I514" s="3566"/>
      <c r="J514" s="3128"/>
    </row>
    <row r="515" spans="1:10" s="3384" customFormat="1" ht="27.95" customHeight="1">
      <c r="A515" s="3245"/>
      <c r="B515" s="3563"/>
      <c r="C515" s="3559"/>
      <c r="D515" s="3553"/>
      <c r="E515" s="3389"/>
      <c r="F515" s="3564"/>
      <c r="G515" s="3466"/>
      <c r="H515" s="3566"/>
      <c r="I515" s="3566"/>
      <c r="J515" s="3128"/>
    </row>
    <row r="516" spans="1:10" s="3384" customFormat="1" ht="27.95" customHeight="1">
      <c r="A516" s="3245"/>
      <c r="B516" s="3563"/>
      <c r="C516" s="3559"/>
      <c r="D516" s="3553"/>
      <c r="E516" s="3389"/>
      <c r="F516" s="3564"/>
      <c r="G516" s="3466"/>
      <c r="H516" s="3566"/>
      <c r="I516" s="3566"/>
      <c r="J516" s="3128"/>
    </row>
    <row r="517" spans="1:10" s="3384" customFormat="1" ht="27.75" customHeight="1">
      <c r="A517" s="3567"/>
      <c r="B517" s="3568"/>
      <c r="C517" s="3569"/>
      <c r="D517" s="3189"/>
      <c r="E517" s="3530"/>
      <c r="F517" s="3530"/>
      <c r="G517" s="3530"/>
      <c r="H517" s="3192"/>
      <c r="I517" s="3192"/>
      <c r="J517" s="3192"/>
    </row>
  </sheetData>
  <mergeCells count="5">
    <mergeCell ref="B496:D496"/>
    <mergeCell ref="B1:D1"/>
    <mergeCell ref="B2:D2"/>
    <mergeCell ref="B3:D3"/>
    <mergeCell ref="B141:D141"/>
  </mergeCells>
  <pageMargins left="0.5" right="0.4" top="0.7" bottom="0.4" header="0.4" footer="0.4"/>
  <pageSetup paperSize="9" scale="59" orientation="landscape" r:id="rId1"/>
  <rowBreaks count="6" manualBreakCount="6">
    <brk id="14" max="9" man="1"/>
    <brk id="139" max="9" man="1"/>
    <brk id="182" max="9" man="1"/>
    <brk id="344" max="9" man="1"/>
    <brk id="410" max="9" man="1"/>
    <brk id="487" max="9" man="1"/>
  </rowBreaks>
  <colBreaks count="1" manualBreakCount="1">
    <brk id="1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8"/>
  <dimension ref="A1:X1758"/>
  <sheetViews>
    <sheetView zoomScale="85" zoomScaleNormal="85" zoomScaleSheetLayoutView="70" workbookViewId="0">
      <pane ySplit="3" topLeftCell="A4" activePane="bottomLeft" state="frozen"/>
      <selection activeCell="O423" sqref="O423"/>
      <selection pane="bottomLeft" activeCell="D209" sqref="D209"/>
    </sheetView>
  </sheetViews>
  <sheetFormatPr defaultColWidth="9" defaultRowHeight="27.95" customHeight="1" outlineLevelRow="1"/>
  <cols>
    <col min="1" max="1" width="49.875" style="50" customWidth="1"/>
    <col min="2" max="2" width="25.375" style="50" customWidth="1"/>
    <col min="3" max="3" width="16.625" style="50" customWidth="1"/>
    <col min="4" max="4" width="45" style="615" customWidth="1"/>
    <col min="5" max="5" width="12.375" style="50" customWidth="1"/>
    <col min="6" max="6" width="15.125" style="50" bestFit="1" customWidth="1"/>
    <col min="7" max="7" width="13.75" style="50" bestFit="1" customWidth="1"/>
    <col min="8" max="8" width="12.375" style="615" customWidth="1"/>
    <col min="9" max="10" width="12.375" style="50" customWidth="1"/>
    <col min="11" max="16384" width="9" style="50"/>
  </cols>
  <sheetData>
    <row r="1" spans="1:15" s="8" customFormat="1" ht="27.95" customHeight="1">
      <c r="A1" s="46" t="s">
        <v>15</v>
      </c>
      <c r="B1" s="4334" t="s">
        <v>16</v>
      </c>
      <c r="C1" s="4335"/>
      <c r="D1" s="4335"/>
      <c r="E1" s="715">
        <v>10</v>
      </c>
      <c r="F1" s="2943">
        <v>11</v>
      </c>
      <c r="G1" s="2944"/>
      <c r="H1" s="2944"/>
      <c r="I1" s="2945"/>
      <c r="J1" s="2283">
        <v>12</v>
      </c>
    </row>
    <row r="2" spans="1:15" s="8" customFormat="1" ht="27.95" customHeight="1">
      <c r="A2" s="47" t="s">
        <v>17</v>
      </c>
      <c r="B2" s="4338" t="s">
        <v>18</v>
      </c>
      <c r="C2" s="4338"/>
      <c r="D2" s="4338"/>
      <c r="E2" s="718" t="s">
        <v>934</v>
      </c>
      <c r="F2" s="2946" t="s">
        <v>1876</v>
      </c>
      <c r="G2" s="2947"/>
      <c r="H2" s="2947"/>
      <c r="I2" s="2948"/>
      <c r="J2" s="2284" t="s">
        <v>936</v>
      </c>
    </row>
    <row r="3" spans="1:15" s="8" customFormat="1" ht="27.95" customHeight="1">
      <c r="A3" s="48"/>
      <c r="B3" s="4340" t="s">
        <v>19</v>
      </c>
      <c r="C3" s="4340"/>
      <c r="D3" s="4340"/>
      <c r="E3" s="721"/>
      <c r="F3" s="2285" t="s">
        <v>2321</v>
      </c>
      <c r="G3" s="2285" t="s">
        <v>2322</v>
      </c>
      <c r="H3" s="2286"/>
      <c r="I3" s="2951" t="s">
        <v>2323</v>
      </c>
      <c r="J3" s="2287" t="s">
        <v>938</v>
      </c>
    </row>
    <row r="4" spans="1:15" s="3079" customFormat="1" ht="26.1" customHeight="1">
      <c r="A4" s="3705" t="s">
        <v>2254</v>
      </c>
      <c r="B4" s="3706" t="s">
        <v>2255</v>
      </c>
      <c r="C4" s="3707"/>
      <c r="D4" s="3707"/>
      <c r="E4" s="3389" t="s">
        <v>936</v>
      </c>
      <c r="F4" s="3389"/>
      <c r="G4" s="3389"/>
      <c r="H4" s="3128"/>
      <c r="I4" s="3128"/>
      <c r="J4" s="3668" t="s">
        <v>1584</v>
      </c>
      <c r="K4" s="3079" t="s">
        <v>1947</v>
      </c>
      <c r="O4" s="3079">
        <v>1</v>
      </c>
    </row>
    <row r="5" spans="1:15" s="3079" customFormat="1" ht="26.1" customHeight="1">
      <c r="A5" s="3708" t="s">
        <v>1659</v>
      </c>
      <c r="B5" s="3709" t="s">
        <v>1660</v>
      </c>
      <c r="C5" s="3710"/>
      <c r="D5" s="3710"/>
      <c r="E5" s="3389" t="s">
        <v>943</v>
      </c>
      <c r="F5" s="3419"/>
      <c r="G5" s="3420"/>
      <c r="H5" s="3128"/>
      <c r="I5" s="3128"/>
      <c r="J5" s="3668" t="s">
        <v>2113</v>
      </c>
    </row>
    <row r="6" spans="1:15" s="3079" customFormat="1" ht="26.1" customHeight="1">
      <c r="A6" s="3711" t="s">
        <v>1875</v>
      </c>
      <c r="B6" s="3712"/>
      <c r="C6" s="3709" t="s">
        <v>1661</v>
      </c>
      <c r="D6" s="3709" t="s">
        <v>1662</v>
      </c>
      <c r="E6" s="3389" t="s">
        <v>663</v>
      </c>
      <c r="F6" s="3419"/>
      <c r="G6" s="3420"/>
      <c r="H6" s="3128"/>
      <c r="I6" s="3128"/>
      <c r="J6" s="3128"/>
    </row>
    <row r="7" spans="1:15" s="3079" customFormat="1" ht="26.1" customHeight="1">
      <c r="A7" s="3711"/>
      <c r="B7" s="3713" t="s">
        <v>663</v>
      </c>
      <c r="C7" s="3713">
        <v>7.06</v>
      </c>
      <c r="D7" s="3713">
        <v>6.92</v>
      </c>
      <c r="E7" s="3714"/>
      <c r="F7" s="3715" t="s">
        <v>24</v>
      </c>
      <c r="G7" s="3716"/>
      <c r="H7" s="3524"/>
      <c r="I7" s="3286"/>
      <c r="J7" s="3128"/>
    </row>
    <row r="8" spans="1:15" s="3079" customFormat="1" ht="26.1" customHeight="1">
      <c r="A8" s="3717"/>
      <c r="B8" s="3713" t="s">
        <v>2203</v>
      </c>
      <c r="C8" s="3713"/>
      <c r="D8" s="3718">
        <v>8</v>
      </c>
      <c r="E8" s="3714"/>
      <c r="F8" s="3715" t="s">
        <v>24</v>
      </c>
      <c r="G8" s="3716"/>
      <c r="H8" s="3524"/>
      <c r="I8" s="3286"/>
      <c r="J8" s="3128"/>
    </row>
    <row r="9" spans="1:15" s="3079" customFormat="1" ht="26.1" customHeight="1">
      <c r="A9" s="3717"/>
      <c r="B9" s="3713" t="s">
        <v>2204</v>
      </c>
      <c r="C9" s="3713"/>
      <c r="D9" s="3718">
        <v>7.65</v>
      </c>
      <c r="E9" s="3714"/>
      <c r="F9" s="3715" t="s">
        <v>24</v>
      </c>
      <c r="G9" s="3716"/>
      <c r="H9" s="3524"/>
      <c r="I9" s="3286"/>
      <c r="J9" s="3128"/>
    </row>
    <row r="10" spans="1:15" s="3079" customFormat="1" ht="26.1" customHeight="1">
      <c r="A10" s="3717"/>
      <c r="B10" s="3713" t="s">
        <v>2205</v>
      </c>
      <c r="C10" s="3713"/>
      <c r="D10" s="3718">
        <v>5.3</v>
      </c>
      <c r="E10" s="3714"/>
      <c r="F10" s="3715" t="s">
        <v>24</v>
      </c>
      <c r="G10" s="3716"/>
      <c r="H10" s="3524"/>
      <c r="I10" s="3286"/>
      <c r="J10" s="3128"/>
    </row>
    <row r="11" spans="1:15" s="3079" customFormat="1" ht="26.1" customHeight="1">
      <c r="A11" s="3717"/>
      <c r="B11" s="3713" t="s">
        <v>2206</v>
      </c>
      <c r="C11" s="3719"/>
      <c r="D11" s="3720">
        <v>6.9</v>
      </c>
      <c r="E11" s="3714"/>
      <c r="F11" s="3715" t="s">
        <v>24</v>
      </c>
      <c r="G11" s="3716"/>
      <c r="H11" s="3524"/>
      <c r="I11" s="3286"/>
      <c r="J11" s="3721"/>
    </row>
    <row r="12" spans="1:15" s="3079" customFormat="1" ht="26.1" customHeight="1">
      <c r="A12" s="3717"/>
      <c r="B12" s="3710" t="s">
        <v>2207</v>
      </c>
      <c r="C12" s="3722"/>
      <c r="D12" s="3718">
        <v>7.5</v>
      </c>
      <c r="E12" s="3714"/>
      <c r="F12" s="3715" t="s">
        <v>24</v>
      </c>
      <c r="G12" s="3716"/>
      <c r="H12" s="3524"/>
      <c r="I12" s="3286"/>
      <c r="J12" s="3721"/>
    </row>
    <row r="13" spans="1:15" s="3079" customFormat="1" ht="26.1" customHeight="1">
      <c r="A13" s="3717"/>
      <c r="B13" s="3710" t="s">
        <v>2208</v>
      </c>
      <c r="C13" s="3722"/>
      <c r="D13" s="3718">
        <v>7.5</v>
      </c>
      <c r="E13" s="3714"/>
      <c r="F13" s="3715" t="s">
        <v>24</v>
      </c>
      <c r="G13" s="3716"/>
      <c r="H13" s="3524"/>
      <c r="I13" s="3286"/>
      <c r="J13" s="3721"/>
    </row>
    <row r="14" spans="1:15" s="3079" customFormat="1" ht="26.1" customHeight="1">
      <c r="A14" s="3717"/>
      <c r="B14" s="3710" t="s">
        <v>2209</v>
      </c>
      <c r="C14" s="3722"/>
      <c r="D14" s="3718">
        <v>6.55</v>
      </c>
      <c r="E14" s="3714"/>
      <c r="F14" s="3715" t="s">
        <v>24</v>
      </c>
      <c r="G14" s="3716"/>
      <c r="H14" s="3524"/>
      <c r="I14" s="3286"/>
      <c r="J14" s="3721"/>
    </row>
    <row r="15" spans="1:15" s="3079" customFormat="1" ht="26.1" customHeight="1">
      <c r="A15" s="3717"/>
      <c r="B15" s="3710" t="s">
        <v>2210</v>
      </c>
      <c r="C15" s="3722"/>
      <c r="D15" s="3718">
        <v>8.6</v>
      </c>
      <c r="E15" s="3714"/>
      <c r="F15" s="3715" t="s">
        <v>24</v>
      </c>
      <c r="G15" s="3716"/>
      <c r="H15" s="3524"/>
      <c r="I15" s="3286"/>
      <c r="J15" s="3721"/>
    </row>
    <row r="16" spans="1:15" s="3079" customFormat="1" ht="26.1" customHeight="1">
      <c r="A16" s="3717"/>
      <c r="B16" s="3710" t="s">
        <v>2211</v>
      </c>
      <c r="C16" s="3722"/>
      <c r="D16" s="3718">
        <v>7.35</v>
      </c>
      <c r="E16" s="3714"/>
      <c r="F16" s="3715" t="s">
        <v>24</v>
      </c>
      <c r="G16" s="3716"/>
      <c r="H16" s="3524"/>
      <c r="I16" s="3286"/>
      <c r="J16" s="3721"/>
    </row>
    <row r="17" spans="1:15" s="3079" customFormat="1" ht="26.1" customHeight="1">
      <c r="A17" s="3717"/>
      <c r="B17" s="3710" t="s">
        <v>2212</v>
      </c>
      <c r="C17" s="3722"/>
      <c r="D17" s="3718">
        <v>8.4</v>
      </c>
      <c r="E17" s="3714"/>
      <c r="F17" s="3715" t="s">
        <v>24</v>
      </c>
      <c r="G17" s="3716"/>
      <c r="H17" s="3524"/>
      <c r="I17" s="3286"/>
      <c r="J17" s="3721"/>
    </row>
    <row r="18" spans="1:15" s="3079" customFormat="1" ht="26.1" customHeight="1">
      <c r="A18" s="3717"/>
      <c r="B18" s="3710" t="s">
        <v>2213</v>
      </c>
      <c r="C18" s="3722"/>
      <c r="D18" s="3718">
        <v>8.6</v>
      </c>
      <c r="E18" s="3714"/>
      <c r="F18" s="3715" t="s">
        <v>24</v>
      </c>
      <c r="G18" s="3716"/>
      <c r="H18" s="3524"/>
      <c r="I18" s="3286"/>
      <c r="J18" s="3721"/>
    </row>
    <row r="19" spans="1:15" s="3079" customFormat="1" ht="26.1" customHeight="1">
      <c r="A19" s="3717"/>
      <c r="B19" s="3710" t="s">
        <v>2214</v>
      </c>
      <c r="C19" s="3722"/>
      <c r="D19" s="3718">
        <v>6.55</v>
      </c>
      <c r="E19" s="3714"/>
      <c r="F19" s="3715" t="s">
        <v>24</v>
      </c>
      <c r="G19" s="3716"/>
      <c r="H19" s="3524"/>
      <c r="I19" s="3286"/>
      <c r="J19" s="3721"/>
    </row>
    <row r="20" spans="1:15" s="3079" customFormat="1" ht="26.1" customHeight="1">
      <c r="A20" s="3717"/>
      <c r="B20" s="3710" t="s">
        <v>2215</v>
      </c>
      <c r="C20" s="3722"/>
      <c r="D20" s="3718">
        <v>7.77</v>
      </c>
      <c r="E20" s="3714"/>
      <c r="F20" s="3715" t="s">
        <v>24</v>
      </c>
      <c r="G20" s="3716"/>
      <c r="H20" s="3524"/>
      <c r="I20" s="3286"/>
      <c r="J20" s="3721"/>
    </row>
    <row r="21" spans="1:15" s="3079" customFormat="1" ht="26.1" customHeight="1">
      <c r="A21" s="3717"/>
      <c r="B21" s="3719"/>
      <c r="C21" s="3722"/>
      <c r="D21" s="3723"/>
      <c r="E21" s="3714"/>
      <c r="F21" s="3721"/>
      <c r="G21" s="3724"/>
      <c r="H21" s="3714"/>
      <c r="I21" s="3721"/>
      <c r="J21" s="3721"/>
    </row>
    <row r="22" spans="1:15" s="3079" customFormat="1" ht="26.1" customHeight="1">
      <c r="A22" s="3725"/>
      <c r="B22" s="3726"/>
      <c r="C22" s="3726"/>
      <c r="D22" s="3726"/>
      <c r="E22" s="3727"/>
      <c r="F22" s="3728"/>
      <c r="G22" s="3729"/>
      <c r="H22" s="3727"/>
      <c r="I22" s="3728"/>
      <c r="J22" s="3728"/>
    </row>
    <row r="23" spans="1:15" s="3079" customFormat="1" ht="26.1" customHeight="1">
      <c r="A23" s="3730" t="s">
        <v>2257</v>
      </c>
      <c r="B23" s="3705" t="s">
        <v>2256</v>
      </c>
      <c r="C23" s="3731"/>
      <c r="D23" s="3731"/>
      <c r="E23" s="3380" t="s">
        <v>936</v>
      </c>
      <c r="F23" s="3380"/>
      <c r="G23" s="3380"/>
      <c r="H23" s="3114"/>
      <c r="I23" s="3114"/>
      <c r="J23" s="3666" t="s">
        <v>1999</v>
      </c>
      <c r="K23" s="3079" t="s">
        <v>1947</v>
      </c>
      <c r="O23" s="3079">
        <v>2</v>
      </c>
    </row>
    <row r="24" spans="1:15" s="3079" customFormat="1" ht="26.1" customHeight="1">
      <c r="A24" s="3717"/>
      <c r="B24" s="3709" t="s">
        <v>2249</v>
      </c>
      <c r="C24" s="3712"/>
      <c r="D24" s="3712"/>
      <c r="E24" s="3389" t="s">
        <v>943</v>
      </c>
      <c r="F24" s="3419"/>
      <c r="G24" s="3420"/>
      <c r="H24" s="3128"/>
      <c r="I24" s="3128"/>
      <c r="J24" s="3128"/>
    </row>
    <row r="25" spans="1:15" s="3079" customFormat="1" ht="26.1" customHeight="1">
      <c r="A25" s="3717"/>
      <c r="B25" s="3713" t="s">
        <v>663</v>
      </c>
      <c r="C25" s="3713" t="s">
        <v>2250</v>
      </c>
      <c r="D25" s="3732"/>
      <c r="E25" s="3389" t="s">
        <v>663</v>
      </c>
      <c r="F25" s="3668" t="s">
        <v>24</v>
      </c>
      <c r="G25" s="3733"/>
      <c r="H25" s="3524"/>
      <c r="I25" s="3524"/>
      <c r="J25" s="3128"/>
    </row>
    <row r="26" spans="1:15" s="3079" customFormat="1" ht="26.1" customHeight="1">
      <c r="A26" s="3717"/>
      <c r="B26" s="3713"/>
      <c r="C26" s="3713"/>
      <c r="D26" s="3732"/>
      <c r="E26" s="3714"/>
      <c r="F26" s="3721"/>
      <c r="G26" s="3724"/>
      <c r="H26" s="3128"/>
      <c r="I26" s="3128"/>
      <c r="J26" s="3128"/>
    </row>
    <row r="27" spans="1:15" s="3079" customFormat="1" ht="26.1" customHeight="1">
      <c r="A27" s="3734"/>
      <c r="B27" s="3735"/>
      <c r="C27" s="3735"/>
      <c r="D27" s="3735"/>
      <c r="E27" s="3714"/>
      <c r="F27" s="3721"/>
      <c r="G27" s="3724"/>
      <c r="H27" s="3714"/>
      <c r="I27" s="3721"/>
      <c r="J27" s="3721"/>
    </row>
    <row r="28" spans="1:15" s="3079" customFormat="1" ht="26.1" customHeight="1">
      <c r="A28" s="3734"/>
      <c r="B28" s="3735"/>
      <c r="C28" s="3735"/>
      <c r="D28" s="3735"/>
      <c r="E28" s="3714"/>
      <c r="F28" s="3721"/>
      <c r="G28" s="3724"/>
      <c r="H28" s="3714"/>
      <c r="I28" s="3721"/>
      <c r="J28" s="3721"/>
    </row>
    <row r="29" spans="1:15" s="3079" customFormat="1" ht="26.1" customHeight="1">
      <c r="A29" s="3736"/>
      <c r="B29" s="3737"/>
      <c r="C29" s="3737"/>
      <c r="D29" s="3737"/>
      <c r="E29" s="3727"/>
      <c r="F29" s="3728"/>
      <c r="G29" s="3729"/>
      <c r="H29" s="3727"/>
      <c r="I29" s="3728"/>
      <c r="J29" s="3728"/>
    </row>
    <row r="30" spans="1:15" s="3384" customFormat="1" ht="26.1" customHeight="1">
      <c r="A30" s="3743" t="s">
        <v>2258</v>
      </c>
      <c r="B30" s="4626" t="s">
        <v>164</v>
      </c>
      <c r="C30" s="4627"/>
      <c r="D30" s="4627"/>
      <c r="E30" s="3380"/>
      <c r="F30" s="3380"/>
      <c r="G30" s="3380"/>
      <c r="H30" s="3744"/>
      <c r="I30" s="3745"/>
      <c r="J30" s="3609"/>
    </row>
    <row r="31" spans="1:15" s="3384" customFormat="1" ht="26.1" customHeight="1">
      <c r="A31" s="3746" t="s">
        <v>1875</v>
      </c>
      <c r="B31" s="4617" t="s">
        <v>2259</v>
      </c>
      <c r="C31" s="4618"/>
      <c r="D31" s="4618"/>
      <c r="E31" s="3389" t="s">
        <v>936</v>
      </c>
      <c r="F31" s="3419"/>
      <c r="G31" s="3420"/>
      <c r="H31" s="3747"/>
      <c r="I31" s="3748"/>
      <c r="J31" s="3594" t="s">
        <v>1942</v>
      </c>
      <c r="K31" s="3384" t="s">
        <v>2001</v>
      </c>
      <c r="O31" s="3384">
        <v>3</v>
      </c>
    </row>
    <row r="32" spans="1:15" s="3384" customFormat="1" ht="26.1" customHeight="1">
      <c r="A32" s="3749"/>
      <c r="B32" s="3750"/>
      <c r="C32" s="3751"/>
      <c r="D32" s="3751"/>
      <c r="E32" s="3389" t="s">
        <v>943</v>
      </c>
      <c r="F32" s="3419"/>
      <c r="G32" s="3420"/>
      <c r="H32" s="3747"/>
      <c r="I32" s="3748"/>
      <c r="J32" s="3392"/>
    </row>
    <row r="33" spans="1:16" s="3384" customFormat="1" ht="26.1" customHeight="1">
      <c r="A33" s="3752"/>
      <c r="B33" s="3555" t="s">
        <v>69</v>
      </c>
      <c r="C33" s="3753">
        <v>240666</v>
      </c>
      <c r="D33" s="3753" t="s">
        <v>182</v>
      </c>
      <c r="E33" s="3389" t="s">
        <v>663</v>
      </c>
      <c r="F33" s="3419"/>
      <c r="G33" s="3419"/>
      <c r="H33" s="3128"/>
      <c r="I33" s="3128"/>
      <c r="J33" s="3128"/>
      <c r="K33" s="3384" t="s">
        <v>2247</v>
      </c>
    </row>
    <row r="34" spans="1:16" s="3384" customFormat="1" ht="26.1" customHeight="1">
      <c r="A34" s="3754"/>
      <c r="B34" s="3555" t="s">
        <v>1663</v>
      </c>
      <c r="C34" s="3755"/>
      <c r="D34" s="3756"/>
      <c r="E34" s="3757"/>
      <c r="F34" s="3757"/>
      <c r="G34" s="3757"/>
      <c r="H34" s="3758"/>
      <c r="I34" s="3128"/>
      <c r="J34" s="3128"/>
    </row>
    <row r="35" spans="1:16" s="3766" customFormat="1" ht="18" customHeight="1">
      <c r="A35" s="3759"/>
      <c r="B35" s="3133" t="s">
        <v>1938</v>
      </c>
      <c r="C35" s="3760">
        <f>C40+C44+C48+C53+C56+C61+C65+C66+C69+C73+C77+C82+C85+C88+C91</f>
        <v>239866</v>
      </c>
      <c r="D35" s="3225" t="s">
        <v>182</v>
      </c>
      <c r="E35" s="3226"/>
      <c r="F35" s="3761">
        <v>0.25</v>
      </c>
      <c r="G35" s="3761"/>
      <c r="H35" s="3761"/>
      <c r="I35" s="3762"/>
      <c r="J35" s="3763"/>
      <c r="K35" s="3764"/>
      <c r="L35" s="3764"/>
      <c r="M35" s="3765"/>
      <c r="N35" s="3764"/>
      <c r="O35" s="3764"/>
      <c r="P35" s="3764"/>
    </row>
    <row r="36" spans="1:16" s="3766" customFormat="1" ht="18" customHeight="1" outlineLevel="1">
      <c r="A36" s="3767"/>
      <c r="B36" s="3133" t="s">
        <v>1880</v>
      </c>
      <c r="C36" s="3768">
        <v>2841</v>
      </c>
      <c r="D36" s="3769"/>
      <c r="E36" s="3770"/>
      <c r="F36" s="3771">
        <f>C36*0.25</f>
        <v>710.25</v>
      </c>
      <c r="G36" s="3771"/>
      <c r="H36" s="3771"/>
      <c r="I36" s="3762"/>
      <c r="J36" s="3763"/>
      <c r="K36" s="3764"/>
      <c r="L36" s="3764"/>
      <c r="M36" s="3765"/>
      <c r="N36" s="3764"/>
      <c r="O36" s="3764"/>
      <c r="P36" s="3764"/>
    </row>
    <row r="37" spans="1:16" s="3766" customFormat="1" ht="18" customHeight="1" outlineLevel="1">
      <c r="A37" s="3767"/>
      <c r="B37" s="3133" t="s">
        <v>1881</v>
      </c>
      <c r="C37" s="3768">
        <v>12380</v>
      </c>
      <c r="D37" s="3769"/>
      <c r="E37" s="3770"/>
      <c r="F37" s="3771">
        <f t="shared" ref="F37:F91" si="0">C37*0.25</f>
        <v>3095</v>
      </c>
      <c r="G37" s="3771"/>
      <c r="H37" s="3771"/>
      <c r="I37" s="3762"/>
      <c r="J37" s="3763"/>
      <c r="K37" s="3764"/>
      <c r="L37" s="3764"/>
      <c r="M37" s="3765"/>
      <c r="N37" s="3764"/>
      <c r="O37" s="3764"/>
      <c r="P37" s="3764"/>
    </row>
    <row r="38" spans="1:16" s="3766" customFormat="1" ht="18" customHeight="1" outlineLevel="1">
      <c r="A38" s="3767"/>
      <c r="B38" s="3133" t="s">
        <v>1882</v>
      </c>
      <c r="C38" s="3768">
        <v>2056</v>
      </c>
      <c r="D38" s="3769"/>
      <c r="E38" s="3770"/>
      <c r="F38" s="3771">
        <f t="shared" si="0"/>
        <v>514</v>
      </c>
      <c r="G38" s="3771"/>
      <c r="H38" s="3771"/>
      <c r="I38" s="3762"/>
      <c r="J38" s="3763"/>
      <c r="K38" s="3764"/>
      <c r="L38" s="3764"/>
      <c r="M38" s="3765"/>
      <c r="N38" s="3764"/>
      <c r="O38" s="3764"/>
      <c r="P38" s="3764"/>
    </row>
    <row r="39" spans="1:16" s="3766" customFormat="1" ht="18" customHeight="1" outlineLevel="1">
      <c r="A39" s="3767"/>
      <c r="B39" s="3133" t="s">
        <v>1883</v>
      </c>
      <c r="C39" s="3768">
        <v>2277</v>
      </c>
      <c r="D39" s="3769"/>
      <c r="E39" s="3770"/>
      <c r="F39" s="3771">
        <f t="shared" si="0"/>
        <v>569.25</v>
      </c>
      <c r="G39" s="3771"/>
      <c r="H39" s="3771"/>
      <c r="I39" s="3762"/>
      <c r="J39" s="3763"/>
      <c r="K39" s="3764"/>
      <c r="L39" s="3764"/>
      <c r="M39" s="3765"/>
      <c r="N39" s="3764"/>
      <c r="O39" s="3764"/>
      <c r="P39" s="3764"/>
    </row>
    <row r="40" spans="1:16" s="3766" customFormat="1" ht="18" customHeight="1">
      <c r="A40" s="3767"/>
      <c r="B40" s="3133" t="s">
        <v>2148</v>
      </c>
      <c r="C40" s="3768">
        <f>SUM(C36:C39)</f>
        <v>19554</v>
      </c>
      <c r="D40" s="3769" t="s">
        <v>1939</v>
      </c>
      <c r="E40" s="3770"/>
      <c r="F40" s="3771">
        <f t="shared" si="0"/>
        <v>4888.5</v>
      </c>
      <c r="G40" s="3771"/>
      <c r="H40" s="3771"/>
      <c r="I40" s="3772"/>
      <c r="J40" s="3763"/>
      <c r="K40" s="3764"/>
      <c r="L40" s="3764"/>
      <c r="M40" s="3765"/>
      <c r="N40" s="3764"/>
      <c r="O40" s="3764"/>
      <c r="P40" s="3764"/>
    </row>
    <row r="41" spans="1:16" s="3766" customFormat="1" ht="18" customHeight="1" outlineLevel="1">
      <c r="A41" s="3767"/>
      <c r="B41" s="3133" t="s">
        <v>1885</v>
      </c>
      <c r="C41" s="3768">
        <v>1101</v>
      </c>
      <c r="D41" s="3769" t="s">
        <v>1939</v>
      </c>
      <c r="E41" s="3770"/>
      <c r="F41" s="3771">
        <f t="shared" si="0"/>
        <v>275.25</v>
      </c>
      <c r="G41" s="3771"/>
      <c r="H41" s="3771"/>
      <c r="I41" s="3772"/>
      <c r="J41" s="3763"/>
      <c r="K41" s="3764"/>
      <c r="L41" s="3764"/>
      <c r="M41" s="3765"/>
      <c r="N41" s="3764"/>
      <c r="O41" s="3764"/>
      <c r="P41" s="3764"/>
    </row>
    <row r="42" spans="1:16" s="3766" customFormat="1" ht="18" customHeight="1" outlineLevel="1">
      <c r="A42" s="3767"/>
      <c r="B42" s="3133" t="s">
        <v>1886</v>
      </c>
      <c r="C42" s="3768">
        <v>12995</v>
      </c>
      <c r="D42" s="3769" t="s">
        <v>1939</v>
      </c>
      <c r="E42" s="3770"/>
      <c r="F42" s="3771">
        <f t="shared" si="0"/>
        <v>3248.75</v>
      </c>
      <c r="G42" s="3771"/>
      <c r="H42" s="3771"/>
      <c r="I42" s="3772"/>
      <c r="J42" s="3763"/>
      <c r="K42" s="3764"/>
      <c r="L42" s="3764"/>
      <c r="M42" s="3765"/>
      <c r="N42" s="3764"/>
      <c r="O42" s="3764"/>
      <c r="P42" s="3764"/>
    </row>
    <row r="43" spans="1:16" s="3766" customFormat="1" ht="18" customHeight="1" outlineLevel="1">
      <c r="A43" s="3767"/>
      <c r="B43" s="3133" t="s">
        <v>1887</v>
      </c>
      <c r="C43" s="3768">
        <v>5379</v>
      </c>
      <c r="D43" s="3769" t="s">
        <v>1939</v>
      </c>
      <c r="E43" s="3770"/>
      <c r="F43" s="3771">
        <f t="shared" si="0"/>
        <v>1344.75</v>
      </c>
      <c r="G43" s="3771"/>
      <c r="H43" s="3771"/>
      <c r="I43" s="3772"/>
      <c r="J43" s="3763"/>
      <c r="K43" s="3764"/>
      <c r="L43" s="3764"/>
      <c r="M43" s="3765"/>
      <c r="N43" s="3764"/>
      <c r="O43" s="3764"/>
      <c r="P43" s="3764"/>
    </row>
    <row r="44" spans="1:16" s="3766" customFormat="1" ht="18" customHeight="1">
      <c r="A44" s="3767"/>
      <c r="B44" s="3133" t="s">
        <v>2149</v>
      </c>
      <c r="C44" s="3768">
        <f>SUM(C41:C43)</f>
        <v>19475</v>
      </c>
      <c r="D44" s="3769" t="s">
        <v>1939</v>
      </c>
      <c r="E44" s="3770"/>
      <c r="F44" s="3771">
        <f t="shared" si="0"/>
        <v>4868.75</v>
      </c>
      <c r="G44" s="3771"/>
      <c r="H44" s="3771"/>
      <c r="I44" s="3772"/>
      <c r="J44" s="3763"/>
      <c r="K44" s="3764"/>
      <c r="L44" s="3764"/>
      <c r="M44" s="3765"/>
      <c r="N44" s="3764"/>
      <c r="O44" s="3764"/>
      <c r="P44" s="3764"/>
    </row>
    <row r="45" spans="1:16" s="3766" customFormat="1" ht="18" customHeight="1" outlineLevel="1">
      <c r="A45" s="3767"/>
      <c r="B45" s="3133" t="s">
        <v>1889</v>
      </c>
      <c r="C45" s="3768">
        <v>4238</v>
      </c>
      <c r="D45" s="3769" t="s">
        <v>1939</v>
      </c>
      <c r="E45" s="3770"/>
      <c r="F45" s="3771">
        <f t="shared" si="0"/>
        <v>1059.5</v>
      </c>
      <c r="G45" s="3771"/>
      <c r="H45" s="3771"/>
      <c r="I45" s="3772"/>
      <c r="J45" s="3763"/>
      <c r="K45" s="3764"/>
      <c r="L45" s="3764"/>
      <c r="M45" s="3765"/>
      <c r="N45" s="3764"/>
      <c r="O45" s="3764"/>
      <c r="P45" s="3764"/>
    </row>
    <row r="46" spans="1:16" s="3766" customFormat="1" ht="18" customHeight="1" outlineLevel="1">
      <c r="A46" s="3767"/>
      <c r="B46" s="3133" t="s">
        <v>1890</v>
      </c>
      <c r="C46" s="3768">
        <v>6458</v>
      </c>
      <c r="D46" s="3769" t="s">
        <v>1939</v>
      </c>
      <c r="E46" s="3770"/>
      <c r="F46" s="3771">
        <f t="shared" si="0"/>
        <v>1614.5</v>
      </c>
      <c r="G46" s="3771"/>
      <c r="H46" s="3771"/>
      <c r="I46" s="3772"/>
      <c r="J46" s="3763"/>
      <c r="K46" s="3764"/>
      <c r="L46" s="3764"/>
      <c r="M46" s="3765"/>
      <c r="N46" s="3764"/>
      <c r="O46" s="3764"/>
      <c r="P46" s="3764"/>
    </row>
    <row r="47" spans="1:16" s="3766" customFormat="1" ht="18" customHeight="1" outlineLevel="1">
      <c r="A47" s="3767"/>
      <c r="B47" s="3133" t="s">
        <v>1891</v>
      </c>
      <c r="C47" s="3768">
        <v>3240</v>
      </c>
      <c r="D47" s="3769" t="s">
        <v>1939</v>
      </c>
      <c r="E47" s="3770"/>
      <c r="F47" s="3771">
        <f t="shared" si="0"/>
        <v>810</v>
      </c>
      <c r="G47" s="3771"/>
      <c r="H47" s="3771"/>
      <c r="I47" s="3772"/>
      <c r="J47" s="3763"/>
      <c r="K47" s="3764"/>
      <c r="L47" s="3764"/>
      <c r="M47" s="3765"/>
      <c r="N47" s="3764"/>
      <c r="O47" s="3764"/>
      <c r="P47" s="3764"/>
    </row>
    <row r="48" spans="1:16" s="3766" customFormat="1" ht="18" customHeight="1">
      <c r="A48" s="3767"/>
      <c r="B48" s="3133" t="s">
        <v>2150</v>
      </c>
      <c r="C48" s="3768">
        <f>SUM(C45:C47)</f>
        <v>13936</v>
      </c>
      <c r="D48" s="3769" t="s">
        <v>1939</v>
      </c>
      <c r="E48" s="3770"/>
      <c r="F48" s="3771">
        <f t="shared" si="0"/>
        <v>3484</v>
      </c>
      <c r="G48" s="3771"/>
      <c r="H48" s="3771"/>
      <c r="I48" s="3772"/>
      <c r="J48" s="3763"/>
      <c r="K48" s="3764"/>
      <c r="L48" s="3764"/>
      <c r="M48" s="3765"/>
      <c r="N48" s="3764"/>
      <c r="O48" s="3764"/>
      <c r="P48" s="3764"/>
    </row>
    <row r="49" spans="1:16" s="3766" customFormat="1" ht="18" customHeight="1" outlineLevel="1">
      <c r="A49" s="3767"/>
      <c r="B49" s="3133" t="s">
        <v>1893</v>
      </c>
      <c r="C49" s="3768">
        <v>8373</v>
      </c>
      <c r="D49" s="3769" t="s">
        <v>1939</v>
      </c>
      <c r="E49" s="3770"/>
      <c r="F49" s="3771">
        <f t="shared" si="0"/>
        <v>2093.25</v>
      </c>
      <c r="G49" s="3771"/>
      <c r="H49" s="3771"/>
      <c r="I49" s="3772"/>
      <c r="J49" s="3763"/>
      <c r="K49" s="3764"/>
      <c r="L49" s="3764"/>
      <c r="M49" s="3765"/>
      <c r="N49" s="3764"/>
      <c r="O49" s="3764"/>
      <c r="P49" s="3764"/>
    </row>
    <row r="50" spans="1:16" s="3766" customFormat="1" ht="18" customHeight="1" outlineLevel="1">
      <c r="A50" s="3767"/>
      <c r="B50" s="3133" t="s">
        <v>1894</v>
      </c>
      <c r="C50" s="3768">
        <v>12208</v>
      </c>
      <c r="D50" s="3769" t="s">
        <v>1939</v>
      </c>
      <c r="E50" s="3770"/>
      <c r="F50" s="3771">
        <f t="shared" si="0"/>
        <v>3052</v>
      </c>
      <c r="G50" s="3771"/>
      <c r="H50" s="3771"/>
      <c r="I50" s="3772"/>
      <c r="J50" s="3763"/>
      <c r="K50" s="3764"/>
      <c r="L50" s="3764"/>
      <c r="M50" s="3765"/>
      <c r="N50" s="3764"/>
      <c r="O50" s="3764"/>
      <c r="P50" s="3764"/>
    </row>
    <row r="51" spans="1:16" s="3766" customFormat="1" ht="18" customHeight="1" outlineLevel="1">
      <c r="A51" s="3767"/>
      <c r="B51" s="3133" t="s">
        <v>1895</v>
      </c>
      <c r="C51" s="3768">
        <v>5452</v>
      </c>
      <c r="D51" s="3769" t="s">
        <v>1939</v>
      </c>
      <c r="E51" s="3770"/>
      <c r="F51" s="3771">
        <f t="shared" si="0"/>
        <v>1363</v>
      </c>
      <c r="G51" s="3771"/>
      <c r="H51" s="3771"/>
      <c r="I51" s="3772"/>
      <c r="J51" s="3763"/>
      <c r="K51" s="3764"/>
      <c r="L51" s="3764"/>
      <c r="M51" s="3765"/>
      <c r="N51" s="3764"/>
      <c r="O51" s="3764"/>
      <c r="P51" s="3764"/>
    </row>
    <row r="52" spans="1:16" s="3766" customFormat="1" ht="18" customHeight="1" outlineLevel="1">
      <c r="A52" s="3767"/>
      <c r="B52" s="3133" t="s">
        <v>1896</v>
      </c>
      <c r="C52" s="3768">
        <v>4160</v>
      </c>
      <c r="D52" s="3769" t="s">
        <v>1939</v>
      </c>
      <c r="E52" s="3770"/>
      <c r="F52" s="3771">
        <f t="shared" si="0"/>
        <v>1040</v>
      </c>
      <c r="G52" s="3771"/>
      <c r="H52" s="3771"/>
      <c r="I52" s="3772"/>
      <c r="J52" s="3763"/>
      <c r="K52" s="3764"/>
      <c r="L52" s="3764"/>
      <c r="M52" s="3765"/>
      <c r="N52" s="3764"/>
      <c r="O52" s="3764"/>
      <c r="P52" s="3764"/>
    </row>
    <row r="53" spans="1:16" s="3766" customFormat="1" ht="18" customHeight="1">
      <c r="A53" s="3767"/>
      <c r="B53" s="3133" t="s">
        <v>2151</v>
      </c>
      <c r="C53" s="3768">
        <f>SUM(C49:C52)</f>
        <v>30193</v>
      </c>
      <c r="D53" s="3769" t="s">
        <v>1939</v>
      </c>
      <c r="E53" s="3770"/>
      <c r="F53" s="3771">
        <f t="shared" si="0"/>
        <v>7548.25</v>
      </c>
      <c r="G53" s="3771"/>
      <c r="H53" s="3771"/>
      <c r="I53" s="3772"/>
      <c r="J53" s="3763"/>
      <c r="K53" s="3764"/>
      <c r="L53" s="3764"/>
      <c r="M53" s="3765"/>
      <c r="N53" s="3764"/>
      <c r="O53" s="3764"/>
      <c r="P53" s="3764"/>
    </row>
    <row r="54" spans="1:16" s="3766" customFormat="1" ht="18" customHeight="1" outlineLevel="1">
      <c r="A54" s="3767"/>
      <c r="B54" s="3133" t="s">
        <v>1898</v>
      </c>
      <c r="C54" s="3768">
        <v>19024</v>
      </c>
      <c r="D54" s="3769" t="s">
        <v>1939</v>
      </c>
      <c r="E54" s="3770"/>
      <c r="F54" s="3771">
        <f t="shared" si="0"/>
        <v>4756</v>
      </c>
      <c r="G54" s="3771"/>
      <c r="H54" s="3771"/>
      <c r="I54" s="3772"/>
      <c r="J54" s="3763"/>
      <c r="K54" s="3764"/>
      <c r="L54" s="3764"/>
      <c r="M54" s="3765"/>
      <c r="N54" s="3764"/>
      <c r="O54" s="3764"/>
      <c r="P54" s="3764"/>
    </row>
    <row r="55" spans="1:16" s="3766" customFormat="1" ht="18" customHeight="1" outlineLevel="1">
      <c r="A55" s="3767"/>
      <c r="B55" s="3133" t="s">
        <v>1899</v>
      </c>
      <c r="C55" s="3768">
        <v>1694</v>
      </c>
      <c r="D55" s="3769" t="s">
        <v>1939</v>
      </c>
      <c r="E55" s="3770"/>
      <c r="F55" s="3771">
        <f t="shared" si="0"/>
        <v>423.5</v>
      </c>
      <c r="G55" s="3771"/>
      <c r="H55" s="3771"/>
      <c r="I55" s="3772"/>
      <c r="J55" s="3763"/>
      <c r="K55" s="3764"/>
      <c r="L55" s="3764"/>
      <c r="M55" s="3765"/>
      <c r="N55" s="3764"/>
      <c r="O55" s="3764"/>
      <c r="P55" s="3764"/>
    </row>
    <row r="56" spans="1:16" s="3766" customFormat="1" ht="18" customHeight="1">
      <c r="A56" s="3767"/>
      <c r="B56" s="3133" t="s">
        <v>2152</v>
      </c>
      <c r="C56" s="3773">
        <f>SUM(C54:C55)</f>
        <v>20718</v>
      </c>
      <c r="D56" s="3769" t="s">
        <v>1939</v>
      </c>
      <c r="E56" s="3770"/>
      <c r="F56" s="3771">
        <f t="shared" si="0"/>
        <v>5179.5</v>
      </c>
      <c r="G56" s="3771"/>
      <c r="H56" s="3771"/>
      <c r="I56" s="3772"/>
      <c r="J56" s="3763"/>
      <c r="K56" s="3764"/>
      <c r="L56" s="3764"/>
      <c r="M56" s="3765"/>
      <c r="N56" s="3764"/>
      <c r="O56" s="3764"/>
      <c r="P56" s="3764"/>
    </row>
    <row r="57" spans="1:16" s="3766" customFormat="1" ht="18" customHeight="1" outlineLevel="1">
      <c r="A57" s="3774" t="s">
        <v>2026</v>
      </c>
      <c r="B57" s="3775" t="s">
        <v>1901</v>
      </c>
      <c r="C57" s="3776">
        <v>8171</v>
      </c>
      <c r="D57" s="3769" t="s">
        <v>1939</v>
      </c>
      <c r="E57" s="3777"/>
      <c r="F57" s="3778">
        <f t="shared" si="0"/>
        <v>2042.75</v>
      </c>
      <c r="G57" s="3778"/>
      <c r="H57" s="3778"/>
      <c r="I57" s="3779"/>
      <c r="J57" s="3780"/>
      <c r="K57" s="3764"/>
      <c r="L57" s="3764"/>
      <c r="M57" s="3765"/>
      <c r="N57" s="3764"/>
      <c r="O57" s="3764"/>
      <c r="P57" s="3764"/>
    </row>
    <row r="58" spans="1:16" s="3766" customFormat="1" ht="18" customHeight="1" outlineLevel="1">
      <c r="A58" s="3767"/>
      <c r="B58" s="3133" t="s">
        <v>1902</v>
      </c>
      <c r="C58" s="3768">
        <v>3849</v>
      </c>
      <c r="D58" s="3769" t="s">
        <v>1939</v>
      </c>
      <c r="E58" s="3770"/>
      <c r="F58" s="3771">
        <f t="shared" si="0"/>
        <v>962.25</v>
      </c>
      <c r="G58" s="3771"/>
      <c r="H58" s="3771"/>
      <c r="I58" s="3772"/>
      <c r="J58" s="3763"/>
      <c r="K58" s="3764"/>
      <c r="L58" s="3764"/>
      <c r="M58" s="3765"/>
      <c r="N58" s="3764"/>
      <c r="O58" s="3764"/>
      <c r="P58" s="3764"/>
    </row>
    <row r="59" spans="1:16" s="3766" customFormat="1" ht="18" customHeight="1" outlineLevel="1">
      <c r="A59" s="3767"/>
      <c r="B59" s="3133" t="s">
        <v>1903</v>
      </c>
      <c r="C59" s="3768">
        <v>3266</v>
      </c>
      <c r="D59" s="3769" t="s">
        <v>1939</v>
      </c>
      <c r="E59" s="3770"/>
      <c r="F59" s="3771">
        <f t="shared" si="0"/>
        <v>816.5</v>
      </c>
      <c r="G59" s="3771"/>
      <c r="H59" s="3771"/>
      <c r="I59" s="3772"/>
      <c r="J59" s="3763"/>
      <c r="K59" s="3764"/>
      <c r="L59" s="3764"/>
      <c r="M59" s="3765"/>
      <c r="N59" s="3764"/>
      <c r="O59" s="3764"/>
      <c r="P59" s="3764"/>
    </row>
    <row r="60" spans="1:16" s="3766" customFormat="1" ht="18" customHeight="1" outlineLevel="1">
      <c r="A60" s="3767"/>
      <c r="B60" s="3133" t="s">
        <v>1904</v>
      </c>
      <c r="C60" s="3768">
        <v>1139</v>
      </c>
      <c r="D60" s="3769" t="s">
        <v>1939</v>
      </c>
      <c r="E60" s="3770"/>
      <c r="F60" s="3771">
        <f t="shared" si="0"/>
        <v>284.75</v>
      </c>
      <c r="G60" s="3771"/>
      <c r="H60" s="3771"/>
      <c r="I60" s="3772"/>
      <c r="J60" s="3763"/>
      <c r="K60" s="3764"/>
      <c r="L60" s="3764"/>
      <c r="M60" s="3765"/>
      <c r="N60" s="3764"/>
      <c r="O60" s="3764"/>
      <c r="P60" s="3764"/>
    </row>
    <row r="61" spans="1:16" s="3766" customFormat="1" ht="18" customHeight="1">
      <c r="A61" s="3767"/>
      <c r="B61" s="3133" t="s">
        <v>2153</v>
      </c>
      <c r="C61" s="3768">
        <f>SUM(C57:C60)</f>
        <v>16425</v>
      </c>
      <c r="D61" s="3769" t="s">
        <v>1939</v>
      </c>
      <c r="E61" s="3770"/>
      <c r="F61" s="3771">
        <f t="shared" si="0"/>
        <v>4106.25</v>
      </c>
      <c r="G61" s="3771"/>
      <c r="H61" s="3771"/>
      <c r="I61" s="3772"/>
      <c r="J61" s="3763"/>
      <c r="K61" s="3764"/>
      <c r="L61" s="3764"/>
      <c r="M61" s="3765"/>
      <c r="N61" s="3764"/>
      <c r="O61" s="3764"/>
      <c r="P61" s="3764"/>
    </row>
    <row r="62" spans="1:16" s="3766" customFormat="1" ht="18" customHeight="1" outlineLevel="1">
      <c r="A62" s="3767"/>
      <c r="B62" s="3133" t="s">
        <v>1906</v>
      </c>
      <c r="C62" s="3768">
        <v>9078</v>
      </c>
      <c r="D62" s="3769" t="s">
        <v>1939</v>
      </c>
      <c r="E62" s="3770"/>
      <c r="F62" s="3771">
        <f t="shared" si="0"/>
        <v>2269.5</v>
      </c>
      <c r="G62" s="3771"/>
      <c r="H62" s="3771"/>
      <c r="I62" s="3772"/>
      <c r="J62" s="3763"/>
      <c r="K62" s="3764"/>
      <c r="L62" s="3764"/>
      <c r="M62" s="3765"/>
      <c r="N62" s="3764"/>
      <c r="O62" s="3764"/>
      <c r="P62" s="3764"/>
    </row>
    <row r="63" spans="1:16" s="3766" customFormat="1" ht="18" customHeight="1" outlineLevel="1">
      <c r="A63" s="3767"/>
      <c r="B63" s="3133" t="s">
        <v>1907</v>
      </c>
      <c r="C63" s="3768">
        <v>4596</v>
      </c>
      <c r="D63" s="3769" t="s">
        <v>1939</v>
      </c>
      <c r="E63" s="3770"/>
      <c r="F63" s="3771">
        <f t="shared" si="0"/>
        <v>1149</v>
      </c>
      <c r="G63" s="3771"/>
      <c r="H63" s="3771"/>
      <c r="I63" s="3772"/>
      <c r="J63" s="3763"/>
      <c r="K63" s="3764"/>
      <c r="L63" s="3764"/>
      <c r="M63" s="3765"/>
      <c r="N63" s="3764"/>
      <c r="O63" s="3764"/>
      <c r="P63" s="3764"/>
    </row>
    <row r="64" spans="1:16" s="3766" customFormat="1" ht="18" customHeight="1" outlineLevel="1">
      <c r="A64" s="3781"/>
      <c r="B64" s="3133" t="s">
        <v>1908</v>
      </c>
      <c r="C64" s="3768">
        <v>2522</v>
      </c>
      <c r="D64" s="3769" t="s">
        <v>1939</v>
      </c>
      <c r="E64" s="3770"/>
      <c r="F64" s="3771">
        <f t="shared" si="0"/>
        <v>630.5</v>
      </c>
      <c r="G64" s="3771"/>
      <c r="H64" s="3771"/>
      <c r="I64" s="3772"/>
      <c r="J64" s="3763"/>
      <c r="K64" s="3764"/>
      <c r="L64" s="3764"/>
      <c r="M64" s="3765"/>
      <c r="N64" s="3764"/>
      <c r="O64" s="3764"/>
      <c r="P64" s="3764"/>
    </row>
    <row r="65" spans="1:16" s="3766" customFormat="1" ht="18" customHeight="1">
      <c r="A65" s="3767"/>
      <c r="B65" s="3133" t="s">
        <v>2154</v>
      </c>
      <c r="C65" s="3768">
        <f>SUM(C62:C64)</f>
        <v>16196</v>
      </c>
      <c r="D65" s="3769" t="s">
        <v>1939</v>
      </c>
      <c r="E65" s="3770"/>
      <c r="F65" s="3771">
        <f t="shared" si="0"/>
        <v>4049</v>
      </c>
      <c r="G65" s="3771"/>
      <c r="H65" s="3771"/>
      <c r="I65" s="3772"/>
      <c r="J65" s="3763"/>
      <c r="K65" s="3764"/>
      <c r="L65" s="3764"/>
      <c r="M65" s="3765"/>
      <c r="N65" s="3764"/>
      <c r="O65" s="3764"/>
      <c r="P65" s="3764"/>
    </row>
    <row r="66" spans="1:16" s="3766" customFormat="1" ht="18" customHeight="1">
      <c r="A66" s="3767"/>
      <c r="B66" s="3133" t="s">
        <v>1910</v>
      </c>
      <c r="C66" s="3768">
        <v>10621</v>
      </c>
      <c r="D66" s="3769" t="s">
        <v>1939</v>
      </c>
      <c r="E66" s="3770"/>
      <c r="F66" s="3771">
        <f t="shared" si="0"/>
        <v>2655.25</v>
      </c>
      <c r="G66" s="3771"/>
      <c r="H66" s="3771"/>
      <c r="I66" s="3772"/>
      <c r="J66" s="3763"/>
      <c r="K66" s="3764"/>
      <c r="L66" s="3764"/>
      <c r="M66" s="3765"/>
      <c r="N66" s="3764"/>
      <c r="O66" s="3764"/>
      <c r="P66" s="3764"/>
    </row>
    <row r="67" spans="1:16" s="3766" customFormat="1" ht="18" customHeight="1" outlineLevel="1">
      <c r="A67" s="3767"/>
      <c r="B67" s="3133" t="s">
        <v>1911</v>
      </c>
      <c r="C67" s="3768">
        <v>7389</v>
      </c>
      <c r="D67" s="3769" t="s">
        <v>1939</v>
      </c>
      <c r="E67" s="3770"/>
      <c r="F67" s="3771">
        <f t="shared" si="0"/>
        <v>1847.25</v>
      </c>
      <c r="G67" s="3771"/>
      <c r="H67" s="3771"/>
      <c r="I67" s="3772"/>
      <c r="J67" s="3763"/>
      <c r="K67" s="3764"/>
      <c r="L67" s="3764"/>
      <c r="M67" s="3765"/>
      <c r="N67" s="3764"/>
      <c r="O67" s="3764"/>
      <c r="P67" s="3764"/>
    </row>
    <row r="68" spans="1:16" s="3766" customFormat="1" ht="18" customHeight="1" outlineLevel="1">
      <c r="A68" s="3767"/>
      <c r="B68" s="3133" t="s">
        <v>1912</v>
      </c>
      <c r="C68" s="3768">
        <v>3741</v>
      </c>
      <c r="D68" s="3769" t="s">
        <v>1939</v>
      </c>
      <c r="E68" s="3770"/>
      <c r="F68" s="3771">
        <f t="shared" si="0"/>
        <v>935.25</v>
      </c>
      <c r="G68" s="3771"/>
      <c r="H68" s="3771"/>
      <c r="I68" s="3772"/>
      <c r="J68" s="3763"/>
      <c r="K68" s="3764"/>
      <c r="L68" s="3764"/>
      <c r="M68" s="3765"/>
      <c r="N68" s="3764"/>
      <c r="O68" s="3764"/>
      <c r="P68" s="3764"/>
    </row>
    <row r="69" spans="1:16" s="3766" customFormat="1" ht="18" customHeight="1">
      <c r="A69" s="3767"/>
      <c r="B69" s="3133" t="s">
        <v>2155</v>
      </c>
      <c r="C69" s="3768">
        <f>SUM(C67:C68)</f>
        <v>11130</v>
      </c>
      <c r="D69" s="3769" t="s">
        <v>1939</v>
      </c>
      <c r="E69" s="3770"/>
      <c r="F69" s="3771">
        <f t="shared" si="0"/>
        <v>2782.5</v>
      </c>
      <c r="G69" s="3771"/>
      <c r="H69" s="3771"/>
      <c r="I69" s="3772"/>
      <c r="J69" s="3763"/>
      <c r="K69" s="3764"/>
      <c r="L69" s="3764"/>
      <c r="M69" s="3765"/>
      <c r="N69" s="3764"/>
      <c r="O69" s="3764"/>
      <c r="P69" s="3764"/>
    </row>
    <row r="70" spans="1:16" s="3766" customFormat="1" ht="18" customHeight="1" outlineLevel="1">
      <c r="A70" s="3767"/>
      <c r="B70" s="3133" t="s">
        <v>1914</v>
      </c>
      <c r="C70" s="3768">
        <v>3344</v>
      </c>
      <c r="D70" s="3769" t="s">
        <v>1939</v>
      </c>
      <c r="E70" s="3770"/>
      <c r="F70" s="3771">
        <f t="shared" si="0"/>
        <v>836</v>
      </c>
      <c r="G70" s="3771"/>
      <c r="H70" s="3771"/>
      <c r="I70" s="3772"/>
      <c r="J70" s="3763"/>
      <c r="K70" s="3764"/>
      <c r="L70" s="3764"/>
      <c r="M70" s="3765"/>
      <c r="N70" s="3764"/>
      <c r="O70" s="3764"/>
      <c r="P70" s="3764"/>
    </row>
    <row r="71" spans="1:16" s="3766" customFormat="1" ht="18" customHeight="1" outlineLevel="1">
      <c r="A71" s="3767"/>
      <c r="B71" s="3133" t="s">
        <v>1915</v>
      </c>
      <c r="C71" s="3768">
        <v>5743</v>
      </c>
      <c r="D71" s="3769" t="s">
        <v>1939</v>
      </c>
      <c r="E71" s="3770"/>
      <c r="F71" s="3771">
        <f t="shared" si="0"/>
        <v>1435.75</v>
      </c>
      <c r="G71" s="3771"/>
      <c r="H71" s="3771"/>
      <c r="I71" s="3772"/>
      <c r="J71" s="3763"/>
      <c r="K71" s="3764"/>
      <c r="L71" s="3764"/>
      <c r="M71" s="3765"/>
      <c r="N71" s="3764"/>
      <c r="O71" s="3764"/>
      <c r="P71" s="3764"/>
    </row>
    <row r="72" spans="1:16" s="3766" customFormat="1" ht="18" customHeight="1" outlineLevel="1">
      <c r="A72" s="3767"/>
      <c r="B72" s="3133" t="s">
        <v>1916</v>
      </c>
      <c r="C72" s="3768">
        <v>6300</v>
      </c>
      <c r="D72" s="3769" t="s">
        <v>1939</v>
      </c>
      <c r="E72" s="3770"/>
      <c r="F72" s="3771">
        <f t="shared" si="0"/>
        <v>1575</v>
      </c>
      <c r="G72" s="3771"/>
      <c r="H72" s="3771"/>
      <c r="I72" s="3772"/>
      <c r="J72" s="3763"/>
      <c r="K72" s="3764"/>
      <c r="L72" s="3764"/>
      <c r="M72" s="3765"/>
      <c r="N72" s="3764"/>
      <c r="O72" s="3764"/>
      <c r="P72" s="3764"/>
    </row>
    <row r="73" spans="1:16" s="3766" customFormat="1" ht="18" customHeight="1">
      <c r="A73" s="3767"/>
      <c r="B73" s="3133" t="s">
        <v>2156</v>
      </c>
      <c r="C73" s="3768">
        <f>SUM(C70:C72)</f>
        <v>15387</v>
      </c>
      <c r="D73" s="3769" t="s">
        <v>1939</v>
      </c>
      <c r="E73" s="3770"/>
      <c r="F73" s="3771">
        <f t="shared" si="0"/>
        <v>3846.75</v>
      </c>
      <c r="G73" s="3771"/>
      <c r="H73" s="3771"/>
      <c r="I73" s="3772"/>
      <c r="J73" s="3763"/>
      <c r="K73" s="3764"/>
      <c r="L73" s="3764"/>
      <c r="M73" s="3765"/>
      <c r="N73" s="3764"/>
      <c r="O73" s="3764"/>
      <c r="P73" s="3764"/>
    </row>
    <row r="74" spans="1:16" s="3766" customFormat="1" ht="18" customHeight="1" outlineLevel="1">
      <c r="A74" s="3767"/>
      <c r="B74" s="3133" t="s">
        <v>1918</v>
      </c>
      <c r="C74" s="3768">
        <v>10817</v>
      </c>
      <c r="D74" s="3769" t="s">
        <v>1939</v>
      </c>
      <c r="E74" s="3770"/>
      <c r="F74" s="3771">
        <f t="shared" si="0"/>
        <v>2704.25</v>
      </c>
      <c r="G74" s="3771"/>
      <c r="H74" s="3771"/>
      <c r="I74" s="3772"/>
      <c r="J74" s="3763"/>
      <c r="K74" s="3764"/>
      <c r="L74" s="3764"/>
      <c r="M74" s="3765"/>
      <c r="N74" s="3764"/>
      <c r="O74" s="3764"/>
      <c r="P74" s="3764"/>
    </row>
    <row r="75" spans="1:16" s="3766" customFormat="1" ht="18" customHeight="1" outlineLevel="1">
      <c r="A75" s="3767"/>
      <c r="B75" s="3133" t="s">
        <v>1919</v>
      </c>
      <c r="C75" s="3768">
        <v>5407</v>
      </c>
      <c r="D75" s="3769" t="s">
        <v>1939</v>
      </c>
      <c r="E75" s="3770"/>
      <c r="F75" s="3771">
        <f t="shared" si="0"/>
        <v>1351.75</v>
      </c>
      <c r="G75" s="3771"/>
      <c r="H75" s="3771"/>
      <c r="I75" s="3772"/>
      <c r="J75" s="3763"/>
      <c r="K75" s="3764"/>
      <c r="L75" s="3764"/>
      <c r="M75" s="3765"/>
      <c r="N75" s="3764"/>
      <c r="O75" s="3764"/>
      <c r="P75" s="3764"/>
    </row>
    <row r="76" spans="1:16" s="3766" customFormat="1" ht="18" customHeight="1" outlineLevel="1">
      <c r="A76" s="3767"/>
      <c r="B76" s="3133" t="s">
        <v>1920</v>
      </c>
      <c r="C76" s="3768">
        <v>4913</v>
      </c>
      <c r="D76" s="3769" t="s">
        <v>1939</v>
      </c>
      <c r="E76" s="3770"/>
      <c r="F76" s="3771">
        <f t="shared" si="0"/>
        <v>1228.25</v>
      </c>
      <c r="G76" s="3771"/>
      <c r="H76" s="3771"/>
      <c r="I76" s="3772"/>
      <c r="J76" s="3763"/>
      <c r="K76" s="3764"/>
      <c r="L76" s="3764"/>
      <c r="M76" s="3765"/>
      <c r="N76" s="3764"/>
      <c r="O76" s="3764"/>
      <c r="P76" s="3764"/>
    </row>
    <row r="77" spans="1:16" s="3766" customFormat="1" ht="18" customHeight="1">
      <c r="A77" s="3767"/>
      <c r="B77" s="3133" t="s">
        <v>2157</v>
      </c>
      <c r="C77" s="3768">
        <f>SUM(C74:C76)</f>
        <v>21137</v>
      </c>
      <c r="D77" s="3769" t="s">
        <v>1939</v>
      </c>
      <c r="E77" s="3770"/>
      <c r="F77" s="3771">
        <f t="shared" si="0"/>
        <v>5284.25</v>
      </c>
      <c r="G77" s="3771"/>
      <c r="H77" s="3771"/>
      <c r="I77" s="3772"/>
      <c r="J77" s="3763"/>
      <c r="K77" s="3764"/>
      <c r="L77" s="3764"/>
      <c r="M77" s="3765"/>
      <c r="N77" s="3764"/>
      <c r="O77" s="3764"/>
      <c r="P77" s="3764"/>
    </row>
    <row r="78" spans="1:16" s="3766" customFormat="1" ht="18" customHeight="1" outlineLevel="1">
      <c r="A78" s="3767"/>
      <c r="B78" s="3133" t="s">
        <v>1922</v>
      </c>
      <c r="C78" s="3768">
        <v>8471</v>
      </c>
      <c r="D78" s="3769" t="s">
        <v>1939</v>
      </c>
      <c r="E78" s="3770"/>
      <c r="F78" s="3771">
        <f t="shared" si="0"/>
        <v>2117.75</v>
      </c>
      <c r="G78" s="3771"/>
      <c r="H78" s="3771"/>
      <c r="I78" s="3772"/>
      <c r="J78" s="3763"/>
      <c r="K78" s="3764"/>
      <c r="L78" s="3764"/>
      <c r="M78" s="3765"/>
      <c r="N78" s="3764"/>
      <c r="O78" s="3764"/>
      <c r="P78" s="3764"/>
    </row>
    <row r="79" spans="1:16" s="3766" customFormat="1" ht="18" customHeight="1" outlineLevel="1">
      <c r="A79" s="3767"/>
      <c r="B79" s="3133" t="s">
        <v>1923</v>
      </c>
      <c r="C79" s="3768">
        <v>4277</v>
      </c>
      <c r="D79" s="3769" t="s">
        <v>1939</v>
      </c>
      <c r="E79" s="3770"/>
      <c r="F79" s="3771">
        <f t="shared" si="0"/>
        <v>1069.25</v>
      </c>
      <c r="G79" s="3771"/>
      <c r="H79" s="3771"/>
      <c r="I79" s="3772"/>
      <c r="J79" s="3763"/>
      <c r="K79" s="3764"/>
      <c r="L79" s="3764"/>
      <c r="M79" s="3765"/>
      <c r="N79" s="3764"/>
      <c r="O79" s="3764"/>
      <c r="P79" s="3764"/>
    </row>
    <row r="80" spans="1:16" s="3766" customFormat="1" ht="18" customHeight="1" outlineLevel="1">
      <c r="A80" s="3767"/>
      <c r="B80" s="3133" t="s">
        <v>1924</v>
      </c>
      <c r="C80" s="3768">
        <v>3368</v>
      </c>
      <c r="D80" s="3769" t="s">
        <v>1939</v>
      </c>
      <c r="E80" s="3770"/>
      <c r="F80" s="3771">
        <f t="shared" si="0"/>
        <v>842</v>
      </c>
      <c r="G80" s="3771"/>
      <c r="H80" s="3771"/>
      <c r="I80" s="3772"/>
      <c r="J80" s="3763"/>
      <c r="K80" s="3764"/>
      <c r="L80" s="3764"/>
      <c r="M80" s="3765"/>
      <c r="N80" s="3764"/>
      <c r="O80" s="3764"/>
      <c r="P80" s="3764"/>
    </row>
    <row r="81" spans="1:16" s="3766" customFormat="1" ht="18" customHeight="1" outlineLevel="1">
      <c r="A81" s="3782"/>
      <c r="B81" s="3141" t="s">
        <v>1925</v>
      </c>
      <c r="C81" s="3783">
        <v>1422</v>
      </c>
      <c r="D81" s="3769" t="s">
        <v>1939</v>
      </c>
      <c r="E81" s="3784"/>
      <c r="F81" s="3785">
        <f t="shared" si="0"/>
        <v>355.5</v>
      </c>
      <c r="G81" s="3785"/>
      <c r="H81" s="3785"/>
      <c r="I81" s="3786"/>
      <c r="J81" s="3787"/>
      <c r="K81" s="3764"/>
      <c r="L81" s="3764"/>
      <c r="M81" s="3765"/>
      <c r="N81" s="3764"/>
      <c r="O81" s="3764"/>
      <c r="P81" s="3764"/>
    </row>
    <row r="82" spans="1:16" s="3766" customFormat="1" ht="18" customHeight="1">
      <c r="A82" s="3774"/>
      <c r="B82" s="3775" t="s">
        <v>2158</v>
      </c>
      <c r="C82" s="3776">
        <f>SUM(C78:C81)</f>
        <v>17538</v>
      </c>
      <c r="D82" s="3769" t="s">
        <v>1939</v>
      </c>
      <c r="E82" s="3777"/>
      <c r="F82" s="3778">
        <f t="shared" si="0"/>
        <v>4384.5</v>
      </c>
      <c r="G82" s="3778"/>
      <c r="H82" s="3778"/>
      <c r="I82" s="3779"/>
      <c r="J82" s="3780"/>
      <c r="K82" s="3764"/>
      <c r="L82" s="3764"/>
      <c r="M82" s="3765"/>
      <c r="N82" s="3764"/>
      <c r="O82" s="3764"/>
      <c r="P82" s="3764"/>
    </row>
    <row r="83" spans="1:16" s="3766" customFormat="1" ht="18" customHeight="1" outlineLevel="1">
      <c r="A83" s="3767"/>
      <c r="B83" s="3133" t="s">
        <v>1927</v>
      </c>
      <c r="C83" s="3768">
        <v>6469</v>
      </c>
      <c r="D83" s="3769" t="s">
        <v>1939</v>
      </c>
      <c r="E83" s="3770"/>
      <c r="F83" s="3771">
        <f t="shared" si="0"/>
        <v>1617.25</v>
      </c>
      <c r="G83" s="3771"/>
      <c r="H83" s="3771"/>
      <c r="I83" s="3772"/>
      <c r="J83" s="3763"/>
      <c r="K83" s="3764"/>
      <c r="L83" s="3764"/>
      <c r="M83" s="3765"/>
      <c r="N83" s="3764"/>
      <c r="O83" s="3764"/>
      <c r="P83" s="3764"/>
    </row>
    <row r="84" spans="1:16" s="3766" customFormat="1" ht="18" customHeight="1" outlineLevel="1">
      <c r="A84" s="3767"/>
      <c r="B84" s="3133" t="s">
        <v>1928</v>
      </c>
      <c r="C84" s="3768">
        <v>3975</v>
      </c>
      <c r="D84" s="3769" t="s">
        <v>1939</v>
      </c>
      <c r="E84" s="3770"/>
      <c r="F84" s="3771">
        <f t="shared" si="0"/>
        <v>993.75</v>
      </c>
      <c r="G84" s="3771"/>
      <c r="H84" s="3771"/>
      <c r="I84" s="3772"/>
      <c r="J84" s="3763"/>
      <c r="K84" s="3764"/>
      <c r="L84" s="3764"/>
      <c r="M84" s="3765"/>
      <c r="N84" s="3764"/>
      <c r="O84" s="3764"/>
      <c r="P84" s="3764"/>
    </row>
    <row r="85" spans="1:16" s="3766" customFormat="1" ht="18" customHeight="1">
      <c r="A85" s="3767"/>
      <c r="B85" s="3133" t="s">
        <v>2159</v>
      </c>
      <c r="C85" s="3768">
        <f>SUM(C83:C84)</f>
        <v>10444</v>
      </c>
      <c r="D85" s="3769" t="s">
        <v>1939</v>
      </c>
      <c r="E85" s="3770"/>
      <c r="F85" s="3771">
        <f t="shared" si="0"/>
        <v>2611</v>
      </c>
      <c r="G85" s="3771"/>
      <c r="H85" s="3771"/>
      <c r="I85" s="3772"/>
      <c r="J85" s="3763"/>
      <c r="K85" s="3764"/>
      <c r="L85" s="3764"/>
      <c r="M85" s="3765"/>
      <c r="N85" s="3764"/>
      <c r="O85" s="3764"/>
      <c r="P85" s="3764"/>
    </row>
    <row r="86" spans="1:16" s="3766" customFormat="1" ht="18" customHeight="1" outlineLevel="1">
      <c r="A86" s="3767"/>
      <c r="B86" s="3133" t="s">
        <v>1930</v>
      </c>
      <c r="C86" s="3768">
        <v>4705</v>
      </c>
      <c r="D86" s="3769" t="s">
        <v>1939</v>
      </c>
      <c r="E86" s="3770"/>
      <c r="F86" s="3771">
        <f t="shared" si="0"/>
        <v>1176.25</v>
      </c>
      <c r="G86" s="3771"/>
      <c r="H86" s="3771"/>
      <c r="I86" s="3772"/>
      <c r="J86" s="3763"/>
      <c r="K86" s="3764"/>
      <c r="L86" s="3764"/>
      <c r="M86" s="3765"/>
      <c r="N86" s="3764"/>
      <c r="O86" s="3764"/>
      <c r="P86" s="3764"/>
    </row>
    <row r="87" spans="1:16" s="3766" customFormat="1" ht="18" customHeight="1" outlineLevel="1">
      <c r="A87" s="3767"/>
      <c r="B87" s="3133" t="s">
        <v>1931</v>
      </c>
      <c r="C87" s="3768">
        <v>757</v>
      </c>
      <c r="D87" s="3769" t="s">
        <v>1939</v>
      </c>
      <c r="E87" s="3770"/>
      <c r="F87" s="3771">
        <f t="shared" si="0"/>
        <v>189.25</v>
      </c>
      <c r="G87" s="3771"/>
      <c r="H87" s="3771"/>
      <c r="I87" s="3772"/>
      <c r="J87" s="3763"/>
      <c r="K87" s="3764"/>
      <c r="L87" s="3764"/>
      <c r="M87" s="3765"/>
      <c r="N87" s="3764"/>
      <c r="O87" s="3764"/>
      <c r="P87" s="3764"/>
    </row>
    <row r="88" spans="1:16" s="3766" customFormat="1" ht="18" customHeight="1">
      <c r="A88" s="3767"/>
      <c r="B88" s="3133" t="s">
        <v>2160</v>
      </c>
      <c r="C88" s="3768">
        <f>SUM(C86:C87)</f>
        <v>5462</v>
      </c>
      <c r="D88" s="3769" t="s">
        <v>1939</v>
      </c>
      <c r="E88" s="3770"/>
      <c r="F88" s="3771">
        <f t="shared" si="0"/>
        <v>1365.5</v>
      </c>
      <c r="G88" s="3771"/>
      <c r="H88" s="3771"/>
      <c r="I88" s="3772"/>
      <c r="J88" s="3763"/>
      <c r="K88" s="3764"/>
      <c r="L88" s="3764"/>
      <c r="M88" s="3765"/>
      <c r="N88" s="3764"/>
      <c r="O88" s="3764"/>
      <c r="P88" s="3764"/>
    </row>
    <row r="89" spans="1:16" s="3766" customFormat="1" ht="18" customHeight="1" outlineLevel="1">
      <c r="A89" s="3767"/>
      <c r="B89" s="3133" t="s">
        <v>1933</v>
      </c>
      <c r="C89" s="3768">
        <v>5245</v>
      </c>
      <c r="D89" s="3769" t="s">
        <v>1939</v>
      </c>
      <c r="E89" s="3770"/>
      <c r="F89" s="3771">
        <f t="shared" si="0"/>
        <v>1311.25</v>
      </c>
      <c r="G89" s="3771"/>
      <c r="H89" s="3771"/>
      <c r="I89" s="3772"/>
      <c r="J89" s="3763"/>
      <c r="K89" s="3764"/>
      <c r="L89" s="3764"/>
      <c r="M89" s="3765"/>
      <c r="N89" s="3764"/>
      <c r="O89" s="3764"/>
      <c r="P89" s="3764"/>
    </row>
    <row r="90" spans="1:16" s="3766" customFormat="1" ht="18" customHeight="1" outlineLevel="1">
      <c r="A90" s="3767"/>
      <c r="B90" s="3133" t="s">
        <v>1934</v>
      </c>
      <c r="C90" s="3768">
        <v>6405</v>
      </c>
      <c r="D90" s="3769" t="s">
        <v>1939</v>
      </c>
      <c r="E90" s="3770"/>
      <c r="F90" s="3771">
        <f t="shared" si="0"/>
        <v>1601.25</v>
      </c>
      <c r="G90" s="3771"/>
      <c r="H90" s="3771"/>
      <c r="I90" s="3772"/>
      <c r="J90" s="3763"/>
      <c r="K90" s="3764"/>
      <c r="L90" s="3764"/>
      <c r="M90" s="3765"/>
      <c r="N90" s="3764"/>
      <c r="O90" s="3764"/>
      <c r="P90" s="3764"/>
    </row>
    <row r="91" spans="1:16" s="3766" customFormat="1" ht="18" customHeight="1">
      <c r="A91" s="3767"/>
      <c r="B91" s="3153" t="s">
        <v>2161</v>
      </c>
      <c r="C91" s="3773">
        <f>SUM(C89:C90)</f>
        <v>11650</v>
      </c>
      <c r="D91" s="3769" t="s">
        <v>1939</v>
      </c>
      <c r="E91" s="3788"/>
      <c r="F91" s="3771">
        <f t="shared" si="0"/>
        <v>2912.5</v>
      </c>
      <c r="G91" s="3771"/>
      <c r="H91" s="3771"/>
      <c r="I91" s="3772"/>
      <c r="J91" s="3763"/>
      <c r="K91" s="3764"/>
      <c r="L91" s="3764"/>
      <c r="M91" s="3765"/>
      <c r="N91" s="3764"/>
      <c r="O91" s="3764"/>
      <c r="P91" s="3764"/>
    </row>
    <row r="92" spans="1:16" s="3384" customFormat="1" ht="26.1" customHeight="1">
      <c r="A92" s="3754"/>
      <c r="B92" s="3789" t="s">
        <v>2216</v>
      </c>
      <c r="C92" s="3755"/>
      <c r="D92" s="3756"/>
      <c r="E92" s="3757"/>
      <c r="F92" s="3757"/>
      <c r="G92" s="3757"/>
      <c r="H92" s="3758"/>
      <c r="I92" s="3128"/>
      <c r="J92" s="3128"/>
    </row>
    <row r="93" spans="1:16" s="3384" customFormat="1" ht="26.1" customHeight="1">
      <c r="A93" s="3754"/>
      <c r="B93" s="3789"/>
      <c r="C93" s="3755"/>
      <c r="D93" s="3756"/>
      <c r="E93" s="3757"/>
      <c r="F93" s="3757"/>
      <c r="G93" s="3757"/>
      <c r="H93" s="3758"/>
      <c r="I93" s="3128"/>
      <c r="J93" s="3128"/>
    </row>
    <row r="94" spans="1:16" s="3384" customFormat="1" ht="26.1" customHeight="1">
      <c r="A94" s="3754"/>
      <c r="B94" s="3789"/>
      <c r="C94" s="3755"/>
      <c r="D94" s="3756"/>
      <c r="E94" s="3757"/>
      <c r="F94" s="3757"/>
      <c r="G94" s="3757"/>
      <c r="H94" s="3758"/>
      <c r="I94" s="3128"/>
      <c r="J94" s="3128"/>
    </row>
    <row r="95" spans="1:16" s="3384" customFormat="1" ht="26.1" customHeight="1">
      <c r="A95" s="3754"/>
      <c r="B95" s="3789"/>
      <c r="C95" s="3755"/>
      <c r="D95" s="3756"/>
      <c r="E95" s="3757"/>
      <c r="F95" s="3757"/>
      <c r="G95" s="3757"/>
      <c r="H95" s="3758"/>
      <c r="I95" s="3128"/>
      <c r="J95" s="3128"/>
    </row>
    <row r="96" spans="1:16" s="3384" customFormat="1" ht="26.1" customHeight="1">
      <c r="A96" s="3790"/>
      <c r="B96" s="3791"/>
      <c r="C96" s="3792"/>
      <c r="D96" s="3793"/>
      <c r="E96" s="3794"/>
      <c r="F96" s="3794"/>
      <c r="G96" s="3794"/>
      <c r="H96" s="3795"/>
      <c r="I96" s="3192"/>
      <c r="J96" s="3192"/>
    </row>
    <row r="97" spans="1:16" ht="20.100000000000001" customHeight="1">
      <c r="A97" s="1676" t="s">
        <v>2263</v>
      </c>
      <c r="B97" s="2856" t="s">
        <v>2260</v>
      </c>
      <c r="C97" s="2857"/>
      <c r="D97" s="2857"/>
      <c r="E97" s="1872" t="s">
        <v>936</v>
      </c>
      <c r="F97" s="1872"/>
      <c r="G97" s="1872"/>
      <c r="H97" s="737"/>
      <c r="I97" s="115"/>
      <c r="J97" s="2363" t="s">
        <v>1942</v>
      </c>
      <c r="O97" s="50">
        <v>4</v>
      </c>
    </row>
    <row r="98" spans="1:16" ht="20.100000000000001" customHeight="1">
      <c r="A98" s="1232"/>
      <c r="B98" s="1233" t="s">
        <v>1664</v>
      </c>
      <c r="C98" s="1234"/>
      <c r="D98" s="1234"/>
      <c r="E98" s="1873" t="s">
        <v>943</v>
      </c>
      <c r="F98" s="1873"/>
      <c r="G98" s="1873"/>
      <c r="H98" s="734"/>
      <c r="I98" s="31"/>
      <c r="J98" s="55"/>
    </row>
    <row r="99" spans="1:16" s="2368" customFormat="1" ht="18.95" customHeight="1">
      <c r="A99" s="2447"/>
      <c r="B99" s="847" t="s">
        <v>69</v>
      </c>
      <c r="C99" s="849">
        <v>652800</v>
      </c>
      <c r="D99" s="849" t="s">
        <v>182</v>
      </c>
      <c r="E99" s="2493" t="s">
        <v>663</v>
      </c>
      <c r="F99" s="2507">
        <v>0.3</v>
      </c>
      <c r="G99" s="2507"/>
      <c r="H99" s="2507"/>
      <c r="I99" s="2428"/>
      <c r="J99" s="2385"/>
    </row>
    <row r="100" spans="1:16" s="119" customFormat="1" ht="18.95" customHeight="1">
      <c r="A100" s="1232"/>
      <c r="B100" s="847" t="s">
        <v>2024</v>
      </c>
      <c r="C100" s="849"/>
      <c r="D100" s="1783"/>
      <c r="E100" s="2424"/>
      <c r="F100" s="1686"/>
      <c r="G100" s="1686"/>
      <c r="H100" s="1931"/>
      <c r="I100" s="1931"/>
      <c r="J100" s="2396"/>
    </row>
    <row r="101" spans="1:16" s="119" customFormat="1" ht="18.95" customHeight="1">
      <c r="A101" s="1232"/>
      <c r="B101" s="847" t="s">
        <v>2025</v>
      </c>
      <c r="C101" s="849"/>
      <c r="D101" s="1783"/>
      <c r="E101" s="2424"/>
      <c r="F101" s="1686"/>
      <c r="G101" s="1686"/>
      <c r="H101" s="1931"/>
      <c r="I101" s="1931"/>
      <c r="J101" s="2396"/>
    </row>
    <row r="102" spans="1:16" s="2308" customFormat="1" ht="18.95" customHeight="1" outlineLevel="1">
      <c r="A102" s="1162"/>
      <c r="B102" s="824" t="s">
        <v>1880</v>
      </c>
      <c r="C102" s="2425">
        <v>11520</v>
      </c>
      <c r="D102" s="2426"/>
      <c r="E102" s="2427"/>
      <c r="F102" s="2419">
        <f>C102*0.3</f>
        <v>3456</v>
      </c>
      <c r="G102" s="2419"/>
      <c r="H102" s="2419"/>
      <c r="I102" s="2428"/>
      <c r="J102" s="2408"/>
      <c r="K102" s="2306"/>
      <c r="L102" s="2306"/>
      <c r="M102" s="2307"/>
      <c r="N102" s="2306"/>
      <c r="O102" s="2306"/>
      <c r="P102" s="2306"/>
    </row>
    <row r="103" spans="1:16" s="2308" customFormat="1" ht="18.95" customHeight="1" outlineLevel="1">
      <c r="A103" s="1162"/>
      <c r="B103" s="824" t="s">
        <v>1881</v>
      </c>
      <c r="C103" s="2425">
        <v>7680</v>
      </c>
      <c r="D103" s="2426"/>
      <c r="E103" s="2427"/>
      <c r="F103" s="2419">
        <f t="shared" ref="F103:F157" si="1">C103*0.3</f>
        <v>2304</v>
      </c>
      <c r="G103" s="2419"/>
      <c r="H103" s="2419"/>
      <c r="I103" s="2428"/>
      <c r="J103" s="2408"/>
      <c r="K103" s="2306"/>
      <c r="L103" s="2306"/>
      <c r="M103" s="2307"/>
      <c r="N103" s="2306"/>
      <c r="O103" s="2306"/>
      <c r="P103" s="2306"/>
    </row>
    <row r="104" spans="1:16" s="2308" customFormat="1" ht="18.95" customHeight="1" outlineLevel="1">
      <c r="A104" s="1162"/>
      <c r="B104" s="824" t="s">
        <v>1882</v>
      </c>
      <c r="C104" s="2425">
        <v>15360</v>
      </c>
      <c r="D104" s="2426"/>
      <c r="E104" s="2427"/>
      <c r="F104" s="2419">
        <f t="shared" si="1"/>
        <v>4608</v>
      </c>
      <c r="G104" s="2419"/>
      <c r="H104" s="2419"/>
      <c r="I104" s="2428"/>
      <c r="J104" s="2408"/>
      <c r="K104" s="2306"/>
      <c r="L104" s="2306"/>
      <c r="M104" s="2307"/>
      <c r="N104" s="2306"/>
      <c r="O104" s="2306"/>
      <c r="P104" s="2306"/>
    </row>
    <row r="105" spans="1:16" s="2308" customFormat="1" ht="18.95" customHeight="1" outlineLevel="1">
      <c r="A105" s="1162"/>
      <c r="B105" s="824" t="s">
        <v>1883</v>
      </c>
      <c r="C105" s="2425">
        <v>7680</v>
      </c>
      <c r="D105" s="2426"/>
      <c r="E105" s="2427"/>
      <c r="F105" s="2419">
        <f t="shared" si="1"/>
        <v>2304</v>
      </c>
      <c r="G105" s="2419"/>
      <c r="H105" s="2419"/>
      <c r="I105" s="2428"/>
      <c r="J105" s="2408"/>
      <c r="K105" s="2306"/>
      <c r="L105" s="2306"/>
      <c r="M105" s="2307"/>
      <c r="N105" s="2306"/>
      <c r="O105" s="2306"/>
      <c r="P105" s="2306"/>
    </row>
    <row r="106" spans="1:16" s="2308" customFormat="1" ht="18.95" customHeight="1">
      <c r="A106" s="1162"/>
      <c r="B106" s="824" t="s">
        <v>1884</v>
      </c>
      <c r="C106" s="2425">
        <f>SUM(C102:C105)</f>
        <v>42240</v>
      </c>
      <c r="D106" s="2426" t="s">
        <v>182</v>
      </c>
      <c r="E106" s="2427"/>
      <c r="F106" s="2419">
        <f t="shared" si="1"/>
        <v>12672</v>
      </c>
      <c r="G106" s="2419"/>
      <c r="H106" s="2419"/>
      <c r="I106" s="2429"/>
      <c r="J106" s="2408"/>
      <c r="K106" s="2306"/>
      <c r="L106" s="2306"/>
      <c r="M106" s="2307"/>
      <c r="N106" s="2306"/>
      <c r="O106" s="2306"/>
      <c r="P106" s="2306"/>
    </row>
    <row r="107" spans="1:16" s="2308" customFormat="1" ht="18.95" customHeight="1" outlineLevel="1">
      <c r="A107" s="1162"/>
      <c r="B107" s="824" t="s">
        <v>1885</v>
      </c>
      <c r="C107" s="2425">
        <v>15360</v>
      </c>
      <c r="D107" s="2426"/>
      <c r="E107" s="2427"/>
      <c r="F107" s="2419">
        <f t="shared" si="1"/>
        <v>4608</v>
      </c>
      <c r="G107" s="2419"/>
      <c r="H107" s="2419"/>
      <c r="I107" s="2429"/>
      <c r="J107" s="2408"/>
      <c r="K107" s="2306"/>
      <c r="L107" s="2306"/>
      <c r="M107" s="2307"/>
      <c r="N107" s="2306"/>
      <c r="O107" s="2306"/>
      <c r="P107" s="2306"/>
    </row>
    <row r="108" spans="1:16" s="2308" customFormat="1" ht="18.95" customHeight="1" outlineLevel="1">
      <c r="A108" s="1162"/>
      <c r="B108" s="824" t="s">
        <v>1886</v>
      </c>
      <c r="C108" s="2425">
        <v>19200</v>
      </c>
      <c r="D108" s="2426"/>
      <c r="E108" s="2427"/>
      <c r="F108" s="2419">
        <f t="shared" si="1"/>
        <v>5760</v>
      </c>
      <c r="G108" s="2419"/>
      <c r="H108" s="2419"/>
      <c r="I108" s="2429"/>
      <c r="J108" s="2408"/>
      <c r="K108" s="2306"/>
      <c r="L108" s="2306"/>
      <c r="M108" s="2307"/>
      <c r="N108" s="2306"/>
      <c r="O108" s="2306"/>
      <c r="P108" s="2306"/>
    </row>
    <row r="109" spans="1:16" s="2308" customFormat="1" ht="18.95" customHeight="1" outlineLevel="1">
      <c r="A109" s="1162"/>
      <c r="B109" s="824" t="s">
        <v>1887</v>
      </c>
      <c r="C109" s="2425">
        <v>15360</v>
      </c>
      <c r="D109" s="2426"/>
      <c r="E109" s="2427"/>
      <c r="F109" s="2419">
        <f t="shared" si="1"/>
        <v>4608</v>
      </c>
      <c r="G109" s="2419"/>
      <c r="H109" s="2419"/>
      <c r="I109" s="2429"/>
      <c r="J109" s="2408"/>
      <c r="K109" s="2306"/>
      <c r="L109" s="2306"/>
      <c r="M109" s="2307"/>
      <c r="N109" s="2306"/>
      <c r="O109" s="2306"/>
      <c r="P109" s="2306"/>
    </row>
    <row r="110" spans="1:16" s="2308" customFormat="1" ht="18.95" customHeight="1">
      <c r="A110" s="1162"/>
      <c r="B110" s="824" t="s">
        <v>1888</v>
      </c>
      <c r="C110" s="2425">
        <f>SUM(C107:C109)</f>
        <v>49920</v>
      </c>
      <c r="D110" s="2426" t="s">
        <v>1939</v>
      </c>
      <c r="E110" s="2427"/>
      <c r="F110" s="2419">
        <f t="shared" si="1"/>
        <v>14976</v>
      </c>
      <c r="G110" s="2419"/>
      <c r="H110" s="2419"/>
      <c r="I110" s="2429"/>
      <c r="J110" s="2408"/>
      <c r="K110" s="2306"/>
      <c r="L110" s="2306"/>
      <c r="M110" s="2307"/>
      <c r="N110" s="2306"/>
      <c r="O110" s="2306"/>
      <c r="P110" s="2306"/>
    </row>
    <row r="111" spans="1:16" s="2308" customFormat="1" ht="18.95" customHeight="1" outlineLevel="1">
      <c r="A111" s="1162"/>
      <c r="B111" s="824" t="s">
        <v>1889</v>
      </c>
      <c r="C111" s="2425">
        <v>11520</v>
      </c>
      <c r="D111" s="2426" t="s">
        <v>1939</v>
      </c>
      <c r="E111" s="2427"/>
      <c r="F111" s="2419">
        <f t="shared" si="1"/>
        <v>3456</v>
      </c>
      <c r="G111" s="2419"/>
      <c r="H111" s="2419"/>
      <c r="I111" s="2429"/>
      <c r="J111" s="2408"/>
      <c r="K111" s="2306"/>
      <c r="L111" s="2306"/>
      <c r="M111" s="2307"/>
      <c r="N111" s="2306"/>
      <c r="O111" s="2306"/>
      <c r="P111" s="2306"/>
    </row>
    <row r="112" spans="1:16" s="2308" customFormat="1" ht="18.95" customHeight="1" outlineLevel="1">
      <c r="A112" s="1162"/>
      <c r="B112" s="824" t="s">
        <v>1890</v>
      </c>
      <c r="C112" s="2425">
        <v>15360</v>
      </c>
      <c r="D112" s="2426" t="s">
        <v>1939</v>
      </c>
      <c r="E112" s="2427"/>
      <c r="F112" s="2419">
        <f t="shared" si="1"/>
        <v>4608</v>
      </c>
      <c r="G112" s="2419"/>
      <c r="H112" s="2419"/>
      <c r="I112" s="2429"/>
      <c r="J112" s="2408"/>
      <c r="K112" s="2306"/>
      <c r="L112" s="2306"/>
      <c r="M112" s="2307"/>
      <c r="N112" s="2306"/>
      <c r="O112" s="2306"/>
      <c r="P112" s="2306"/>
    </row>
    <row r="113" spans="1:16" s="2308" customFormat="1" ht="18.95" customHeight="1" outlineLevel="1">
      <c r="A113" s="1162"/>
      <c r="B113" s="824" t="s">
        <v>1891</v>
      </c>
      <c r="C113" s="2425">
        <v>11520</v>
      </c>
      <c r="D113" s="2426" t="s">
        <v>1939</v>
      </c>
      <c r="E113" s="2427"/>
      <c r="F113" s="2419">
        <f t="shared" si="1"/>
        <v>3456</v>
      </c>
      <c r="G113" s="2419"/>
      <c r="H113" s="2419"/>
      <c r="I113" s="2429"/>
      <c r="J113" s="2408"/>
      <c r="K113" s="2306"/>
      <c r="L113" s="2306"/>
      <c r="M113" s="2307"/>
      <c r="N113" s="2306"/>
      <c r="O113" s="2306"/>
      <c r="P113" s="2306"/>
    </row>
    <row r="114" spans="1:16" s="2308" customFormat="1" ht="18.95" customHeight="1">
      <c r="A114" s="1162"/>
      <c r="B114" s="824" t="s">
        <v>1892</v>
      </c>
      <c r="C114" s="2425">
        <f>SUM(C111:C113)</f>
        <v>38400</v>
      </c>
      <c r="D114" s="2426" t="s">
        <v>1939</v>
      </c>
      <c r="E114" s="2427"/>
      <c r="F114" s="2419">
        <f t="shared" si="1"/>
        <v>11520</v>
      </c>
      <c r="G114" s="2419"/>
      <c r="H114" s="2419"/>
      <c r="I114" s="2429"/>
      <c r="J114" s="2408"/>
      <c r="K114" s="2306"/>
      <c r="L114" s="2306"/>
      <c r="M114" s="2307"/>
      <c r="N114" s="2306"/>
      <c r="O114" s="2306"/>
      <c r="P114" s="2306"/>
    </row>
    <row r="115" spans="1:16" s="2308" customFormat="1" ht="18.95" customHeight="1" outlineLevel="1">
      <c r="A115" s="1162"/>
      <c r="B115" s="824" t="s">
        <v>1893</v>
      </c>
      <c r="C115" s="2425">
        <v>23040</v>
      </c>
      <c r="D115" s="2426" t="s">
        <v>1939</v>
      </c>
      <c r="E115" s="2427"/>
      <c r="F115" s="2419">
        <f t="shared" si="1"/>
        <v>6912</v>
      </c>
      <c r="G115" s="2419"/>
      <c r="H115" s="2419"/>
      <c r="I115" s="2429"/>
      <c r="J115" s="2408"/>
      <c r="K115" s="2306"/>
      <c r="L115" s="2306"/>
      <c r="M115" s="2307"/>
      <c r="N115" s="2306"/>
      <c r="O115" s="2306"/>
      <c r="P115" s="2306"/>
    </row>
    <row r="116" spans="1:16" s="2308" customFormat="1" ht="18.95" customHeight="1" outlineLevel="1">
      <c r="A116" s="1162"/>
      <c r="B116" s="824" t="s">
        <v>1894</v>
      </c>
      <c r="C116" s="2425">
        <v>26880</v>
      </c>
      <c r="D116" s="2426" t="s">
        <v>1939</v>
      </c>
      <c r="E116" s="2427"/>
      <c r="F116" s="2419">
        <f t="shared" si="1"/>
        <v>8064</v>
      </c>
      <c r="G116" s="2419"/>
      <c r="H116" s="2419"/>
      <c r="I116" s="2429"/>
      <c r="J116" s="2408"/>
      <c r="K116" s="2306"/>
      <c r="L116" s="2306"/>
      <c r="M116" s="2307"/>
      <c r="N116" s="2306"/>
      <c r="O116" s="2306"/>
      <c r="P116" s="2306"/>
    </row>
    <row r="117" spans="1:16" s="2308" customFormat="1" ht="18.95" customHeight="1" outlineLevel="1">
      <c r="A117" s="1162"/>
      <c r="B117" s="824" t="s">
        <v>1895</v>
      </c>
      <c r="C117" s="2425">
        <v>11520</v>
      </c>
      <c r="D117" s="2426" t="s">
        <v>1939</v>
      </c>
      <c r="E117" s="2427"/>
      <c r="F117" s="2419">
        <f t="shared" si="1"/>
        <v>3456</v>
      </c>
      <c r="G117" s="2419"/>
      <c r="H117" s="2419"/>
      <c r="I117" s="2429"/>
      <c r="J117" s="2408"/>
      <c r="K117" s="2306"/>
      <c r="L117" s="2306"/>
      <c r="M117" s="2307"/>
      <c r="N117" s="2306"/>
      <c r="O117" s="2306"/>
      <c r="P117" s="2306"/>
    </row>
    <row r="118" spans="1:16" s="2308" customFormat="1" ht="18.95" customHeight="1" outlineLevel="1">
      <c r="A118" s="1162"/>
      <c r="B118" s="824" t="s">
        <v>1896</v>
      </c>
      <c r="C118" s="2425">
        <v>11520</v>
      </c>
      <c r="D118" s="2426" t="s">
        <v>1939</v>
      </c>
      <c r="E118" s="2427"/>
      <c r="F118" s="2419">
        <f t="shared" si="1"/>
        <v>3456</v>
      </c>
      <c r="G118" s="2419"/>
      <c r="H118" s="2419"/>
      <c r="I118" s="2429"/>
      <c r="J118" s="2408"/>
      <c r="K118" s="2306"/>
      <c r="L118" s="2306"/>
      <c r="M118" s="2307"/>
      <c r="N118" s="2306"/>
      <c r="O118" s="2306"/>
      <c r="P118" s="2306"/>
    </row>
    <row r="119" spans="1:16" s="2308" customFormat="1" ht="18.95" customHeight="1">
      <c r="A119" s="1162"/>
      <c r="B119" s="824" t="s">
        <v>1897</v>
      </c>
      <c r="C119" s="2425">
        <f>SUM(C115:C118)</f>
        <v>72960</v>
      </c>
      <c r="D119" s="2426" t="s">
        <v>1939</v>
      </c>
      <c r="E119" s="2427"/>
      <c r="F119" s="2419">
        <f t="shared" si="1"/>
        <v>21888</v>
      </c>
      <c r="G119" s="2419"/>
      <c r="H119" s="2419"/>
      <c r="I119" s="2429"/>
      <c r="J119" s="2408"/>
      <c r="K119" s="2306"/>
      <c r="L119" s="2306"/>
      <c r="M119" s="2307"/>
      <c r="N119" s="2306"/>
      <c r="O119" s="2306"/>
      <c r="P119" s="2306"/>
    </row>
    <row r="120" spans="1:16" s="2308" customFormat="1" ht="18.95" customHeight="1" outlineLevel="1">
      <c r="A120" s="1162"/>
      <c r="B120" s="824" t="s">
        <v>1898</v>
      </c>
      <c r="C120" s="2425">
        <v>38400</v>
      </c>
      <c r="D120" s="2426" t="s">
        <v>1939</v>
      </c>
      <c r="E120" s="2427"/>
      <c r="F120" s="2419">
        <f t="shared" si="1"/>
        <v>11520</v>
      </c>
      <c r="G120" s="2419"/>
      <c r="H120" s="2419"/>
      <c r="I120" s="2429"/>
      <c r="J120" s="2408"/>
      <c r="K120" s="2306"/>
      <c r="L120" s="2306"/>
      <c r="M120" s="2307"/>
      <c r="N120" s="2306"/>
      <c r="O120" s="2306"/>
      <c r="P120" s="2306"/>
    </row>
    <row r="121" spans="1:16" s="2308" customFormat="1" ht="18.95" customHeight="1" outlineLevel="1">
      <c r="A121" s="1166"/>
      <c r="B121" s="990" t="s">
        <v>1899</v>
      </c>
      <c r="C121" s="2430">
        <v>7680</v>
      </c>
      <c r="D121" s="2426" t="s">
        <v>1939</v>
      </c>
      <c r="E121" s="2431"/>
      <c r="F121" s="2432">
        <f t="shared" si="1"/>
        <v>2304</v>
      </c>
      <c r="G121" s="2432"/>
      <c r="H121" s="2432"/>
      <c r="I121" s="2433"/>
      <c r="J121" s="2434"/>
      <c r="K121" s="2306"/>
      <c r="L121" s="2306"/>
      <c r="M121" s="2307"/>
      <c r="N121" s="2306"/>
      <c r="O121" s="2306"/>
      <c r="P121" s="2306"/>
    </row>
    <row r="122" spans="1:16" s="2308" customFormat="1" ht="18.95" customHeight="1">
      <c r="A122" s="2435"/>
      <c r="B122" s="2436" t="s">
        <v>1900</v>
      </c>
      <c r="C122" s="2437">
        <f>SUM(C120:C121)</f>
        <v>46080</v>
      </c>
      <c r="D122" s="2426" t="s">
        <v>1939</v>
      </c>
      <c r="E122" s="2438"/>
      <c r="F122" s="2439">
        <f t="shared" si="1"/>
        <v>13824</v>
      </c>
      <c r="G122" s="2439"/>
      <c r="H122" s="2439"/>
      <c r="I122" s="2440"/>
      <c r="J122" s="2441"/>
      <c r="K122" s="2306"/>
      <c r="L122" s="2306"/>
      <c r="M122" s="2307"/>
      <c r="N122" s="2306"/>
      <c r="O122" s="2306"/>
      <c r="P122" s="2306"/>
    </row>
    <row r="123" spans="1:16" s="2308" customFormat="1" ht="18.95" customHeight="1" outlineLevel="1">
      <c r="A123" s="1162"/>
      <c r="B123" s="824" t="s">
        <v>1901</v>
      </c>
      <c r="C123" s="2425">
        <v>30720</v>
      </c>
      <c r="D123" s="2426" t="s">
        <v>1939</v>
      </c>
      <c r="E123" s="2427"/>
      <c r="F123" s="2419">
        <f t="shared" si="1"/>
        <v>9216</v>
      </c>
      <c r="G123" s="2419"/>
      <c r="H123" s="2419"/>
      <c r="I123" s="2429"/>
      <c r="J123" s="2408"/>
      <c r="K123" s="2306"/>
      <c r="L123" s="2306"/>
      <c r="M123" s="2307"/>
      <c r="N123" s="2306"/>
      <c r="O123" s="2306"/>
      <c r="P123" s="2306"/>
    </row>
    <row r="124" spans="1:16" s="2308" customFormat="1" ht="18.95" customHeight="1" outlineLevel="1">
      <c r="A124" s="1162"/>
      <c r="B124" s="824" t="s">
        <v>1902</v>
      </c>
      <c r="C124" s="2425">
        <v>11520</v>
      </c>
      <c r="D124" s="2426" t="s">
        <v>1939</v>
      </c>
      <c r="E124" s="2427"/>
      <c r="F124" s="2419">
        <f t="shared" si="1"/>
        <v>3456</v>
      </c>
      <c r="G124" s="2419"/>
      <c r="H124" s="2419"/>
      <c r="I124" s="2429"/>
      <c r="J124" s="2408"/>
      <c r="K124" s="2306"/>
      <c r="L124" s="2306"/>
      <c r="M124" s="2307"/>
      <c r="N124" s="2306"/>
      <c r="O124" s="2306"/>
      <c r="P124" s="2306"/>
    </row>
    <row r="125" spans="1:16" s="2308" customFormat="1" ht="18.95" customHeight="1" outlineLevel="1">
      <c r="A125" s="1162"/>
      <c r="B125" s="824" t="s">
        <v>1903</v>
      </c>
      <c r="C125" s="2425">
        <v>7680</v>
      </c>
      <c r="D125" s="2426" t="s">
        <v>1939</v>
      </c>
      <c r="E125" s="2427"/>
      <c r="F125" s="2419">
        <f t="shared" si="1"/>
        <v>2304</v>
      </c>
      <c r="G125" s="2419"/>
      <c r="H125" s="2419"/>
      <c r="I125" s="2429"/>
      <c r="J125" s="2408"/>
      <c r="K125" s="2306"/>
      <c r="L125" s="2306"/>
      <c r="M125" s="2307"/>
      <c r="N125" s="2306"/>
      <c r="O125" s="2306"/>
      <c r="P125" s="2306"/>
    </row>
    <row r="126" spans="1:16" s="2308" customFormat="1" ht="18.95" customHeight="1" outlineLevel="1">
      <c r="A126" s="1483"/>
      <c r="B126" s="824" t="s">
        <v>1904</v>
      </c>
      <c r="C126" s="2425">
        <v>11520</v>
      </c>
      <c r="D126" s="2426" t="s">
        <v>1939</v>
      </c>
      <c r="E126" s="2427"/>
      <c r="F126" s="2419">
        <f t="shared" si="1"/>
        <v>3456</v>
      </c>
      <c r="G126" s="2419"/>
      <c r="H126" s="2419"/>
      <c r="I126" s="2429"/>
      <c r="J126" s="2408"/>
      <c r="K126" s="2306"/>
      <c r="L126" s="2306"/>
      <c r="M126" s="2307"/>
      <c r="N126" s="2306"/>
      <c r="O126" s="2306"/>
      <c r="P126" s="2306"/>
    </row>
    <row r="127" spans="1:16" s="2308" customFormat="1" ht="18.95" customHeight="1">
      <c r="A127" s="1162"/>
      <c r="B127" s="824" t="s">
        <v>1905</v>
      </c>
      <c r="C127" s="2425">
        <f>SUM(C123:C126)</f>
        <v>61440</v>
      </c>
      <c r="D127" s="2426" t="s">
        <v>1939</v>
      </c>
      <c r="E127" s="2427"/>
      <c r="F127" s="2419">
        <f t="shared" si="1"/>
        <v>18432</v>
      </c>
      <c r="G127" s="2419"/>
      <c r="H127" s="2419"/>
      <c r="I127" s="2429"/>
      <c r="J127" s="2408"/>
      <c r="K127" s="2306"/>
      <c r="L127" s="2306"/>
      <c r="M127" s="2307"/>
      <c r="N127" s="2306"/>
      <c r="O127" s="2306"/>
      <c r="P127" s="2306"/>
    </row>
    <row r="128" spans="1:16" s="2308" customFormat="1" ht="18.95" customHeight="1" outlineLevel="1">
      <c r="A128" s="1162"/>
      <c r="B128" s="824" t="s">
        <v>1906</v>
      </c>
      <c r="C128" s="2425">
        <v>19200</v>
      </c>
      <c r="D128" s="2426" t="s">
        <v>1939</v>
      </c>
      <c r="E128" s="2427"/>
      <c r="F128" s="2419">
        <f t="shared" si="1"/>
        <v>5760</v>
      </c>
      <c r="G128" s="2419"/>
      <c r="H128" s="2419"/>
      <c r="I128" s="2429"/>
      <c r="J128" s="2408"/>
      <c r="K128" s="2306"/>
      <c r="L128" s="2306"/>
      <c r="M128" s="2307"/>
      <c r="N128" s="2306"/>
      <c r="O128" s="2306"/>
      <c r="P128" s="2306"/>
    </row>
    <row r="129" spans="1:16" s="2308" customFormat="1" ht="18.95" customHeight="1" outlineLevel="1">
      <c r="A129" s="1162"/>
      <c r="B129" s="824" t="s">
        <v>1907</v>
      </c>
      <c r="C129" s="2425">
        <v>11520</v>
      </c>
      <c r="D129" s="2426" t="s">
        <v>1939</v>
      </c>
      <c r="E129" s="2427"/>
      <c r="F129" s="2419">
        <f t="shared" si="1"/>
        <v>3456</v>
      </c>
      <c r="G129" s="2419"/>
      <c r="H129" s="2419"/>
      <c r="I129" s="2429"/>
      <c r="J129" s="2408"/>
      <c r="K129" s="2306"/>
      <c r="L129" s="2306"/>
      <c r="M129" s="2307"/>
      <c r="N129" s="2306"/>
      <c r="O129" s="2306"/>
      <c r="P129" s="2306"/>
    </row>
    <row r="130" spans="1:16" s="2308" customFormat="1" ht="18.95" customHeight="1" outlineLevel="1">
      <c r="A130" s="1162"/>
      <c r="B130" s="824" t="s">
        <v>1908</v>
      </c>
      <c r="C130" s="2425">
        <v>7680</v>
      </c>
      <c r="D130" s="2426" t="s">
        <v>1939</v>
      </c>
      <c r="E130" s="2427"/>
      <c r="F130" s="2419">
        <f t="shared" si="1"/>
        <v>2304</v>
      </c>
      <c r="G130" s="2419"/>
      <c r="H130" s="2419"/>
      <c r="I130" s="2429"/>
      <c r="J130" s="2408"/>
      <c r="K130" s="2306"/>
      <c r="L130" s="2306"/>
      <c r="M130" s="2307"/>
      <c r="N130" s="2306"/>
      <c r="O130" s="2306"/>
      <c r="P130" s="2306"/>
    </row>
    <row r="131" spans="1:16" s="2308" customFormat="1" ht="18.95" customHeight="1">
      <c r="A131" s="1162"/>
      <c r="B131" s="824" t="s">
        <v>1909</v>
      </c>
      <c r="C131" s="2425">
        <f>SUM(C128:C130)</f>
        <v>38400</v>
      </c>
      <c r="D131" s="2426" t="s">
        <v>1939</v>
      </c>
      <c r="E131" s="2427"/>
      <c r="F131" s="2419">
        <f t="shared" si="1"/>
        <v>11520</v>
      </c>
      <c r="G131" s="2419"/>
      <c r="H131" s="2419"/>
      <c r="I131" s="2429"/>
      <c r="J131" s="2408"/>
      <c r="K131" s="2306"/>
      <c r="L131" s="2306"/>
      <c r="M131" s="2307"/>
      <c r="N131" s="2306"/>
      <c r="O131" s="2306"/>
      <c r="P131" s="2306"/>
    </row>
    <row r="132" spans="1:16" s="2308" customFormat="1" ht="18.95" customHeight="1">
      <c r="A132" s="1162"/>
      <c r="B132" s="824" t="s">
        <v>1910</v>
      </c>
      <c r="C132" s="2425">
        <v>30720</v>
      </c>
      <c r="D132" s="2426" t="s">
        <v>1939</v>
      </c>
      <c r="E132" s="2427"/>
      <c r="F132" s="2419">
        <f t="shared" si="1"/>
        <v>9216</v>
      </c>
      <c r="G132" s="2419"/>
      <c r="H132" s="2419"/>
      <c r="I132" s="2429"/>
      <c r="J132" s="2408"/>
      <c r="K132" s="2306"/>
      <c r="L132" s="2306"/>
      <c r="M132" s="2307"/>
      <c r="N132" s="2306"/>
      <c r="O132" s="2306"/>
      <c r="P132" s="2306"/>
    </row>
    <row r="133" spans="1:16" s="2308" customFormat="1" ht="18.95" customHeight="1" outlineLevel="1">
      <c r="A133" s="1162"/>
      <c r="B133" s="824" t="s">
        <v>1911</v>
      </c>
      <c r="C133" s="2425">
        <v>26880</v>
      </c>
      <c r="D133" s="2426" t="s">
        <v>1939</v>
      </c>
      <c r="E133" s="2427"/>
      <c r="F133" s="2419">
        <f t="shared" si="1"/>
        <v>8064</v>
      </c>
      <c r="G133" s="2419"/>
      <c r="H133" s="2419"/>
      <c r="I133" s="2429"/>
      <c r="J133" s="2408"/>
      <c r="K133" s="2306"/>
      <c r="L133" s="2306"/>
      <c r="M133" s="2307"/>
      <c r="N133" s="2306"/>
      <c r="O133" s="2306"/>
      <c r="P133" s="2306"/>
    </row>
    <row r="134" spans="1:16" s="2308" customFormat="1" ht="18.95" customHeight="1" outlineLevel="1">
      <c r="A134" s="1162"/>
      <c r="B134" s="824" t="s">
        <v>1912</v>
      </c>
      <c r="C134" s="2425">
        <v>7680</v>
      </c>
      <c r="D134" s="2426" t="s">
        <v>1939</v>
      </c>
      <c r="E134" s="2427"/>
      <c r="F134" s="2419">
        <f t="shared" si="1"/>
        <v>2304</v>
      </c>
      <c r="G134" s="2419"/>
      <c r="H134" s="2419"/>
      <c r="I134" s="2429"/>
      <c r="J134" s="2408"/>
      <c r="K134" s="2306"/>
      <c r="L134" s="2306"/>
      <c r="M134" s="2307"/>
      <c r="N134" s="2306"/>
      <c r="O134" s="2306"/>
      <c r="P134" s="2306"/>
    </row>
    <row r="135" spans="1:16" s="2308" customFormat="1" ht="18.95" customHeight="1">
      <c r="A135" s="1162"/>
      <c r="B135" s="824" t="s">
        <v>1913</v>
      </c>
      <c r="C135" s="2425">
        <f>SUM(C133:C134)</f>
        <v>34560</v>
      </c>
      <c r="D135" s="2426" t="s">
        <v>1939</v>
      </c>
      <c r="E135" s="2427"/>
      <c r="F135" s="2419">
        <f t="shared" si="1"/>
        <v>10368</v>
      </c>
      <c r="G135" s="2419"/>
      <c r="H135" s="2419"/>
      <c r="I135" s="2429"/>
      <c r="J135" s="2408"/>
      <c r="K135" s="2306"/>
      <c r="L135" s="2306"/>
      <c r="M135" s="2307"/>
      <c r="N135" s="2306"/>
      <c r="O135" s="2306"/>
      <c r="P135" s="2306"/>
    </row>
    <row r="136" spans="1:16" s="2308" customFormat="1" ht="18.95" customHeight="1" outlineLevel="1">
      <c r="A136" s="1162"/>
      <c r="B136" s="824" t="s">
        <v>1914</v>
      </c>
      <c r="C136" s="2425">
        <v>19200</v>
      </c>
      <c r="D136" s="2426" t="s">
        <v>1939</v>
      </c>
      <c r="E136" s="2427"/>
      <c r="F136" s="2419">
        <f t="shared" si="1"/>
        <v>5760</v>
      </c>
      <c r="G136" s="2419"/>
      <c r="H136" s="2419"/>
      <c r="I136" s="2429"/>
      <c r="J136" s="2408"/>
      <c r="K136" s="2306"/>
      <c r="L136" s="2306"/>
      <c r="M136" s="2307"/>
      <c r="N136" s="2306"/>
      <c r="O136" s="2306"/>
      <c r="P136" s="2306"/>
    </row>
    <row r="137" spans="1:16" s="2308" customFormat="1" ht="18.95" customHeight="1" outlineLevel="1">
      <c r="A137" s="1162"/>
      <c r="B137" s="824" t="s">
        <v>1915</v>
      </c>
      <c r="C137" s="2425">
        <v>15360</v>
      </c>
      <c r="D137" s="2426" t="s">
        <v>1939</v>
      </c>
      <c r="E137" s="2427"/>
      <c r="F137" s="2419">
        <f t="shared" si="1"/>
        <v>4608</v>
      </c>
      <c r="G137" s="2419"/>
      <c r="H137" s="2419"/>
      <c r="I137" s="2429"/>
      <c r="J137" s="2408"/>
      <c r="K137" s="2306"/>
      <c r="L137" s="2306"/>
      <c r="M137" s="2307"/>
      <c r="N137" s="2306"/>
      <c r="O137" s="2306"/>
      <c r="P137" s="2306"/>
    </row>
    <row r="138" spans="1:16" s="2308" customFormat="1" ht="18.95" customHeight="1" outlineLevel="1">
      <c r="A138" s="1162"/>
      <c r="B138" s="824" t="s">
        <v>1916</v>
      </c>
      <c r="C138" s="2425">
        <v>15360</v>
      </c>
      <c r="D138" s="2426" t="s">
        <v>1939</v>
      </c>
      <c r="E138" s="2427"/>
      <c r="F138" s="2419">
        <f t="shared" si="1"/>
        <v>4608</v>
      </c>
      <c r="G138" s="2419"/>
      <c r="H138" s="2419"/>
      <c r="I138" s="2429"/>
      <c r="J138" s="2408"/>
      <c r="K138" s="2306"/>
      <c r="L138" s="2306"/>
      <c r="M138" s="2307"/>
      <c r="N138" s="2306"/>
      <c r="O138" s="2306"/>
      <c r="P138" s="2306"/>
    </row>
    <row r="139" spans="1:16" s="2308" customFormat="1" ht="18.95" customHeight="1">
      <c r="A139" s="1162"/>
      <c r="B139" s="824" t="s">
        <v>1917</v>
      </c>
      <c r="C139" s="2425">
        <f>SUM(C136:C138)</f>
        <v>49920</v>
      </c>
      <c r="D139" s="2426" t="s">
        <v>1939</v>
      </c>
      <c r="E139" s="2427"/>
      <c r="F139" s="2419">
        <f t="shared" si="1"/>
        <v>14976</v>
      </c>
      <c r="G139" s="2419"/>
      <c r="H139" s="2419"/>
      <c r="I139" s="2429"/>
      <c r="J139" s="2408"/>
      <c r="K139" s="2306"/>
      <c r="L139" s="2306"/>
      <c r="M139" s="2307"/>
      <c r="N139" s="2306"/>
      <c r="O139" s="2306"/>
      <c r="P139" s="2306"/>
    </row>
    <row r="140" spans="1:16" s="2308" customFormat="1" ht="18.95" customHeight="1" outlineLevel="1">
      <c r="A140" s="1162"/>
      <c r="B140" s="824" t="s">
        <v>1918</v>
      </c>
      <c r="C140" s="2425">
        <v>19200</v>
      </c>
      <c r="D140" s="2426" t="s">
        <v>1939</v>
      </c>
      <c r="E140" s="2427"/>
      <c r="F140" s="2419">
        <f t="shared" si="1"/>
        <v>5760</v>
      </c>
      <c r="G140" s="2419"/>
      <c r="H140" s="2419"/>
      <c r="I140" s="2429"/>
      <c r="J140" s="2408"/>
      <c r="K140" s="2306"/>
      <c r="L140" s="2306"/>
      <c r="M140" s="2307"/>
      <c r="N140" s="2306"/>
      <c r="O140" s="2306"/>
      <c r="P140" s="2306"/>
    </row>
    <row r="141" spans="1:16" s="2308" customFormat="1" ht="18.95" customHeight="1" outlineLevel="1">
      <c r="A141" s="1162"/>
      <c r="B141" s="824" t="s">
        <v>1919</v>
      </c>
      <c r="C141" s="2425">
        <v>7680</v>
      </c>
      <c r="D141" s="2426" t="s">
        <v>1939</v>
      </c>
      <c r="E141" s="2427"/>
      <c r="F141" s="2419">
        <f t="shared" si="1"/>
        <v>2304</v>
      </c>
      <c r="G141" s="2419"/>
      <c r="H141" s="2419"/>
      <c r="I141" s="2429"/>
      <c r="J141" s="2408"/>
      <c r="K141" s="2306"/>
      <c r="L141" s="2306"/>
      <c r="M141" s="2307"/>
      <c r="N141" s="2306"/>
      <c r="O141" s="2306"/>
      <c r="P141" s="2306"/>
    </row>
    <row r="142" spans="1:16" s="2308" customFormat="1" ht="18.95" customHeight="1" outlineLevel="1">
      <c r="A142" s="1162"/>
      <c r="B142" s="824" t="s">
        <v>1920</v>
      </c>
      <c r="C142" s="2425">
        <v>11520</v>
      </c>
      <c r="D142" s="2426" t="s">
        <v>1939</v>
      </c>
      <c r="E142" s="2427"/>
      <c r="F142" s="2419">
        <f t="shared" si="1"/>
        <v>3456</v>
      </c>
      <c r="G142" s="2419"/>
      <c r="H142" s="2419"/>
      <c r="I142" s="2429"/>
      <c r="J142" s="2408"/>
      <c r="K142" s="2306"/>
      <c r="L142" s="2306"/>
      <c r="M142" s="2307"/>
      <c r="N142" s="2306"/>
      <c r="O142" s="2306"/>
      <c r="P142" s="2306"/>
    </row>
    <row r="143" spans="1:16" s="2308" customFormat="1" ht="18.95" customHeight="1">
      <c r="A143" s="1162"/>
      <c r="B143" s="824" t="s">
        <v>1921</v>
      </c>
      <c r="C143" s="2425">
        <f>SUM(C140:C142)</f>
        <v>38400</v>
      </c>
      <c r="D143" s="2426" t="s">
        <v>1939</v>
      </c>
      <c r="E143" s="2427"/>
      <c r="F143" s="2419">
        <f t="shared" si="1"/>
        <v>11520</v>
      </c>
      <c r="G143" s="2419"/>
      <c r="H143" s="2419"/>
      <c r="I143" s="2429"/>
      <c r="J143" s="2408"/>
      <c r="K143" s="2306"/>
      <c r="L143" s="2306"/>
      <c r="M143" s="2307"/>
      <c r="N143" s="2306"/>
      <c r="O143" s="2306"/>
      <c r="P143" s="2306"/>
    </row>
    <row r="144" spans="1:16" s="2308" customFormat="1" ht="18.95" customHeight="1" outlineLevel="1">
      <c r="A144" s="1162"/>
      <c r="B144" s="824" t="s">
        <v>1922</v>
      </c>
      <c r="C144" s="2425">
        <v>23040</v>
      </c>
      <c r="D144" s="2426" t="s">
        <v>1939</v>
      </c>
      <c r="E144" s="2427"/>
      <c r="F144" s="2419">
        <f t="shared" si="1"/>
        <v>6912</v>
      </c>
      <c r="G144" s="2419"/>
      <c r="H144" s="2419"/>
      <c r="I144" s="2429"/>
      <c r="J144" s="2408"/>
      <c r="K144" s="2306"/>
      <c r="L144" s="2306"/>
      <c r="M144" s="2307"/>
      <c r="N144" s="2306"/>
      <c r="O144" s="2306"/>
      <c r="P144" s="2306"/>
    </row>
    <row r="145" spans="1:16" s="2308" customFormat="1" ht="18.95" customHeight="1" outlineLevel="1">
      <c r="A145" s="1162"/>
      <c r="B145" s="824" t="s">
        <v>1923</v>
      </c>
      <c r="C145" s="2425">
        <v>15360</v>
      </c>
      <c r="D145" s="2426" t="s">
        <v>1939</v>
      </c>
      <c r="E145" s="2427"/>
      <c r="F145" s="2419">
        <f t="shared" si="1"/>
        <v>4608</v>
      </c>
      <c r="G145" s="2419"/>
      <c r="H145" s="2419"/>
      <c r="I145" s="2429"/>
      <c r="J145" s="2408"/>
      <c r="K145" s="2306"/>
      <c r="L145" s="2306"/>
      <c r="M145" s="2307"/>
      <c r="N145" s="2306"/>
      <c r="O145" s="2306"/>
      <c r="P145" s="2306"/>
    </row>
    <row r="146" spans="1:16" s="2308" customFormat="1" ht="18.95" customHeight="1" outlineLevel="1">
      <c r="A146" s="1166"/>
      <c r="B146" s="990" t="s">
        <v>1924</v>
      </c>
      <c r="C146" s="2430">
        <v>11520</v>
      </c>
      <c r="D146" s="2426" t="s">
        <v>1939</v>
      </c>
      <c r="E146" s="2431"/>
      <c r="F146" s="2432">
        <f t="shared" si="1"/>
        <v>3456</v>
      </c>
      <c r="G146" s="2432"/>
      <c r="H146" s="2432"/>
      <c r="I146" s="2433"/>
      <c r="J146" s="2434"/>
      <c r="K146" s="2306"/>
      <c r="L146" s="2306"/>
      <c r="M146" s="2307"/>
      <c r="N146" s="2306"/>
      <c r="O146" s="2306"/>
      <c r="P146" s="2306"/>
    </row>
    <row r="147" spans="1:16" s="2308" customFormat="1" ht="18.95" customHeight="1" outlineLevel="1">
      <c r="A147" s="2435" t="s">
        <v>2026</v>
      </c>
      <c r="B147" s="2436" t="s">
        <v>1925</v>
      </c>
      <c r="C147" s="2442">
        <v>7680</v>
      </c>
      <c r="D147" s="2426" t="s">
        <v>1939</v>
      </c>
      <c r="E147" s="2438"/>
      <c r="F147" s="2439">
        <f t="shared" si="1"/>
        <v>2304</v>
      </c>
      <c r="G147" s="2439"/>
      <c r="H147" s="2439"/>
      <c r="I147" s="2440"/>
      <c r="J147" s="2441"/>
      <c r="K147" s="2306"/>
      <c r="L147" s="2306"/>
      <c r="M147" s="2307"/>
      <c r="N147" s="2306"/>
      <c r="O147" s="2306"/>
      <c r="P147" s="2306"/>
    </row>
    <row r="148" spans="1:16" s="2308" customFormat="1" ht="18.95" customHeight="1">
      <c r="A148" s="1162"/>
      <c r="B148" s="824" t="s">
        <v>1926</v>
      </c>
      <c r="C148" s="2425">
        <f>SUM(C144:C147)</f>
        <v>57600</v>
      </c>
      <c r="D148" s="2426" t="s">
        <v>1939</v>
      </c>
      <c r="E148" s="2427"/>
      <c r="F148" s="2419">
        <f t="shared" si="1"/>
        <v>17280</v>
      </c>
      <c r="G148" s="2419"/>
      <c r="H148" s="2419"/>
      <c r="I148" s="2429"/>
      <c r="J148" s="2408"/>
      <c r="K148" s="2306"/>
      <c r="L148" s="2306"/>
      <c r="M148" s="2307"/>
      <c r="N148" s="2306"/>
      <c r="O148" s="2306"/>
      <c r="P148" s="2306"/>
    </row>
    <row r="149" spans="1:16" s="2308" customFormat="1" ht="18.95" customHeight="1" outlineLevel="1">
      <c r="A149" s="1162"/>
      <c r="B149" s="824" t="s">
        <v>1927</v>
      </c>
      <c r="C149" s="2425">
        <v>30720</v>
      </c>
      <c r="D149" s="2426" t="s">
        <v>1939</v>
      </c>
      <c r="E149" s="2427"/>
      <c r="F149" s="2419">
        <f t="shared" si="1"/>
        <v>9216</v>
      </c>
      <c r="G149" s="2419"/>
      <c r="H149" s="2419"/>
      <c r="I149" s="2429"/>
      <c r="J149" s="2408"/>
      <c r="K149" s="2306"/>
      <c r="L149" s="2306"/>
      <c r="M149" s="2307"/>
      <c r="N149" s="2306"/>
      <c r="O149" s="2306"/>
      <c r="P149" s="2306"/>
    </row>
    <row r="150" spans="1:16" s="2308" customFormat="1" ht="18.95" customHeight="1" outlineLevel="1">
      <c r="A150" s="1162"/>
      <c r="B150" s="824" t="s">
        <v>1928</v>
      </c>
      <c r="C150" s="2425">
        <v>11520</v>
      </c>
      <c r="D150" s="2426" t="s">
        <v>1939</v>
      </c>
      <c r="E150" s="2427"/>
      <c r="F150" s="2419">
        <f t="shared" si="1"/>
        <v>3456</v>
      </c>
      <c r="G150" s="2419"/>
      <c r="H150" s="2419"/>
      <c r="I150" s="2429"/>
      <c r="J150" s="2408"/>
      <c r="K150" s="2306"/>
      <c r="L150" s="2306"/>
      <c r="M150" s="2307"/>
      <c r="N150" s="2306"/>
      <c r="O150" s="2306"/>
      <c r="P150" s="2306"/>
    </row>
    <row r="151" spans="1:16" s="2308" customFormat="1" ht="18.95" customHeight="1">
      <c r="A151" s="1162"/>
      <c r="B151" s="824" t="s">
        <v>1929</v>
      </c>
      <c r="C151" s="2425">
        <f>SUM(C149:C150)</f>
        <v>42240</v>
      </c>
      <c r="D151" s="2426" t="s">
        <v>1939</v>
      </c>
      <c r="E151" s="2427"/>
      <c r="F151" s="2419">
        <f t="shared" si="1"/>
        <v>12672</v>
      </c>
      <c r="G151" s="2419"/>
      <c r="H151" s="2419"/>
      <c r="I151" s="2429"/>
      <c r="J151" s="2408"/>
      <c r="K151" s="2306"/>
      <c r="L151" s="2306"/>
      <c r="M151" s="2307"/>
      <c r="N151" s="2306"/>
      <c r="O151" s="2306"/>
      <c r="P151" s="2306"/>
    </row>
    <row r="152" spans="1:16" s="2308" customFormat="1" ht="18.95" customHeight="1" outlineLevel="1">
      <c r="A152" s="1162"/>
      <c r="B152" s="824" t="s">
        <v>1930</v>
      </c>
      <c r="C152" s="2425">
        <v>15360</v>
      </c>
      <c r="D152" s="2426" t="s">
        <v>1939</v>
      </c>
      <c r="E152" s="2427"/>
      <c r="F152" s="2419">
        <f t="shared" si="1"/>
        <v>4608</v>
      </c>
      <c r="G152" s="2419"/>
      <c r="H152" s="2419"/>
      <c r="I152" s="2429"/>
      <c r="J152" s="2408"/>
      <c r="K152" s="2306"/>
      <c r="L152" s="2306"/>
      <c r="M152" s="2307"/>
      <c r="N152" s="2306"/>
      <c r="O152" s="2306"/>
      <c r="P152" s="2306"/>
    </row>
    <row r="153" spans="1:16" s="2308" customFormat="1" ht="18.95" customHeight="1" outlineLevel="1">
      <c r="A153" s="1162"/>
      <c r="B153" s="824" t="s">
        <v>1931</v>
      </c>
      <c r="C153" s="2425">
        <v>11520</v>
      </c>
      <c r="D153" s="2426" t="s">
        <v>1939</v>
      </c>
      <c r="E153" s="2427"/>
      <c r="F153" s="2419">
        <f t="shared" si="1"/>
        <v>3456</v>
      </c>
      <c r="G153" s="2419"/>
      <c r="H153" s="2419"/>
      <c r="I153" s="2429"/>
      <c r="J153" s="2408"/>
      <c r="K153" s="2306"/>
      <c r="L153" s="2306"/>
      <c r="M153" s="2307"/>
      <c r="N153" s="2306"/>
      <c r="O153" s="2306"/>
      <c r="P153" s="2306"/>
    </row>
    <row r="154" spans="1:16" s="2308" customFormat="1" ht="18.95" customHeight="1">
      <c r="A154" s="2410"/>
      <c r="B154" s="824" t="s">
        <v>1932</v>
      </c>
      <c r="C154" s="2425">
        <f>SUM(C152:C153)</f>
        <v>26880</v>
      </c>
      <c r="D154" s="2426" t="s">
        <v>1939</v>
      </c>
      <c r="E154" s="2427"/>
      <c r="F154" s="2419">
        <f t="shared" si="1"/>
        <v>8064</v>
      </c>
      <c r="G154" s="2419"/>
      <c r="H154" s="2419"/>
      <c r="I154" s="2429"/>
      <c r="J154" s="2408"/>
      <c r="K154" s="2306"/>
      <c r="L154" s="2306"/>
      <c r="M154" s="2307"/>
      <c r="N154" s="2306"/>
      <c r="O154" s="2306"/>
      <c r="P154" s="2306"/>
    </row>
    <row r="155" spans="1:16" s="2308" customFormat="1" ht="18.95" customHeight="1" outlineLevel="1">
      <c r="A155" s="1162"/>
      <c r="B155" s="824" t="s">
        <v>1933</v>
      </c>
      <c r="C155" s="2425">
        <v>11520</v>
      </c>
      <c r="D155" s="2426" t="s">
        <v>1939</v>
      </c>
      <c r="E155" s="2427"/>
      <c r="F155" s="2419">
        <f t="shared" si="1"/>
        <v>3456</v>
      </c>
      <c r="G155" s="2419"/>
      <c r="H155" s="2419"/>
      <c r="I155" s="2429"/>
      <c r="J155" s="2408"/>
      <c r="K155" s="2306"/>
      <c r="L155" s="2306"/>
      <c r="M155" s="2307"/>
      <c r="N155" s="2306"/>
      <c r="O155" s="2306"/>
      <c r="P155" s="2306"/>
    </row>
    <row r="156" spans="1:16" s="2308" customFormat="1" ht="18.95" customHeight="1" outlineLevel="1">
      <c r="A156" s="1162"/>
      <c r="B156" s="824" t="s">
        <v>1934</v>
      </c>
      <c r="C156" s="2425">
        <v>11520</v>
      </c>
      <c r="D156" s="2426" t="s">
        <v>1939</v>
      </c>
      <c r="E156" s="2427"/>
      <c r="F156" s="2419">
        <f t="shared" si="1"/>
        <v>3456</v>
      </c>
      <c r="G156" s="2419"/>
      <c r="H156" s="2419"/>
      <c r="I156" s="2429"/>
      <c r="J156" s="2408"/>
      <c r="K156" s="2306"/>
      <c r="L156" s="2306"/>
      <c r="M156" s="2307"/>
      <c r="N156" s="2306"/>
      <c r="O156" s="2306"/>
      <c r="P156" s="2306"/>
    </row>
    <row r="157" spans="1:16" s="2308" customFormat="1" ht="18.95" customHeight="1">
      <c r="A157" s="974"/>
      <c r="B157" s="866" t="s">
        <v>1935</v>
      </c>
      <c r="C157" s="2443">
        <f>SUM(C155:C156)</f>
        <v>23040</v>
      </c>
      <c r="D157" s="2426" t="s">
        <v>1939</v>
      </c>
      <c r="E157" s="2444"/>
      <c r="F157" s="2419">
        <f t="shared" si="1"/>
        <v>6912</v>
      </c>
      <c r="G157" s="2419"/>
      <c r="H157" s="2419"/>
      <c r="I157" s="2429"/>
      <c r="J157" s="2411"/>
      <c r="K157" s="2317"/>
      <c r="L157" s="2318"/>
    </row>
    <row r="158" spans="1:16" ht="18.95" customHeight="1">
      <c r="A158" s="55"/>
      <c r="B158" s="2445" t="s">
        <v>1313</v>
      </c>
      <c r="C158" s="1778"/>
      <c r="D158" s="1283"/>
      <c r="E158" s="1688"/>
      <c r="F158" s="1688"/>
      <c r="G158" s="1688"/>
      <c r="H158" s="732"/>
      <c r="I158" s="32"/>
      <c r="J158" s="55"/>
    </row>
    <row r="159" spans="1:16" ht="18.95" customHeight="1">
      <c r="A159" s="1232"/>
      <c r="B159" s="2446" t="s">
        <v>1665</v>
      </c>
      <c r="C159" s="535"/>
      <c r="D159" s="1806"/>
      <c r="E159" s="1688"/>
      <c r="F159" s="1688"/>
      <c r="G159" s="1688"/>
      <c r="H159" s="732"/>
      <c r="I159" s="32"/>
      <c r="J159" s="55"/>
    </row>
    <row r="160" spans="1:16" ht="18.95" customHeight="1">
      <c r="A160" s="1232"/>
      <c r="B160" s="2446" t="s">
        <v>1314</v>
      </c>
      <c r="C160" s="535"/>
      <c r="D160" s="1806"/>
      <c r="E160" s="1688"/>
      <c r="F160" s="1688"/>
      <c r="G160" s="1688"/>
      <c r="H160" s="732"/>
      <c r="I160" s="32"/>
      <c r="J160" s="55"/>
    </row>
    <row r="161" spans="1:16" ht="18.95" customHeight="1">
      <c r="A161" s="1232"/>
      <c r="B161" s="2446" t="s">
        <v>1315</v>
      </c>
      <c r="C161" s="535"/>
      <c r="D161" s="1806"/>
      <c r="E161" s="1688"/>
      <c r="F161" s="1688"/>
      <c r="G161" s="1688"/>
      <c r="H161" s="732"/>
      <c r="I161" s="32"/>
      <c r="J161" s="55"/>
    </row>
    <row r="162" spans="1:16" ht="18.95" customHeight="1">
      <c r="A162" s="1232"/>
      <c r="B162" s="2446" t="s">
        <v>1316</v>
      </c>
      <c r="C162" s="535"/>
      <c r="D162" s="1806"/>
      <c r="E162" s="1688"/>
      <c r="F162" s="1688"/>
      <c r="G162" s="1688"/>
      <c r="H162" s="732"/>
      <c r="I162" s="32"/>
      <c r="J162" s="55"/>
    </row>
    <row r="163" spans="1:16" ht="18.95" customHeight="1">
      <c r="A163" s="1232"/>
      <c r="B163" s="2446" t="s">
        <v>1666</v>
      </c>
      <c r="C163" s="535"/>
      <c r="D163" s="1806"/>
      <c r="E163" s="1688"/>
      <c r="F163" s="1688"/>
      <c r="G163" s="1688"/>
      <c r="H163" s="732"/>
      <c r="I163" s="32"/>
      <c r="J163" s="55"/>
    </row>
    <row r="164" spans="1:16" ht="20.100000000000001" customHeight="1">
      <c r="A164" s="1232"/>
      <c r="B164" s="2446"/>
      <c r="C164" s="535"/>
      <c r="D164" s="1806"/>
      <c r="E164" s="2858"/>
      <c r="F164" s="1688"/>
      <c r="G164" s="1688"/>
      <c r="H164" s="732"/>
      <c r="I164" s="32"/>
      <c r="J164" s="55"/>
    </row>
    <row r="165" spans="1:16" ht="20.100000000000001" customHeight="1">
      <c r="A165" s="2464" t="s">
        <v>1875</v>
      </c>
      <c r="B165" s="4634" t="s">
        <v>2261</v>
      </c>
      <c r="C165" s="4635"/>
      <c r="D165" s="4635"/>
      <c r="E165" s="2466" t="s">
        <v>936</v>
      </c>
      <c r="F165" s="1873"/>
      <c r="G165" s="1873"/>
      <c r="H165" s="734"/>
      <c r="I165" s="31"/>
      <c r="J165" s="2365" t="s">
        <v>1942</v>
      </c>
      <c r="K165" s="50" t="s">
        <v>2031</v>
      </c>
      <c r="O165" s="50">
        <v>5</v>
      </c>
    </row>
    <row r="166" spans="1:16" ht="20.100000000000001" customHeight="1">
      <c r="A166" s="1780"/>
      <c r="B166" s="2190" t="s">
        <v>1667</v>
      </c>
      <c r="C166" s="2141"/>
      <c r="D166" s="2141"/>
      <c r="E166" s="2467" t="s">
        <v>943</v>
      </c>
      <c r="F166" s="1873"/>
      <c r="G166" s="4189">
        <v>4583</v>
      </c>
      <c r="H166" s="734"/>
      <c r="I166" s="31"/>
      <c r="J166" s="55"/>
    </row>
    <row r="167" spans="1:16" s="2308" customFormat="1" ht="18" customHeight="1">
      <c r="A167" s="2413"/>
      <c r="B167" s="824" t="s">
        <v>1938</v>
      </c>
      <c r="C167" s="2448">
        <v>100</v>
      </c>
      <c r="D167" s="2711" t="s">
        <v>181</v>
      </c>
      <c r="E167" s="2467" t="s">
        <v>663</v>
      </c>
      <c r="F167" s="2449">
        <v>1</v>
      </c>
      <c r="G167" s="2449">
        <v>1</v>
      </c>
      <c r="H167" s="2449"/>
      <c r="I167" s="3796">
        <f>IF(OR(F167=G167,F167&lt;G167),1,0)</f>
        <v>1</v>
      </c>
      <c r="J167" s="2408"/>
      <c r="K167" s="2306"/>
      <c r="L167" s="2306"/>
      <c r="M167" s="2307"/>
      <c r="N167" s="2306"/>
      <c r="O167" s="2306"/>
      <c r="P167" s="2306"/>
    </row>
    <row r="168" spans="1:16" s="2308" customFormat="1" ht="18" customHeight="1" outlineLevel="1">
      <c r="A168" s="1162"/>
      <c r="B168" s="824" t="s">
        <v>1880</v>
      </c>
      <c r="C168" s="2448">
        <v>100</v>
      </c>
      <c r="D168" s="2711" t="s">
        <v>181</v>
      </c>
      <c r="E168" s="2427"/>
      <c r="F168" s="2449">
        <v>1</v>
      </c>
      <c r="G168" s="2449">
        <v>1</v>
      </c>
      <c r="H168" s="2449"/>
      <c r="I168" s="3796">
        <f t="shared" ref="I168:I223" si="2">IF(OR(F168=G168,F168&lt;G168),1,0)</f>
        <v>1</v>
      </c>
      <c r="J168" s="2408"/>
      <c r="K168" s="2306"/>
      <c r="L168" s="2306"/>
      <c r="M168" s="2307"/>
      <c r="N168" s="2306"/>
      <c r="O168" s="2306"/>
      <c r="P168" s="2306"/>
    </row>
    <row r="169" spans="1:16" s="2308" customFormat="1" ht="18" customHeight="1" outlineLevel="1">
      <c r="A169" s="1162"/>
      <c r="B169" s="824" t="s">
        <v>1881</v>
      </c>
      <c r="C169" s="2448">
        <v>100</v>
      </c>
      <c r="D169" s="2711" t="s">
        <v>181</v>
      </c>
      <c r="E169" s="2427"/>
      <c r="F169" s="2449">
        <v>1</v>
      </c>
      <c r="G169" s="2449">
        <v>1</v>
      </c>
      <c r="H169" s="2449"/>
      <c r="I169" s="3796">
        <f t="shared" si="2"/>
        <v>1</v>
      </c>
      <c r="J169" s="2408"/>
      <c r="K169" s="2306"/>
      <c r="L169" s="2306"/>
      <c r="M169" s="2307"/>
      <c r="N169" s="2306"/>
      <c r="O169" s="2306"/>
      <c r="P169" s="2306"/>
    </row>
    <row r="170" spans="1:16" s="2308" customFormat="1" ht="18" customHeight="1" outlineLevel="1">
      <c r="A170" s="1162"/>
      <c r="B170" s="824" t="s">
        <v>1882</v>
      </c>
      <c r="C170" s="2448">
        <v>100</v>
      </c>
      <c r="D170" s="2711" t="s">
        <v>181</v>
      </c>
      <c r="E170" s="2427"/>
      <c r="F170" s="2449">
        <v>1</v>
      </c>
      <c r="G170" s="2449">
        <v>1</v>
      </c>
      <c r="H170" s="2449"/>
      <c r="I170" s="3796">
        <f t="shared" si="2"/>
        <v>1</v>
      </c>
      <c r="J170" s="2408"/>
      <c r="K170" s="2306"/>
      <c r="L170" s="2306"/>
      <c r="M170" s="2307"/>
      <c r="N170" s="2306"/>
      <c r="O170" s="2306"/>
      <c r="P170" s="2306"/>
    </row>
    <row r="171" spans="1:16" s="2308" customFormat="1" ht="18" customHeight="1" outlineLevel="1">
      <c r="A171" s="1162"/>
      <c r="B171" s="824" t="s">
        <v>1883</v>
      </c>
      <c r="C171" s="2448">
        <v>100</v>
      </c>
      <c r="D171" s="2711" t="s">
        <v>181</v>
      </c>
      <c r="E171" s="2427"/>
      <c r="F171" s="2449">
        <v>1</v>
      </c>
      <c r="G171" s="2449">
        <v>1</v>
      </c>
      <c r="H171" s="2449"/>
      <c r="I171" s="3796">
        <f t="shared" si="2"/>
        <v>1</v>
      </c>
      <c r="J171" s="2408"/>
      <c r="K171" s="2306"/>
      <c r="L171" s="2306"/>
      <c r="M171" s="2307"/>
      <c r="N171" s="2306"/>
      <c r="O171" s="2306"/>
      <c r="P171" s="2306"/>
    </row>
    <row r="172" spans="1:16" s="2341" customFormat="1" ht="18" customHeight="1">
      <c r="A172" s="2450"/>
      <c r="B172" s="824" t="s">
        <v>1884</v>
      </c>
      <c r="C172" s="2448">
        <v>100</v>
      </c>
      <c r="D172" s="2711" t="s">
        <v>181</v>
      </c>
      <c r="E172" s="2451"/>
      <c r="F172" s="2449">
        <v>1</v>
      </c>
      <c r="G172" s="2449">
        <v>1</v>
      </c>
      <c r="H172" s="2449"/>
      <c r="I172" s="3796">
        <f t="shared" si="2"/>
        <v>1</v>
      </c>
      <c r="J172" s="2452"/>
      <c r="K172" s="2453"/>
      <c r="L172" s="2453"/>
      <c r="M172" s="2454"/>
      <c r="N172" s="2453"/>
      <c r="O172" s="2453"/>
      <c r="P172" s="2453"/>
    </row>
    <row r="173" spans="1:16" s="2308" customFormat="1" ht="18" customHeight="1" outlineLevel="1">
      <c r="A173" s="1162"/>
      <c r="B173" s="824" t="s">
        <v>1885</v>
      </c>
      <c r="C173" s="2448">
        <v>100</v>
      </c>
      <c r="D173" s="2711" t="s">
        <v>181</v>
      </c>
      <c r="E173" s="2427"/>
      <c r="F173" s="2449">
        <v>1</v>
      </c>
      <c r="G173" s="2449">
        <v>1</v>
      </c>
      <c r="H173" s="2449"/>
      <c r="I173" s="3796">
        <f t="shared" si="2"/>
        <v>1</v>
      </c>
      <c r="J173" s="2408"/>
      <c r="K173" s="2306"/>
      <c r="L173" s="2306"/>
      <c r="M173" s="2307"/>
      <c r="N173" s="2306"/>
      <c r="O173" s="2306"/>
      <c r="P173" s="2306"/>
    </row>
    <row r="174" spans="1:16" s="2308" customFormat="1" ht="18" customHeight="1" outlineLevel="1">
      <c r="A174" s="1162"/>
      <c r="B174" s="824" t="s">
        <v>1886</v>
      </c>
      <c r="C174" s="2448">
        <v>100</v>
      </c>
      <c r="D174" s="2711" t="s">
        <v>181</v>
      </c>
      <c r="E174" s="2427"/>
      <c r="F174" s="2449">
        <v>1</v>
      </c>
      <c r="G174" s="2449">
        <v>1</v>
      </c>
      <c r="H174" s="2449"/>
      <c r="I174" s="3796">
        <f t="shared" si="2"/>
        <v>1</v>
      </c>
      <c r="J174" s="2408"/>
      <c r="K174" s="2306"/>
      <c r="L174" s="2306"/>
      <c r="M174" s="2307"/>
      <c r="N174" s="2306"/>
      <c r="O174" s="2306"/>
      <c r="P174" s="2306"/>
    </row>
    <row r="175" spans="1:16" s="2308" customFormat="1" ht="18" customHeight="1" outlineLevel="1">
      <c r="A175" s="1162"/>
      <c r="B175" s="824" t="s">
        <v>1887</v>
      </c>
      <c r="C175" s="2448">
        <v>100</v>
      </c>
      <c r="D175" s="2711" t="s">
        <v>181</v>
      </c>
      <c r="E175" s="2427"/>
      <c r="F175" s="2449">
        <v>1</v>
      </c>
      <c r="G175" s="2449">
        <v>1</v>
      </c>
      <c r="H175" s="2449"/>
      <c r="I175" s="3796">
        <f t="shared" si="2"/>
        <v>1</v>
      </c>
      <c r="J175" s="2408"/>
      <c r="K175" s="2306"/>
      <c r="L175" s="2306"/>
      <c r="M175" s="2307"/>
      <c r="N175" s="2306"/>
      <c r="O175" s="2306"/>
      <c r="P175" s="2306"/>
    </row>
    <row r="176" spans="1:16" s="2341" customFormat="1" ht="18" customHeight="1">
      <c r="A176" s="2450"/>
      <c r="B176" s="824" t="s">
        <v>1888</v>
      </c>
      <c r="C176" s="2448">
        <v>100</v>
      </c>
      <c r="D176" s="2711" t="s">
        <v>181</v>
      </c>
      <c r="E176" s="2451"/>
      <c r="F176" s="2449">
        <v>1</v>
      </c>
      <c r="G176" s="2449">
        <v>1</v>
      </c>
      <c r="H176" s="2449"/>
      <c r="I176" s="3796">
        <f t="shared" si="2"/>
        <v>1</v>
      </c>
      <c r="J176" s="2452"/>
      <c r="K176" s="2453"/>
      <c r="L176" s="2453"/>
      <c r="M176" s="2454"/>
      <c r="N176" s="2453"/>
      <c r="O176" s="2453"/>
      <c r="P176" s="2453"/>
    </row>
    <row r="177" spans="1:16" s="2308" customFormat="1" ht="18" customHeight="1" outlineLevel="1">
      <c r="A177" s="1162"/>
      <c r="B177" s="824" t="s">
        <v>1889</v>
      </c>
      <c r="C177" s="2448">
        <v>100</v>
      </c>
      <c r="D177" s="2711" t="s">
        <v>181</v>
      </c>
      <c r="E177" s="2427"/>
      <c r="F177" s="2449">
        <v>1</v>
      </c>
      <c r="G177" s="2449">
        <v>1</v>
      </c>
      <c r="H177" s="2449"/>
      <c r="I177" s="3796">
        <f t="shared" si="2"/>
        <v>1</v>
      </c>
      <c r="J177" s="2408"/>
      <c r="K177" s="2306"/>
      <c r="L177" s="2306"/>
      <c r="M177" s="2307"/>
      <c r="N177" s="2306"/>
      <c r="O177" s="2306"/>
      <c r="P177" s="2306"/>
    </row>
    <row r="178" spans="1:16" s="2308" customFormat="1" ht="18" customHeight="1" outlineLevel="1">
      <c r="A178" s="1162"/>
      <c r="B178" s="824" t="s">
        <v>1890</v>
      </c>
      <c r="C178" s="2448">
        <v>100</v>
      </c>
      <c r="D178" s="2711" t="s">
        <v>181</v>
      </c>
      <c r="E178" s="2427"/>
      <c r="F178" s="2449">
        <v>1</v>
      </c>
      <c r="G178" s="2449">
        <v>1</v>
      </c>
      <c r="H178" s="2449"/>
      <c r="I178" s="3796">
        <f t="shared" si="2"/>
        <v>1</v>
      </c>
      <c r="J178" s="2408"/>
      <c r="K178" s="2306"/>
      <c r="L178" s="2306"/>
      <c r="M178" s="2307"/>
      <c r="N178" s="2306"/>
      <c r="O178" s="2306"/>
      <c r="P178" s="2306"/>
    </row>
    <row r="179" spans="1:16" s="2308" customFormat="1" ht="18" customHeight="1" outlineLevel="1">
      <c r="A179" s="1162"/>
      <c r="B179" s="824" t="s">
        <v>1891</v>
      </c>
      <c r="C179" s="2448">
        <v>100</v>
      </c>
      <c r="D179" s="2711" t="s">
        <v>181</v>
      </c>
      <c r="E179" s="2427"/>
      <c r="F179" s="2449">
        <v>1</v>
      </c>
      <c r="G179" s="2449">
        <v>1</v>
      </c>
      <c r="H179" s="2449"/>
      <c r="I179" s="3796">
        <f t="shared" si="2"/>
        <v>1</v>
      </c>
      <c r="J179" s="2408"/>
      <c r="K179" s="2306"/>
      <c r="L179" s="2306"/>
      <c r="M179" s="2307"/>
      <c r="N179" s="2306"/>
      <c r="O179" s="2306"/>
      <c r="P179" s="2306"/>
    </row>
    <row r="180" spans="1:16" s="2341" customFormat="1" ht="18" customHeight="1">
      <c r="A180" s="2450"/>
      <c r="B180" s="824" t="s">
        <v>1892</v>
      </c>
      <c r="C180" s="2448">
        <v>100</v>
      </c>
      <c r="D180" s="2711" t="s">
        <v>181</v>
      </c>
      <c r="E180" s="2451"/>
      <c r="F180" s="2449">
        <v>1</v>
      </c>
      <c r="G180" s="2449">
        <v>1</v>
      </c>
      <c r="H180" s="2449"/>
      <c r="I180" s="3796">
        <f t="shared" si="2"/>
        <v>1</v>
      </c>
      <c r="J180" s="2452"/>
      <c r="K180" s="2453"/>
      <c r="L180" s="2453"/>
      <c r="M180" s="2454"/>
      <c r="N180" s="2453"/>
      <c r="O180" s="2453"/>
      <c r="P180" s="2453"/>
    </row>
    <row r="181" spans="1:16" s="2308" customFormat="1" ht="18" customHeight="1" outlineLevel="1">
      <c r="A181" s="1162"/>
      <c r="B181" s="824" t="s">
        <v>1893</v>
      </c>
      <c r="C181" s="2448">
        <v>100</v>
      </c>
      <c r="D181" s="2711" t="s">
        <v>181</v>
      </c>
      <c r="E181" s="2427"/>
      <c r="F181" s="2449">
        <v>1</v>
      </c>
      <c r="G181" s="2449">
        <v>1</v>
      </c>
      <c r="H181" s="2449"/>
      <c r="I181" s="3796">
        <f t="shared" si="2"/>
        <v>1</v>
      </c>
      <c r="J181" s="2408"/>
      <c r="K181" s="2306"/>
      <c r="L181" s="2306"/>
      <c r="M181" s="2307"/>
      <c r="N181" s="2306"/>
      <c r="O181" s="2306"/>
      <c r="P181" s="2306"/>
    </row>
    <row r="182" spans="1:16" s="2308" customFormat="1" ht="18" customHeight="1" outlineLevel="1">
      <c r="A182" s="1162"/>
      <c r="B182" s="824" t="s">
        <v>1894</v>
      </c>
      <c r="C182" s="2448">
        <v>100</v>
      </c>
      <c r="D182" s="2711" t="s">
        <v>181</v>
      </c>
      <c r="E182" s="2427"/>
      <c r="F182" s="2449">
        <v>1</v>
      </c>
      <c r="G182" s="2449">
        <v>1</v>
      </c>
      <c r="H182" s="2449"/>
      <c r="I182" s="3796">
        <f t="shared" si="2"/>
        <v>1</v>
      </c>
      <c r="J182" s="2408"/>
      <c r="K182" s="2306"/>
      <c r="L182" s="2306"/>
      <c r="M182" s="2307"/>
      <c r="N182" s="2306"/>
      <c r="O182" s="2306"/>
      <c r="P182" s="2306"/>
    </row>
    <row r="183" spans="1:16" s="2308" customFormat="1" ht="18" customHeight="1" outlineLevel="1">
      <c r="A183" s="1162"/>
      <c r="B183" s="824" t="s">
        <v>1895</v>
      </c>
      <c r="C183" s="2448">
        <v>100</v>
      </c>
      <c r="D183" s="2711" t="s">
        <v>181</v>
      </c>
      <c r="E183" s="2427"/>
      <c r="F183" s="2449">
        <v>1</v>
      </c>
      <c r="G183" s="2449">
        <v>1</v>
      </c>
      <c r="H183" s="2449"/>
      <c r="I183" s="3796">
        <f t="shared" si="2"/>
        <v>1</v>
      </c>
      <c r="J183" s="2408"/>
      <c r="K183" s="2306"/>
      <c r="L183" s="2306"/>
      <c r="M183" s="2307"/>
      <c r="N183" s="2306"/>
      <c r="O183" s="2306"/>
      <c r="P183" s="2306"/>
    </row>
    <row r="184" spans="1:16" s="2308" customFormat="1" ht="18" customHeight="1" outlineLevel="1">
      <c r="A184" s="1162"/>
      <c r="B184" s="824" t="s">
        <v>1896</v>
      </c>
      <c r="C184" s="2448">
        <v>100</v>
      </c>
      <c r="D184" s="2711" t="s">
        <v>181</v>
      </c>
      <c r="E184" s="2427"/>
      <c r="F184" s="2449">
        <v>1</v>
      </c>
      <c r="G184" s="2449">
        <v>1</v>
      </c>
      <c r="H184" s="2449"/>
      <c r="I184" s="3796">
        <f t="shared" si="2"/>
        <v>1</v>
      </c>
      <c r="J184" s="2408"/>
      <c r="K184" s="2306"/>
      <c r="L184" s="2306"/>
      <c r="M184" s="2307"/>
      <c r="N184" s="2306"/>
      <c r="O184" s="2306"/>
      <c r="P184" s="2306"/>
    </row>
    <row r="185" spans="1:16" s="2341" customFormat="1" ht="18" customHeight="1">
      <c r="A185" s="2450"/>
      <c r="B185" s="824" t="s">
        <v>1897</v>
      </c>
      <c r="C185" s="2448">
        <v>100</v>
      </c>
      <c r="D185" s="2711" t="s">
        <v>181</v>
      </c>
      <c r="E185" s="2451"/>
      <c r="F185" s="2449">
        <v>1</v>
      </c>
      <c r="G185" s="2449">
        <v>1</v>
      </c>
      <c r="H185" s="2449"/>
      <c r="I185" s="3796">
        <f t="shared" si="2"/>
        <v>1</v>
      </c>
      <c r="J185" s="2452"/>
      <c r="K185" s="2453"/>
      <c r="L185" s="2453"/>
      <c r="M185" s="2454"/>
      <c r="N185" s="2453"/>
      <c r="O185" s="2453"/>
      <c r="P185" s="2453"/>
    </row>
    <row r="186" spans="1:16" s="2308" customFormat="1" ht="18" customHeight="1" outlineLevel="1">
      <c r="A186" s="1162"/>
      <c r="B186" s="824" t="s">
        <v>1898</v>
      </c>
      <c r="C186" s="2448">
        <v>100</v>
      </c>
      <c r="D186" s="2711" t="s">
        <v>181</v>
      </c>
      <c r="E186" s="2427"/>
      <c r="F186" s="2449">
        <v>1</v>
      </c>
      <c r="G186" s="2449">
        <v>1</v>
      </c>
      <c r="H186" s="2449"/>
      <c r="I186" s="3796">
        <f t="shared" si="2"/>
        <v>1</v>
      </c>
      <c r="J186" s="2408"/>
      <c r="K186" s="2306"/>
      <c r="L186" s="2306"/>
      <c r="M186" s="2307"/>
      <c r="N186" s="2306"/>
      <c r="O186" s="2306"/>
      <c r="P186" s="2306"/>
    </row>
    <row r="187" spans="1:16" s="2308" customFormat="1" ht="18" customHeight="1" outlineLevel="1">
      <c r="A187" s="1166"/>
      <c r="B187" s="990" t="s">
        <v>1899</v>
      </c>
      <c r="C187" s="2448">
        <v>100</v>
      </c>
      <c r="D187" s="2711" t="s">
        <v>181</v>
      </c>
      <c r="E187" s="2431"/>
      <c r="F187" s="2449">
        <v>1</v>
      </c>
      <c r="G187" s="2449">
        <v>1</v>
      </c>
      <c r="H187" s="2449"/>
      <c r="I187" s="3796">
        <f t="shared" si="2"/>
        <v>1</v>
      </c>
      <c r="J187" s="2434"/>
      <c r="K187" s="2306"/>
      <c r="L187" s="2306"/>
      <c r="M187" s="2307"/>
      <c r="N187" s="2306"/>
      <c r="O187" s="2306"/>
      <c r="P187" s="2306"/>
    </row>
    <row r="188" spans="1:16" s="2341" customFormat="1" ht="18" customHeight="1">
      <c r="A188" s="2455"/>
      <c r="B188" s="2436" t="s">
        <v>1900</v>
      </c>
      <c r="C188" s="2448">
        <v>100</v>
      </c>
      <c r="D188" s="2711" t="s">
        <v>181</v>
      </c>
      <c r="E188" s="2456"/>
      <c r="F188" s="2449">
        <v>1</v>
      </c>
      <c r="G188" s="2449">
        <v>1</v>
      </c>
      <c r="H188" s="2449"/>
      <c r="I188" s="3796">
        <f t="shared" si="2"/>
        <v>1</v>
      </c>
      <c r="J188" s="2457"/>
      <c r="K188" s="2453"/>
      <c r="L188" s="2453"/>
      <c r="M188" s="2454"/>
      <c r="N188" s="2453"/>
      <c r="O188" s="2453"/>
      <c r="P188" s="2453"/>
    </row>
    <row r="189" spans="1:16" s="2308" customFormat="1" ht="18" customHeight="1" outlineLevel="1">
      <c r="A189" s="1162"/>
      <c r="B189" s="824" t="s">
        <v>1901</v>
      </c>
      <c r="C189" s="2448">
        <v>100</v>
      </c>
      <c r="D189" s="2711" t="s">
        <v>181</v>
      </c>
      <c r="E189" s="2427"/>
      <c r="F189" s="2449">
        <v>1</v>
      </c>
      <c r="G189" s="2449">
        <v>1</v>
      </c>
      <c r="H189" s="2449"/>
      <c r="I189" s="3796">
        <f t="shared" si="2"/>
        <v>1</v>
      </c>
      <c r="J189" s="2408"/>
      <c r="K189" s="2306"/>
      <c r="L189" s="2306"/>
      <c r="M189" s="2307"/>
      <c r="N189" s="2306"/>
      <c r="O189" s="2306"/>
      <c r="P189" s="2306"/>
    </row>
    <row r="190" spans="1:16" s="2308" customFormat="1" ht="18" customHeight="1" outlineLevel="1">
      <c r="A190" s="1162"/>
      <c r="B190" s="824" t="s">
        <v>1902</v>
      </c>
      <c r="C190" s="2448">
        <v>100</v>
      </c>
      <c r="D190" s="2711" t="s">
        <v>181</v>
      </c>
      <c r="E190" s="2427"/>
      <c r="F190" s="2449">
        <v>1</v>
      </c>
      <c r="G190" s="2449">
        <v>1</v>
      </c>
      <c r="H190" s="2449"/>
      <c r="I190" s="3796">
        <f t="shared" si="2"/>
        <v>1</v>
      </c>
      <c r="J190" s="2408"/>
      <c r="K190" s="2306"/>
      <c r="L190" s="2306"/>
      <c r="M190" s="2307"/>
      <c r="N190" s="2306"/>
      <c r="O190" s="2306"/>
      <c r="P190" s="2306"/>
    </row>
    <row r="191" spans="1:16" s="2308" customFormat="1" ht="18" customHeight="1" outlineLevel="1">
      <c r="A191" s="1162"/>
      <c r="B191" s="824" t="s">
        <v>1903</v>
      </c>
      <c r="C191" s="2448">
        <v>100</v>
      </c>
      <c r="D191" s="2711" t="s">
        <v>181</v>
      </c>
      <c r="E191" s="2427"/>
      <c r="F191" s="2449">
        <v>1</v>
      </c>
      <c r="G191" s="2449">
        <v>1</v>
      </c>
      <c r="H191" s="2449"/>
      <c r="I191" s="3796">
        <f t="shared" si="2"/>
        <v>1</v>
      </c>
      <c r="J191" s="2408"/>
      <c r="K191" s="2306"/>
      <c r="L191" s="2306"/>
      <c r="M191" s="2307"/>
      <c r="N191" s="2306"/>
      <c r="O191" s="2306"/>
      <c r="P191" s="2306"/>
    </row>
    <row r="192" spans="1:16" s="2308" customFormat="1" ht="18" customHeight="1" outlineLevel="1">
      <c r="A192" s="1483"/>
      <c r="B192" s="824" t="s">
        <v>1904</v>
      </c>
      <c r="C192" s="2448">
        <v>100</v>
      </c>
      <c r="D192" s="2711" t="s">
        <v>181</v>
      </c>
      <c r="E192" s="2427"/>
      <c r="F192" s="2449">
        <v>1</v>
      </c>
      <c r="G192" s="2449">
        <v>1</v>
      </c>
      <c r="H192" s="2449"/>
      <c r="I192" s="3796">
        <f t="shared" si="2"/>
        <v>1</v>
      </c>
      <c r="J192" s="2408"/>
      <c r="K192" s="2306"/>
      <c r="L192" s="2306"/>
      <c r="M192" s="2307"/>
      <c r="N192" s="2306"/>
      <c r="O192" s="2306"/>
      <c r="P192" s="2306"/>
    </row>
    <row r="193" spans="1:16" s="2341" customFormat="1" ht="18" customHeight="1">
      <c r="A193" s="2450"/>
      <c r="B193" s="824" t="s">
        <v>1905</v>
      </c>
      <c r="C193" s="2448">
        <v>100</v>
      </c>
      <c r="D193" s="2711" t="s">
        <v>181</v>
      </c>
      <c r="E193" s="2451"/>
      <c r="F193" s="2449">
        <v>1</v>
      </c>
      <c r="G193" s="2449">
        <v>1</v>
      </c>
      <c r="H193" s="2449"/>
      <c r="I193" s="3796">
        <f t="shared" si="2"/>
        <v>1</v>
      </c>
      <c r="J193" s="2452"/>
      <c r="K193" s="2453"/>
      <c r="L193" s="2453"/>
      <c r="M193" s="2454"/>
      <c r="N193" s="2453"/>
      <c r="O193" s="2453"/>
      <c r="P193" s="2453"/>
    </row>
    <row r="194" spans="1:16" s="2308" customFormat="1" ht="18" customHeight="1" outlineLevel="1">
      <c r="A194" s="1162"/>
      <c r="B194" s="824" t="s">
        <v>1906</v>
      </c>
      <c r="C194" s="2448">
        <v>100</v>
      </c>
      <c r="D194" s="2711" t="s">
        <v>181</v>
      </c>
      <c r="E194" s="2427"/>
      <c r="F194" s="2449">
        <v>1</v>
      </c>
      <c r="G194" s="2449">
        <v>1</v>
      </c>
      <c r="H194" s="2449"/>
      <c r="I194" s="3796">
        <f t="shared" si="2"/>
        <v>1</v>
      </c>
      <c r="J194" s="2408"/>
      <c r="K194" s="2306"/>
      <c r="L194" s="2306"/>
      <c r="M194" s="2307"/>
      <c r="N194" s="2306"/>
      <c r="O194" s="2306"/>
      <c r="P194" s="2306"/>
    </row>
    <row r="195" spans="1:16" s="2308" customFormat="1" ht="18" customHeight="1" outlineLevel="1">
      <c r="A195" s="1162"/>
      <c r="B195" s="824" t="s">
        <v>1907</v>
      </c>
      <c r="C195" s="2448">
        <v>100</v>
      </c>
      <c r="D195" s="2711" t="s">
        <v>181</v>
      </c>
      <c r="E195" s="2427"/>
      <c r="F195" s="2449">
        <v>1</v>
      </c>
      <c r="G195" s="2449">
        <v>1</v>
      </c>
      <c r="H195" s="2449"/>
      <c r="I195" s="3796">
        <f t="shared" si="2"/>
        <v>1</v>
      </c>
      <c r="J195" s="2408"/>
      <c r="K195" s="2306"/>
      <c r="L195" s="2306"/>
      <c r="M195" s="2307"/>
      <c r="N195" s="2306"/>
      <c r="O195" s="2306"/>
      <c r="P195" s="2306"/>
    </row>
    <row r="196" spans="1:16" s="2308" customFormat="1" ht="18" customHeight="1" outlineLevel="1">
      <c r="A196" s="1162"/>
      <c r="B196" s="824" t="s">
        <v>1908</v>
      </c>
      <c r="C196" s="2448">
        <v>100</v>
      </c>
      <c r="D196" s="2711" t="s">
        <v>181</v>
      </c>
      <c r="E196" s="2427"/>
      <c r="F196" s="2449">
        <v>1</v>
      </c>
      <c r="G196" s="2449">
        <v>1</v>
      </c>
      <c r="H196" s="2449"/>
      <c r="I196" s="3796">
        <f t="shared" si="2"/>
        <v>1</v>
      </c>
      <c r="J196" s="2408"/>
      <c r="K196" s="2306"/>
      <c r="L196" s="2306"/>
      <c r="M196" s="2307"/>
      <c r="N196" s="2306"/>
      <c r="O196" s="2306"/>
      <c r="P196" s="2306"/>
    </row>
    <row r="197" spans="1:16" s="2341" customFormat="1" ht="18" customHeight="1">
      <c r="A197" s="2450"/>
      <c r="B197" s="824" t="s">
        <v>1909</v>
      </c>
      <c r="C197" s="2448">
        <v>100</v>
      </c>
      <c r="D197" s="2711" t="s">
        <v>181</v>
      </c>
      <c r="E197" s="2451"/>
      <c r="F197" s="2449">
        <v>1</v>
      </c>
      <c r="G197" s="2449">
        <v>1</v>
      </c>
      <c r="H197" s="2449"/>
      <c r="I197" s="3796">
        <f t="shared" si="2"/>
        <v>1</v>
      </c>
      <c r="J197" s="2452"/>
      <c r="K197" s="2453"/>
      <c r="L197" s="2453"/>
      <c r="M197" s="2454"/>
      <c r="N197" s="2453"/>
      <c r="O197" s="2453"/>
      <c r="P197" s="2453"/>
    </row>
    <row r="198" spans="1:16" s="2341" customFormat="1" ht="18" customHeight="1">
      <c r="A198" s="2450"/>
      <c r="B198" s="824" t="s">
        <v>1910</v>
      </c>
      <c r="C198" s="2448">
        <v>100</v>
      </c>
      <c r="D198" s="2711" t="s">
        <v>181</v>
      </c>
      <c r="E198" s="2451"/>
      <c r="F198" s="2449">
        <v>1</v>
      </c>
      <c r="G198" s="2449">
        <v>1</v>
      </c>
      <c r="H198" s="2449"/>
      <c r="I198" s="3796">
        <f t="shared" si="2"/>
        <v>1</v>
      </c>
      <c r="J198" s="2452"/>
      <c r="K198" s="2453"/>
      <c r="L198" s="2453"/>
      <c r="M198" s="2454"/>
      <c r="N198" s="2453"/>
      <c r="O198" s="2453"/>
      <c r="P198" s="2453"/>
    </row>
    <row r="199" spans="1:16" s="2308" customFormat="1" ht="18" customHeight="1" outlineLevel="1">
      <c r="A199" s="1162"/>
      <c r="B199" s="824" t="s">
        <v>1911</v>
      </c>
      <c r="C199" s="2448">
        <v>100</v>
      </c>
      <c r="D199" s="2711" t="s">
        <v>181</v>
      </c>
      <c r="E199" s="2427"/>
      <c r="F199" s="2449">
        <v>1</v>
      </c>
      <c r="G199" s="2449">
        <v>1</v>
      </c>
      <c r="H199" s="2449"/>
      <c r="I199" s="3796">
        <f t="shared" si="2"/>
        <v>1</v>
      </c>
      <c r="J199" s="2408"/>
      <c r="K199" s="2306"/>
      <c r="L199" s="2306"/>
      <c r="M199" s="2307"/>
      <c r="N199" s="2306"/>
      <c r="O199" s="2306"/>
      <c r="P199" s="2306"/>
    </row>
    <row r="200" spans="1:16" s="2308" customFormat="1" ht="18" customHeight="1" outlineLevel="1">
      <c r="A200" s="1162"/>
      <c r="B200" s="824" t="s">
        <v>1912</v>
      </c>
      <c r="C200" s="2448">
        <v>100</v>
      </c>
      <c r="D200" s="2711" t="s">
        <v>181</v>
      </c>
      <c r="E200" s="2427"/>
      <c r="F200" s="2449">
        <v>1</v>
      </c>
      <c r="G200" s="2449">
        <v>1</v>
      </c>
      <c r="H200" s="2449"/>
      <c r="I200" s="3796">
        <f t="shared" si="2"/>
        <v>1</v>
      </c>
      <c r="J200" s="2408"/>
      <c r="K200" s="2306"/>
      <c r="L200" s="2306"/>
      <c r="M200" s="2307"/>
      <c r="N200" s="2306"/>
      <c r="O200" s="2306"/>
      <c r="P200" s="2306"/>
    </row>
    <row r="201" spans="1:16" s="2341" customFormat="1" ht="18" customHeight="1">
      <c r="A201" s="2450"/>
      <c r="B201" s="824" t="s">
        <v>1913</v>
      </c>
      <c r="C201" s="2448">
        <v>100</v>
      </c>
      <c r="D201" s="2711" t="s">
        <v>181</v>
      </c>
      <c r="E201" s="2451"/>
      <c r="F201" s="2449">
        <v>1</v>
      </c>
      <c r="G201" s="2449">
        <v>1</v>
      </c>
      <c r="H201" s="2449"/>
      <c r="I201" s="3796">
        <f t="shared" si="2"/>
        <v>1</v>
      </c>
      <c r="J201" s="2452"/>
      <c r="K201" s="2453"/>
      <c r="L201" s="2453"/>
      <c r="M201" s="2454"/>
      <c r="N201" s="2453"/>
      <c r="O201" s="2453"/>
      <c r="P201" s="2453"/>
    </row>
    <row r="202" spans="1:16" s="2308" customFormat="1" ht="18" customHeight="1" outlineLevel="1">
      <c r="A202" s="1162"/>
      <c r="B202" s="824" t="s">
        <v>1914</v>
      </c>
      <c r="C202" s="2448">
        <v>100</v>
      </c>
      <c r="D202" s="2711" t="s">
        <v>181</v>
      </c>
      <c r="E202" s="2427"/>
      <c r="F202" s="2449">
        <v>1</v>
      </c>
      <c r="G202" s="2449">
        <v>1</v>
      </c>
      <c r="H202" s="2449"/>
      <c r="I202" s="3796">
        <f t="shared" si="2"/>
        <v>1</v>
      </c>
      <c r="J202" s="2408"/>
      <c r="K202" s="2306"/>
      <c r="L202" s="2306"/>
      <c r="M202" s="2307"/>
      <c r="N202" s="2306"/>
      <c r="O202" s="2306"/>
      <c r="P202" s="2306"/>
    </row>
    <row r="203" spans="1:16" s="2308" customFormat="1" ht="18" customHeight="1" outlineLevel="1">
      <c r="A203" s="1162"/>
      <c r="B203" s="824" t="s">
        <v>1915</v>
      </c>
      <c r="C203" s="2448">
        <v>100</v>
      </c>
      <c r="D203" s="2711" t="s">
        <v>181</v>
      </c>
      <c r="E203" s="2427"/>
      <c r="F203" s="2449">
        <v>1</v>
      </c>
      <c r="G203" s="2449">
        <v>1</v>
      </c>
      <c r="H203" s="2449"/>
      <c r="I203" s="3796">
        <f t="shared" si="2"/>
        <v>1</v>
      </c>
      <c r="J203" s="2408"/>
      <c r="K203" s="2306"/>
      <c r="L203" s="2306"/>
      <c r="M203" s="2307"/>
      <c r="N203" s="2306"/>
      <c r="O203" s="2306"/>
      <c r="P203" s="2306"/>
    </row>
    <row r="204" spans="1:16" s="2308" customFormat="1" ht="18" customHeight="1" outlineLevel="1">
      <c r="A204" s="1162"/>
      <c r="B204" s="824" t="s">
        <v>1916</v>
      </c>
      <c r="C204" s="2448">
        <v>100</v>
      </c>
      <c r="D204" s="2711" t="s">
        <v>181</v>
      </c>
      <c r="E204" s="2427"/>
      <c r="F204" s="2449">
        <v>1</v>
      </c>
      <c r="G204" s="2449">
        <v>1</v>
      </c>
      <c r="H204" s="2449"/>
      <c r="I204" s="3796">
        <f t="shared" si="2"/>
        <v>1</v>
      </c>
      <c r="J204" s="2408"/>
      <c r="K204" s="2306"/>
      <c r="L204" s="2306"/>
      <c r="M204" s="2307"/>
      <c r="N204" s="2306"/>
      <c r="O204" s="2306"/>
      <c r="P204" s="2306"/>
    </row>
    <row r="205" spans="1:16" s="2341" customFormat="1" ht="18" customHeight="1">
      <c r="A205" s="2450"/>
      <c r="B205" s="824" t="s">
        <v>1917</v>
      </c>
      <c r="C205" s="2448">
        <v>100</v>
      </c>
      <c r="D205" s="2711" t="s">
        <v>181</v>
      </c>
      <c r="E205" s="2451"/>
      <c r="F205" s="2449">
        <v>1</v>
      </c>
      <c r="G205" s="2449">
        <v>1</v>
      </c>
      <c r="H205" s="2449"/>
      <c r="I205" s="3796">
        <f t="shared" si="2"/>
        <v>1</v>
      </c>
      <c r="J205" s="2452"/>
      <c r="K205" s="2453"/>
      <c r="L205" s="2453"/>
      <c r="M205" s="2454"/>
      <c r="N205" s="2453"/>
      <c r="O205" s="2453"/>
      <c r="P205" s="2453"/>
    </row>
    <row r="206" spans="1:16" s="2308" customFormat="1" ht="18" customHeight="1" outlineLevel="1">
      <c r="A206" s="1162"/>
      <c r="B206" s="824" t="s">
        <v>1918</v>
      </c>
      <c r="C206" s="2448">
        <v>100</v>
      </c>
      <c r="D206" s="2711" t="s">
        <v>181</v>
      </c>
      <c r="E206" s="2427"/>
      <c r="F206" s="2449">
        <v>1</v>
      </c>
      <c r="G206" s="2449">
        <v>1</v>
      </c>
      <c r="H206" s="2449"/>
      <c r="I206" s="3796">
        <f t="shared" si="2"/>
        <v>1</v>
      </c>
      <c r="J206" s="2408"/>
      <c r="K206" s="2306"/>
      <c r="L206" s="2306"/>
      <c r="M206" s="2307"/>
      <c r="N206" s="2306"/>
      <c r="O206" s="2306"/>
      <c r="P206" s="2306"/>
    </row>
    <row r="207" spans="1:16" s="2308" customFormat="1" ht="18" customHeight="1" outlineLevel="1">
      <c r="A207" s="1162"/>
      <c r="B207" s="824" t="s">
        <v>1919</v>
      </c>
      <c r="C207" s="2448">
        <v>100</v>
      </c>
      <c r="D207" s="2711" t="s">
        <v>181</v>
      </c>
      <c r="E207" s="2427"/>
      <c r="F207" s="2449">
        <v>1</v>
      </c>
      <c r="G207" s="2449">
        <v>1</v>
      </c>
      <c r="H207" s="2449"/>
      <c r="I207" s="3796">
        <f t="shared" si="2"/>
        <v>1</v>
      </c>
      <c r="J207" s="2408"/>
      <c r="K207" s="2306"/>
      <c r="L207" s="2306"/>
      <c r="M207" s="2307"/>
      <c r="N207" s="2306"/>
      <c r="O207" s="2306"/>
      <c r="P207" s="2306"/>
    </row>
    <row r="208" spans="1:16" s="2308" customFormat="1" ht="18" customHeight="1" outlineLevel="1">
      <c r="A208" s="1162"/>
      <c r="B208" s="824" t="s">
        <v>1920</v>
      </c>
      <c r="C208" s="2448">
        <v>100</v>
      </c>
      <c r="D208" s="2711" t="s">
        <v>181</v>
      </c>
      <c r="E208" s="2427"/>
      <c r="F208" s="2449">
        <v>1</v>
      </c>
      <c r="G208" s="2449">
        <v>1</v>
      </c>
      <c r="H208" s="2449"/>
      <c r="I208" s="3796">
        <f t="shared" si="2"/>
        <v>1</v>
      </c>
      <c r="J208" s="2408"/>
      <c r="K208" s="2306"/>
      <c r="L208" s="2306"/>
      <c r="M208" s="2307"/>
      <c r="N208" s="2306"/>
      <c r="O208" s="2306"/>
      <c r="P208" s="2306"/>
    </row>
    <row r="209" spans="1:16" s="2341" customFormat="1" ht="18" customHeight="1">
      <c r="A209" s="2450"/>
      <c r="B209" s="824" t="s">
        <v>1921</v>
      </c>
      <c r="C209" s="2448">
        <v>100</v>
      </c>
      <c r="D209" s="2711" t="s">
        <v>181</v>
      </c>
      <c r="E209" s="2451"/>
      <c r="F209" s="2449">
        <v>1</v>
      </c>
      <c r="G209" s="2449">
        <v>1</v>
      </c>
      <c r="H209" s="2449"/>
      <c r="I209" s="3796">
        <f t="shared" si="2"/>
        <v>1</v>
      </c>
      <c r="J209" s="2452"/>
      <c r="K209" s="2453"/>
      <c r="L209" s="2453"/>
      <c r="M209" s="2454"/>
      <c r="N209" s="2453"/>
      <c r="O209" s="2453"/>
      <c r="P209" s="2453"/>
    </row>
    <row r="210" spans="1:16" s="2308" customFormat="1" ht="18" customHeight="1" outlineLevel="1">
      <c r="A210" s="1162"/>
      <c r="B210" s="824" t="s">
        <v>1922</v>
      </c>
      <c r="C210" s="2448">
        <v>100</v>
      </c>
      <c r="D210" s="2711" t="s">
        <v>181</v>
      </c>
      <c r="E210" s="2427"/>
      <c r="F210" s="2449">
        <v>1</v>
      </c>
      <c r="G210" s="2449">
        <v>1</v>
      </c>
      <c r="H210" s="2449"/>
      <c r="I210" s="3796">
        <f t="shared" si="2"/>
        <v>1</v>
      </c>
      <c r="J210" s="2408"/>
      <c r="K210" s="2306"/>
      <c r="L210" s="2306"/>
      <c r="M210" s="2307"/>
      <c r="N210" s="2306"/>
      <c r="O210" s="2306"/>
      <c r="P210" s="2306"/>
    </row>
    <row r="211" spans="1:16" s="2308" customFormat="1" ht="18" customHeight="1" outlineLevel="1">
      <c r="A211" s="1162"/>
      <c r="B211" s="824" t="s">
        <v>1923</v>
      </c>
      <c r="C211" s="2448">
        <v>100</v>
      </c>
      <c r="D211" s="2711" t="s">
        <v>181</v>
      </c>
      <c r="E211" s="2427"/>
      <c r="F211" s="2449">
        <v>1</v>
      </c>
      <c r="G211" s="2449">
        <v>1</v>
      </c>
      <c r="H211" s="2449"/>
      <c r="I211" s="3796">
        <f t="shared" si="2"/>
        <v>1</v>
      </c>
      <c r="J211" s="2408"/>
      <c r="K211" s="2306"/>
      <c r="L211" s="2306"/>
      <c r="M211" s="2307"/>
      <c r="N211" s="2306"/>
      <c r="O211" s="2306"/>
      <c r="P211" s="2306"/>
    </row>
    <row r="212" spans="1:16" s="2308" customFormat="1" ht="18" customHeight="1" outlineLevel="1">
      <c r="A212" s="1166"/>
      <c r="B212" s="990" t="s">
        <v>1924</v>
      </c>
      <c r="C212" s="2448">
        <v>100</v>
      </c>
      <c r="D212" s="2711" t="s">
        <v>181</v>
      </c>
      <c r="E212" s="2431"/>
      <c r="F212" s="2449">
        <v>1</v>
      </c>
      <c r="G212" s="2449">
        <v>1</v>
      </c>
      <c r="H212" s="2449"/>
      <c r="I212" s="3796">
        <f t="shared" si="2"/>
        <v>1</v>
      </c>
      <c r="J212" s="2434"/>
      <c r="K212" s="2306"/>
      <c r="L212" s="2306"/>
      <c r="M212" s="2307"/>
      <c r="N212" s="2306"/>
      <c r="O212" s="2306"/>
      <c r="P212" s="2306"/>
    </row>
    <row r="213" spans="1:16" s="2308" customFormat="1" ht="18" customHeight="1" outlineLevel="1">
      <c r="A213" s="2455" t="s">
        <v>2026</v>
      </c>
      <c r="B213" s="2436" t="s">
        <v>1925</v>
      </c>
      <c r="C213" s="2448">
        <v>100</v>
      </c>
      <c r="D213" s="2711" t="s">
        <v>181</v>
      </c>
      <c r="E213" s="2438"/>
      <c r="F213" s="2449">
        <v>1</v>
      </c>
      <c r="G213" s="2449">
        <v>1</v>
      </c>
      <c r="H213" s="2449"/>
      <c r="I213" s="3796">
        <f t="shared" si="2"/>
        <v>1</v>
      </c>
      <c r="J213" s="2441"/>
      <c r="K213" s="2306"/>
      <c r="L213" s="2306"/>
      <c r="M213" s="2307"/>
      <c r="N213" s="2306"/>
      <c r="O213" s="2306"/>
      <c r="P213" s="2306"/>
    </row>
    <row r="214" spans="1:16" s="2341" customFormat="1" ht="18" customHeight="1">
      <c r="A214" s="2450"/>
      <c r="B214" s="824" t="s">
        <v>1926</v>
      </c>
      <c r="C214" s="2448">
        <v>100</v>
      </c>
      <c r="D214" s="2711" t="s">
        <v>181</v>
      </c>
      <c r="E214" s="2451"/>
      <c r="F214" s="2449">
        <v>1</v>
      </c>
      <c r="G214" s="2449">
        <v>1</v>
      </c>
      <c r="H214" s="2449"/>
      <c r="I214" s="3796">
        <f t="shared" si="2"/>
        <v>1</v>
      </c>
      <c r="J214" s="2452"/>
      <c r="K214" s="2453"/>
      <c r="L214" s="2453"/>
      <c r="M214" s="2454"/>
      <c r="N214" s="2453"/>
      <c r="O214" s="2453"/>
      <c r="P214" s="2453"/>
    </row>
    <row r="215" spans="1:16" s="2308" customFormat="1" ht="18" customHeight="1" outlineLevel="1">
      <c r="A215" s="1162"/>
      <c r="B215" s="824" t="s">
        <v>1927</v>
      </c>
      <c r="C215" s="2448">
        <v>100</v>
      </c>
      <c r="D215" s="2711" t="s">
        <v>181</v>
      </c>
      <c r="E215" s="2427"/>
      <c r="F215" s="2449">
        <v>1</v>
      </c>
      <c r="G215" s="2449">
        <v>1</v>
      </c>
      <c r="H215" s="2449"/>
      <c r="I215" s="3796">
        <f t="shared" si="2"/>
        <v>1</v>
      </c>
      <c r="J215" s="2408"/>
      <c r="K215" s="2306"/>
      <c r="L215" s="2306"/>
      <c r="M215" s="2307"/>
      <c r="N215" s="2306"/>
      <c r="O215" s="2306"/>
      <c r="P215" s="2306"/>
    </row>
    <row r="216" spans="1:16" s="2308" customFormat="1" ht="18" customHeight="1" outlineLevel="1">
      <c r="A216" s="1162"/>
      <c r="B216" s="824" t="s">
        <v>1928</v>
      </c>
      <c r="C216" s="2448">
        <v>100</v>
      </c>
      <c r="D216" s="2711" t="s">
        <v>181</v>
      </c>
      <c r="E216" s="2427"/>
      <c r="F216" s="2449">
        <v>1</v>
      </c>
      <c r="G216" s="2449">
        <v>1</v>
      </c>
      <c r="H216" s="2449"/>
      <c r="I216" s="3796">
        <f t="shared" si="2"/>
        <v>1</v>
      </c>
      <c r="J216" s="2408"/>
      <c r="K216" s="2306"/>
      <c r="L216" s="2306"/>
      <c r="M216" s="2307"/>
      <c r="N216" s="2306"/>
      <c r="O216" s="2306"/>
      <c r="P216" s="2306"/>
    </row>
    <row r="217" spans="1:16" s="2341" customFormat="1" ht="18" customHeight="1">
      <c r="A217" s="2450"/>
      <c r="B217" s="824" t="s">
        <v>1929</v>
      </c>
      <c r="C217" s="2448">
        <v>100</v>
      </c>
      <c r="D217" s="2711" t="s">
        <v>181</v>
      </c>
      <c r="E217" s="2451"/>
      <c r="F217" s="2449">
        <v>1</v>
      </c>
      <c r="G217" s="2449">
        <v>1</v>
      </c>
      <c r="H217" s="2449"/>
      <c r="I217" s="3796">
        <f t="shared" si="2"/>
        <v>1</v>
      </c>
      <c r="J217" s="2452"/>
      <c r="K217" s="2453"/>
      <c r="L217" s="2453"/>
      <c r="M217" s="2454"/>
      <c r="N217" s="2453"/>
      <c r="O217" s="2453"/>
      <c r="P217" s="2453"/>
    </row>
    <row r="218" spans="1:16" s="2308" customFormat="1" ht="18" customHeight="1" outlineLevel="1">
      <c r="A218" s="1162"/>
      <c r="B218" s="824" t="s">
        <v>1930</v>
      </c>
      <c r="C218" s="2448">
        <v>100</v>
      </c>
      <c r="D218" s="2711" t="s">
        <v>181</v>
      </c>
      <c r="E218" s="2427"/>
      <c r="F218" s="2449">
        <v>1</v>
      </c>
      <c r="G218" s="2449">
        <v>1</v>
      </c>
      <c r="H218" s="2449"/>
      <c r="I218" s="3796">
        <f t="shared" si="2"/>
        <v>1</v>
      </c>
      <c r="J218" s="2408"/>
      <c r="K218" s="2306"/>
      <c r="L218" s="2306"/>
      <c r="M218" s="2307"/>
      <c r="N218" s="2306"/>
      <c r="O218" s="2306"/>
      <c r="P218" s="2306"/>
    </row>
    <row r="219" spans="1:16" s="2308" customFormat="1" ht="18" customHeight="1" outlineLevel="1">
      <c r="A219" s="1162"/>
      <c r="B219" s="824" t="s">
        <v>1931</v>
      </c>
      <c r="C219" s="2448">
        <v>100</v>
      </c>
      <c r="D219" s="2711" t="s">
        <v>181</v>
      </c>
      <c r="E219" s="2427"/>
      <c r="F219" s="2449">
        <v>1</v>
      </c>
      <c r="G219" s="2449">
        <v>1</v>
      </c>
      <c r="H219" s="2449"/>
      <c r="I219" s="3796">
        <f t="shared" si="2"/>
        <v>1</v>
      </c>
      <c r="J219" s="2408"/>
      <c r="K219" s="2306"/>
      <c r="L219" s="2306"/>
      <c r="M219" s="2307"/>
      <c r="N219" s="2306"/>
      <c r="O219" s="2306"/>
      <c r="P219" s="2306"/>
    </row>
    <row r="220" spans="1:16" s="2341" customFormat="1" ht="18" customHeight="1">
      <c r="A220" s="2458"/>
      <c r="B220" s="824" t="s">
        <v>1932</v>
      </c>
      <c r="C220" s="2448">
        <v>100</v>
      </c>
      <c r="D220" s="2711" t="s">
        <v>181</v>
      </c>
      <c r="E220" s="2451"/>
      <c r="F220" s="2449">
        <v>1</v>
      </c>
      <c r="G220" s="2449">
        <v>1</v>
      </c>
      <c r="H220" s="2449"/>
      <c r="I220" s="3796">
        <f t="shared" si="2"/>
        <v>1</v>
      </c>
      <c r="J220" s="2452"/>
      <c r="K220" s="2453"/>
      <c r="L220" s="2453"/>
      <c r="M220" s="2454"/>
      <c r="N220" s="2453"/>
      <c r="O220" s="2453"/>
      <c r="P220" s="2453"/>
    </row>
    <row r="221" spans="1:16" s="2308" customFormat="1" ht="18" customHeight="1" outlineLevel="1">
      <c r="A221" s="1162"/>
      <c r="B221" s="824" t="s">
        <v>1933</v>
      </c>
      <c r="C221" s="2448">
        <v>100</v>
      </c>
      <c r="D221" s="2711" t="s">
        <v>181</v>
      </c>
      <c r="E221" s="2427"/>
      <c r="F221" s="2449">
        <v>1</v>
      </c>
      <c r="G221" s="2449">
        <v>1</v>
      </c>
      <c r="H221" s="2449"/>
      <c r="I221" s="3796">
        <f t="shared" si="2"/>
        <v>1</v>
      </c>
      <c r="J221" s="2408"/>
      <c r="K221" s="2306"/>
      <c r="L221" s="2306"/>
      <c r="M221" s="2307"/>
      <c r="N221" s="2306"/>
      <c r="O221" s="2306"/>
      <c r="P221" s="2306"/>
    </row>
    <row r="222" spans="1:16" s="2308" customFormat="1" ht="18" customHeight="1" outlineLevel="1">
      <c r="A222" s="1162"/>
      <c r="B222" s="824" t="s">
        <v>1934</v>
      </c>
      <c r="C222" s="2448">
        <v>100</v>
      </c>
      <c r="D222" s="2711" t="s">
        <v>181</v>
      </c>
      <c r="E222" s="2427"/>
      <c r="F222" s="2449">
        <v>1</v>
      </c>
      <c r="G222" s="2449">
        <v>1</v>
      </c>
      <c r="H222" s="2449"/>
      <c r="I222" s="3796">
        <f t="shared" si="2"/>
        <v>1</v>
      </c>
      <c r="J222" s="2408"/>
      <c r="K222" s="2306"/>
      <c r="L222" s="2306"/>
      <c r="M222" s="2307"/>
      <c r="N222" s="2306"/>
      <c r="O222" s="2306"/>
      <c r="P222" s="2306"/>
    </row>
    <row r="223" spans="1:16" s="2341" customFormat="1" ht="18" customHeight="1">
      <c r="A223" s="2459"/>
      <c r="B223" s="866" t="s">
        <v>1935</v>
      </c>
      <c r="C223" s="2448">
        <v>100</v>
      </c>
      <c r="D223" s="2711" t="s">
        <v>181</v>
      </c>
      <c r="E223" s="2460"/>
      <c r="F223" s="2449">
        <v>1</v>
      </c>
      <c r="G223" s="2449">
        <v>1</v>
      </c>
      <c r="H223" s="2449"/>
      <c r="I223" s="3796">
        <f t="shared" si="2"/>
        <v>1</v>
      </c>
      <c r="J223" s="2461"/>
      <c r="K223" s="2462"/>
      <c r="L223" s="2463"/>
    </row>
    <row r="224" spans="1:16" s="2341" customFormat="1" ht="18" customHeight="1">
      <c r="A224" s="2859"/>
      <c r="B224" s="2215"/>
      <c r="C224" s="2860"/>
      <c r="D224" s="1215"/>
      <c r="E224" s="2861"/>
      <c r="F224" s="2862"/>
      <c r="G224" s="2862"/>
      <c r="H224" s="2862"/>
      <c r="I224" s="2862"/>
      <c r="J224" s="2863"/>
      <c r="K224" s="2462"/>
      <c r="L224" s="2463"/>
    </row>
    <row r="225" spans="1:16" ht="26.1" customHeight="1">
      <c r="A225" s="1676" t="s">
        <v>2263</v>
      </c>
      <c r="B225" s="4632" t="s">
        <v>2262</v>
      </c>
      <c r="C225" s="4633"/>
      <c r="D225" s="4633"/>
      <c r="E225" s="2466" t="s">
        <v>936</v>
      </c>
      <c r="F225" s="1872"/>
      <c r="G225" s="1872"/>
      <c r="H225" s="737"/>
      <c r="I225" s="115"/>
      <c r="J225" s="2365" t="s">
        <v>1942</v>
      </c>
      <c r="O225" s="50">
        <v>6</v>
      </c>
    </row>
    <row r="226" spans="1:16" ht="26.1" customHeight="1">
      <c r="A226" s="2464" t="s">
        <v>1875</v>
      </c>
      <c r="B226" s="4634" t="s">
        <v>1837</v>
      </c>
      <c r="C226" s="4635"/>
      <c r="D226" s="4635"/>
      <c r="E226" s="2467" t="s">
        <v>943</v>
      </c>
      <c r="F226" s="1874"/>
      <c r="G226" s="1814"/>
      <c r="H226" s="732"/>
      <c r="I226" s="36"/>
      <c r="J226" s="55"/>
    </row>
    <row r="227" spans="1:16" ht="26.1" customHeight="1">
      <c r="A227" s="1243"/>
      <c r="B227" s="2190" t="s">
        <v>1838</v>
      </c>
      <c r="C227" s="2191"/>
      <c r="D227" s="2191"/>
      <c r="E227" s="2467" t="s">
        <v>663</v>
      </c>
      <c r="F227" s="1874"/>
      <c r="G227" s="1814"/>
      <c r="H227" s="732"/>
      <c r="I227" s="36"/>
      <c r="J227" s="55"/>
    </row>
    <row r="228" spans="1:16" ht="26.1" customHeight="1">
      <c r="A228" s="1244"/>
      <c r="B228" s="847" t="s">
        <v>91</v>
      </c>
      <c r="C228" s="1776">
        <v>1726</v>
      </c>
      <c r="D228" s="1776" t="s">
        <v>182</v>
      </c>
      <c r="E228" s="1873"/>
      <c r="F228" s="2465">
        <v>0.25</v>
      </c>
      <c r="G228" s="2465"/>
      <c r="H228" s="2355"/>
      <c r="I228" s="2355"/>
      <c r="J228" s="1931"/>
    </row>
    <row r="229" spans="1:16" s="119" customFormat="1" ht="18" customHeight="1">
      <c r="A229" s="1245"/>
      <c r="B229" s="2446" t="s">
        <v>2027</v>
      </c>
      <c r="C229" s="1776"/>
      <c r="D229" s="1784"/>
      <c r="E229" s="2470"/>
      <c r="F229" s="1686"/>
      <c r="G229" s="1686"/>
      <c r="H229" s="2038"/>
      <c r="I229" s="2038"/>
      <c r="J229" s="2396"/>
    </row>
    <row r="230" spans="1:16" s="119" customFormat="1" ht="18" customHeight="1">
      <c r="A230" s="1245"/>
      <c r="B230" s="2446" t="s">
        <v>2028</v>
      </c>
      <c r="C230" s="1776"/>
      <c r="D230" s="1784"/>
      <c r="E230" s="2470"/>
      <c r="F230" s="1686"/>
      <c r="G230" s="1686"/>
      <c r="H230" s="2038"/>
      <c r="I230" s="2038"/>
      <c r="J230" s="2396"/>
    </row>
    <row r="231" spans="1:16" s="2308" customFormat="1" ht="18" customHeight="1">
      <c r="A231" s="2413"/>
      <c r="B231" s="824" t="s">
        <v>1938</v>
      </c>
      <c r="C231" s="2471">
        <f>C236+C240+C244+C249+C252+C257+C261+C262+C265+C269+C273+C278+C281+C284+C287</f>
        <v>1726</v>
      </c>
      <c r="D231" s="1776" t="s">
        <v>182</v>
      </c>
      <c r="E231" s="2304"/>
      <c r="F231" s="2472">
        <f>C231*0.25</f>
        <v>431.5</v>
      </c>
      <c r="G231" s="2472">
        <v>139</v>
      </c>
      <c r="H231" s="2417"/>
      <c r="I231" s="3796">
        <f>IF(OR(F231=G231,F231&lt;G231),1,0)</f>
        <v>0</v>
      </c>
      <c r="J231" s="2472"/>
      <c r="K231" s="2306"/>
      <c r="L231" s="2306"/>
      <c r="M231" s="2307"/>
      <c r="N231" s="2306"/>
      <c r="O231" s="2306"/>
      <c r="P231" s="2306"/>
    </row>
    <row r="232" spans="1:16" s="2308" customFormat="1" ht="18" customHeight="1" outlineLevel="1">
      <c r="A232" s="1162"/>
      <c r="B232" s="824" t="s">
        <v>1880</v>
      </c>
      <c r="C232" s="2474">
        <v>139</v>
      </c>
      <c r="D232" s="1797"/>
      <c r="E232" s="2304"/>
      <c r="F232" s="2472">
        <f t="shared" ref="F232:F261" si="3">C232*0.25</f>
        <v>34.75</v>
      </c>
      <c r="G232" s="2472"/>
      <c r="H232" s="2417"/>
      <c r="I232" s="3796">
        <f t="shared" ref="I232:I287" si="4">IF(OR(F232=G232,F232&lt;G232),1,0)</f>
        <v>0</v>
      </c>
      <c r="J232" s="2408"/>
      <c r="K232" s="2306"/>
      <c r="L232" s="2306"/>
      <c r="M232" s="2307"/>
      <c r="N232" s="2306"/>
      <c r="O232" s="2306"/>
      <c r="P232" s="2306"/>
    </row>
    <row r="233" spans="1:16" s="2308" customFormat="1" ht="18" customHeight="1" outlineLevel="1">
      <c r="A233" s="1162"/>
      <c r="B233" s="824" t="s">
        <v>1881</v>
      </c>
      <c r="C233" s="2474">
        <v>14</v>
      </c>
      <c r="D233" s="1797"/>
      <c r="E233" s="2304"/>
      <c r="F233" s="2472">
        <f t="shared" si="3"/>
        <v>3.5</v>
      </c>
      <c r="G233" s="2472"/>
      <c r="H233" s="2417"/>
      <c r="I233" s="3796">
        <f t="shared" si="4"/>
        <v>0</v>
      </c>
      <c r="J233" s="2408"/>
      <c r="K233" s="2306"/>
      <c r="L233" s="2306"/>
      <c r="M233" s="2307"/>
      <c r="N233" s="2306"/>
      <c r="O233" s="2306"/>
      <c r="P233" s="2306"/>
    </row>
    <row r="234" spans="1:16" s="2308" customFormat="1" ht="18" customHeight="1" outlineLevel="1">
      <c r="A234" s="1162"/>
      <c r="B234" s="824" t="s">
        <v>1882</v>
      </c>
      <c r="C234" s="2474">
        <v>1</v>
      </c>
      <c r="D234" s="1797"/>
      <c r="E234" s="2304"/>
      <c r="F234" s="2472">
        <f t="shared" si="3"/>
        <v>0.25</v>
      </c>
      <c r="G234" s="2472"/>
      <c r="H234" s="2417"/>
      <c r="I234" s="3796">
        <f t="shared" si="4"/>
        <v>0</v>
      </c>
      <c r="J234" s="2408"/>
      <c r="K234" s="2306"/>
      <c r="L234" s="2306"/>
      <c r="M234" s="2307"/>
      <c r="N234" s="2306"/>
      <c r="O234" s="2306"/>
      <c r="P234" s="2306"/>
    </row>
    <row r="235" spans="1:16" s="2308" customFormat="1" ht="18" customHeight="1" outlineLevel="1">
      <c r="A235" s="1162"/>
      <c r="B235" s="824" t="s">
        <v>1883</v>
      </c>
      <c r="C235" s="2474">
        <v>2</v>
      </c>
      <c r="D235" s="1797"/>
      <c r="E235" s="2304"/>
      <c r="F235" s="2472">
        <f t="shared" si="3"/>
        <v>0.5</v>
      </c>
      <c r="G235" s="2472"/>
      <c r="H235" s="2417"/>
      <c r="I235" s="3796">
        <f t="shared" si="4"/>
        <v>0</v>
      </c>
      <c r="J235" s="2408"/>
      <c r="K235" s="2306"/>
      <c r="L235" s="2306"/>
      <c r="M235" s="2307"/>
      <c r="N235" s="2306"/>
      <c r="O235" s="2306"/>
      <c r="P235" s="2306"/>
    </row>
    <row r="236" spans="1:16" s="2341" customFormat="1" ht="18" customHeight="1">
      <c r="A236" s="2450"/>
      <c r="B236" s="824" t="s">
        <v>1884</v>
      </c>
      <c r="C236" s="2474">
        <f>SUM(C232:C235)</f>
        <v>156</v>
      </c>
      <c r="D236" s="1797" t="s">
        <v>1939</v>
      </c>
      <c r="E236" s="2475"/>
      <c r="F236" s="2472">
        <f t="shared" si="3"/>
        <v>39</v>
      </c>
      <c r="G236" s="2472">
        <v>32</v>
      </c>
      <c r="H236" s="2417"/>
      <c r="I236" s="3796">
        <f t="shared" si="4"/>
        <v>0</v>
      </c>
      <c r="J236" s="2452"/>
      <c r="K236" s="2453"/>
      <c r="L236" s="2453"/>
      <c r="M236" s="2454"/>
      <c r="N236" s="2453"/>
      <c r="O236" s="2453"/>
      <c r="P236" s="2453"/>
    </row>
    <row r="237" spans="1:16" s="2308" customFormat="1" ht="18" customHeight="1" outlineLevel="1">
      <c r="A237" s="1162"/>
      <c r="B237" s="824" t="s">
        <v>1885</v>
      </c>
      <c r="C237" s="2474">
        <v>108</v>
      </c>
      <c r="D237" s="1797" t="s">
        <v>1939</v>
      </c>
      <c r="E237" s="2304"/>
      <c r="F237" s="2472">
        <f t="shared" si="3"/>
        <v>27</v>
      </c>
      <c r="G237" s="2472"/>
      <c r="H237" s="2417"/>
      <c r="I237" s="3796">
        <f t="shared" si="4"/>
        <v>0</v>
      </c>
      <c r="J237" s="2408"/>
      <c r="K237" s="2306"/>
      <c r="L237" s="2306"/>
      <c r="M237" s="2307"/>
      <c r="N237" s="2306"/>
      <c r="O237" s="2306"/>
      <c r="P237" s="2306"/>
    </row>
    <row r="238" spans="1:16" s="2308" customFormat="1" ht="18" customHeight="1" outlineLevel="1">
      <c r="A238" s="1162"/>
      <c r="B238" s="824" t="s">
        <v>1886</v>
      </c>
      <c r="C238" s="2474">
        <v>24</v>
      </c>
      <c r="D238" s="1797" t="s">
        <v>1939</v>
      </c>
      <c r="E238" s="2304"/>
      <c r="F238" s="2472">
        <f t="shared" si="3"/>
        <v>6</v>
      </c>
      <c r="G238" s="2472"/>
      <c r="H238" s="2417"/>
      <c r="I238" s="3796">
        <f t="shared" si="4"/>
        <v>0</v>
      </c>
      <c r="J238" s="2408"/>
      <c r="K238" s="2306"/>
      <c r="L238" s="2306"/>
      <c r="M238" s="2307"/>
      <c r="N238" s="2306"/>
      <c r="O238" s="2306"/>
      <c r="P238" s="2306"/>
    </row>
    <row r="239" spans="1:16" s="2308" customFormat="1" ht="18" customHeight="1" outlineLevel="1">
      <c r="A239" s="1162"/>
      <c r="B239" s="824" t="s">
        <v>1887</v>
      </c>
      <c r="C239" s="2474">
        <v>11</v>
      </c>
      <c r="D239" s="1797" t="s">
        <v>1939</v>
      </c>
      <c r="E239" s="2304"/>
      <c r="F239" s="2472">
        <f t="shared" si="3"/>
        <v>2.75</v>
      </c>
      <c r="G239" s="2472"/>
      <c r="H239" s="2417"/>
      <c r="I239" s="3796">
        <f t="shared" si="4"/>
        <v>0</v>
      </c>
      <c r="J239" s="2408"/>
      <c r="K239" s="2306"/>
      <c r="L239" s="2306"/>
      <c r="M239" s="2307"/>
      <c r="N239" s="2306"/>
      <c r="O239" s="2306"/>
      <c r="P239" s="2306"/>
    </row>
    <row r="240" spans="1:16" s="2341" customFormat="1" ht="18" customHeight="1">
      <c r="A240" s="2450"/>
      <c r="B240" s="824" t="s">
        <v>1888</v>
      </c>
      <c r="C240" s="2474">
        <f>SUM(C237:C239)</f>
        <v>143</v>
      </c>
      <c r="D240" s="1797" t="s">
        <v>1939</v>
      </c>
      <c r="E240" s="2475"/>
      <c r="F240" s="2472">
        <f t="shared" si="3"/>
        <v>35.75</v>
      </c>
      <c r="G240" s="2472">
        <v>0</v>
      </c>
      <c r="H240" s="2417"/>
      <c r="I240" s="3796">
        <f t="shared" si="4"/>
        <v>0</v>
      </c>
      <c r="J240" s="2452"/>
      <c r="K240" s="2453"/>
      <c r="L240" s="2453"/>
      <c r="M240" s="2454"/>
      <c r="N240" s="2453"/>
      <c r="O240" s="2453"/>
      <c r="P240" s="2453"/>
    </row>
    <row r="241" spans="1:16" s="2308" customFormat="1" ht="18" customHeight="1" outlineLevel="1">
      <c r="A241" s="1162"/>
      <c r="B241" s="824" t="s">
        <v>1889</v>
      </c>
      <c r="C241" s="2474">
        <v>280</v>
      </c>
      <c r="D241" s="1797" t="s">
        <v>1939</v>
      </c>
      <c r="E241" s="2304"/>
      <c r="F241" s="2472">
        <f t="shared" si="3"/>
        <v>70</v>
      </c>
      <c r="G241" s="2472"/>
      <c r="H241" s="2417"/>
      <c r="I241" s="3796">
        <f t="shared" si="4"/>
        <v>0</v>
      </c>
      <c r="J241" s="2408"/>
      <c r="K241" s="2306"/>
      <c r="L241" s="2306"/>
      <c r="M241" s="2307"/>
      <c r="N241" s="2306"/>
      <c r="O241" s="2306"/>
      <c r="P241" s="2306"/>
    </row>
    <row r="242" spans="1:16" s="2308" customFormat="1" ht="18" customHeight="1" outlineLevel="1">
      <c r="A242" s="1162"/>
      <c r="B242" s="824" t="s">
        <v>1890</v>
      </c>
      <c r="C242" s="2474">
        <v>8</v>
      </c>
      <c r="D242" s="1797" t="s">
        <v>1939</v>
      </c>
      <c r="E242" s="2304"/>
      <c r="F242" s="2472">
        <f t="shared" si="3"/>
        <v>2</v>
      </c>
      <c r="G242" s="2472"/>
      <c r="H242" s="2417"/>
      <c r="I242" s="3796">
        <f t="shared" si="4"/>
        <v>0</v>
      </c>
      <c r="J242" s="2408"/>
      <c r="K242" s="2306"/>
      <c r="L242" s="2306"/>
      <c r="M242" s="2307"/>
      <c r="N242" s="2306"/>
      <c r="O242" s="2306"/>
      <c r="P242" s="2306"/>
    </row>
    <row r="243" spans="1:16" s="2308" customFormat="1" ht="18" customHeight="1" outlineLevel="1">
      <c r="A243" s="1162"/>
      <c r="B243" s="824" t="s">
        <v>1891</v>
      </c>
      <c r="C243" s="2474">
        <v>8</v>
      </c>
      <c r="D243" s="1797" t="s">
        <v>1939</v>
      </c>
      <c r="E243" s="2304"/>
      <c r="F243" s="2472">
        <f t="shared" si="3"/>
        <v>2</v>
      </c>
      <c r="G243" s="2472"/>
      <c r="H243" s="2417"/>
      <c r="I243" s="3796">
        <f t="shared" si="4"/>
        <v>0</v>
      </c>
      <c r="J243" s="2408"/>
      <c r="K243" s="2306"/>
      <c r="L243" s="2306"/>
      <c r="M243" s="2307"/>
      <c r="N243" s="2306"/>
      <c r="O243" s="2306"/>
      <c r="P243" s="2306"/>
    </row>
    <row r="244" spans="1:16" s="2341" customFormat="1" ht="18" customHeight="1">
      <c r="A244" s="2450"/>
      <c r="B244" s="824" t="s">
        <v>1892</v>
      </c>
      <c r="C244" s="2474">
        <f>SUM(C241:C243)</f>
        <v>296</v>
      </c>
      <c r="D244" s="1797" t="s">
        <v>1939</v>
      </c>
      <c r="E244" s="2475"/>
      <c r="F244" s="2472">
        <f t="shared" si="3"/>
        <v>74</v>
      </c>
      <c r="G244" s="2472">
        <v>30</v>
      </c>
      <c r="H244" s="2417"/>
      <c r="I244" s="3796">
        <f t="shared" si="4"/>
        <v>0</v>
      </c>
      <c r="J244" s="2452"/>
      <c r="K244" s="2453"/>
      <c r="L244" s="2453"/>
      <c r="M244" s="2454"/>
      <c r="N244" s="2453"/>
      <c r="O244" s="2453"/>
      <c r="P244" s="2453"/>
    </row>
    <row r="245" spans="1:16" s="2308" customFormat="1" ht="18" customHeight="1" outlineLevel="1">
      <c r="A245" s="1162"/>
      <c r="B245" s="824" t="s">
        <v>1893</v>
      </c>
      <c r="C245" s="2474">
        <v>127</v>
      </c>
      <c r="D245" s="1797" t="s">
        <v>1939</v>
      </c>
      <c r="E245" s="2304"/>
      <c r="F245" s="2472">
        <f t="shared" si="3"/>
        <v>31.75</v>
      </c>
      <c r="G245" s="2472"/>
      <c r="H245" s="2417"/>
      <c r="I245" s="3796">
        <f t="shared" si="4"/>
        <v>0</v>
      </c>
      <c r="J245" s="2408"/>
      <c r="K245" s="2306"/>
      <c r="L245" s="2306"/>
      <c r="M245" s="2307"/>
      <c r="N245" s="2306"/>
      <c r="O245" s="2306"/>
      <c r="P245" s="2306"/>
    </row>
    <row r="246" spans="1:16" s="2308" customFormat="1" ht="18" customHeight="1" outlineLevel="1">
      <c r="A246" s="1162"/>
      <c r="B246" s="824" t="s">
        <v>1894</v>
      </c>
      <c r="C246" s="2474">
        <v>24</v>
      </c>
      <c r="D246" s="1797" t="s">
        <v>1939</v>
      </c>
      <c r="E246" s="2304"/>
      <c r="F246" s="2472">
        <f t="shared" si="3"/>
        <v>6</v>
      </c>
      <c r="G246" s="2472"/>
      <c r="H246" s="2417"/>
      <c r="I246" s="3796">
        <f t="shared" si="4"/>
        <v>0</v>
      </c>
      <c r="J246" s="2408"/>
      <c r="K246" s="2306"/>
      <c r="L246" s="2306"/>
      <c r="M246" s="2307"/>
      <c r="N246" s="2306"/>
      <c r="O246" s="2306"/>
      <c r="P246" s="2306"/>
    </row>
    <row r="247" spans="1:16" s="2308" customFormat="1" ht="18" customHeight="1" outlineLevel="1">
      <c r="A247" s="1162"/>
      <c r="B247" s="824" t="s">
        <v>1895</v>
      </c>
      <c r="C247" s="2474">
        <v>12</v>
      </c>
      <c r="D247" s="1797" t="s">
        <v>1939</v>
      </c>
      <c r="E247" s="2304"/>
      <c r="F247" s="2472">
        <f t="shared" si="3"/>
        <v>3</v>
      </c>
      <c r="G247" s="2472"/>
      <c r="H247" s="2417"/>
      <c r="I247" s="3796">
        <f t="shared" si="4"/>
        <v>0</v>
      </c>
      <c r="J247" s="2408"/>
      <c r="K247" s="2306"/>
      <c r="L247" s="2306"/>
      <c r="M247" s="2307"/>
      <c r="N247" s="2306"/>
      <c r="O247" s="2306"/>
      <c r="P247" s="2306"/>
    </row>
    <row r="248" spans="1:16" s="2308" customFormat="1" ht="18" customHeight="1" outlineLevel="1">
      <c r="A248" s="1162"/>
      <c r="B248" s="824" t="s">
        <v>1896</v>
      </c>
      <c r="C248" s="2474">
        <v>4</v>
      </c>
      <c r="D248" s="1797" t="s">
        <v>1939</v>
      </c>
      <c r="E248" s="2304"/>
      <c r="F248" s="2472">
        <f t="shared" si="3"/>
        <v>1</v>
      </c>
      <c r="G248" s="2472"/>
      <c r="H248" s="2417"/>
      <c r="I248" s="3796">
        <f t="shared" si="4"/>
        <v>0</v>
      </c>
      <c r="J248" s="2408"/>
      <c r="K248" s="2306"/>
      <c r="L248" s="2306"/>
      <c r="M248" s="2307"/>
      <c r="N248" s="2306"/>
      <c r="O248" s="2306"/>
      <c r="P248" s="2306"/>
    </row>
    <row r="249" spans="1:16" s="2341" customFormat="1" ht="18" customHeight="1">
      <c r="A249" s="2450"/>
      <c r="B249" s="824" t="s">
        <v>1897</v>
      </c>
      <c r="C249" s="2474">
        <f>SUM(C245:C248)</f>
        <v>167</v>
      </c>
      <c r="D249" s="1797" t="s">
        <v>1939</v>
      </c>
      <c r="E249" s="2475"/>
      <c r="F249" s="2472">
        <f t="shared" si="3"/>
        <v>41.75</v>
      </c>
      <c r="G249" s="2472">
        <v>27</v>
      </c>
      <c r="H249" s="2417"/>
      <c r="I249" s="3796">
        <f t="shared" si="4"/>
        <v>0</v>
      </c>
      <c r="J249" s="2452"/>
      <c r="K249" s="2453"/>
      <c r="L249" s="2453"/>
      <c r="M249" s="2454"/>
      <c r="N249" s="2453"/>
      <c r="O249" s="2453"/>
      <c r="P249" s="2453"/>
    </row>
    <row r="250" spans="1:16" s="2308" customFormat="1" ht="18" customHeight="1" outlineLevel="1">
      <c r="A250" s="1166"/>
      <c r="B250" s="990" t="s">
        <v>1898</v>
      </c>
      <c r="C250" s="2476">
        <v>138</v>
      </c>
      <c r="D250" s="1797" t="s">
        <v>1939</v>
      </c>
      <c r="E250" s="2310"/>
      <c r="F250" s="2472">
        <f t="shared" si="3"/>
        <v>34.5</v>
      </c>
      <c r="G250" s="2472"/>
      <c r="H250" s="2417"/>
      <c r="I250" s="3796">
        <f t="shared" si="4"/>
        <v>0</v>
      </c>
      <c r="J250" s="2434"/>
      <c r="K250" s="2306"/>
      <c r="L250" s="2306"/>
      <c r="M250" s="2307"/>
      <c r="N250" s="2306"/>
      <c r="O250" s="2306"/>
      <c r="P250" s="2306"/>
    </row>
    <row r="251" spans="1:16" s="2308" customFormat="1" ht="18" customHeight="1" outlineLevel="1">
      <c r="A251" s="2455" t="s">
        <v>2026</v>
      </c>
      <c r="B251" s="2436" t="s">
        <v>1899</v>
      </c>
      <c r="C251" s="2477">
        <v>0</v>
      </c>
      <c r="D251" s="1797" t="s">
        <v>1939</v>
      </c>
      <c r="E251" s="2478"/>
      <c r="F251" s="2472">
        <f t="shared" si="3"/>
        <v>0</v>
      </c>
      <c r="G251" s="2472"/>
      <c r="H251" s="2417"/>
      <c r="I251" s="3796">
        <f t="shared" si="4"/>
        <v>1</v>
      </c>
      <c r="J251" s="2441"/>
      <c r="K251" s="2306"/>
      <c r="L251" s="2306"/>
      <c r="M251" s="2307"/>
      <c r="N251" s="2306"/>
      <c r="O251" s="2306"/>
      <c r="P251" s="2306"/>
    </row>
    <row r="252" spans="1:16" s="2341" customFormat="1" ht="18" customHeight="1">
      <c r="A252" s="2450"/>
      <c r="B252" s="824" t="s">
        <v>1900</v>
      </c>
      <c r="C252" s="2479">
        <f>SUM(C250:C251)</f>
        <v>138</v>
      </c>
      <c r="D252" s="1797" t="s">
        <v>1939</v>
      </c>
      <c r="E252" s="2475"/>
      <c r="F252" s="2472">
        <f t="shared" si="3"/>
        <v>34.5</v>
      </c>
      <c r="G252" s="2472">
        <v>0</v>
      </c>
      <c r="H252" s="2417"/>
      <c r="I252" s="3796">
        <f t="shared" si="4"/>
        <v>0</v>
      </c>
      <c r="J252" s="2452"/>
      <c r="K252" s="2453"/>
      <c r="L252" s="2453"/>
      <c r="M252" s="2454"/>
      <c r="N252" s="2453"/>
      <c r="O252" s="2453"/>
      <c r="P252" s="2453"/>
    </row>
    <row r="253" spans="1:16" s="2308" customFormat="1" ht="18" customHeight="1" outlineLevel="1">
      <c r="A253" s="1162"/>
      <c r="B253" s="824" t="s">
        <v>1901</v>
      </c>
      <c r="C253" s="2474">
        <v>81</v>
      </c>
      <c r="D253" s="1797" t="s">
        <v>1939</v>
      </c>
      <c r="E253" s="2304"/>
      <c r="F253" s="2472">
        <f t="shared" si="3"/>
        <v>20.25</v>
      </c>
      <c r="G253" s="2472"/>
      <c r="H253" s="2417"/>
      <c r="I253" s="3796">
        <f t="shared" si="4"/>
        <v>0</v>
      </c>
      <c r="J253" s="2408"/>
      <c r="K253" s="2306"/>
      <c r="L253" s="2306"/>
      <c r="M253" s="2307"/>
      <c r="N253" s="2306"/>
      <c r="O253" s="2306"/>
      <c r="P253" s="2306"/>
    </row>
    <row r="254" spans="1:16" s="2308" customFormat="1" ht="18" customHeight="1" outlineLevel="1">
      <c r="A254" s="1162"/>
      <c r="B254" s="824" t="s">
        <v>1902</v>
      </c>
      <c r="C254" s="2474">
        <v>11</v>
      </c>
      <c r="D254" s="1797" t="s">
        <v>1939</v>
      </c>
      <c r="E254" s="2304"/>
      <c r="F254" s="2472">
        <f t="shared" si="3"/>
        <v>2.75</v>
      </c>
      <c r="G254" s="2472"/>
      <c r="H254" s="2417"/>
      <c r="I254" s="3796">
        <f t="shared" si="4"/>
        <v>0</v>
      </c>
      <c r="J254" s="2408"/>
      <c r="K254" s="2306"/>
      <c r="L254" s="2306"/>
      <c r="M254" s="2307"/>
      <c r="N254" s="2306"/>
      <c r="O254" s="2306"/>
      <c r="P254" s="2306"/>
    </row>
    <row r="255" spans="1:16" s="2308" customFormat="1" ht="18" customHeight="1" outlineLevel="1">
      <c r="A255" s="1162"/>
      <c r="B255" s="824" t="s">
        <v>1903</v>
      </c>
      <c r="C255" s="2474">
        <v>2</v>
      </c>
      <c r="D255" s="1797" t="s">
        <v>1939</v>
      </c>
      <c r="E255" s="2304"/>
      <c r="F255" s="2472">
        <f t="shared" si="3"/>
        <v>0.5</v>
      </c>
      <c r="G255" s="2472"/>
      <c r="H255" s="2417"/>
      <c r="I255" s="3796">
        <f t="shared" si="4"/>
        <v>0</v>
      </c>
      <c r="J255" s="2408"/>
      <c r="K255" s="2306"/>
      <c r="L255" s="2306"/>
      <c r="M255" s="2307"/>
      <c r="N255" s="2306"/>
      <c r="O255" s="2306"/>
      <c r="P255" s="2306"/>
    </row>
    <row r="256" spans="1:16" s="2308" customFormat="1" ht="18" customHeight="1" outlineLevel="1">
      <c r="A256" s="1483"/>
      <c r="B256" s="824" t="s">
        <v>1904</v>
      </c>
      <c r="C256" s="2474">
        <v>3</v>
      </c>
      <c r="D256" s="1797" t="s">
        <v>1939</v>
      </c>
      <c r="E256" s="2304"/>
      <c r="F256" s="2472">
        <f t="shared" si="3"/>
        <v>0.75</v>
      </c>
      <c r="G256" s="2472"/>
      <c r="H256" s="2417"/>
      <c r="I256" s="3796">
        <f t="shared" si="4"/>
        <v>0</v>
      </c>
      <c r="J256" s="2408"/>
      <c r="K256" s="2306"/>
      <c r="L256" s="2306"/>
      <c r="M256" s="2307"/>
      <c r="N256" s="2306"/>
      <c r="O256" s="2306"/>
      <c r="P256" s="2306"/>
    </row>
    <row r="257" spans="1:16" s="2341" customFormat="1" ht="18" customHeight="1">
      <c r="A257" s="2450"/>
      <c r="B257" s="824" t="s">
        <v>1905</v>
      </c>
      <c r="C257" s="2474">
        <f>SUM(C253:C256)</f>
        <v>97</v>
      </c>
      <c r="D257" s="1797" t="s">
        <v>1939</v>
      </c>
      <c r="E257" s="2475"/>
      <c r="F257" s="2472">
        <f t="shared" si="3"/>
        <v>24.25</v>
      </c>
      <c r="G257" s="2472">
        <v>0</v>
      </c>
      <c r="H257" s="2417"/>
      <c r="I257" s="3796">
        <f t="shared" si="4"/>
        <v>0</v>
      </c>
      <c r="J257" s="2452"/>
      <c r="K257" s="2453"/>
      <c r="L257" s="2453"/>
      <c r="M257" s="2454"/>
      <c r="N257" s="2453"/>
      <c r="O257" s="2453"/>
      <c r="P257" s="2453"/>
    </row>
    <row r="258" spans="1:16" s="2308" customFormat="1" ht="18" customHeight="1" outlineLevel="1">
      <c r="A258" s="1162"/>
      <c r="B258" s="824" t="s">
        <v>1906</v>
      </c>
      <c r="C258" s="2474">
        <v>43</v>
      </c>
      <c r="D258" s="1797" t="s">
        <v>1939</v>
      </c>
      <c r="E258" s="2304"/>
      <c r="F258" s="2472">
        <f t="shared" si="3"/>
        <v>10.75</v>
      </c>
      <c r="G258" s="2472"/>
      <c r="H258" s="2417"/>
      <c r="I258" s="3796">
        <f t="shared" si="4"/>
        <v>0</v>
      </c>
      <c r="J258" s="2408"/>
      <c r="K258" s="2306"/>
      <c r="L258" s="2306"/>
      <c r="M258" s="2307"/>
      <c r="N258" s="2306"/>
      <c r="O258" s="2306"/>
      <c r="P258" s="2306"/>
    </row>
    <row r="259" spans="1:16" s="2308" customFormat="1" ht="18" customHeight="1" outlineLevel="1">
      <c r="A259" s="1162"/>
      <c r="B259" s="824" t="s">
        <v>1907</v>
      </c>
      <c r="C259" s="2474">
        <v>3</v>
      </c>
      <c r="D259" s="1797" t="s">
        <v>1939</v>
      </c>
      <c r="E259" s="2304"/>
      <c r="F259" s="2472">
        <f t="shared" si="3"/>
        <v>0.75</v>
      </c>
      <c r="G259" s="2472"/>
      <c r="H259" s="2417"/>
      <c r="I259" s="3796">
        <f t="shared" si="4"/>
        <v>0</v>
      </c>
      <c r="J259" s="2408"/>
      <c r="K259" s="2306"/>
      <c r="L259" s="2306"/>
      <c r="M259" s="2307"/>
      <c r="N259" s="2306"/>
      <c r="O259" s="2306"/>
      <c r="P259" s="2306"/>
    </row>
    <row r="260" spans="1:16" s="2308" customFormat="1" ht="18" customHeight="1" outlineLevel="1">
      <c r="A260" s="1162"/>
      <c r="B260" s="824" t="s">
        <v>1908</v>
      </c>
      <c r="C260" s="2474">
        <v>4</v>
      </c>
      <c r="D260" s="1797" t="s">
        <v>1939</v>
      </c>
      <c r="E260" s="2304"/>
      <c r="F260" s="2472">
        <f t="shared" si="3"/>
        <v>1</v>
      </c>
      <c r="G260" s="2472"/>
      <c r="H260" s="2417"/>
      <c r="I260" s="3796">
        <f t="shared" si="4"/>
        <v>0</v>
      </c>
      <c r="J260" s="2408"/>
      <c r="K260" s="2306"/>
      <c r="L260" s="2306"/>
      <c r="M260" s="2307"/>
      <c r="N260" s="2306"/>
      <c r="O260" s="2306"/>
      <c r="P260" s="2306"/>
    </row>
    <row r="261" spans="1:16" s="2341" customFormat="1" ht="18" customHeight="1">
      <c r="A261" s="2450"/>
      <c r="B261" s="824" t="s">
        <v>1909</v>
      </c>
      <c r="C261" s="2474">
        <f>SUM(C258:C260)</f>
        <v>50</v>
      </c>
      <c r="D261" s="1797" t="s">
        <v>1939</v>
      </c>
      <c r="E261" s="2475"/>
      <c r="F261" s="2472">
        <f t="shared" si="3"/>
        <v>12.5</v>
      </c>
      <c r="G261" s="2472">
        <v>9</v>
      </c>
      <c r="H261" s="2417"/>
      <c r="I261" s="3796">
        <f t="shared" si="4"/>
        <v>0</v>
      </c>
      <c r="J261" s="2452"/>
      <c r="K261" s="2453"/>
      <c r="L261" s="2453"/>
      <c r="M261" s="2454"/>
      <c r="N261" s="2453"/>
      <c r="O261" s="2453"/>
      <c r="P261" s="2453"/>
    </row>
    <row r="262" spans="1:16" s="2341" customFormat="1" ht="18" customHeight="1">
      <c r="A262" s="2450"/>
      <c r="B262" s="824" t="s">
        <v>1910</v>
      </c>
      <c r="C262" s="2474">
        <v>15</v>
      </c>
      <c r="D262" s="1797" t="s">
        <v>1939</v>
      </c>
      <c r="E262" s="2475"/>
      <c r="F262" s="2472">
        <v>15</v>
      </c>
      <c r="G262" s="2472">
        <v>0</v>
      </c>
      <c r="H262" s="2417"/>
      <c r="I262" s="3796">
        <f t="shared" si="4"/>
        <v>0</v>
      </c>
      <c r="J262" s="2452"/>
      <c r="K262" s="2453"/>
      <c r="L262" s="2453"/>
      <c r="M262" s="2454"/>
      <c r="N262" s="2453"/>
      <c r="O262" s="2453"/>
      <c r="P262" s="2453"/>
    </row>
    <row r="263" spans="1:16" s="2308" customFormat="1" ht="18" customHeight="1" outlineLevel="1">
      <c r="A263" s="1162"/>
      <c r="B263" s="824" t="s">
        <v>1911</v>
      </c>
      <c r="C263" s="2474">
        <v>9</v>
      </c>
      <c r="D263" s="1797" t="s">
        <v>1939</v>
      </c>
      <c r="E263" s="2304"/>
      <c r="F263" s="2472">
        <v>9</v>
      </c>
      <c r="G263" s="2472"/>
      <c r="H263" s="2417"/>
      <c r="I263" s="3796">
        <f t="shared" si="4"/>
        <v>0</v>
      </c>
      <c r="J263" s="2408"/>
      <c r="K263" s="2306"/>
      <c r="L263" s="2306"/>
      <c r="M263" s="2307"/>
      <c r="N263" s="2306"/>
      <c r="O263" s="2306"/>
      <c r="P263" s="2306"/>
    </row>
    <row r="264" spans="1:16" s="2308" customFormat="1" ht="18" customHeight="1" outlineLevel="1">
      <c r="A264" s="1162"/>
      <c r="B264" s="824" t="s">
        <v>1912</v>
      </c>
      <c r="C264" s="2474">
        <v>3</v>
      </c>
      <c r="D264" s="1797" t="s">
        <v>1939</v>
      </c>
      <c r="E264" s="2304"/>
      <c r="F264" s="2472">
        <v>3</v>
      </c>
      <c r="G264" s="2472"/>
      <c r="H264" s="2417"/>
      <c r="I264" s="3796">
        <f t="shared" si="4"/>
        <v>0</v>
      </c>
      <c r="J264" s="2408"/>
      <c r="K264" s="2306"/>
      <c r="L264" s="2306"/>
      <c r="M264" s="2307"/>
      <c r="N264" s="2306"/>
      <c r="O264" s="2306"/>
      <c r="P264" s="2306"/>
    </row>
    <row r="265" spans="1:16" s="2341" customFormat="1" ht="18" customHeight="1">
      <c r="A265" s="2450"/>
      <c r="B265" s="824" t="s">
        <v>1913</v>
      </c>
      <c r="C265" s="2474">
        <f>SUM(C263:C264)</f>
        <v>12</v>
      </c>
      <c r="D265" s="1797" t="s">
        <v>1939</v>
      </c>
      <c r="E265" s="2475"/>
      <c r="F265" s="2472">
        <v>12</v>
      </c>
      <c r="G265" s="2472">
        <v>0</v>
      </c>
      <c r="H265" s="2417"/>
      <c r="I265" s="3796">
        <f t="shared" si="4"/>
        <v>0</v>
      </c>
      <c r="J265" s="2452"/>
      <c r="K265" s="2453"/>
      <c r="L265" s="2453"/>
      <c r="M265" s="2454"/>
      <c r="N265" s="2453"/>
      <c r="O265" s="2453"/>
      <c r="P265" s="2453"/>
    </row>
    <row r="266" spans="1:16" s="2308" customFormat="1" ht="18" customHeight="1" outlineLevel="1">
      <c r="A266" s="1162"/>
      <c r="B266" s="824" t="s">
        <v>1914</v>
      </c>
      <c r="C266" s="2474">
        <v>11</v>
      </c>
      <c r="D266" s="1797" t="s">
        <v>1939</v>
      </c>
      <c r="E266" s="2304"/>
      <c r="F266" s="2472">
        <v>11</v>
      </c>
      <c r="G266" s="2472"/>
      <c r="H266" s="2417"/>
      <c r="I266" s="3796">
        <f t="shared" si="4"/>
        <v>0</v>
      </c>
      <c r="J266" s="2408"/>
      <c r="K266" s="2306"/>
      <c r="L266" s="2306"/>
      <c r="M266" s="2307"/>
      <c r="N266" s="2306"/>
      <c r="O266" s="2306"/>
      <c r="P266" s="2306"/>
    </row>
    <row r="267" spans="1:16" s="2308" customFormat="1" ht="18" customHeight="1" outlineLevel="1">
      <c r="A267" s="1162"/>
      <c r="B267" s="824" t="s">
        <v>1915</v>
      </c>
      <c r="C267" s="2474">
        <v>14</v>
      </c>
      <c r="D267" s="1797" t="s">
        <v>1939</v>
      </c>
      <c r="E267" s="2304"/>
      <c r="F267" s="2472">
        <v>14</v>
      </c>
      <c r="G267" s="2472"/>
      <c r="H267" s="2417"/>
      <c r="I267" s="3796">
        <f t="shared" si="4"/>
        <v>0</v>
      </c>
      <c r="J267" s="2408"/>
      <c r="K267" s="2306"/>
      <c r="L267" s="2306"/>
      <c r="M267" s="2307"/>
      <c r="N267" s="2306"/>
      <c r="O267" s="2306"/>
      <c r="P267" s="2306"/>
    </row>
    <row r="268" spans="1:16" s="2308" customFormat="1" ht="18" customHeight="1" outlineLevel="1">
      <c r="A268" s="1162"/>
      <c r="B268" s="824" t="s">
        <v>1916</v>
      </c>
      <c r="C268" s="2474">
        <v>4</v>
      </c>
      <c r="D268" s="1797" t="s">
        <v>1939</v>
      </c>
      <c r="E268" s="2304"/>
      <c r="F268" s="2472">
        <v>4</v>
      </c>
      <c r="G268" s="2472"/>
      <c r="H268" s="2417"/>
      <c r="I268" s="3796">
        <f t="shared" si="4"/>
        <v>0</v>
      </c>
      <c r="J268" s="2408"/>
      <c r="K268" s="2306"/>
      <c r="L268" s="2306"/>
      <c r="M268" s="2307"/>
      <c r="N268" s="2306"/>
      <c r="O268" s="2306"/>
      <c r="P268" s="2306"/>
    </row>
    <row r="269" spans="1:16" s="2341" customFormat="1" ht="18" customHeight="1">
      <c r="A269" s="2450"/>
      <c r="B269" s="824" t="s">
        <v>1917</v>
      </c>
      <c r="C269" s="2474">
        <f>SUM(C266:C268)</f>
        <v>29</v>
      </c>
      <c r="D269" s="1797" t="s">
        <v>1939</v>
      </c>
      <c r="E269" s="2475"/>
      <c r="F269" s="2472">
        <f t="shared" ref="F269:F287" si="5">C269*0.25</f>
        <v>7.25</v>
      </c>
      <c r="G269" s="2472">
        <v>4</v>
      </c>
      <c r="H269" s="2417"/>
      <c r="I269" s="3796">
        <f t="shared" si="4"/>
        <v>0</v>
      </c>
      <c r="J269" s="2452"/>
      <c r="K269" s="2453"/>
      <c r="L269" s="2453"/>
      <c r="M269" s="2454"/>
      <c r="N269" s="2453"/>
      <c r="O269" s="2453"/>
      <c r="P269" s="2453"/>
    </row>
    <row r="270" spans="1:16" s="2308" customFormat="1" ht="18" customHeight="1" outlineLevel="1">
      <c r="A270" s="1162"/>
      <c r="B270" s="824" t="s">
        <v>1918</v>
      </c>
      <c r="C270" s="2474">
        <v>19</v>
      </c>
      <c r="D270" s="1797" t="s">
        <v>1939</v>
      </c>
      <c r="E270" s="2304"/>
      <c r="F270" s="2472">
        <f t="shared" si="5"/>
        <v>4.75</v>
      </c>
      <c r="G270" s="2472"/>
      <c r="H270" s="2417"/>
      <c r="I270" s="3796">
        <f t="shared" si="4"/>
        <v>0</v>
      </c>
      <c r="J270" s="2408"/>
      <c r="K270" s="2306"/>
      <c r="L270" s="2306"/>
      <c r="M270" s="2307"/>
      <c r="N270" s="2306"/>
      <c r="O270" s="2306"/>
      <c r="P270" s="2306"/>
    </row>
    <row r="271" spans="1:16" s="2308" customFormat="1" ht="18" customHeight="1" outlineLevel="1">
      <c r="A271" s="1162"/>
      <c r="B271" s="824" t="s">
        <v>1919</v>
      </c>
      <c r="C271" s="2474">
        <v>4</v>
      </c>
      <c r="D271" s="1797" t="s">
        <v>1939</v>
      </c>
      <c r="E271" s="2304"/>
      <c r="F271" s="2472">
        <f t="shared" si="5"/>
        <v>1</v>
      </c>
      <c r="G271" s="2472"/>
      <c r="H271" s="2417"/>
      <c r="I271" s="3796">
        <f t="shared" si="4"/>
        <v>0</v>
      </c>
      <c r="J271" s="2408"/>
      <c r="K271" s="2306"/>
      <c r="L271" s="2306"/>
      <c r="M271" s="2307"/>
      <c r="N271" s="2306"/>
      <c r="O271" s="2306"/>
      <c r="P271" s="2306"/>
    </row>
    <row r="272" spans="1:16" s="2308" customFormat="1" ht="18" customHeight="1" outlineLevel="1">
      <c r="A272" s="1162"/>
      <c r="B272" s="824" t="s">
        <v>1920</v>
      </c>
      <c r="C272" s="2474">
        <v>12</v>
      </c>
      <c r="D272" s="1797" t="s">
        <v>1939</v>
      </c>
      <c r="E272" s="2304"/>
      <c r="F272" s="2472">
        <f t="shared" si="5"/>
        <v>3</v>
      </c>
      <c r="G272" s="2472"/>
      <c r="H272" s="2417"/>
      <c r="I272" s="3796">
        <f t="shared" si="4"/>
        <v>0</v>
      </c>
      <c r="J272" s="2408"/>
      <c r="K272" s="2306"/>
      <c r="L272" s="2306"/>
      <c r="M272" s="2307"/>
      <c r="N272" s="2306"/>
      <c r="O272" s="2306"/>
      <c r="P272" s="2306"/>
    </row>
    <row r="273" spans="1:16" s="2341" customFormat="1" ht="18" customHeight="1">
      <c r="A273" s="2450"/>
      <c r="B273" s="824" t="s">
        <v>1921</v>
      </c>
      <c r="C273" s="2474">
        <f>SUM(C270:C272)</f>
        <v>35</v>
      </c>
      <c r="D273" s="1797" t="s">
        <v>1939</v>
      </c>
      <c r="E273" s="2475"/>
      <c r="F273" s="2472">
        <f t="shared" si="5"/>
        <v>8.75</v>
      </c>
      <c r="G273" s="2472">
        <v>6</v>
      </c>
      <c r="H273" s="2417"/>
      <c r="I273" s="3796">
        <f t="shared" si="4"/>
        <v>0</v>
      </c>
      <c r="J273" s="2452"/>
      <c r="K273" s="2453"/>
      <c r="L273" s="2453"/>
      <c r="M273" s="2454"/>
      <c r="N273" s="2453"/>
      <c r="O273" s="2453"/>
      <c r="P273" s="2453"/>
    </row>
    <row r="274" spans="1:16" s="2308" customFormat="1" ht="18" customHeight="1" outlineLevel="1">
      <c r="A274" s="1162"/>
      <c r="B274" s="824" t="s">
        <v>1922</v>
      </c>
      <c r="C274" s="2474">
        <v>21</v>
      </c>
      <c r="D274" s="1797" t="s">
        <v>1939</v>
      </c>
      <c r="E274" s="2304"/>
      <c r="F274" s="2472">
        <f t="shared" si="5"/>
        <v>5.25</v>
      </c>
      <c r="G274" s="2472"/>
      <c r="H274" s="2417"/>
      <c r="I274" s="3796">
        <f t="shared" si="4"/>
        <v>0</v>
      </c>
      <c r="J274" s="2408"/>
      <c r="K274" s="2306"/>
      <c r="L274" s="2306"/>
      <c r="M274" s="2307"/>
      <c r="N274" s="2306"/>
      <c r="O274" s="2306"/>
      <c r="P274" s="2306"/>
    </row>
    <row r="275" spans="1:16" s="2308" customFormat="1" ht="18" customHeight="1" outlineLevel="1">
      <c r="A275" s="1166"/>
      <c r="B275" s="990" t="s">
        <v>1923</v>
      </c>
      <c r="C275" s="2476">
        <v>9</v>
      </c>
      <c r="D275" s="1797" t="s">
        <v>1939</v>
      </c>
      <c r="E275" s="2310"/>
      <c r="F275" s="2472">
        <f t="shared" si="5"/>
        <v>2.25</v>
      </c>
      <c r="G275" s="2472"/>
      <c r="H275" s="2417"/>
      <c r="I275" s="3796">
        <f t="shared" si="4"/>
        <v>0</v>
      </c>
      <c r="J275" s="2434"/>
      <c r="K275" s="2306"/>
      <c r="L275" s="2306"/>
      <c r="M275" s="2307"/>
      <c r="N275" s="2306"/>
      <c r="O275" s="2306"/>
      <c r="P275" s="2306"/>
    </row>
    <row r="276" spans="1:16" s="2308" customFormat="1" ht="18" customHeight="1" outlineLevel="1">
      <c r="A276" s="2455" t="s">
        <v>2026</v>
      </c>
      <c r="B276" s="2436" t="s">
        <v>1924</v>
      </c>
      <c r="C276" s="2477">
        <v>2</v>
      </c>
      <c r="D276" s="1797" t="s">
        <v>1939</v>
      </c>
      <c r="E276" s="2478"/>
      <c r="F276" s="2472">
        <f t="shared" si="5"/>
        <v>0.5</v>
      </c>
      <c r="G276" s="2472"/>
      <c r="H276" s="2417"/>
      <c r="I276" s="3796">
        <f t="shared" si="4"/>
        <v>0</v>
      </c>
      <c r="J276" s="2441"/>
      <c r="K276" s="2306"/>
      <c r="L276" s="2306"/>
      <c r="M276" s="2307"/>
      <c r="N276" s="2306"/>
      <c r="O276" s="2306"/>
      <c r="P276" s="2306"/>
    </row>
    <row r="277" spans="1:16" s="2308" customFormat="1" ht="18" customHeight="1" outlineLevel="1">
      <c r="A277" s="1162"/>
      <c r="B277" s="824" t="s">
        <v>1925</v>
      </c>
      <c r="C277" s="2474">
        <v>1</v>
      </c>
      <c r="D277" s="1797" t="s">
        <v>1939</v>
      </c>
      <c r="E277" s="2304"/>
      <c r="F277" s="2472">
        <f t="shared" si="5"/>
        <v>0.25</v>
      </c>
      <c r="G277" s="2472"/>
      <c r="H277" s="2417"/>
      <c r="I277" s="3796">
        <f t="shared" si="4"/>
        <v>0</v>
      </c>
      <c r="J277" s="2408"/>
      <c r="K277" s="2306"/>
      <c r="L277" s="2306"/>
      <c r="M277" s="2307"/>
      <c r="N277" s="2306"/>
      <c r="O277" s="2306"/>
      <c r="P277" s="2306"/>
    </row>
    <row r="278" spans="1:16" s="2341" customFormat="1" ht="18" customHeight="1">
      <c r="A278" s="2450"/>
      <c r="B278" s="824" t="s">
        <v>1926</v>
      </c>
      <c r="C278" s="2474">
        <f>SUM(C274:C277)</f>
        <v>33</v>
      </c>
      <c r="D278" s="1797" t="s">
        <v>1939</v>
      </c>
      <c r="E278" s="2475"/>
      <c r="F278" s="2472">
        <f t="shared" si="5"/>
        <v>8.25</v>
      </c>
      <c r="G278" s="2472">
        <v>0</v>
      </c>
      <c r="H278" s="2417"/>
      <c r="I278" s="3796">
        <f t="shared" si="4"/>
        <v>0</v>
      </c>
      <c r="J278" s="2452"/>
      <c r="K278" s="2453"/>
      <c r="L278" s="2453"/>
      <c r="M278" s="2454"/>
      <c r="N278" s="2453"/>
      <c r="O278" s="2453"/>
      <c r="P278" s="2453"/>
    </row>
    <row r="279" spans="1:16" s="2308" customFormat="1" ht="18" customHeight="1" outlineLevel="1">
      <c r="A279" s="1162"/>
      <c r="B279" s="824" t="s">
        <v>1927</v>
      </c>
      <c r="C279" s="2474">
        <v>28</v>
      </c>
      <c r="D279" s="1797" t="s">
        <v>1939</v>
      </c>
      <c r="E279" s="2304"/>
      <c r="F279" s="2472">
        <f t="shared" si="5"/>
        <v>7</v>
      </c>
      <c r="G279" s="2472"/>
      <c r="H279" s="2417"/>
      <c r="I279" s="3796">
        <f t="shared" si="4"/>
        <v>0</v>
      </c>
      <c r="J279" s="2408"/>
      <c r="K279" s="2306"/>
      <c r="L279" s="2306"/>
      <c r="M279" s="2307"/>
      <c r="N279" s="2306"/>
      <c r="O279" s="2306"/>
      <c r="P279" s="2306"/>
    </row>
    <row r="280" spans="1:16" s="2308" customFormat="1" ht="18" customHeight="1" outlineLevel="1">
      <c r="A280" s="1162"/>
      <c r="B280" s="824" t="s">
        <v>1928</v>
      </c>
      <c r="C280" s="2474">
        <v>3</v>
      </c>
      <c r="D280" s="1797" t="s">
        <v>1939</v>
      </c>
      <c r="E280" s="2304"/>
      <c r="F280" s="2472">
        <f t="shared" si="5"/>
        <v>0.75</v>
      </c>
      <c r="G280" s="2472"/>
      <c r="H280" s="2417"/>
      <c r="I280" s="3796">
        <f t="shared" si="4"/>
        <v>0</v>
      </c>
      <c r="J280" s="2408"/>
      <c r="K280" s="2306"/>
      <c r="L280" s="2306"/>
      <c r="M280" s="2307"/>
      <c r="N280" s="2306"/>
      <c r="O280" s="2306"/>
      <c r="P280" s="2306"/>
    </row>
    <row r="281" spans="1:16" s="2341" customFormat="1" ht="18" customHeight="1">
      <c r="A281" s="2450"/>
      <c r="B281" s="824" t="s">
        <v>1929</v>
      </c>
      <c r="C281" s="2474">
        <f>SUM(C279:C280)</f>
        <v>31</v>
      </c>
      <c r="D281" s="1797" t="s">
        <v>1939</v>
      </c>
      <c r="E281" s="2475"/>
      <c r="F281" s="2472">
        <f t="shared" si="5"/>
        <v>7.75</v>
      </c>
      <c r="G281" s="2472">
        <v>0</v>
      </c>
      <c r="H281" s="2417"/>
      <c r="I281" s="3796">
        <f t="shared" si="4"/>
        <v>0</v>
      </c>
      <c r="J281" s="2452"/>
      <c r="K281" s="2453"/>
      <c r="L281" s="2453"/>
      <c r="M281" s="2454"/>
      <c r="N281" s="2453"/>
      <c r="O281" s="2453"/>
      <c r="P281" s="2453"/>
    </row>
    <row r="282" spans="1:16" s="2308" customFormat="1" ht="18" customHeight="1" outlineLevel="1">
      <c r="A282" s="1162"/>
      <c r="B282" s="824" t="s">
        <v>1930</v>
      </c>
      <c r="C282" s="2474">
        <v>357</v>
      </c>
      <c r="D282" s="1797" t="s">
        <v>1939</v>
      </c>
      <c r="E282" s="2304"/>
      <c r="F282" s="2472">
        <f t="shared" si="5"/>
        <v>89.25</v>
      </c>
      <c r="G282" s="2472"/>
      <c r="H282" s="2417"/>
      <c r="I282" s="3796">
        <f t="shared" si="4"/>
        <v>0</v>
      </c>
      <c r="J282" s="2408"/>
      <c r="K282" s="2306"/>
      <c r="L282" s="2306"/>
      <c r="M282" s="2307"/>
      <c r="N282" s="2306"/>
      <c r="O282" s="2306"/>
      <c r="P282" s="2306"/>
    </row>
    <row r="283" spans="1:16" s="2308" customFormat="1" ht="18" customHeight="1" outlineLevel="1">
      <c r="A283" s="1162"/>
      <c r="B283" s="824" t="s">
        <v>1931</v>
      </c>
      <c r="C283" s="2474">
        <v>4</v>
      </c>
      <c r="D283" s="1797" t="s">
        <v>1939</v>
      </c>
      <c r="E283" s="2304"/>
      <c r="F283" s="2472">
        <f t="shared" si="5"/>
        <v>1</v>
      </c>
      <c r="G283" s="2472"/>
      <c r="H283" s="2417"/>
      <c r="I283" s="3796">
        <f t="shared" si="4"/>
        <v>0</v>
      </c>
      <c r="J283" s="2408"/>
      <c r="K283" s="2306"/>
      <c r="L283" s="2306"/>
      <c r="M283" s="2307"/>
      <c r="N283" s="2306"/>
      <c r="O283" s="2306"/>
      <c r="P283" s="2306"/>
    </row>
    <row r="284" spans="1:16" s="2341" customFormat="1" ht="18" customHeight="1">
      <c r="A284" s="2458"/>
      <c r="B284" s="824" t="s">
        <v>1932</v>
      </c>
      <c r="C284" s="2474">
        <f>SUM(C282:C283)</f>
        <v>361</v>
      </c>
      <c r="D284" s="1797" t="s">
        <v>1939</v>
      </c>
      <c r="E284" s="2475"/>
      <c r="F284" s="2472">
        <f t="shared" si="5"/>
        <v>90.25</v>
      </c>
      <c r="G284" s="2472">
        <v>0</v>
      </c>
      <c r="H284" s="2417"/>
      <c r="I284" s="3796">
        <f t="shared" si="4"/>
        <v>0</v>
      </c>
      <c r="J284" s="2452"/>
      <c r="K284" s="2453"/>
      <c r="L284" s="2453"/>
      <c r="M284" s="2454"/>
      <c r="N284" s="2453"/>
      <c r="O284" s="2453"/>
      <c r="P284" s="2453"/>
    </row>
    <row r="285" spans="1:16" s="2308" customFormat="1" ht="18" customHeight="1" outlineLevel="1">
      <c r="A285" s="1162"/>
      <c r="B285" s="824" t="s">
        <v>1933</v>
      </c>
      <c r="C285" s="2474">
        <v>159</v>
      </c>
      <c r="D285" s="1797" t="s">
        <v>1939</v>
      </c>
      <c r="E285" s="2304"/>
      <c r="F285" s="2472">
        <f t="shared" si="5"/>
        <v>39.75</v>
      </c>
      <c r="G285" s="2472"/>
      <c r="H285" s="2417"/>
      <c r="I285" s="3796">
        <f t="shared" si="4"/>
        <v>0</v>
      </c>
      <c r="J285" s="2408"/>
      <c r="K285" s="2306"/>
      <c r="L285" s="2306"/>
      <c r="M285" s="2307"/>
      <c r="N285" s="2306"/>
      <c r="O285" s="2306"/>
      <c r="P285" s="2306"/>
    </row>
    <row r="286" spans="1:16" s="2308" customFormat="1" ht="18" customHeight="1" outlineLevel="1">
      <c r="A286" s="1162"/>
      <c r="B286" s="824" t="s">
        <v>1934</v>
      </c>
      <c r="C286" s="2474">
        <v>4</v>
      </c>
      <c r="D286" s="1797" t="s">
        <v>1939</v>
      </c>
      <c r="E286" s="2304"/>
      <c r="F286" s="2472">
        <f t="shared" si="5"/>
        <v>1</v>
      </c>
      <c r="G286" s="2472"/>
      <c r="H286" s="2417"/>
      <c r="I286" s="3796">
        <f t="shared" si="4"/>
        <v>0</v>
      </c>
      <c r="J286" s="2408"/>
      <c r="K286" s="2306"/>
      <c r="L286" s="2306"/>
      <c r="M286" s="2307"/>
      <c r="N286" s="2306"/>
      <c r="O286" s="2306"/>
      <c r="P286" s="2306"/>
    </row>
    <row r="287" spans="1:16" s="2341" customFormat="1" ht="18" customHeight="1">
      <c r="A287" s="2459"/>
      <c r="B287" s="866" t="s">
        <v>1935</v>
      </c>
      <c r="C287" s="2480">
        <f>SUM(C285:C286)</f>
        <v>163</v>
      </c>
      <c r="D287" s="1797" t="s">
        <v>1939</v>
      </c>
      <c r="E287" s="2481"/>
      <c r="F287" s="2472">
        <f t="shared" si="5"/>
        <v>40.75</v>
      </c>
      <c r="G287" s="2472">
        <v>31</v>
      </c>
      <c r="H287" s="2417"/>
      <c r="I287" s="3796">
        <f t="shared" si="4"/>
        <v>0</v>
      </c>
      <c r="J287" s="2461"/>
      <c r="K287" s="2462"/>
      <c r="L287" s="2463"/>
    </row>
    <row r="288" spans="1:16" ht="26.1" customHeight="1">
      <c r="A288" s="1245"/>
      <c r="B288" s="1246"/>
      <c r="C288" s="1247"/>
      <c r="D288" s="1247"/>
      <c r="E288" s="2489"/>
      <c r="F288" s="1879"/>
      <c r="G288" s="1880"/>
      <c r="H288" s="734"/>
      <c r="I288" s="31"/>
      <c r="J288" s="55"/>
    </row>
    <row r="289" spans="1:16" ht="26.1" customHeight="1">
      <c r="A289" s="1245"/>
      <c r="B289" s="4615" t="s">
        <v>2264</v>
      </c>
      <c r="C289" s="4616"/>
      <c r="D289" s="4616"/>
      <c r="E289" s="2467" t="s">
        <v>936</v>
      </c>
      <c r="F289" s="1873"/>
      <c r="G289" s="1873"/>
      <c r="H289" s="734"/>
      <c r="I289" s="36"/>
      <c r="J289" s="2421" t="s">
        <v>1877</v>
      </c>
      <c r="O289" s="50">
        <v>7</v>
      </c>
    </row>
    <row r="290" spans="1:16" ht="26.1" customHeight="1">
      <c r="A290" s="1244"/>
      <c r="B290" s="4615" t="s">
        <v>841</v>
      </c>
      <c r="C290" s="4616"/>
      <c r="D290" s="4616"/>
      <c r="E290" s="2467" t="s">
        <v>943</v>
      </c>
      <c r="F290" s="1874"/>
      <c r="G290" s="1814"/>
      <c r="H290" s="732"/>
      <c r="I290" s="31"/>
      <c r="J290" s="2421"/>
    </row>
    <row r="291" spans="1:16" ht="26.1" customHeight="1">
      <c r="A291" s="1245"/>
      <c r="B291" s="847" t="s">
        <v>160</v>
      </c>
      <c r="C291" s="1776">
        <v>2763</v>
      </c>
      <c r="D291" s="1781" t="s">
        <v>182</v>
      </c>
      <c r="E291" s="2467" t="s">
        <v>663</v>
      </c>
      <c r="F291" s="2482">
        <v>0.25</v>
      </c>
      <c r="G291" s="2974">
        <v>0.62870000000000004</v>
      </c>
      <c r="H291" s="2482"/>
      <c r="I291" s="2469">
        <v>1</v>
      </c>
      <c r="J291" s="1931"/>
    </row>
    <row r="292" spans="1:16" s="2308" customFormat="1" ht="18" customHeight="1">
      <c r="A292" s="2413"/>
      <c r="B292" s="824" t="s">
        <v>1938</v>
      </c>
      <c r="C292" s="1776">
        <f>C297+C301+C305+C310+C313+C318+C322+C323+C326+C330+C334+C339+C342+C345+C348</f>
        <v>2763</v>
      </c>
      <c r="D292" s="1781" t="s">
        <v>182</v>
      </c>
      <c r="E292" s="2304"/>
      <c r="F292" s="2416">
        <v>697</v>
      </c>
      <c r="G292" s="2416">
        <v>1737</v>
      </c>
      <c r="H292" s="2417"/>
      <c r="I292" s="2473"/>
      <c r="J292" s="2408"/>
      <c r="K292" s="2306"/>
      <c r="L292" s="2306"/>
      <c r="M292" s="2307"/>
      <c r="N292" s="2306"/>
      <c r="O292" s="2306"/>
      <c r="P292" s="2306"/>
    </row>
    <row r="293" spans="1:16" s="2308" customFormat="1" ht="18" customHeight="1" outlineLevel="1">
      <c r="A293" s="1162"/>
      <c r="B293" s="824" t="s">
        <v>1880</v>
      </c>
      <c r="C293" s="1776">
        <v>95</v>
      </c>
      <c r="D293" s="1797"/>
      <c r="E293" s="2304"/>
      <c r="F293" s="2416">
        <f t="shared" ref="F293:F348" si="6">ROUNDUP((C293*0.25),0)</f>
        <v>24</v>
      </c>
      <c r="G293" s="2416"/>
      <c r="H293" s="2417"/>
      <c r="I293" s="2473"/>
      <c r="J293" s="2408"/>
      <c r="K293" s="2306"/>
      <c r="L293" s="2306"/>
      <c r="M293" s="2307"/>
      <c r="N293" s="2306"/>
      <c r="O293" s="2306"/>
      <c r="P293" s="2306"/>
    </row>
    <row r="294" spans="1:16" s="2308" customFormat="1" ht="18" customHeight="1" outlineLevel="1">
      <c r="A294" s="1162"/>
      <c r="B294" s="824" t="s">
        <v>1881</v>
      </c>
      <c r="C294" s="1776">
        <v>51</v>
      </c>
      <c r="D294" s="1797"/>
      <c r="E294" s="2304"/>
      <c r="F294" s="2416">
        <f t="shared" si="6"/>
        <v>13</v>
      </c>
      <c r="G294" s="2416"/>
      <c r="H294" s="2417"/>
      <c r="I294" s="2473"/>
      <c r="J294" s="2408"/>
      <c r="K294" s="2306"/>
      <c r="L294" s="2306"/>
      <c r="M294" s="2307"/>
      <c r="N294" s="2306"/>
      <c r="O294" s="2306"/>
      <c r="P294" s="2306"/>
    </row>
    <row r="295" spans="1:16" s="2308" customFormat="1" ht="18" customHeight="1" outlineLevel="1">
      <c r="A295" s="1162"/>
      <c r="B295" s="824" t="s">
        <v>1882</v>
      </c>
      <c r="C295" s="1776">
        <v>21</v>
      </c>
      <c r="D295" s="1797"/>
      <c r="E295" s="2304"/>
      <c r="F295" s="2416">
        <f t="shared" si="6"/>
        <v>6</v>
      </c>
      <c r="G295" s="2416"/>
      <c r="H295" s="2417"/>
      <c r="I295" s="2473"/>
      <c r="J295" s="2408"/>
      <c r="K295" s="2306"/>
      <c r="L295" s="2306"/>
      <c r="M295" s="2307"/>
      <c r="N295" s="2306"/>
      <c r="O295" s="2306"/>
      <c r="P295" s="2306"/>
    </row>
    <row r="296" spans="1:16" s="2308" customFormat="1" ht="18" customHeight="1" outlineLevel="1">
      <c r="A296" s="1162"/>
      <c r="B296" s="824" t="s">
        <v>1883</v>
      </c>
      <c r="C296" s="1776">
        <v>8</v>
      </c>
      <c r="D296" s="1797"/>
      <c r="E296" s="2304"/>
      <c r="F296" s="2416">
        <f t="shared" si="6"/>
        <v>2</v>
      </c>
      <c r="G296" s="2416"/>
      <c r="H296" s="2417"/>
      <c r="I296" s="2473"/>
      <c r="J296" s="2408"/>
      <c r="K296" s="2306"/>
      <c r="L296" s="2306"/>
      <c r="M296" s="2307"/>
      <c r="N296" s="2306"/>
      <c r="O296" s="2306"/>
      <c r="P296" s="2306"/>
    </row>
    <row r="297" spans="1:16" s="2341" customFormat="1" ht="18" customHeight="1">
      <c r="A297" s="2450"/>
      <c r="B297" s="824" t="s">
        <v>1884</v>
      </c>
      <c r="C297" s="1776">
        <v>175</v>
      </c>
      <c r="D297" s="1797" t="s">
        <v>1939</v>
      </c>
      <c r="E297" s="2475"/>
      <c r="F297" s="2416">
        <f t="shared" si="6"/>
        <v>44</v>
      </c>
      <c r="G297" s="2416"/>
      <c r="H297" s="2417"/>
      <c r="I297" s="2473"/>
      <c r="J297" s="2452"/>
      <c r="K297" s="2453"/>
      <c r="L297" s="2453"/>
      <c r="M297" s="2454"/>
      <c r="N297" s="2453"/>
      <c r="O297" s="2453"/>
      <c r="P297" s="2453"/>
    </row>
    <row r="298" spans="1:16" s="2308" customFormat="1" ht="18" customHeight="1" outlineLevel="1">
      <c r="A298" s="1162"/>
      <c r="B298" s="824" t="s">
        <v>1885</v>
      </c>
      <c r="C298" s="1776">
        <v>72</v>
      </c>
      <c r="D298" s="1797" t="s">
        <v>1939</v>
      </c>
      <c r="E298" s="2304"/>
      <c r="F298" s="2416">
        <f t="shared" si="6"/>
        <v>18</v>
      </c>
      <c r="G298" s="2416"/>
      <c r="H298" s="2417"/>
      <c r="I298" s="2473"/>
      <c r="J298" s="2408"/>
      <c r="K298" s="2306"/>
      <c r="L298" s="2306"/>
      <c r="M298" s="2307"/>
      <c r="N298" s="2306"/>
      <c r="O298" s="2306"/>
      <c r="P298" s="2306"/>
    </row>
    <row r="299" spans="1:16" s="2308" customFormat="1" ht="18" customHeight="1" outlineLevel="1">
      <c r="A299" s="1166"/>
      <c r="B299" s="990" t="s">
        <v>1886</v>
      </c>
      <c r="C299" s="2483">
        <v>53</v>
      </c>
      <c r="D299" s="1797" t="s">
        <v>1939</v>
      </c>
      <c r="E299" s="2310"/>
      <c r="F299" s="2484">
        <f t="shared" si="6"/>
        <v>14</v>
      </c>
      <c r="G299" s="2484"/>
      <c r="H299" s="2485"/>
      <c r="I299" s="2473"/>
      <c r="J299" s="2434"/>
      <c r="K299" s="2306"/>
      <c r="L299" s="2306"/>
      <c r="M299" s="2307"/>
      <c r="N299" s="2306"/>
      <c r="O299" s="2306"/>
      <c r="P299" s="2306"/>
    </row>
    <row r="300" spans="1:16" s="2308" customFormat="1" ht="18" customHeight="1" outlineLevel="1">
      <c r="A300" s="2455" t="s">
        <v>2026</v>
      </c>
      <c r="B300" s="2436" t="s">
        <v>1887</v>
      </c>
      <c r="C300" s="2486">
        <v>59</v>
      </c>
      <c r="D300" s="1797" t="s">
        <v>1939</v>
      </c>
      <c r="E300" s="2478"/>
      <c r="F300" s="2487">
        <f t="shared" si="6"/>
        <v>15</v>
      </c>
      <c r="G300" s="2487"/>
      <c r="H300" s="2488"/>
      <c r="I300" s="2473"/>
      <c r="J300" s="2441"/>
      <c r="K300" s="2306"/>
      <c r="L300" s="2306"/>
      <c r="M300" s="2307"/>
      <c r="N300" s="2306"/>
      <c r="O300" s="2306"/>
      <c r="P300" s="2306"/>
    </row>
    <row r="301" spans="1:16" s="2341" customFormat="1" ht="18" customHeight="1">
      <c r="A301" s="2450"/>
      <c r="B301" s="824" t="s">
        <v>1888</v>
      </c>
      <c r="C301" s="1776">
        <v>184</v>
      </c>
      <c r="D301" s="1797" t="s">
        <v>1939</v>
      </c>
      <c r="E301" s="2475"/>
      <c r="F301" s="2416">
        <f t="shared" si="6"/>
        <v>46</v>
      </c>
      <c r="G301" s="2416"/>
      <c r="H301" s="2417"/>
      <c r="I301" s="2473"/>
      <c r="J301" s="2452"/>
      <c r="K301" s="2453"/>
      <c r="L301" s="2453"/>
      <c r="M301" s="2454"/>
      <c r="N301" s="2453"/>
      <c r="O301" s="2453"/>
      <c r="P301" s="2453"/>
    </row>
    <row r="302" spans="1:16" s="2308" customFormat="1" ht="18" customHeight="1" outlineLevel="1">
      <c r="A302" s="1162"/>
      <c r="B302" s="824" t="s">
        <v>1889</v>
      </c>
      <c r="C302" s="1776">
        <v>147</v>
      </c>
      <c r="D302" s="1797" t="s">
        <v>1939</v>
      </c>
      <c r="E302" s="2304"/>
      <c r="F302" s="2416">
        <f t="shared" si="6"/>
        <v>37</v>
      </c>
      <c r="G302" s="2416"/>
      <c r="H302" s="2417"/>
      <c r="I302" s="2473"/>
      <c r="J302" s="2408"/>
      <c r="K302" s="2306"/>
      <c r="L302" s="2306"/>
      <c r="M302" s="2307"/>
      <c r="N302" s="2306"/>
      <c r="O302" s="2306"/>
      <c r="P302" s="2306"/>
    </row>
    <row r="303" spans="1:16" s="2308" customFormat="1" ht="18" customHeight="1" outlineLevel="1">
      <c r="A303" s="1162"/>
      <c r="B303" s="824" t="s">
        <v>1890</v>
      </c>
      <c r="C303" s="1776">
        <v>56</v>
      </c>
      <c r="D303" s="1797" t="s">
        <v>1939</v>
      </c>
      <c r="E303" s="2304"/>
      <c r="F303" s="2416">
        <f t="shared" si="6"/>
        <v>14</v>
      </c>
      <c r="G303" s="2416"/>
      <c r="H303" s="2417"/>
      <c r="I303" s="2473"/>
      <c r="J303" s="2408"/>
      <c r="K303" s="2306"/>
      <c r="L303" s="2306"/>
      <c r="M303" s="2307"/>
      <c r="N303" s="2306"/>
      <c r="O303" s="2306"/>
      <c r="P303" s="2306"/>
    </row>
    <row r="304" spans="1:16" s="2308" customFormat="1" ht="18" customHeight="1" outlineLevel="1">
      <c r="A304" s="1162"/>
      <c r="B304" s="824" t="s">
        <v>1891</v>
      </c>
      <c r="C304" s="1776">
        <v>33</v>
      </c>
      <c r="D304" s="1797" t="s">
        <v>1939</v>
      </c>
      <c r="E304" s="2304"/>
      <c r="F304" s="2416">
        <f t="shared" si="6"/>
        <v>9</v>
      </c>
      <c r="G304" s="2416"/>
      <c r="H304" s="2417"/>
      <c r="I304" s="2473"/>
      <c r="J304" s="2408"/>
      <c r="K304" s="2306"/>
      <c r="L304" s="2306"/>
      <c r="M304" s="2307"/>
      <c r="N304" s="2306"/>
      <c r="O304" s="2306"/>
      <c r="P304" s="2306"/>
    </row>
    <row r="305" spans="1:16" s="2341" customFormat="1" ht="18" customHeight="1">
      <c r="A305" s="2450"/>
      <c r="B305" s="824" t="s">
        <v>1892</v>
      </c>
      <c r="C305" s="1776">
        <v>236</v>
      </c>
      <c r="D305" s="1797" t="s">
        <v>1939</v>
      </c>
      <c r="E305" s="2475"/>
      <c r="F305" s="2416">
        <f t="shared" si="6"/>
        <v>59</v>
      </c>
      <c r="G305" s="2416"/>
      <c r="H305" s="2417"/>
      <c r="I305" s="2473"/>
      <c r="J305" s="2452"/>
      <c r="K305" s="2453"/>
      <c r="L305" s="2453"/>
      <c r="M305" s="2454"/>
      <c r="N305" s="2453"/>
      <c r="O305" s="2453"/>
      <c r="P305" s="2453"/>
    </row>
    <row r="306" spans="1:16" s="2308" customFormat="1" ht="18" customHeight="1" outlineLevel="1">
      <c r="A306" s="1162"/>
      <c r="B306" s="824" t="s">
        <v>1893</v>
      </c>
      <c r="C306" s="1776">
        <v>73</v>
      </c>
      <c r="D306" s="1797" t="s">
        <v>1939</v>
      </c>
      <c r="E306" s="2304"/>
      <c r="F306" s="2416">
        <f t="shared" si="6"/>
        <v>19</v>
      </c>
      <c r="G306" s="2416"/>
      <c r="H306" s="2417"/>
      <c r="I306" s="2473"/>
      <c r="J306" s="2408"/>
      <c r="K306" s="2306"/>
      <c r="L306" s="2306"/>
      <c r="M306" s="2307"/>
      <c r="N306" s="2306"/>
      <c r="O306" s="2306"/>
      <c r="P306" s="2306"/>
    </row>
    <row r="307" spans="1:16" s="2308" customFormat="1" ht="18" customHeight="1" outlineLevel="1">
      <c r="A307" s="1162"/>
      <c r="B307" s="824" t="s">
        <v>1894</v>
      </c>
      <c r="C307" s="1776">
        <v>96</v>
      </c>
      <c r="D307" s="1797" t="s">
        <v>1939</v>
      </c>
      <c r="E307" s="2304"/>
      <c r="F307" s="2416">
        <f t="shared" si="6"/>
        <v>24</v>
      </c>
      <c r="G307" s="2416"/>
      <c r="H307" s="2417"/>
      <c r="I307" s="2473"/>
      <c r="J307" s="2408"/>
      <c r="K307" s="2306"/>
      <c r="L307" s="2306"/>
      <c r="M307" s="2307"/>
      <c r="N307" s="2306"/>
      <c r="O307" s="2306"/>
      <c r="P307" s="2306"/>
    </row>
    <row r="308" spans="1:16" s="2308" customFormat="1" ht="18" customHeight="1" outlineLevel="1">
      <c r="A308" s="1162"/>
      <c r="B308" s="824" t="s">
        <v>1895</v>
      </c>
      <c r="C308" s="1776">
        <v>39</v>
      </c>
      <c r="D308" s="1797" t="s">
        <v>1939</v>
      </c>
      <c r="E308" s="2304"/>
      <c r="F308" s="2416">
        <f t="shared" si="6"/>
        <v>10</v>
      </c>
      <c r="G308" s="2416"/>
      <c r="H308" s="2417"/>
      <c r="I308" s="2473"/>
      <c r="J308" s="2408"/>
      <c r="K308" s="2306"/>
      <c r="L308" s="2306"/>
      <c r="M308" s="2307"/>
      <c r="N308" s="2306"/>
      <c r="O308" s="2306"/>
      <c r="P308" s="2306"/>
    </row>
    <row r="309" spans="1:16" s="2308" customFormat="1" ht="18" customHeight="1" outlineLevel="1">
      <c r="A309" s="1162"/>
      <c r="B309" s="824" t="s">
        <v>1896</v>
      </c>
      <c r="C309" s="1776">
        <v>45</v>
      </c>
      <c r="D309" s="1797" t="s">
        <v>1939</v>
      </c>
      <c r="E309" s="2304"/>
      <c r="F309" s="2416">
        <f t="shared" si="6"/>
        <v>12</v>
      </c>
      <c r="G309" s="2416"/>
      <c r="H309" s="2417"/>
      <c r="I309" s="2473"/>
      <c r="J309" s="2408"/>
      <c r="K309" s="2306"/>
      <c r="L309" s="2306"/>
      <c r="M309" s="2307"/>
      <c r="N309" s="2306"/>
      <c r="O309" s="2306"/>
      <c r="P309" s="2306"/>
    </row>
    <row r="310" spans="1:16" s="2341" customFormat="1" ht="18" customHeight="1">
      <c r="A310" s="2450"/>
      <c r="B310" s="824" t="s">
        <v>1897</v>
      </c>
      <c r="C310" s="1776">
        <v>253</v>
      </c>
      <c r="D310" s="1797" t="s">
        <v>1939</v>
      </c>
      <c r="E310" s="2475"/>
      <c r="F310" s="2416">
        <f t="shared" si="6"/>
        <v>64</v>
      </c>
      <c r="G310" s="2416"/>
      <c r="H310" s="2417"/>
      <c r="I310" s="2473"/>
      <c r="J310" s="2452"/>
      <c r="K310" s="2453"/>
      <c r="L310" s="2453"/>
      <c r="M310" s="2454"/>
      <c r="N310" s="2453"/>
      <c r="O310" s="2453"/>
      <c r="P310" s="2453"/>
    </row>
    <row r="311" spans="1:16" s="2308" customFormat="1" ht="18" customHeight="1" outlineLevel="1">
      <c r="A311" s="1162"/>
      <c r="B311" s="824" t="s">
        <v>1898</v>
      </c>
      <c r="C311" s="1776">
        <v>235</v>
      </c>
      <c r="D311" s="1797" t="s">
        <v>1939</v>
      </c>
      <c r="E311" s="2304"/>
      <c r="F311" s="2416">
        <f t="shared" si="6"/>
        <v>59</v>
      </c>
      <c r="G311" s="2416"/>
      <c r="H311" s="2417"/>
      <c r="I311" s="2473"/>
      <c r="J311" s="2408"/>
      <c r="K311" s="2306"/>
      <c r="L311" s="2306"/>
      <c r="M311" s="2307"/>
      <c r="N311" s="2306"/>
      <c r="O311" s="2306"/>
      <c r="P311" s="2306"/>
    </row>
    <row r="312" spans="1:16" s="2308" customFormat="1" ht="18" customHeight="1" outlineLevel="1">
      <c r="A312" s="1162"/>
      <c r="B312" s="824" t="s">
        <v>1899</v>
      </c>
      <c r="C312" s="1776">
        <v>14</v>
      </c>
      <c r="D312" s="1797" t="s">
        <v>1939</v>
      </c>
      <c r="E312" s="2304"/>
      <c r="F312" s="2416">
        <f t="shared" si="6"/>
        <v>4</v>
      </c>
      <c r="G312" s="2416"/>
      <c r="H312" s="2417"/>
      <c r="I312" s="2473"/>
      <c r="J312" s="2408"/>
      <c r="K312" s="2306"/>
      <c r="L312" s="2306"/>
      <c r="M312" s="2307"/>
      <c r="N312" s="2306"/>
      <c r="O312" s="2306"/>
      <c r="P312" s="2306"/>
    </row>
    <row r="313" spans="1:16" s="2341" customFormat="1" ht="18" customHeight="1">
      <c r="A313" s="2450"/>
      <c r="B313" s="824" t="s">
        <v>1900</v>
      </c>
      <c r="C313" s="1776">
        <v>249</v>
      </c>
      <c r="D313" s="1797" t="s">
        <v>1939</v>
      </c>
      <c r="E313" s="2475"/>
      <c r="F313" s="2416">
        <f t="shared" si="6"/>
        <v>63</v>
      </c>
      <c r="G313" s="2416"/>
      <c r="H313" s="2417"/>
      <c r="I313" s="2473"/>
      <c r="J313" s="2452"/>
      <c r="K313" s="2453"/>
      <c r="L313" s="2453"/>
      <c r="M313" s="2454"/>
      <c r="N313" s="2453"/>
      <c r="O313" s="2453"/>
      <c r="P313" s="2453"/>
    </row>
    <row r="314" spans="1:16" s="2308" customFormat="1" ht="18" customHeight="1" outlineLevel="1">
      <c r="A314" s="1162"/>
      <c r="B314" s="824" t="s">
        <v>1901</v>
      </c>
      <c r="C314" s="1776">
        <v>274</v>
      </c>
      <c r="D314" s="1797" t="s">
        <v>1939</v>
      </c>
      <c r="E314" s="2304"/>
      <c r="F314" s="2416">
        <f t="shared" si="6"/>
        <v>69</v>
      </c>
      <c r="G314" s="2416"/>
      <c r="H314" s="2417"/>
      <c r="I314" s="2473"/>
      <c r="J314" s="2408"/>
      <c r="K314" s="2306"/>
      <c r="L314" s="2306"/>
      <c r="M314" s="2307"/>
      <c r="N314" s="2306"/>
      <c r="O314" s="2306"/>
      <c r="P314" s="2306"/>
    </row>
    <row r="315" spans="1:16" s="2308" customFormat="1" ht="18" customHeight="1" outlineLevel="1">
      <c r="A315" s="1162"/>
      <c r="B315" s="824" t="s">
        <v>1902</v>
      </c>
      <c r="C315" s="1776">
        <v>61</v>
      </c>
      <c r="D315" s="1797" t="s">
        <v>1939</v>
      </c>
      <c r="E315" s="2304"/>
      <c r="F315" s="2416">
        <f t="shared" si="6"/>
        <v>16</v>
      </c>
      <c r="G315" s="2416"/>
      <c r="H315" s="2417"/>
      <c r="I315" s="2473"/>
      <c r="J315" s="2408"/>
      <c r="K315" s="2306"/>
      <c r="L315" s="2306"/>
      <c r="M315" s="2307"/>
      <c r="N315" s="2306"/>
      <c r="O315" s="2306"/>
      <c r="P315" s="2306"/>
    </row>
    <row r="316" spans="1:16" s="2308" customFormat="1" ht="18" customHeight="1" outlineLevel="1">
      <c r="A316" s="1162"/>
      <c r="B316" s="824" t="s">
        <v>1903</v>
      </c>
      <c r="C316" s="1776">
        <v>47</v>
      </c>
      <c r="D316" s="1797" t="s">
        <v>1939</v>
      </c>
      <c r="E316" s="2304"/>
      <c r="F316" s="2416">
        <f t="shared" si="6"/>
        <v>12</v>
      </c>
      <c r="G316" s="2416"/>
      <c r="H316" s="2417"/>
      <c r="I316" s="2473"/>
      <c r="J316" s="2408"/>
      <c r="K316" s="2306"/>
      <c r="L316" s="2306"/>
      <c r="M316" s="2307"/>
      <c r="N316" s="2306"/>
      <c r="O316" s="2306"/>
      <c r="P316" s="2306"/>
    </row>
    <row r="317" spans="1:16" s="2308" customFormat="1" ht="18" customHeight="1" outlineLevel="1">
      <c r="A317" s="1483"/>
      <c r="B317" s="824" t="s">
        <v>1904</v>
      </c>
      <c r="C317" s="1776">
        <v>11</v>
      </c>
      <c r="D317" s="1797" t="s">
        <v>1939</v>
      </c>
      <c r="E317" s="2304"/>
      <c r="F317" s="2416">
        <f t="shared" si="6"/>
        <v>3</v>
      </c>
      <c r="G317" s="2416"/>
      <c r="H317" s="2417"/>
      <c r="I317" s="2473"/>
      <c r="J317" s="2408"/>
      <c r="K317" s="2306"/>
      <c r="L317" s="2306"/>
      <c r="M317" s="2307"/>
      <c r="N317" s="2306"/>
      <c r="O317" s="2306"/>
      <c r="P317" s="2306"/>
    </row>
    <row r="318" spans="1:16" s="2341" customFormat="1" ht="18" customHeight="1">
      <c r="A318" s="2450"/>
      <c r="B318" s="824" t="s">
        <v>1905</v>
      </c>
      <c r="C318" s="1776">
        <v>393</v>
      </c>
      <c r="D318" s="1797" t="s">
        <v>1939</v>
      </c>
      <c r="E318" s="2475"/>
      <c r="F318" s="2416">
        <f t="shared" si="6"/>
        <v>99</v>
      </c>
      <c r="G318" s="2416"/>
      <c r="H318" s="2417"/>
      <c r="I318" s="2473"/>
      <c r="J318" s="2452"/>
      <c r="K318" s="2453"/>
      <c r="L318" s="2453"/>
      <c r="M318" s="2454"/>
      <c r="N318" s="2453"/>
      <c r="O318" s="2453"/>
      <c r="P318" s="2453"/>
    </row>
    <row r="319" spans="1:16" s="2308" customFormat="1" ht="18" customHeight="1" outlineLevel="1">
      <c r="A319" s="1162"/>
      <c r="B319" s="824" t="s">
        <v>1906</v>
      </c>
      <c r="C319" s="1776">
        <v>119</v>
      </c>
      <c r="D319" s="1797" t="s">
        <v>1939</v>
      </c>
      <c r="E319" s="2304"/>
      <c r="F319" s="2416">
        <f t="shared" si="6"/>
        <v>30</v>
      </c>
      <c r="G319" s="2416"/>
      <c r="H319" s="2417"/>
      <c r="I319" s="2473"/>
      <c r="J319" s="2408"/>
      <c r="K319" s="2306"/>
      <c r="L319" s="2306"/>
      <c r="M319" s="2307"/>
      <c r="N319" s="2306"/>
      <c r="O319" s="2306"/>
      <c r="P319" s="2306"/>
    </row>
    <row r="320" spans="1:16" s="2308" customFormat="1" ht="18" customHeight="1" outlineLevel="1">
      <c r="A320" s="1162"/>
      <c r="B320" s="824" t="s">
        <v>1907</v>
      </c>
      <c r="C320" s="1776">
        <v>23</v>
      </c>
      <c r="D320" s="1797" t="s">
        <v>1939</v>
      </c>
      <c r="E320" s="2304"/>
      <c r="F320" s="2416">
        <f t="shared" si="6"/>
        <v>6</v>
      </c>
      <c r="G320" s="2416"/>
      <c r="H320" s="2417"/>
      <c r="I320" s="2473"/>
      <c r="J320" s="2408"/>
      <c r="K320" s="2306"/>
      <c r="L320" s="2306"/>
      <c r="M320" s="2307"/>
      <c r="N320" s="2306"/>
      <c r="O320" s="2306"/>
      <c r="P320" s="2306"/>
    </row>
    <row r="321" spans="1:16" s="2308" customFormat="1" ht="18" customHeight="1" outlineLevel="1">
      <c r="A321" s="1162"/>
      <c r="B321" s="824" t="s">
        <v>1908</v>
      </c>
      <c r="C321" s="1776">
        <v>38</v>
      </c>
      <c r="D321" s="1797" t="s">
        <v>1939</v>
      </c>
      <c r="E321" s="2304"/>
      <c r="F321" s="2416">
        <f t="shared" si="6"/>
        <v>10</v>
      </c>
      <c r="G321" s="2416"/>
      <c r="H321" s="2417"/>
      <c r="I321" s="2473"/>
      <c r="J321" s="2408"/>
      <c r="K321" s="2306"/>
      <c r="L321" s="2306"/>
      <c r="M321" s="2307"/>
      <c r="N321" s="2306"/>
      <c r="O321" s="2306"/>
      <c r="P321" s="2306"/>
    </row>
    <row r="322" spans="1:16" s="2341" customFormat="1" ht="18" customHeight="1">
      <c r="A322" s="2450"/>
      <c r="B322" s="824" t="s">
        <v>1909</v>
      </c>
      <c r="C322" s="1776">
        <v>180</v>
      </c>
      <c r="D322" s="1797" t="s">
        <v>1939</v>
      </c>
      <c r="E322" s="2475"/>
      <c r="F322" s="2416">
        <f t="shared" si="6"/>
        <v>45</v>
      </c>
      <c r="G322" s="2416"/>
      <c r="H322" s="2417"/>
      <c r="I322" s="2473"/>
      <c r="J322" s="2452"/>
      <c r="K322" s="2453"/>
      <c r="L322" s="2453"/>
      <c r="M322" s="2454"/>
      <c r="N322" s="2453"/>
      <c r="O322" s="2453"/>
      <c r="P322" s="2453"/>
    </row>
    <row r="323" spans="1:16" s="2341" customFormat="1" ht="18" customHeight="1">
      <c r="A323" s="2450"/>
      <c r="B323" s="824" t="s">
        <v>1910</v>
      </c>
      <c r="C323" s="1776">
        <v>95</v>
      </c>
      <c r="D323" s="1797" t="s">
        <v>1939</v>
      </c>
      <c r="E323" s="2475"/>
      <c r="F323" s="2416">
        <f t="shared" si="6"/>
        <v>24</v>
      </c>
      <c r="G323" s="2416"/>
      <c r="H323" s="2417"/>
      <c r="I323" s="2473"/>
      <c r="J323" s="2452"/>
      <c r="K323" s="2453"/>
      <c r="L323" s="2453"/>
      <c r="M323" s="2454"/>
      <c r="N323" s="2453"/>
      <c r="O323" s="2453"/>
      <c r="P323" s="2453"/>
    </row>
    <row r="324" spans="1:16" s="2308" customFormat="1" ht="18" customHeight="1" outlineLevel="1">
      <c r="A324" s="1166"/>
      <c r="B324" s="990" t="s">
        <v>1911</v>
      </c>
      <c r="C324" s="2483">
        <v>79</v>
      </c>
      <c r="D324" s="1797" t="s">
        <v>1939</v>
      </c>
      <c r="E324" s="2310"/>
      <c r="F324" s="2484">
        <f t="shared" si="6"/>
        <v>20</v>
      </c>
      <c r="G324" s="2484"/>
      <c r="H324" s="2485"/>
      <c r="I324" s="2473"/>
      <c r="J324" s="2434"/>
      <c r="K324" s="2306"/>
      <c r="L324" s="2306"/>
      <c r="M324" s="2307"/>
      <c r="N324" s="2306"/>
      <c r="O324" s="2306"/>
      <c r="P324" s="2306"/>
    </row>
    <row r="325" spans="1:16" s="2308" customFormat="1" ht="18" customHeight="1" outlineLevel="1">
      <c r="A325" s="2455" t="s">
        <v>2026</v>
      </c>
      <c r="B325" s="2436" t="s">
        <v>1912</v>
      </c>
      <c r="C325" s="2486">
        <v>19</v>
      </c>
      <c r="D325" s="1797" t="s">
        <v>1939</v>
      </c>
      <c r="E325" s="2478"/>
      <c r="F325" s="2487">
        <f t="shared" si="6"/>
        <v>5</v>
      </c>
      <c r="G325" s="2487"/>
      <c r="H325" s="2488"/>
      <c r="I325" s="2473"/>
      <c r="J325" s="2441"/>
      <c r="K325" s="2306"/>
      <c r="L325" s="2306"/>
      <c r="M325" s="2307"/>
      <c r="N325" s="2306"/>
      <c r="O325" s="2306"/>
      <c r="P325" s="2306"/>
    </row>
    <row r="326" spans="1:16" s="2341" customFormat="1" ht="18" customHeight="1">
      <c r="A326" s="2450"/>
      <c r="B326" s="824" t="s">
        <v>1913</v>
      </c>
      <c r="C326" s="1776">
        <v>98</v>
      </c>
      <c r="D326" s="1797" t="s">
        <v>1939</v>
      </c>
      <c r="E326" s="2475"/>
      <c r="F326" s="2416">
        <f t="shared" si="6"/>
        <v>25</v>
      </c>
      <c r="G326" s="2416"/>
      <c r="H326" s="2417"/>
      <c r="I326" s="2473"/>
      <c r="J326" s="2452"/>
      <c r="K326" s="2453"/>
      <c r="L326" s="2453"/>
      <c r="M326" s="2454"/>
      <c r="N326" s="2453"/>
      <c r="O326" s="2453"/>
      <c r="P326" s="2453"/>
    </row>
    <row r="327" spans="1:16" s="2308" customFormat="1" ht="18" customHeight="1" outlineLevel="1">
      <c r="A327" s="1162"/>
      <c r="B327" s="824" t="s">
        <v>1914</v>
      </c>
      <c r="C327" s="1776">
        <v>39</v>
      </c>
      <c r="D327" s="1797" t="s">
        <v>1939</v>
      </c>
      <c r="E327" s="2304"/>
      <c r="F327" s="2416">
        <f t="shared" si="6"/>
        <v>10</v>
      </c>
      <c r="G327" s="2416"/>
      <c r="H327" s="2417"/>
      <c r="I327" s="2473"/>
      <c r="J327" s="2408"/>
      <c r="K327" s="2306"/>
      <c r="L327" s="2306"/>
      <c r="M327" s="2307"/>
      <c r="N327" s="2306"/>
      <c r="O327" s="2306"/>
      <c r="P327" s="2306"/>
    </row>
    <row r="328" spans="1:16" s="2308" customFormat="1" ht="18" customHeight="1" outlineLevel="1">
      <c r="A328" s="1162"/>
      <c r="B328" s="824" t="s">
        <v>1915</v>
      </c>
      <c r="C328" s="1776">
        <v>75</v>
      </c>
      <c r="D328" s="1797" t="s">
        <v>1939</v>
      </c>
      <c r="E328" s="2304"/>
      <c r="F328" s="2416">
        <f t="shared" si="6"/>
        <v>19</v>
      </c>
      <c r="G328" s="2416"/>
      <c r="H328" s="2417"/>
      <c r="I328" s="2473"/>
      <c r="J328" s="2408"/>
      <c r="K328" s="2306"/>
      <c r="L328" s="2306"/>
      <c r="M328" s="2307"/>
      <c r="N328" s="2306"/>
      <c r="O328" s="2306"/>
      <c r="P328" s="2306"/>
    </row>
    <row r="329" spans="1:16" s="2308" customFormat="1" ht="18" customHeight="1" outlineLevel="1">
      <c r="A329" s="1162"/>
      <c r="B329" s="824" t="s">
        <v>1916</v>
      </c>
      <c r="C329" s="1776">
        <v>71</v>
      </c>
      <c r="D329" s="1797" t="s">
        <v>1939</v>
      </c>
      <c r="E329" s="2304"/>
      <c r="F329" s="2416">
        <f t="shared" si="6"/>
        <v>18</v>
      </c>
      <c r="G329" s="2416"/>
      <c r="H329" s="2417"/>
      <c r="I329" s="2473"/>
      <c r="J329" s="2408"/>
      <c r="K329" s="2306"/>
      <c r="L329" s="2306"/>
      <c r="M329" s="2307"/>
      <c r="N329" s="2306"/>
      <c r="O329" s="2306"/>
      <c r="P329" s="2306"/>
    </row>
    <row r="330" spans="1:16" s="2341" customFormat="1" ht="18" customHeight="1">
      <c r="A330" s="2450"/>
      <c r="B330" s="824" t="s">
        <v>1917</v>
      </c>
      <c r="C330" s="1776">
        <v>185</v>
      </c>
      <c r="D330" s="1797" t="s">
        <v>1939</v>
      </c>
      <c r="E330" s="2475"/>
      <c r="F330" s="2416">
        <f t="shared" si="6"/>
        <v>47</v>
      </c>
      <c r="G330" s="2416"/>
      <c r="H330" s="2417"/>
      <c r="I330" s="2473"/>
      <c r="J330" s="2452"/>
      <c r="K330" s="2453"/>
      <c r="L330" s="2453"/>
      <c r="M330" s="2454"/>
      <c r="N330" s="2453"/>
      <c r="O330" s="2453"/>
      <c r="P330" s="2453"/>
    </row>
    <row r="331" spans="1:16" s="2308" customFormat="1" ht="18" customHeight="1" outlineLevel="1">
      <c r="A331" s="1162"/>
      <c r="B331" s="824" t="s">
        <v>1918</v>
      </c>
      <c r="C331" s="1776">
        <v>95</v>
      </c>
      <c r="D331" s="1797" t="s">
        <v>1939</v>
      </c>
      <c r="E331" s="2304"/>
      <c r="F331" s="2416">
        <f t="shared" si="6"/>
        <v>24</v>
      </c>
      <c r="G331" s="2416"/>
      <c r="H331" s="2417"/>
      <c r="I331" s="2473"/>
      <c r="J331" s="2408"/>
      <c r="K331" s="2306"/>
      <c r="L331" s="2306"/>
      <c r="M331" s="2307"/>
      <c r="N331" s="2306"/>
      <c r="O331" s="2306"/>
      <c r="P331" s="2306"/>
    </row>
    <row r="332" spans="1:16" s="2308" customFormat="1" ht="18" customHeight="1" outlineLevel="1">
      <c r="A332" s="1162"/>
      <c r="B332" s="824" t="s">
        <v>1919</v>
      </c>
      <c r="C332" s="1776">
        <v>29</v>
      </c>
      <c r="D332" s="1797" t="s">
        <v>1939</v>
      </c>
      <c r="E332" s="2304"/>
      <c r="F332" s="2416">
        <f t="shared" si="6"/>
        <v>8</v>
      </c>
      <c r="G332" s="2416"/>
      <c r="H332" s="2417"/>
      <c r="I332" s="2473"/>
      <c r="J332" s="2408"/>
      <c r="K332" s="2306"/>
      <c r="L332" s="2306"/>
      <c r="M332" s="2307"/>
      <c r="N332" s="2306"/>
      <c r="O332" s="2306"/>
      <c r="P332" s="2306"/>
    </row>
    <row r="333" spans="1:16" s="2308" customFormat="1" ht="18" customHeight="1" outlineLevel="1">
      <c r="A333" s="1162"/>
      <c r="B333" s="824" t="s">
        <v>1920</v>
      </c>
      <c r="C333" s="1776">
        <v>30</v>
      </c>
      <c r="D333" s="1797" t="s">
        <v>1939</v>
      </c>
      <c r="E333" s="2304"/>
      <c r="F333" s="2416">
        <f t="shared" si="6"/>
        <v>8</v>
      </c>
      <c r="G333" s="2416"/>
      <c r="H333" s="2417"/>
      <c r="I333" s="2473"/>
      <c r="J333" s="2408"/>
      <c r="K333" s="2306"/>
      <c r="L333" s="2306"/>
      <c r="M333" s="2307"/>
      <c r="N333" s="2306"/>
      <c r="O333" s="2306"/>
      <c r="P333" s="2306"/>
    </row>
    <row r="334" spans="1:16" s="2341" customFormat="1" ht="18" customHeight="1">
      <c r="A334" s="2450"/>
      <c r="B334" s="824" t="s">
        <v>1921</v>
      </c>
      <c r="C334" s="1776">
        <v>154</v>
      </c>
      <c r="D334" s="1797" t="s">
        <v>1939</v>
      </c>
      <c r="E334" s="2475"/>
      <c r="F334" s="2416">
        <f t="shared" si="6"/>
        <v>39</v>
      </c>
      <c r="G334" s="2416"/>
      <c r="H334" s="2417"/>
      <c r="I334" s="2473"/>
      <c r="J334" s="2452"/>
      <c r="K334" s="2453"/>
      <c r="L334" s="2453"/>
      <c r="M334" s="2454"/>
      <c r="N334" s="2453"/>
      <c r="O334" s="2453"/>
      <c r="P334" s="2453"/>
    </row>
    <row r="335" spans="1:16" s="2308" customFormat="1" ht="18" customHeight="1" outlineLevel="1">
      <c r="A335" s="1162"/>
      <c r="B335" s="824" t="s">
        <v>1922</v>
      </c>
      <c r="C335" s="1776">
        <v>68</v>
      </c>
      <c r="D335" s="1797" t="s">
        <v>1939</v>
      </c>
      <c r="E335" s="2304"/>
      <c r="F335" s="2416">
        <f t="shared" si="6"/>
        <v>17</v>
      </c>
      <c r="G335" s="2416"/>
      <c r="H335" s="2417"/>
      <c r="I335" s="2473"/>
      <c r="J335" s="2408"/>
      <c r="K335" s="2306"/>
      <c r="L335" s="2306"/>
      <c r="M335" s="2307"/>
      <c r="N335" s="2306"/>
      <c r="O335" s="2306"/>
      <c r="P335" s="2306"/>
    </row>
    <row r="336" spans="1:16" s="2308" customFormat="1" ht="18" customHeight="1" outlineLevel="1">
      <c r="A336" s="1162"/>
      <c r="B336" s="824" t="s">
        <v>1923</v>
      </c>
      <c r="C336" s="1776">
        <v>58</v>
      </c>
      <c r="D336" s="1797" t="s">
        <v>1939</v>
      </c>
      <c r="E336" s="2304"/>
      <c r="F336" s="2416">
        <f t="shared" si="6"/>
        <v>15</v>
      </c>
      <c r="G336" s="2416"/>
      <c r="H336" s="2417"/>
      <c r="I336" s="2473"/>
      <c r="J336" s="2408"/>
      <c r="K336" s="2306"/>
      <c r="L336" s="2306"/>
      <c r="M336" s="2307"/>
      <c r="N336" s="2306"/>
      <c r="O336" s="2306"/>
      <c r="P336" s="2306"/>
    </row>
    <row r="337" spans="1:16" s="2308" customFormat="1" ht="18" customHeight="1" outlineLevel="1">
      <c r="A337" s="1162"/>
      <c r="B337" s="824" t="s">
        <v>1924</v>
      </c>
      <c r="C337" s="1776">
        <v>32</v>
      </c>
      <c r="D337" s="1797" t="s">
        <v>1939</v>
      </c>
      <c r="E337" s="2304"/>
      <c r="F337" s="2416">
        <f t="shared" si="6"/>
        <v>8</v>
      </c>
      <c r="G337" s="2416"/>
      <c r="H337" s="2417"/>
      <c r="I337" s="2473"/>
      <c r="J337" s="2408"/>
      <c r="K337" s="2306"/>
      <c r="L337" s="2306"/>
      <c r="M337" s="2307"/>
      <c r="N337" s="2306"/>
      <c r="O337" s="2306"/>
      <c r="P337" s="2306"/>
    </row>
    <row r="338" spans="1:16" s="2308" customFormat="1" ht="18" customHeight="1" outlineLevel="1">
      <c r="A338" s="1162"/>
      <c r="B338" s="824" t="s">
        <v>1925</v>
      </c>
      <c r="C338" s="1776">
        <v>10</v>
      </c>
      <c r="D338" s="1797" t="s">
        <v>1939</v>
      </c>
      <c r="E338" s="2304"/>
      <c r="F338" s="2416">
        <f t="shared" si="6"/>
        <v>3</v>
      </c>
      <c r="G338" s="2416"/>
      <c r="H338" s="2417"/>
      <c r="I338" s="2473"/>
      <c r="J338" s="2408"/>
      <c r="K338" s="2306"/>
      <c r="L338" s="2306"/>
      <c r="M338" s="2307"/>
      <c r="N338" s="2306"/>
      <c r="O338" s="2306"/>
      <c r="P338" s="2306"/>
    </row>
    <row r="339" spans="1:16" s="2341" customFormat="1" ht="18" customHeight="1">
      <c r="A339" s="2450"/>
      <c r="B339" s="824" t="s">
        <v>1926</v>
      </c>
      <c r="C339" s="1776">
        <v>168</v>
      </c>
      <c r="D339" s="1797" t="s">
        <v>1939</v>
      </c>
      <c r="E339" s="2475"/>
      <c r="F339" s="2416">
        <f t="shared" si="6"/>
        <v>42</v>
      </c>
      <c r="G339" s="2416"/>
      <c r="H339" s="2417"/>
      <c r="I339" s="2473"/>
      <c r="J339" s="2452"/>
      <c r="K339" s="2453"/>
      <c r="L339" s="2453"/>
      <c r="M339" s="2454"/>
      <c r="N339" s="2453"/>
      <c r="O339" s="2453"/>
      <c r="P339" s="2453"/>
    </row>
    <row r="340" spans="1:16" s="2308" customFormat="1" ht="18" customHeight="1" outlineLevel="1">
      <c r="A340" s="1162"/>
      <c r="B340" s="824" t="s">
        <v>1927</v>
      </c>
      <c r="C340" s="1776">
        <v>141</v>
      </c>
      <c r="D340" s="1797" t="s">
        <v>1939</v>
      </c>
      <c r="E340" s="2304"/>
      <c r="F340" s="2416">
        <f t="shared" si="6"/>
        <v>36</v>
      </c>
      <c r="G340" s="2416"/>
      <c r="H340" s="2417"/>
      <c r="I340" s="2473"/>
      <c r="J340" s="2408"/>
      <c r="K340" s="2306"/>
      <c r="L340" s="2306"/>
      <c r="M340" s="2307"/>
      <c r="N340" s="2306"/>
      <c r="O340" s="2306"/>
      <c r="P340" s="2306"/>
    </row>
    <row r="341" spans="1:16" s="2308" customFormat="1" ht="18" customHeight="1" outlineLevel="1">
      <c r="A341" s="1162"/>
      <c r="B341" s="824" t="s">
        <v>1928</v>
      </c>
      <c r="C341" s="1776">
        <v>68</v>
      </c>
      <c r="D341" s="1797" t="s">
        <v>1939</v>
      </c>
      <c r="E341" s="2304"/>
      <c r="F341" s="2416">
        <f t="shared" si="6"/>
        <v>17</v>
      </c>
      <c r="G341" s="2416"/>
      <c r="H341" s="2417"/>
      <c r="I341" s="2473"/>
      <c r="J341" s="2408"/>
      <c r="K341" s="2306"/>
      <c r="L341" s="2306"/>
      <c r="M341" s="2307"/>
      <c r="N341" s="2306"/>
      <c r="O341" s="2306"/>
      <c r="P341" s="2306"/>
    </row>
    <row r="342" spans="1:16" s="2341" customFormat="1" ht="18" customHeight="1">
      <c r="A342" s="2450"/>
      <c r="B342" s="824" t="s">
        <v>1929</v>
      </c>
      <c r="C342" s="1776">
        <v>209</v>
      </c>
      <c r="D342" s="1797" t="s">
        <v>1939</v>
      </c>
      <c r="E342" s="2475"/>
      <c r="F342" s="2416">
        <f t="shared" si="6"/>
        <v>53</v>
      </c>
      <c r="G342" s="2416"/>
      <c r="H342" s="2417"/>
      <c r="I342" s="2473"/>
      <c r="J342" s="2452"/>
      <c r="K342" s="2453"/>
      <c r="L342" s="2453"/>
      <c r="M342" s="2454"/>
      <c r="N342" s="2453"/>
      <c r="O342" s="2453"/>
      <c r="P342" s="2453"/>
    </row>
    <row r="343" spans="1:16" s="2308" customFormat="1" ht="18" customHeight="1" outlineLevel="1">
      <c r="A343" s="1162"/>
      <c r="B343" s="824" t="s">
        <v>1930</v>
      </c>
      <c r="C343" s="1776">
        <v>60</v>
      </c>
      <c r="D343" s="1797" t="s">
        <v>1939</v>
      </c>
      <c r="E343" s="2304"/>
      <c r="F343" s="2416">
        <f t="shared" si="6"/>
        <v>15</v>
      </c>
      <c r="G343" s="2416"/>
      <c r="H343" s="2417"/>
      <c r="I343" s="2473"/>
      <c r="J343" s="2408"/>
      <c r="K343" s="2306"/>
      <c r="L343" s="2306"/>
      <c r="M343" s="2307"/>
      <c r="N343" s="2306"/>
      <c r="O343" s="2306"/>
      <c r="P343" s="2306"/>
    </row>
    <row r="344" spans="1:16" s="2308" customFormat="1" ht="18" customHeight="1" outlineLevel="1">
      <c r="A344" s="1162"/>
      <c r="B344" s="824" t="s">
        <v>1931</v>
      </c>
      <c r="C344" s="1776">
        <v>27</v>
      </c>
      <c r="D344" s="1797" t="s">
        <v>1939</v>
      </c>
      <c r="E344" s="2304"/>
      <c r="F344" s="2416">
        <f t="shared" si="6"/>
        <v>7</v>
      </c>
      <c r="G344" s="2416"/>
      <c r="H344" s="2417"/>
      <c r="I344" s="2473"/>
      <c r="J344" s="2408"/>
      <c r="K344" s="2306"/>
      <c r="L344" s="2306"/>
      <c r="M344" s="2307"/>
      <c r="N344" s="2306"/>
      <c r="O344" s="2306"/>
      <c r="P344" s="2306"/>
    </row>
    <row r="345" spans="1:16" s="2341" customFormat="1" ht="18" customHeight="1">
      <c r="A345" s="2458"/>
      <c r="B345" s="824" t="s">
        <v>1932</v>
      </c>
      <c r="C345" s="1776">
        <v>87</v>
      </c>
      <c r="D345" s="1797" t="s">
        <v>1939</v>
      </c>
      <c r="E345" s="2475"/>
      <c r="F345" s="2416">
        <f t="shared" si="6"/>
        <v>22</v>
      </c>
      <c r="G345" s="2416"/>
      <c r="H345" s="2417"/>
      <c r="I345" s="2473"/>
      <c r="J345" s="2452"/>
      <c r="K345" s="2453"/>
      <c r="L345" s="2453"/>
      <c r="M345" s="2454"/>
      <c r="N345" s="2453"/>
      <c r="O345" s="2453"/>
      <c r="P345" s="2453"/>
    </row>
    <row r="346" spans="1:16" s="2308" customFormat="1" ht="18" customHeight="1" outlineLevel="1">
      <c r="A346" s="1162"/>
      <c r="B346" s="824" t="s">
        <v>1933</v>
      </c>
      <c r="C346" s="1776">
        <v>75</v>
      </c>
      <c r="D346" s="1797" t="s">
        <v>1939</v>
      </c>
      <c r="E346" s="2304"/>
      <c r="F346" s="2416">
        <f t="shared" si="6"/>
        <v>19</v>
      </c>
      <c r="G346" s="2416"/>
      <c r="H346" s="2417"/>
      <c r="I346" s="2473"/>
      <c r="J346" s="2408"/>
      <c r="K346" s="2306"/>
      <c r="L346" s="2306"/>
      <c r="M346" s="2307"/>
      <c r="N346" s="2306"/>
      <c r="O346" s="2306"/>
      <c r="P346" s="2306"/>
    </row>
    <row r="347" spans="1:16" s="2308" customFormat="1" ht="18" customHeight="1" outlineLevel="1">
      <c r="A347" s="1162"/>
      <c r="B347" s="824" t="s">
        <v>1934</v>
      </c>
      <c r="C347" s="1776">
        <v>22</v>
      </c>
      <c r="D347" s="1797" t="s">
        <v>1939</v>
      </c>
      <c r="E347" s="2304"/>
      <c r="F347" s="2416">
        <f t="shared" si="6"/>
        <v>6</v>
      </c>
      <c r="G347" s="2416"/>
      <c r="H347" s="2417"/>
      <c r="I347" s="2473"/>
      <c r="J347" s="2408"/>
      <c r="K347" s="2306"/>
      <c r="L347" s="2306"/>
      <c r="M347" s="2307"/>
      <c r="N347" s="2306"/>
      <c r="O347" s="2306"/>
      <c r="P347" s="2306"/>
    </row>
    <row r="348" spans="1:16" s="2341" customFormat="1" ht="18" customHeight="1">
      <c r="A348" s="2459"/>
      <c r="B348" s="866" t="s">
        <v>1935</v>
      </c>
      <c r="C348" s="1776">
        <v>97</v>
      </c>
      <c r="D348" s="1797" t="s">
        <v>1939</v>
      </c>
      <c r="E348" s="2481"/>
      <c r="F348" s="2416">
        <f t="shared" si="6"/>
        <v>25</v>
      </c>
      <c r="G348" s="2416"/>
      <c r="H348" s="2417"/>
      <c r="I348" s="2473"/>
      <c r="J348" s="2461"/>
      <c r="K348" s="2462"/>
      <c r="L348" s="2463"/>
    </row>
    <row r="349" spans="1:16" ht="26.1" customHeight="1">
      <c r="A349" s="2866"/>
      <c r="B349" s="1237"/>
      <c r="C349" s="2483"/>
      <c r="D349" s="2867"/>
      <c r="E349" s="2868"/>
      <c r="F349" s="2869"/>
      <c r="G349" s="2869"/>
      <c r="H349" s="2870"/>
      <c r="I349" s="1939"/>
      <c r="J349" s="1939"/>
    </row>
    <row r="350" spans="1:16" ht="26.1" customHeight="1">
      <c r="A350" s="1676" t="s">
        <v>2263</v>
      </c>
      <c r="B350" s="4638" t="s">
        <v>842</v>
      </c>
      <c r="C350" s="4639"/>
      <c r="D350" s="4639"/>
      <c r="E350" s="2466" t="s">
        <v>936</v>
      </c>
      <c r="F350" s="1872"/>
      <c r="G350" s="1872"/>
      <c r="H350" s="2864"/>
      <c r="I350" s="115"/>
      <c r="J350" s="2865"/>
    </row>
    <row r="351" spans="1:16" ht="26.1" customHeight="1">
      <c r="A351" s="1244"/>
      <c r="B351" s="847" t="s">
        <v>48</v>
      </c>
      <c r="C351" s="2480">
        <v>16044</v>
      </c>
      <c r="D351" s="1781" t="s">
        <v>182</v>
      </c>
      <c r="E351" s="2467" t="s">
        <v>943</v>
      </c>
      <c r="F351" s="2482">
        <v>0.25</v>
      </c>
      <c r="G351" s="2974">
        <v>0.61970000000000003</v>
      </c>
      <c r="H351" s="2482"/>
      <c r="I351" s="2469">
        <v>1</v>
      </c>
      <c r="J351" s="1931"/>
    </row>
    <row r="352" spans="1:16" ht="26.1" customHeight="1">
      <c r="A352" s="1244"/>
      <c r="B352" s="847"/>
      <c r="C352" s="1776"/>
      <c r="D352" s="1807"/>
      <c r="E352" s="2467" t="s">
        <v>663</v>
      </c>
      <c r="F352" s="1874"/>
      <c r="G352" s="1874"/>
      <c r="H352" s="1931"/>
      <c r="I352" s="1931"/>
      <c r="J352" s="1931"/>
    </row>
    <row r="353" spans="1:16" s="2308" customFormat="1" ht="18" customHeight="1">
      <c r="A353" s="2413"/>
      <c r="B353" s="2718" t="s">
        <v>1938</v>
      </c>
      <c r="C353" s="2719">
        <v>16044</v>
      </c>
      <c r="D353" s="2720" t="s">
        <v>182</v>
      </c>
      <c r="E353" s="2475"/>
      <c r="F353" s="2721">
        <v>4018</v>
      </c>
      <c r="G353" s="2721">
        <v>9942</v>
      </c>
      <c r="H353" s="2721"/>
      <c r="I353" s="2349"/>
      <c r="J353" s="2408"/>
      <c r="K353" s="2306" t="s">
        <v>2222</v>
      </c>
      <c r="L353" s="2306"/>
      <c r="M353" s="2307"/>
      <c r="N353" s="2306"/>
      <c r="O353" s="2306"/>
      <c r="P353" s="2306"/>
    </row>
    <row r="354" spans="1:16" s="2308" customFormat="1" ht="18" customHeight="1" outlineLevel="1">
      <c r="A354" s="1162"/>
      <c r="B354" s="824" t="s">
        <v>1880</v>
      </c>
      <c r="C354" s="2765">
        <v>590</v>
      </c>
      <c r="D354" s="1797"/>
      <c r="E354" s="2304"/>
      <c r="F354" s="2490">
        <f t="shared" ref="F354:F409" si="7">ROUNDUP((C354*0.25),0)</f>
        <v>148</v>
      </c>
      <c r="G354" s="2490"/>
      <c r="H354" s="2490"/>
      <c r="I354" s="2491"/>
      <c r="J354" s="2408"/>
      <c r="K354" s="2306"/>
      <c r="L354" s="2306"/>
      <c r="M354" s="2307"/>
      <c r="N354" s="2306"/>
      <c r="O354" s="2306"/>
      <c r="P354" s="2306"/>
    </row>
    <row r="355" spans="1:16" s="2308" customFormat="1" ht="18" customHeight="1" outlineLevel="1">
      <c r="A355" s="1162"/>
      <c r="B355" s="824" t="s">
        <v>1881</v>
      </c>
      <c r="C355" s="2765">
        <v>324</v>
      </c>
      <c r="D355" s="1797"/>
      <c r="E355" s="2304"/>
      <c r="F355" s="2490">
        <f t="shared" si="7"/>
        <v>81</v>
      </c>
      <c r="G355" s="2490"/>
      <c r="H355" s="2490"/>
      <c r="I355" s="2491"/>
      <c r="J355" s="2408"/>
      <c r="K355" s="2306"/>
      <c r="L355" s="2306"/>
      <c r="M355" s="2307"/>
      <c r="N355" s="2306"/>
      <c r="O355" s="2306"/>
      <c r="P355" s="2306"/>
    </row>
    <row r="356" spans="1:16" s="2308" customFormat="1" ht="18" customHeight="1" outlineLevel="1">
      <c r="A356" s="1162"/>
      <c r="B356" s="824" t="s">
        <v>1882</v>
      </c>
      <c r="C356" s="2765">
        <v>115</v>
      </c>
      <c r="D356" s="1797"/>
      <c r="E356" s="2304"/>
      <c r="F356" s="2490">
        <f t="shared" si="7"/>
        <v>29</v>
      </c>
      <c r="G356" s="2490"/>
      <c r="H356" s="2490"/>
      <c r="I356" s="2491"/>
      <c r="J356" s="2408"/>
      <c r="K356" s="2306"/>
      <c r="L356" s="2306"/>
      <c r="M356" s="2307"/>
      <c r="N356" s="2306"/>
      <c r="O356" s="2306"/>
      <c r="P356" s="2306"/>
    </row>
    <row r="357" spans="1:16" s="2308" customFormat="1" ht="18" customHeight="1" outlineLevel="1">
      <c r="A357" s="1162"/>
      <c r="B357" s="824" t="s">
        <v>1883</v>
      </c>
      <c r="C357" s="2765">
        <v>182</v>
      </c>
      <c r="D357" s="1797"/>
      <c r="E357" s="2304"/>
      <c r="F357" s="2490">
        <f t="shared" si="7"/>
        <v>46</v>
      </c>
      <c r="G357" s="2490"/>
      <c r="H357" s="2490"/>
      <c r="I357" s="2491"/>
      <c r="J357" s="2408"/>
      <c r="K357" s="2306"/>
      <c r="L357" s="2306"/>
      <c r="M357" s="2307"/>
      <c r="N357" s="2306"/>
      <c r="O357" s="2306"/>
      <c r="P357" s="2306"/>
    </row>
    <row r="358" spans="1:16" s="2308" customFormat="1" ht="18" customHeight="1">
      <c r="A358" s="1162"/>
      <c r="B358" s="824" t="s">
        <v>1884</v>
      </c>
      <c r="C358" s="2722">
        <f>SUM(C354:C357)</f>
        <v>1211</v>
      </c>
      <c r="D358" s="1797" t="s">
        <v>1939</v>
      </c>
      <c r="E358" s="2304"/>
      <c r="F358" s="2490">
        <f t="shared" si="7"/>
        <v>303</v>
      </c>
      <c r="G358" s="2490"/>
      <c r="H358" s="2490"/>
      <c r="I358" s="2491"/>
      <c r="J358" s="2408"/>
      <c r="K358" s="2306" t="s">
        <v>2223</v>
      </c>
      <c r="L358" s="2306"/>
      <c r="M358" s="2307"/>
      <c r="N358" s="2306"/>
      <c r="O358" s="2306"/>
      <c r="P358" s="2306"/>
    </row>
    <row r="359" spans="1:16" s="2308" customFormat="1" ht="18" customHeight="1" outlineLevel="1">
      <c r="A359" s="1162"/>
      <c r="B359" s="824" t="s">
        <v>1885</v>
      </c>
      <c r="C359" s="2765">
        <v>637</v>
      </c>
      <c r="D359" s="1797" t="s">
        <v>1939</v>
      </c>
      <c r="E359" s="2304"/>
      <c r="F359" s="2490">
        <f t="shared" si="7"/>
        <v>160</v>
      </c>
      <c r="G359" s="2490"/>
      <c r="H359" s="2490"/>
      <c r="I359" s="2491"/>
      <c r="J359" s="2408"/>
      <c r="K359" s="2306"/>
      <c r="L359" s="2306"/>
      <c r="M359" s="2307"/>
      <c r="N359" s="2306"/>
      <c r="O359" s="2306"/>
      <c r="P359" s="2306"/>
    </row>
    <row r="360" spans="1:16" s="2308" customFormat="1" ht="18" customHeight="1" outlineLevel="1">
      <c r="A360" s="1162"/>
      <c r="B360" s="824" t="s">
        <v>1886</v>
      </c>
      <c r="C360" s="2765">
        <v>371</v>
      </c>
      <c r="D360" s="1797" t="s">
        <v>1939</v>
      </c>
      <c r="E360" s="2304"/>
      <c r="F360" s="2490">
        <f t="shared" si="7"/>
        <v>93</v>
      </c>
      <c r="G360" s="2490"/>
      <c r="H360" s="2490"/>
      <c r="I360" s="2491"/>
      <c r="J360" s="2408"/>
      <c r="K360" s="2306"/>
      <c r="L360" s="2306"/>
      <c r="M360" s="2307"/>
      <c r="N360" s="2306"/>
      <c r="O360" s="2306"/>
      <c r="P360" s="2306"/>
    </row>
    <row r="361" spans="1:16" s="2308" customFormat="1" ht="18" customHeight="1" outlineLevel="1">
      <c r="A361" s="1162"/>
      <c r="B361" s="824" t="s">
        <v>1887</v>
      </c>
      <c r="C361" s="2765">
        <v>517</v>
      </c>
      <c r="D361" s="1797" t="s">
        <v>1939</v>
      </c>
      <c r="E361" s="2304"/>
      <c r="F361" s="2490">
        <f t="shared" si="7"/>
        <v>130</v>
      </c>
      <c r="G361" s="2490"/>
      <c r="H361" s="2490"/>
      <c r="I361" s="2491"/>
      <c r="J361" s="2408"/>
      <c r="K361" s="2306"/>
      <c r="L361" s="2306"/>
      <c r="M361" s="2307"/>
      <c r="N361" s="2306"/>
      <c r="O361" s="2306"/>
      <c r="P361" s="2306"/>
    </row>
    <row r="362" spans="1:16" s="2308" customFormat="1" ht="18" customHeight="1">
      <c r="A362" s="1162"/>
      <c r="B362" s="824" t="s">
        <v>1888</v>
      </c>
      <c r="C362" s="2722">
        <f>SUM(C359:C361)</f>
        <v>1525</v>
      </c>
      <c r="D362" s="1797" t="s">
        <v>1939</v>
      </c>
      <c r="E362" s="2304"/>
      <c r="F362" s="2490">
        <f t="shared" si="7"/>
        <v>382</v>
      </c>
      <c r="G362" s="2490"/>
      <c r="H362" s="2490"/>
      <c r="I362" s="2491"/>
      <c r="J362" s="2408"/>
      <c r="K362" s="2306"/>
      <c r="L362" s="2306"/>
      <c r="M362" s="2307"/>
      <c r="N362" s="2306"/>
      <c r="O362" s="2306"/>
      <c r="P362" s="2306"/>
    </row>
    <row r="363" spans="1:16" s="2308" customFormat="1" ht="18" customHeight="1" outlineLevel="1">
      <c r="A363" s="1162"/>
      <c r="B363" s="824" t="s">
        <v>1889</v>
      </c>
      <c r="C363" s="2765">
        <v>528</v>
      </c>
      <c r="D363" s="1797" t="s">
        <v>1939</v>
      </c>
      <c r="E363" s="2304"/>
      <c r="F363" s="2490">
        <f t="shared" si="7"/>
        <v>132</v>
      </c>
      <c r="G363" s="2490"/>
      <c r="H363" s="2490"/>
      <c r="I363" s="2491"/>
      <c r="J363" s="2408"/>
      <c r="K363" s="2306"/>
      <c r="L363" s="2306"/>
      <c r="M363" s="2307"/>
      <c r="N363" s="2306"/>
      <c r="O363" s="2306"/>
      <c r="P363" s="2306"/>
    </row>
    <row r="364" spans="1:16" s="2308" customFormat="1" ht="18" customHeight="1" outlineLevel="1">
      <c r="A364" s="1162"/>
      <c r="B364" s="824" t="s">
        <v>1890</v>
      </c>
      <c r="C364" s="2765">
        <v>316</v>
      </c>
      <c r="D364" s="1797" t="s">
        <v>1939</v>
      </c>
      <c r="E364" s="2304"/>
      <c r="F364" s="2490">
        <f t="shared" si="7"/>
        <v>79</v>
      </c>
      <c r="G364" s="2490"/>
      <c r="H364" s="2490"/>
      <c r="I364" s="2491"/>
      <c r="J364" s="2408"/>
      <c r="K364" s="2306"/>
      <c r="L364" s="2306"/>
      <c r="M364" s="2307"/>
      <c r="N364" s="2306"/>
      <c r="O364" s="2306"/>
      <c r="P364" s="2306"/>
    </row>
    <row r="365" spans="1:16" s="2308" customFormat="1" ht="18" customHeight="1" outlineLevel="1">
      <c r="A365" s="1162"/>
      <c r="B365" s="824" t="s">
        <v>1891</v>
      </c>
      <c r="C365" s="2765">
        <v>163</v>
      </c>
      <c r="D365" s="1797" t="s">
        <v>1939</v>
      </c>
      <c r="E365" s="2304"/>
      <c r="F365" s="2490">
        <f t="shared" si="7"/>
        <v>41</v>
      </c>
      <c r="G365" s="2490"/>
      <c r="H365" s="2490"/>
      <c r="I365" s="2491"/>
      <c r="J365" s="2408"/>
      <c r="K365" s="2306"/>
      <c r="L365" s="2306"/>
      <c r="M365" s="2307"/>
      <c r="N365" s="2306"/>
      <c r="O365" s="2306"/>
      <c r="P365" s="2306"/>
    </row>
    <row r="366" spans="1:16" s="2308" customFormat="1" ht="18" customHeight="1">
      <c r="A366" s="1162"/>
      <c r="B366" s="824" t="s">
        <v>1892</v>
      </c>
      <c r="C366" s="2722">
        <f>SUM(C363:C365)</f>
        <v>1007</v>
      </c>
      <c r="D366" s="1797" t="s">
        <v>1939</v>
      </c>
      <c r="E366" s="2304"/>
      <c r="F366" s="2490">
        <f t="shared" si="7"/>
        <v>252</v>
      </c>
      <c r="G366" s="2490"/>
      <c r="H366" s="2490"/>
      <c r="I366" s="2491"/>
      <c r="J366" s="2408"/>
      <c r="K366" s="2306"/>
      <c r="L366" s="2306"/>
      <c r="M366" s="2307"/>
      <c r="N366" s="2306"/>
      <c r="O366" s="2306"/>
      <c r="P366" s="2306"/>
    </row>
    <row r="367" spans="1:16" s="2308" customFormat="1" ht="18" customHeight="1" outlineLevel="1">
      <c r="A367" s="1162"/>
      <c r="B367" s="824" t="s">
        <v>1893</v>
      </c>
      <c r="C367" s="2765">
        <v>571</v>
      </c>
      <c r="D367" s="1797" t="s">
        <v>1939</v>
      </c>
      <c r="E367" s="2304"/>
      <c r="F367" s="2490">
        <f t="shared" si="7"/>
        <v>143</v>
      </c>
      <c r="G367" s="2490"/>
      <c r="H367" s="2490"/>
      <c r="I367" s="2491"/>
      <c r="J367" s="2408"/>
      <c r="K367" s="2306"/>
      <c r="L367" s="2306"/>
      <c r="M367" s="2307"/>
      <c r="N367" s="2306"/>
      <c r="O367" s="2306"/>
      <c r="P367" s="2306"/>
    </row>
    <row r="368" spans="1:16" s="2308" customFormat="1" ht="18" customHeight="1" outlineLevel="1">
      <c r="A368" s="1162"/>
      <c r="B368" s="824" t="s">
        <v>1894</v>
      </c>
      <c r="C368" s="2765">
        <v>661</v>
      </c>
      <c r="D368" s="1797" t="s">
        <v>1939</v>
      </c>
      <c r="E368" s="2304"/>
      <c r="F368" s="2490">
        <f t="shared" si="7"/>
        <v>166</v>
      </c>
      <c r="G368" s="2490"/>
      <c r="H368" s="2490"/>
      <c r="I368" s="2491"/>
      <c r="J368" s="2408"/>
      <c r="K368" s="2306"/>
      <c r="L368" s="2306"/>
      <c r="M368" s="2307"/>
      <c r="N368" s="2306"/>
      <c r="O368" s="2306"/>
      <c r="P368" s="2306"/>
    </row>
    <row r="369" spans="1:16" s="2308" customFormat="1" ht="18" customHeight="1" outlineLevel="1">
      <c r="A369" s="1162"/>
      <c r="B369" s="824" t="s">
        <v>1895</v>
      </c>
      <c r="C369" s="2765">
        <v>230</v>
      </c>
      <c r="D369" s="1797" t="s">
        <v>1939</v>
      </c>
      <c r="E369" s="2304"/>
      <c r="F369" s="2490">
        <f t="shared" si="7"/>
        <v>58</v>
      </c>
      <c r="G369" s="2490"/>
      <c r="H369" s="2490"/>
      <c r="I369" s="2491"/>
      <c r="J369" s="2408"/>
      <c r="K369" s="2306"/>
      <c r="L369" s="2306"/>
      <c r="M369" s="2307"/>
      <c r="N369" s="2306"/>
      <c r="O369" s="2306"/>
      <c r="P369" s="2306"/>
    </row>
    <row r="370" spans="1:16" s="2308" customFormat="1" ht="18" customHeight="1" outlineLevel="1">
      <c r="A370" s="1162"/>
      <c r="B370" s="824" t="s">
        <v>1896</v>
      </c>
      <c r="C370" s="2765">
        <v>153</v>
      </c>
      <c r="D370" s="1797" t="s">
        <v>1939</v>
      </c>
      <c r="E370" s="2304"/>
      <c r="F370" s="2490">
        <f t="shared" si="7"/>
        <v>39</v>
      </c>
      <c r="G370" s="2490"/>
      <c r="H370" s="2490"/>
      <c r="I370" s="2491"/>
      <c r="J370" s="2408"/>
      <c r="K370" s="2306"/>
      <c r="L370" s="2306"/>
      <c r="M370" s="2307"/>
      <c r="N370" s="2306"/>
      <c r="O370" s="2306"/>
      <c r="P370" s="2306"/>
    </row>
    <row r="371" spans="1:16" s="2308" customFormat="1" ht="18" customHeight="1">
      <c r="A371" s="1162"/>
      <c r="B371" s="824" t="s">
        <v>1897</v>
      </c>
      <c r="C371" s="2722">
        <f>SUM(C367:C370)</f>
        <v>1615</v>
      </c>
      <c r="D371" s="1797" t="s">
        <v>1939</v>
      </c>
      <c r="E371" s="2304"/>
      <c r="F371" s="2490">
        <f t="shared" si="7"/>
        <v>404</v>
      </c>
      <c r="G371" s="2490"/>
      <c r="H371" s="2490"/>
      <c r="I371" s="2491"/>
      <c r="J371" s="2408"/>
      <c r="K371" s="2306"/>
      <c r="L371" s="2306"/>
      <c r="M371" s="2307"/>
      <c r="N371" s="2306"/>
      <c r="O371" s="2306"/>
      <c r="P371" s="2306"/>
    </row>
    <row r="372" spans="1:16" s="2308" customFormat="1" ht="18" customHeight="1" outlineLevel="1">
      <c r="A372" s="1162"/>
      <c r="B372" s="824" t="s">
        <v>1898</v>
      </c>
      <c r="C372" s="2765">
        <v>1054</v>
      </c>
      <c r="D372" s="1797" t="s">
        <v>1939</v>
      </c>
      <c r="E372" s="2304"/>
      <c r="F372" s="2490">
        <f t="shared" si="7"/>
        <v>264</v>
      </c>
      <c r="G372" s="2490"/>
      <c r="H372" s="2490"/>
      <c r="I372" s="2491"/>
      <c r="J372" s="2408"/>
      <c r="K372" s="2306"/>
      <c r="L372" s="2306"/>
      <c r="M372" s="2307"/>
      <c r="N372" s="2306"/>
      <c r="O372" s="2306"/>
      <c r="P372" s="2306"/>
    </row>
    <row r="373" spans="1:16" s="2308" customFormat="1" ht="18" customHeight="1" outlineLevel="1">
      <c r="A373" s="1162"/>
      <c r="B373" s="824" t="s">
        <v>1899</v>
      </c>
      <c r="C373" s="2765">
        <v>129</v>
      </c>
      <c r="D373" s="1797" t="s">
        <v>1939</v>
      </c>
      <c r="E373" s="2304"/>
      <c r="F373" s="2490">
        <f t="shared" si="7"/>
        <v>33</v>
      </c>
      <c r="G373" s="2490"/>
      <c r="H373" s="2490"/>
      <c r="I373" s="2491"/>
      <c r="J373" s="2408"/>
      <c r="K373" s="2306"/>
      <c r="L373" s="2306"/>
      <c r="M373" s="2307"/>
      <c r="N373" s="2306"/>
      <c r="O373" s="2306"/>
      <c r="P373" s="2306"/>
    </row>
    <row r="374" spans="1:16" s="2308" customFormat="1" ht="18" customHeight="1">
      <c r="A374" s="1162"/>
      <c r="B374" s="824" t="s">
        <v>1900</v>
      </c>
      <c r="C374" s="2766">
        <f>SUM(C372:C373)</f>
        <v>1183</v>
      </c>
      <c r="D374" s="1797" t="s">
        <v>1939</v>
      </c>
      <c r="E374" s="2304"/>
      <c r="F374" s="2490">
        <f t="shared" si="7"/>
        <v>296</v>
      </c>
      <c r="G374" s="2490"/>
      <c r="H374" s="2490"/>
      <c r="I374" s="2491"/>
      <c r="J374" s="2408"/>
      <c r="K374" s="2306"/>
      <c r="L374" s="2306"/>
      <c r="M374" s="2307"/>
      <c r="N374" s="2306"/>
      <c r="O374" s="2306"/>
      <c r="P374" s="2306"/>
    </row>
    <row r="375" spans="1:16" s="2308" customFormat="1" ht="18" customHeight="1" outlineLevel="1">
      <c r="A375" s="2455" t="s">
        <v>2026</v>
      </c>
      <c r="B375" s="2436" t="s">
        <v>1901</v>
      </c>
      <c r="C375" s="2765">
        <v>848</v>
      </c>
      <c r="D375" s="1797" t="s">
        <v>1939</v>
      </c>
      <c r="E375" s="2478"/>
      <c r="F375" s="2492">
        <f t="shared" si="7"/>
        <v>212</v>
      </c>
      <c r="G375" s="2492"/>
      <c r="H375" s="2492"/>
      <c r="I375" s="2491"/>
      <c r="J375" s="2441"/>
      <c r="K375" s="2306"/>
      <c r="L375" s="2306"/>
      <c r="M375" s="2307"/>
      <c r="N375" s="2306"/>
      <c r="O375" s="2306"/>
      <c r="P375" s="2306"/>
    </row>
    <row r="376" spans="1:16" s="2308" customFormat="1" ht="18" customHeight="1" outlineLevel="1">
      <c r="A376" s="1162"/>
      <c r="B376" s="824" t="s">
        <v>1902</v>
      </c>
      <c r="C376" s="2765">
        <v>323</v>
      </c>
      <c r="D376" s="1797" t="s">
        <v>1939</v>
      </c>
      <c r="E376" s="2304"/>
      <c r="F376" s="2490">
        <f t="shared" si="7"/>
        <v>81</v>
      </c>
      <c r="G376" s="2490"/>
      <c r="H376" s="2490"/>
      <c r="I376" s="2491"/>
      <c r="J376" s="2408"/>
      <c r="K376" s="2306"/>
      <c r="L376" s="2306"/>
      <c r="M376" s="2307"/>
      <c r="N376" s="2306"/>
      <c r="O376" s="2306"/>
      <c r="P376" s="2306"/>
    </row>
    <row r="377" spans="1:16" s="2308" customFormat="1" ht="18" customHeight="1" outlineLevel="1">
      <c r="A377" s="1162"/>
      <c r="B377" s="824" t="s">
        <v>1903</v>
      </c>
      <c r="C377" s="2765">
        <v>210</v>
      </c>
      <c r="D377" s="1797" t="s">
        <v>1939</v>
      </c>
      <c r="E377" s="2304"/>
      <c r="F377" s="2490">
        <f t="shared" si="7"/>
        <v>53</v>
      </c>
      <c r="G377" s="2490"/>
      <c r="H377" s="2490"/>
      <c r="I377" s="2491"/>
      <c r="J377" s="2408"/>
      <c r="K377" s="2306"/>
      <c r="L377" s="2306"/>
      <c r="M377" s="2307"/>
      <c r="N377" s="2306"/>
      <c r="O377" s="2306"/>
      <c r="P377" s="2306"/>
    </row>
    <row r="378" spans="1:16" s="2308" customFormat="1" ht="18" customHeight="1" outlineLevel="1">
      <c r="A378" s="1483"/>
      <c r="B378" s="824" t="s">
        <v>1904</v>
      </c>
      <c r="C378" s="2765">
        <v>80</v>
      </c>
      <c r="D378" s="1797" t="s">
        <v>1939</v>
      </c>
      <c r="E378" s="2304"/>
      <c r="F378" s="2490">
        <f t="shared" si="7"/>
        <v>20</v>
      </c>
      <c r="G378" s="2490"/>
      <c r="H378" s="2490"/>
      <c r="I378" s="2491"/>
      <c r="J378" s="2408"/>
      <c r="K378" s="2306"/>
      <c r="L378" s="2306"/>
      <c r="M378" s="2307"/>
      <c r="N378" s="2306"/>
      <c r="O378" s="2306"/>
      <c r="P378" s="2306"/>
    </row>
    <row r="379" spans="1:16" s="2308" customFormat="1" ht="18" customHeight="1">
      <c r="A379" s="1162"/>
      <c r="B379" s="824" t="s">
        <v>1905</v>
      </c>
      <c r="C379" s="2722">
        <f>SUM(C375:C378)</f>
        <v>1461</v>
      </c>
      <c r="D379" s="1797" t="s">
        <v>1939</v>
      </c>
      <c r="E379" s="2304"/>
      <c r="F379" s="2490">
        <f t="shared" si="7"/>
        <v>366</v>
      </c>
      <c r="G379" s="2490"/>
      <c r="H379" s="2490"/>
      <c r="I379" s="2491"/>
      <c r="J379" s="2408"/>
      <c r="K379" s="2306"/>
      <c r="L379" s="2306"/>
      <c r="M379" s="2307"/>
      <c r="N379" s="2306"/>
      <c r="O379" s="2306"/>
      <c r="P379" s="2306"/>
    </row>
    <row r="380" spans="1:16" s="2308" customFormat="1" ht="18" customHeight="1" outlineLevel="1">
      <c r="A380" s="1162"/>
      <c r="B380" s="824" t="s">
        <v>1906</v>
      </c>
      <c r="C380" s="2765">
        <v>583</v>
      </c>
      <c r="D380" s="1797" t="s">
        <v>1939</v>
      </c>
      <c r="E380" s="2304"/>
      <c r="F380" s="2490">
        <f t="shared" si="7"/>
        <v>146</v>
      </c>
      <c r="G380" s="2490"/>
      <c r="H380" s="2490"/>
      <c r="I380" s="2491"/>
      <c r="J380" s="2408"/>
      <c r="K380" s="2306"/>
      <c r="L380" s="2306"/>
      <c r="M380" s="2307"/>
      <c r="N380" s="2306"/>
      <c r="O380" s="2306"/>
      <c r="P380" s="2306"/>
    </row>
    <row r="381" spans="1:16" s="2308" customFormat="1" ht="18" customHeight="1" outlineLevel="1">
      <c r="A381" s="1162"/>
      <c r="B381" s="824" t="s">
        <v>1907</v>
      </c>
      <c r="C381" s="2765">
        <v>282</v>
      </c>
      <c r="D381" s="1797" t="s">
        <v>1939</v>
      </c>
      <c r="E381" s="2304"/>
      <c r="F381" s="2490">
        <f t="shared" si="7"/>
        <v>71</v>
      </c>
      <c r="G381" s="2490"/>
      <c r="H381" s="2490"/>
      <c r="I381" s="2491"/>
      <c r="J381" s="2408"/>
      <c r="K381" s="2306"/>
      <c r="L381" s="2306"/>
      <c r="M381" s="2307"/>
      <c r="N381" s="2306"/>
      <c r="O381" s="2306"/>
      <c r="P381" s="2306"/>
    </row>
    <row r="382" spans="1:16" s="2308" customFormat="1" ht="18" customHeight="1" outlineLevel="1">
      <c r="A382" s="1162"/>
      <c r="B382" s="824" t="s">
        <v>1908</v>
      </c>
      <c r="C382" s="2765">
        <v>289</v>
      </c>
      <c r="D382" s="1797" t="s">
        <v>1939</v>
      </c>
      <c r="E382" s="2304"/>
      <c r="F382" s="2490">
        <f t="shared" si="7"/>
        <v>73</v>
      </c>
      <c r="G382" s="2490"/>
      <c r="H382" s="2490"/>
      <c r="I382" s="2491"/>
      <c r="J382" s="2408"/>
      <c r="K382" s="2306"/>
      <c r="L382" s="2306"/>
      <c r="M382" s="2307"/>
      <c r="N382" s="2306"/>
      <c r="O382" s="2306"/>
      <c r="P382" s="2306"/>
    </row>
    <row r="383" spans="1:16" s="2308" customFormat="1" ht="18" customHeight="1">
      <c r="A383" s="1162"/>
      <c r="B383" s="824" t="s">
        <v>1909</v>
      </c>
      <c r="C383" s="2722">
        <f>SUM(C380:C382)</f>
        <v>1154</v>
      </c>
      <c r="D383" s="1797" t="s">
        <v>1939</v>
      </c>
      <c r="E383" s="2304"/>
      <c r="F383" s="2490">
        <f t="shared" si="7"/>
        <v>289</v>
      </c>
      <c r="G383" s="2490"/>
      <c r="H383" s="2490"/>
      <c r="I383" s="2491"/>
      <c r="J383" s="2408"/>
      <c r="K383" s="2306"/>
      <c r="L383" s="2306"/>
      <c r="M383" s="2307"/>
      <c r="N383" s="2306"/>
      <c r="O383" s="2306"/>
      <c r="P383" s="2306"/>
    </row>
    <row r="384" spans="1:16" s="2308" customFormat="1" ht="18" customHeight="1">
      <c r="A384" s="1162"/>
      <c r="B384" s="824" t="s">
        <v>1910</v>
      </c>
      <c r="C384" s="2765">
        <v>657</v>
      </c>
      <c r="D384" s="1797" t="s">
        <v>1939</v>
      </c>
      <c r="E384" s="2304"/>
      <c r="F384" s="2490">
        <f t="shared" si="7"/>
        <v>165</v>
      </c>
      <c r="G384" s="2490"/>
      <c r="H384" s="2490"/>
      <c r="I384" s="2491"/>
      <c r="J384" s="2408"/>
      <c r="K384" s="2306"/>
      <c r="L384" s="2306"/>
      <c r="M384" s="2307"/>
      <c r="N384" s="2306"/>
      <c r="O384" s="2306"/>
      <c r="P384" s="2306"/>
    </row>
    <row r="385" spans="1:16" s="2308" customFormat="1" ht="18" customHeight="1" outlineLevel="1">
      <c r="A385" s="1162"/>
      <c r="B385" s="824" t="s">
        <v>1911</v>
      </c>
      <c r="C385" s="2765">
        <v>459</v>
      </c>
      <c r="D385" s="1797" t="s">
        <v>1939</v>
      </c>
      <c r="E385" s="2304"/>
      <c r="F385" s="2490">
        <f t="shared" si="7"/>
        <v>115</v>
      </c>
      <c r="G385" s="2490"/>
      <c r="H385" s="2490"/>
      <c r="I385" s="2491"/>
      <c r="J385" s="2408"/>
      <c r="K385" s="2306"/>
      <c r="L385" s="2306"/>
      <c r="M385" s="2307"/>
      <c r="N385" s="2306"/>
      <c r="O385" s="2306"/>
      <c r="P385" s="2306"/>
    </row>
    <row r="386" spans="1:16" s="2308" customFormat="1" ht="18" customHeight="1" outlineLevel="1">
      <c r="A386" s="1162"/>
      <c r="B386" s="824" t="s">
        <v>1912</v>
      </c>
      <c r="C386" s="2765">
        <v>234</v>
      </c>
      <c r="D386" s="1797" t="s">
        <v>1939</v>
      </c>
      <c r="E386" s="2304"/>
      <c r="F386" s="2490">
        <f t="shared" si="7"/>
        <v>59</v>
      </c>
      <c r="G386" s="2490"/>
      <c r="H386" s="2490"/>
      <c r="I386" s="2491"/>
      <c r="J386" s="2408"/>
      <c r="K386" s="2306"/>
      <c r="L386" s="2306"/>
      <c r="M386" s="2307"/>
      <c r="N386" s="2306"/>
      <c r="O386" s="2306"/>
      <c r="P386" s="2306"/>
    </row>
    <row r="387" spans="1:16" s="2308" customFormat="1" ht="18" customHeight="1">
      <c r="A387" s="1162"/>
      <c r="B387" s="824" t="s">
        <v>1913</v>
      </c>
      <c r="C387" s="2722">
        <f>SUM(C385:C386)</f>
        <v>693</v>
      </c>
      <c r="D387" s="1797" t="s">
        <v>1939</v>
      </c>
      <c r="E387" s="2304"/>
      <c r="F387" s="2490">
        <f t="shared" si="7"/>
        <v>174</v>
      </c>
      <c r="G387" s="2490"/>
      <c r="H387" s="2490"/>
      <c r="I387" s="2491"/>
      <c r="J387" s="2408"/>
      <c r="K387" s="2306"/>
      <c r="L387" s="2306"/>
      <c r="M387" s="2307"/>
      <c r="N387" s="2306"/>
      <c r="O387" s="2306"/>
      <c r="P387" s="2306"/>
    </row>
    <row r="388" spans="1:16" s="2308" customFormat="1" ht="18" customHeight="1" outlineLevel="1">
      <c r="A388" s="1162"/>
      <c r="B388" s="824" t="s">
        <v>1914</v>
      </c>
      <c r="C388" s="2765">
        <v>323</v>
      </c>
      <c r="D388" s="1797" t="s">
        <v>1939</v>
      </c>
      <c r="E388" s="2304"/>
      <c r="F388" s="2490">
        <f t="shared" si="7"/>
        <v>81</v>
      </c>
      <c r="G388" s="2490"/>
      <c r="H388" s="2490"/>
      <c r="I388" s="2491"/>
      <c r="J388" s="2408"/>
      <c r="K388" s="2306"/>
      <c r="L388" s="2306"/>
      <c r="M388" s="2307"/>
      <c r="N388" s="2306"/>
      <c r="O388" s="2306"/>
      <c r="P388" s="2306"/>
    </row>
    <row r="389" spans="1:16" s="2308" customFormat="1" ht="18" customHeight="1" outlineLevel="1">
      <c r="A389" s="1162"/>
      <c r="B389" s="824" t="s">
        <v>1915</v>
      </c>
      <c r="C389" s="2765">
        <v>484</v>
      </c>
      <c r="D389" s="1797" t="s">
        <v>1939</v>
      </c>
      <c r="E389" s="2304"/>
      <c r="F389" s="2490">
        <f t="shared" si="7"/>
        <v>121</v>
      </c>
      <c r="G389" s="2490"/>
      <c r="H389" s="2490"/>
      <c r="I389" s="2491"/>
      <c r="J389" s="2408"/>
      <c r="K389" s="2306"/>
      <c r="L389" s="2306"/>
      <c r="M389" s="2307"/>
      <c r="N389" s="2306"/>
      <c r="O389" s="2306"/>
      <c r="P389" s="2306"/>
    </row>
    <row r="390" spans="1:16" s="2308" customFormat="1" ht="18" customHeight="1" outlineLevel="1">
      <c r="A390" s="1162"/>
      <c r="B390" s="824" t="s">
        <v>1916</v>
      </c>
      <c r="C390" s="2765">
        <v>512</v>
      </c>
      <c r="D390" s="1797" t="s">
        <v>1939</v>
      </c>
      <c r="E390" s="2304"/>
      <c r="F390" s="2490">
        <f t="shared" si="7"/>
        <v>128</v>
      </c>
      <c r="G390" s="2490"/>
      <c r="H390" s="2490"/>
      <c r="I390" s="2491"/>
      <c r="J390" s="2408"/>
      <c r="K390" s="2306"/>
      <c r="L390" s="2306"/>
      <c r="M390" s="2307"/>
      <c r="N390" s="2306"/>
      <c r="O390" s="2306"/>
      <c r="P390" s="2306"/>
    </row>
    <row r="391" spans="1:16" s="2308" customFormat="1" ht="18" customHeight="1">
      <c r="A391" s="1162"/>
      <c r="B391" s="824" t="s">
        <v>1917</v>
      </c>
      <c r="C391" s="2722">
        <f>SUM(C388:C390)</f>
        <v>1319</v>
      </c>
      <c r="D391" s="1797" t="s">
        <v>1939</v>
      </c>
      <c r="E391" s="2304"/>
      <c r="F391" s="2490">
        <f t="shared" si="7"/>
        <v>330</v>
      </c>
      <c r="G391" s="2490"/>
      <c r="H391" s="2490"/>
      <c r="I391" s="2491"/>
      <c r="J391" s="2408"/>
      <c r="K391" s="2306"/>
      <c r="L391" s="2306"/>
      <c r="M391" s="2307"/>
      <c r="N391" s="2306"/>
      <c r="O391" s="2306"/>
      <c r="P391" s="2306"/>
    </row>
    <row r="392" spans="1:16" s="2308" customFormat="1" ht="18" customHeight="1" outlineLevel="1">
      <c r="A392" s="1162"/>
      <c r="B392" s="824" t="s">
        <v>1918</v>
      </c>
      <c r="C392" s="2765">
        <v>600</v>
      </c>
      <c r="D392" s="1797" t="s">
        <v>1939</v>
      </c>
      <c r="E392" s="2304"/>
      <c r="F392" s="2490">
        <f t="shared" si="7"/>
        <v>150</v>
      </c>
      <c r="G392" s="2490"/>
      <c r="H392" s="2490"/>
      <c r="I392" s="2491"/>
      <c r="J392" s="2408"/>
      <c r="K392" s="2306"/>
      <c r="L392" s="2306"/>
      <c r="M392" s="2307"/>
      <c r="N392" s="2306"/>
      <c r="O392" s="2306"/>
      <c r="P392" s="2306"/>
    </row>
    <row r="393" spans="1:16" s="2308" customFormat="1" ht="18" customHeight="1" outlineLevel="1">
      <c r="A393" s="1162"/>
      <c r="B393" s="824" t="s">
        <v>1919</v>
      </c>
      <c r="C393" s="2765">
        <v>241</v>
      </c>
      <c r="D393" s="1797" t="s">
        <v>1939</v>
      </c>
      <c r="E393" s="2304"/>
      <c r="F393" s="2490">
        <f t="shared" si="7"/>
        <v>61</v>
      </c>
      <c r="G393" s="2490"/>
      <c r="H393" s="2490"/>
      <c r="I393" s="2491"/>
      <c r="J393" s="2408"/>
      <c r="K393" s="2306"/>
      <c r="L393" s="2306"/>
      <c r="M393" s="2307"/>
      <c r="N393" s="2306"/>
      <c r="O393" s="2306"/>
      <c r="P393" s="2306"/>
    </row>
    <row r="394" spans="1:16" s="2308" customFormat="1" ht="18" customHeight="1" outlineLevel="1">
      <c r="A394" s="1162"/>
      <c r="B394" s="824" t="s">
        <v>1920</v>
      </c>
      <c r="C394" s="2765">
        <v>261</v>
      </c>
      <c r="D394" s="1797" t="s">
        <v>1939</v>
      </c>
      <c r="E394" s="2304"/>
      <c r="F394" s="2490">
        <f t="shared" si="7"/>
        <v>66</v>
      </c>
      <c r="G394" s="2490"/>
      <c r="H394" s="2490"/>
      <c r="I394" s="2491"/>
      <c r="J394" s="2408"/>
      <c r="K394" s="2306"/>
      <c r="L394" s="2306"/>
      <c r="M394" s="2307"/>
      <c r="N394" s="2306"/>
      <c r="O394" s="2306"/>
      <c r="P394" s="2306"/>
    </row>
    <row r="395" spans="1:16" s="2308" customFormat="1" ht="18" customHeight="1">
      <c r="A395" s="1162"/>
      <c r="B395" s="824" t="s">
        <v>1921</v>
      </c>
      <c r="C395" s="2722">
        <f>SUM(C392:C394)</f>
        <v>1102</v>
      </c>
      <c r="D395" s="1797" t="s">
        <v>1939</v>
      </c>
      <c r="E395" s="2304"/>
      <c r="F395" s="2490">
        <f t="shared" si="7"/>
        <v>276</v>
      </c>
      <c r="G395" s="2490"/>
      <c r="H395" s="2490"/>
      <c r="I395" s="2491"/>
      <c r="J395" s="2408"/>
      <c r="K395" s="2306"/>
      <c r="L395" s="2306"/>
      <c r="M395" s="2307"/>
      <c r="N395" s="2306"/>
      <c r="O395" s="2306"/>
      <c r="P395" s="2306"/>
    </row>
    <row r="396" spans="1:16" s="2308" customFormat="1" ht="18" customHeight="1" outlineLevel="1">
      <c r="A396" s="1162"/>
      <c r="B396" s="824" t="s">
        <v>1922</v>
      </c>
      <c r="C396" s="2765">
        <v>473</v>
      </c>
      <c r="D396" s="1797" t="s">
        <v>1939</v>
      </c>
      <c r="E396" s="2304"/>
      <c r="F396" s="2490">
        <f t="shared" si="7"/>
        <v>119</v>
      </c>
      <c r="G396" s="2490"/>
      <c r="H396" s="2490"/>
      <c r="I396" s="2491"/>
      <c r="J396" s="2408"/>
      <c r="K396" s="2306"/>
      <c r="L396" s="2306"/>
      <c r="M396" s="2307"/>
      <c r="N396" s="2306"/>
      <c r="O396" s="2306"/>
      <c r="P396" s="2306"/>
    </row>
    <row r="397" spans="1:16" s="2308" customFormat="1" ht="18" customHeight="1" outlineLevel="1">
      <c r="A397" s="1162"/>
      <c r="B397" s="824" t="s">
        <v>1923</v>
      </c>
      <c r="C397" s="2765">
        <v>384</v>
      </c>
      <c r="D397" s="1797" t="s">
        <v>1939</v>
      </c>
      <c r="E397" s="2304"/>
      <c r="F397" s="2490">
        <f t="shared" si="7"/>
        <v>96</v>
      </c>
      <c r="G397" s="2490"/>
      <c r="H397" s="2490"/>
      <c r="I397" s="2491"/>
      <c r="J397" s="2408"/>
      <c r="K397" s="2306"/>
      <c r="L397" s="2306"/>
      <c r="M397" s="2307"/>
      <c r="N397" s="2306"/>
      <c r="O397" s="2306"/>
      <c r="P397" s="2306"/>
    </row>
    <row r="398" spans="1:16" s="2308" customFormat="1" ht="18" customHeight="1" outlineLevel="1">
      <c r="A398" s="1162"/>
      <c r="B398" s="824" t="s">
        <v>1924</v>
      </c>
      <c r="C398" s="2765">
        <v>157</v>
      </c>
      <c r="D398" s="1797" t="s">
        <v>1939</v>
      </c>
      <c r="E398" s="2304"/>
      <c r="F398" s="2490">
        <f t="shared" si="7"/>
        <v>40</v>
      </c>
      <c r="G398" s="2490"/>
      <c r="H398" s="2490"/>
      <c r="I398" s="2491"/>
      <c r="J398" s="2408"/>
      <c r="K398" s="2306"/>
      <c r="L398" s="2306"/>
      <c r="M398" s="2307"/>
      <c r="N398" s="2306"/>
      <c r="O398" s="2306"/>
      <c r="P398" s="2306"/>
    </row>
    <row r="399" spans="1:16" s="2308" customFormat="1" ht="18" customHeight="1" outlineLevel="1">
      <c r="A399" s="1162"/>
      <c r="B399" s="824" t="s">
        <v>1925</v>
      </c>
      <c r="C399" s="2765">
        <v>255</v>
      </c>
      <c r="D399" s="1797" t="s">
        <v>1939</v>
      </c>
      <c r="E399" s="2304"/>
      <c r="F399" s="2490">
        <f t="shared" si="7"/>
        <v>64</v>
      </c>
      <c r="G399" s="2490"/>
      <c r="H399" s="2490"/>
      <c r="I399" s="2491"/>
      <c r="J399" s="2408"/>
      <c r="K399" s="2306"/>
      <c r="L399" s="2306"/>
      <c r="M399" s="2307"/>
      <c r="N399" s="2306"/>
      <c r="O399" s="2306"/>
      <c r="P399" s="2306"/>
    </row>
    <row r="400" spans="1:16" s="2308" customFormat="1" ht="18" customHeight="1">
      <c r="A400" s="1780"/>
      <c r="B400" s="824" t="s">
        <v>1926</v>
      </c>
      <c r="C400" s="2722">
        <f>SUM(C396:C399)</f>
        <v>1269</v>
      </c>
      <c r="D400" s="1797" t="s">
        <v>1939</v>
      </c>
      <c r="E400" s="2304"/>
      <c r="F400" s="2490">
        <f t="shared" si="7"/>
        <v>318</v>
      </c>
      <c r="G400" s="2490"/>
      <c r="H400" s="2490"/>
      <c r="I400" s="2491"/>
      <c r="J400" s="2408"/>
      <c r="K400" s="2306"/>
      <c r="L400" s="2306"/>
      <c r="M400" s="2307"/>
      <c r="N400" s="2306"/>
      <c r="O400" s="2306"/>
      <c r="P400" s="2306"/>
    </row>
    <row r="401" spans="1:16" s="2308" customFormat="1" ht="18" customHeight="1" outlineLevel="1">
      <c r="A401" s="1162"/>
      <c r="B401" s="824" t="s">
        <v>1927</v>
      </c>
      <c r="C401" s="2765">
        <v>558</v>
      </c>
      <c r="D401" s="1797" t="s">
        <v>1939</v>
      </c>
      <c r="E401" s="2304"/>
      <c r="F401" s="2490">
        <f t="shared" si="7"/>
        <v>140</v>
      </c>
      <c r="G401" s="2490"/>
      <c r="H401" s="2490"/>
      <c r="I401" s="2491"/>
      <c r="J401" s="2408"/>
      <c r="K401" s="2306"/>
      <c r="L401" s="2306"/>
      <c r="M401" s="2307"/>
      <c r="N401" s="2306"/>
      <c r="O401" s="2306"/>
      <c r="P401" s="2306"/>
    </row>
    <row r="402" spans="1:16" s="2308" customFormat="1" ht="18" customHeight="1" outlineLevel="1">
      <c r="A402" s="1162"/>
      <c r="B402" s="824" t="s">
        <v>1928</v>
      </c>
      <c r="C402" s="2765">
        <v>225</v>
      </c>
      <c r="D402" s="1797" t="s">
        <v>1939</v>
      </c>
      <c r="E402" s="2304"/>
      <c r="F402" s="2490">
        <f t="shared" si="7"/>
        <v>57</v>
      </c>
      <c r="G402" s="2490"/>
      <c r="H402" s="2490"/>
      <c r="I402" s="2491"/>
      <c r="J402" s="2408"/>
      <c r="K402" s="2306"/>
      <c r="L402" s="2306"/>
      <c r="M402" s="2307"/>
      <c r="N402" s="2306"/>
      <c r="O402" s="2306"/>
      <c r="P402" s="2306"/>
    </row>
    <row r="403" spans="1:16" s="2308" customFormat="1" ht="18" customHeight="1">
      <c r="A403" s="1162"/>
      <c r="B403" s="824" t="s">
        <v>1929</v>
      </c>
      <c r="C403" s="2722">
        <f>SUM(C401:C402)</f>
        <v>783</v>
      </c>
      <c r="D403" s="1797" t="s">
        <v>1939</v>
      </c>
      <c r="E403" s="2304"/>
      <c r="F403" s="2490">
        <f t="shared" si="7"/>
        <v>196</v>
      </c>
      <c r="G403" s="2490"/>
      <c r="H403" s="2490"/>
      <c r="I403" s="2491"/>
      <c r="J403" s="2408"/>
      <c r="K403" s="2306"/>
      <c r="L403" s="2306"/>
      <c r="M403" s="2307"/>
      <c r="N403" s="2306"/>
      <c r="O403" s="2306"/>
      <c r="P403" s="2306"/>
    </row>
    <row r="404" spans="1:16" s="2308" customFormat="1" ht="18" customHeight="1" outlineLevel="1">
      <c r="A404" s="1162"/>
      <c r="B404" s="824" t="s">
        <v>1930</v>
      </c>
      <c r="C404" s="2765">
        <v>238</v>
      </c>
      <c r="D404" s="1797" t="s">
        <v>1939</v>
      </c>
      <c r="E404" s="2304"/>
      <c r="F404" s="2490">
        <f t="shared" si="7"/>
        <v>60</v>
      </c>
      <c r="G404" s="2490"/>
      <c r="H404" s="2490"/>
      <c r="I404" s="2491"/>
      <c r="J404" s="2408"/>
      <c r="K404" s="2306"/>
      <c r="L404" s="2306"/>
      <c r="M404" s="2307"/>
      <c r="N404" s="2306"/>
      <c r="O404" s="2306"/>
      <c r="P404" s="2306"/>
    </row>
    <row r="405" spans="1:16" s="2308" customFormat="1" ht="18" customHeight="1" outlineLevel="1">
      <c r="A405" s="1162"/>
      <c r="B405" s="824" t="s">
        <v>1931</v>
      </c>
      <c r="C405" s="2765">
        <v>172</v>
      </c>
      <c r="D405" s="1797" t="s">
        <v>1939</v>
      </c>
      <c r="E405" s="2304"/>
      <c r="F405" s="2490">
        <f t="shared" si="7"/>
        <v>43</v>
      </c>
      <c r="G405" s="2490"/>
      <c r="H405" s="2490"/>
      <c r="I405" s="2491"/>
      <c r="J405" s="2408"/>
      <c r="K405" s="2306"/>
      <c r="L405" s="2306"/>
      <c r="M405" s="2307"/>
      <c r="N405" s="2306"/>
      <c r="O405" s="2306"/>
      <c r="P405" s="2306"/>
    </row>
    <row r="406" spans="1:16" s="2308" customFormat="1" ht="18" customHeight="1">
      <c r="A406" s="2410"/>
      <c r="B406" s="824" t="s">
        <v>1932</v>
      </c>
      <c r="C406" s="2722">
        <f>SUM(C404:C405)</f>
        <v>410</v>
      </c>
      <c r="D406" s="1797" t="s">
        <v>1939</v>
      </c>
      <c r="E406" s="2304"/>
      <c r="F406" s="2490">
        <f t="shared" si="7"/>
        <v>103</v>
      </c>
      <c r="G406" s="2490"/>
      <c r="H406" s="2490"/>
      <c r="I406" s="2491"/>
      <c r="J406" s="2408"/>
      <c r="K406" s="2306"/>
      <c r="L406" s="2306"/>
      <c r="M406" s="2307"/>
      <c r="N406" s="2306"/>
      <c r="O406" s="2306"/>
      <c r="P406" s="2306"/>
    </row>
    <row r="407" spans="1:16" s="2308" customFormat="1" ht="18" customHeight="1" outlineLevel="1">
      <c r="A407" s="1162"/>
      <c r="B407" s="824" t="s">
        <v>1933</v>
      </c>
      <c r="C407" s="2765">
        <v>206</v>
      </c>
      <c r="D407" s="1797" t="s">
        <v>1939</v>
      </c>
      <c r="E407" s="2304"/>
      <c r="F407" s="2490">
        <f t="shared" si="7"/>
        <v>52</v>
      </c>
      <c r="G407" s="2490"/>
      <c r="H407" s="2490"/>
      <c r="I407" s="2491"/>
      <c r="J407" s="2408"/>
      <c r="K407" s="2306"/>
      <c r="L407" s="2306"/>
      <c r="M407" s="2307"/>
      <c r="N407" s="2306"/>
      <c r="O407" s="2306"/>
      <c r="P407" s="2306"/>
    </row>
    <row r="408" spans="1:16" s="2308" customFormat="1" ht="18" customHeight="1" outlineLevel="1">
      <c r="A408" s="1162"/>
      <c r="B408" s="824" t="s">
        <v>1934</v>
      </c>
      <c r="C408" s="2765">
        <v>449</v>
      </c>
      <c r="D408" s="1797" t="s">
        <v>1939</v>
      </c>
      <c r="E408" s="2304"/>
      <c r="F408" s="2490">
        <f t="shared" si="7"/>
        <v>113</v>
      </c>
      <c r="G408" s="2490"/>
      <c r="H408" s="2490"/>
      <c r="I408" s="2491"/>
      <c r="J408" s="2408"/>
      <c r="K408" s="2306"/>
      <c r="L408" s="2306"/>
      <c r="M408" s="2307"/>
      <c r="N408" s="2306"/>
      <c r="O408" s="2306"/>
      <c r="P408" s="2306"/>
    </row>
    <row r="409" spans="1:16" s="2308" customFormat="1" ht="18" customHeight="1">
      <c r="A409" s="974"/>
      <c r="B409" s="866" t="s">
        <v>1935</v>
      </c>
      <c r="C409" s="2766">
        <f>SUM(C407:C408)</f>
        <v>655</v>
      </c>
      <c r="D409" s="1797" t="s">
        <v>1939</v>
      </c>
      <c r="E409" s="2315"/>
      <c r="F409" s="2490">
        <f t="shared" si="7"/>
        <v>164</v>
      </c>
      <c r="G409" s="2490"/>
      <c r="H409" s="2490"/>
      <c r="I409" s="2491"/>
      <c r="J409" s="2411"/>
      <c r="K409" s="2317"/>
      <c r="L409" s="2318"/>
    </row>
    <row r="410" spans="1:16" ht="26.1" customHeight="1">
      <c r="A410" s="1244"/>
      <c r="B410" s="847"/>
      <c r="C410" s="1776"/>
      <c r="D410" s="1807"/>
      <c r="E410" s="1876"/>
      <c r="F410" s="1688"/>
      <c r="G410" s="1876"/>
      <c r="H410" s="1931"/>
      <c r="I410" s="1931"/>
      <c r="J410" s="1931"/>
    </row>
    <row r="411" spans="1:16" ht="26.1" customHeight="1">
      <c r="A411" s="1780"/>
      <c r="B411" s="4640" t="s">
        <v>1380</v>
      </c>
      <c r="C411" s="4641"/>
      <c r="D411" s="4641"/>
      <c r="E411" s="2493" t="s">
        <v>936</v>
      </c>
      <c r="F411" s="1873"/>
      <c r="G411" s="1873"/>
      <c r="H411" s="744"/>
      <c r="I411" s="36"/>
      <c r="J411" s="2421"/>
    </row>
    <row r="412" spans="1:16" ht="26.1" customHeight="1">
      <c r="A412" s="1780"/>
      <c r="B412" s="2148" t="s">
        <v>1381</v>
      </c>
      <c r="C412" s="2149"/>
      <c r="D412" s="2149"/>
      <c r="E412" s="2493" t="s">
        <v>943</v>
      </c>
      <c r="F412" s="1873"/>
      <c r="G412" s="1873"/>
      <c r="H412" s="744"/>
      <c r="I412" s="36"/>
      <c r="J412" s="55"/>
    </row>
    <row r="413" spans="1:16" s="119" customFormat="1" ht="18" customHeight="1">
      <c r="A413" s="1255"/>
      <c r="B413" s="847" t="s">
        <v>2029</v>
      </c>
      <c r="C413" s="1781"/>
      <c r="D413" s="1807"/>
      <c r="E413" s="2493" t="s">
        <v>663</v>
      </c>
      <c r="F413" s="2494"/>
      <c r="G413" s="2494"/>
      <c r="H413" s="2495"/>
      <c r="I413" s="2496"/>
      <c r="J413" s="2396"/>
    </row>
    <row r="414" spans="1:16" s="119" customFormat="1" ht="18" customHeight="1">
      <c r="A414" s="1255"/>
      <c r="B414" s="847" t="s">
        <v>2171</v>
      </c>
      <c r="C414" s="1781"/>
      <c r="D414" s="1807"/>
      <c r="E414" s="2493"/>
      <c r="F414" s="2975">
        <f>C416/2</f>
        <v>34522.5</v>
      </c>
      <c r="G414" s="2975">
        <v>69264</v>
      </c>
      <c r="H414" s="1931"/>
      <c r="I414" s="2349">
        <v>1</v>
      </c>
      <c r="J414" s="2396"/>
    </row>
    <row r="415" spans="1:16" s="119" customFormat="1" ht="18" customHeight="1">
      <c r="A415" s="1243"/>
      <c r="B415" s="847" t="s">
        <v>2030</v>
      </c>
      <c r="C415" s="1781"/>
      <c r="D415" s="2497"/>
      <c r="E415" s="2452"/>
      <c r="F415" s="2498">
        <v>0.5</v>
      </c>
      <c r="G415" s="2498"/>
      <c r="H415" s="2491"/>
      <c r="I415" s="2491"/>
      <c r="J415" s="2396"/>
    </row>
    <row r="416" spans="1:16" s="2308" customFormat="1" ht="18" customHeight="1">
      <c r="A416" s="2413"/>
      <c r="B416" s="824" t="s">
        <v>1938</v>
      </c>
      <c r="C416" s="2722">
        <v>69045</v>
      </c>
      <c r="D416" s="1797"/>
      <c r="E416" s="2304"/>
      <c r="F416" s="2498">
        <v>0.5</v>
      </c>
      <c r="G416" s="2498"/>
      <c r="H416" s="2491"/>
      <c r="I416" s="2491"/>
      <c r="J416" s="2408"/>
      <c r="K416" s="2306"/>
      <c r="L416" s="2306"/>
      <c r="M416" s="2307"/>
      <c r="N416" s="2306"/>
      <c r="O416" s="2306"/>
      <c r="P416" s="2306"/>
    </row>
    <row r="417" spans="1:16" s="2308" customFormat="1" ht="18" customHeight="1" outlineLevel="1">
      <c r="A417" s="1162"/>
      <c r="B417" s="824" t="s">
        <v>1880</v>
      </c>
      <c r="C417" s="2722">
        <v>758</v>
      </c>
      <c r="D417" s="1797"/>
      <c r="E417" s="2304"/>
      <c r="F417" s="2498">
        <v>0.5</v>
      </c>
      <c r="G417" s="2498"/>
      <c r="H417" s="2491"/>
      <c r="I417" s="2491"/>
      <c r="J417" s="2408"/>
      <c r="K417" s="2306"/>
      <c r="L417" s="2306"/>
      <c r="M417" s="2307"/>
      <c r="N417" s="2306"/>
      <c r="O417" s="2306"/>
      <c r="P417" s="2306"/>
    </row>
    <row r="418" spans="1:16" s="2308" customFormat="1" ht="18" customHeight="1" outlineLevel="1">
      <c r="A418" s="1162"/>
      <c r="B418" s="824" t="s">
        <v>1881</v>
      </c>
      <c r="C418" s="2722">
        <v>87</v>
      </c>
      <c r="D418" s="1797"/>
      <c r="E418" s="2304"/>
      <c r="F418" s="2498">
        <v>0.5</v>
      </c>
      <c r="G418" s="2498"/>
      <c r="H418" s="2491"/>
      <c r="I418" s="2491"/>
      <c r="J418" s="2408"/>
      <c r="K418" s="2306"/>
      <c r="L418" s="2306"/>
      <c r="M418" s="2307"/>
      <c r="N418" s="2306"/>
      <c r="O418" s="2306"/>
      <c r="P418" s="2306"/>
    </row>
    <row r="419" spans="1:16" s="2308" customFormat="1" ht="18" customHeight="1" outlineLevel="1">
      <c r="A419" s="1162"/>
      <c r="B419" s="824" t="s">
        <v>1882</v>
      </c>
      <c r="C419" s="2722">
        <v>210</v>
      </c>
      <c r="D419" s="1797"/>
      <c r="E419" s="2304"/>
      <c r="F419" s="2498">
        <v>0.5</v>
      </c>
      <c r="G419" s="2498"/>
      <c r="H419" s="2491"/>
      <c r="I419" s="2491"/>
      <c r="J419" s="2408"/>
      <c r="K419" s="2306"/>
      <c r="L419" s="2306"/>
      <c r="M419" s="2307"/>
      <c r="N419" s="2306"/>
      <c r="O419" s="2306"/>
      <c r="P419" s="2306"/>
    </row>
    <row r="420" spans="1:16" s="2308" customFormat="1" ht="18" customHeight="1" outlineLevel="1">
      <c r="A420" s="1162"/>
      <c r="B420" s="824" t="s">
        <v>1883</v>
      </c>
      <c r="C420" s="2722">
        <v>88</v>
      </c>
      <c r="D420" s="1797"/>
      <c r="E420" s="2304"/>
      <c r="F420" s="2498">
        <v>0.5</v>
      </c>
      <c r="G420" s="2498"/>
      <c r="H420" s="2491"/>
      <c r="I420" s="2491"/>
      <c r="J420" s="2408"/>
      <c r="K420" s="2306"/>
      <c r="L420" s="2306"/>
      <c r="M420" s="2307"/>
      <c r="N420" s="2306"/>
      <c r="O420" s="2306"/>
      <c r="P420" s="2306"/>
    </row>
    <row r="421" spans="1:16" s="2308" customFormat="1" ht="18" customHeight="1">
      <c r="A421" s="1162"/>
      <c r="B421" s="824" t="s">
        <v>1884</v>
      </c>
      <c r="C421" s="2722">
        <f>SUM(C417:C420)</f>
        <v>1143</v>
      </c>
      <c r="D421" s="1797"/>
      <c r="E421" s="2304"/>
      <c r="F421" s="2498">
        <v>0.5</v>
      </c>
      <c r="G421" s="2498"/>
      <c r="H421" s="2491"/>
      <c r="I421" s="2491"/>
      <c r="J421" s="2408"/>
      <c r="K421" s="2306"/>
      <c r="L421" s="2306"/>
      <c r="M421" s="2307"/>
      <c r="N421" s="2306"/>
      <c r="O421" s="2306"/>
      <c r="P421" s="2306"/>
    </row>
    <row r="422" spans="1:16" s="2308" customFormat="1" ht="18" customHeight="1" outlineLevel="1">
      <c r="A422" s="1162"/>
      <c r="B422" s="824" t="s">
        <v>1885</v>
      </c>
      <c r="C422" s="2722">
        <v>1172</v>
      </c>
      <c r="D422" s="1797"/>
      <c r="E422" s="2304"/>
      <c r="F422" s="2498">
        <v>0.5</v>
      </c>
      <c r="G422" s="2498"/>
      <c r="H422" s="2491"/>
      <c r="I422" s="2491"/>
      <c r="J422" s="2408"/>
      <c r="K422" s="2306"/>
      <c r="L422" s="2306"/>
      <c r="M422" s="2307"/>
      <c r="N422" s="2306"/>
      <c r="O422" s="2306"/>
      <c r="P422" s="2306"/>
    </row>
    <row r="423" spans="1:16" s="2308" customFormat="1" ht="18" customHeight="1" outlineLevel="1">
      <c r="A423" s="1166"/>
      <c r="B423" s="990" t="s">
        <v>1886</v>
      </c>
      <c r="C423" s="2723">
        <v>421</v>
      </c>
      <c r="D423" s="2171"/>
      <c r="E423" s="2310"/>
      <c r="F423" s="2498">
        <v>0.5</v>
      </c>
      <c r="G423" s="2498"/>
      <c r="H423" s="2491"/>
      <c r="I423" s="2491"/>
      <c r="J423" s="2434"/>
      <c r="K423" s="2306"/>
      <c r="L423" s="2306"/>
      <c r="M423" s="2307"/>
      <c r="N423" s="2306"/>
      <c r="O423" s="2306"/>
      <c r="P423" s="2306"/>
    </row>
    <row r="424" spans="1:16" s="2308" customFormat="1" ht="18" customHeight="1" outlineLevel="1">
      <c r="A424" s="1676" t="s">
        <v>2026</v>
      </c>
      <c r="B424" s="2436" t="s">
        <v>1887</v>
      </c>
      <c r="C424" s="2724">
        <v>934</v>
      </c>
      <c r="D424" s="2500"/>
      <c r="E424" s="2478"/>
      <c r="F424" s="2498">
        <v>0.5</v>
      </c>
      <c r="G424" s="2498"/>
      <c r="H424" s="2491"/>
      <c r="I424" s="2491"/>
      <c r="J424" s="2441"/>
      <c r="K424" s="2306"/>
      <c r="L424" s="2306"/>
      <c r="M424" s="2307"/>
      <c r="N424" s="2306"/>
      <c r="O424" s="2306"/>
      <c r="P424" s="2306"/>
    </row>
    <row r="425" spans="1:16" s="2308" customFormat="1" ht="18" customHeight="1">
      <c r="A425" s="1162"/>
      <c r="B425" s="824" t="s">
        <v>1888</v>
      </c>
      <c r="C425" s="2722">
        <f>SUM(C422:C424)</f>
        <v>2527</v>
      </c>
      <c r="D425" s="1797"/>
      <c r="E425" s="2304"/>
      <c r="F425" s="2498">
        <v>0.5</v>
      </c>
      <c r="G425" s="2498"/>
      <c r="H425" s="2491"/>
      <c r="I425" s="2491"/>
      <c r="J425" s="2408"/>
      <c r="K425" s="2306"/>
      <c r="L425" s="2306"/>
      <c r="M425" s="2307"/>
      <c r="N425" s="2306"/>
      <c r="O425" s="2306"/>
      <c r="P425" s="2306"/>
    </row>
    <row r="426" spans="1:16" s="2308" customFormat="1" ht="18" customHeight="1" outlineLevel="1">
      <c r="A426" s="1162"/>
      <c r="B426" s="824" t="s">
        <v>1889</v>
      </c>
      <c r="C426" s="2722">
        <v>153</v>
      </c>
      <c r="D426" s="1797"/>
      <c r="E426" s="2304"/>
      <c r="F426" s="2498">
        <v>0.5</v>
      </c>
      <c r="G426" s="2498"/>
      <c r="H426" s="2491"/>
      <c r="I426" s="2491"/>
      <c r="J426" s="2408"/>
      <c r="K426" s="2306"/>
      <c r="L426" s="2306"/>
      <c r="M426" s="2307"/>
      <c r="N426" s="2306"/>
      <c r="O426" s="2306"/>
      <c r="P426" s="2306"/>
    </row>
    <row r="427" spans="1:16" s="2308" customFormat="1" ht="18" customHeight="1" outlineLevel="1">
      <c r="A427" s="1162"/>
      <c r="B427" s="824" t="s">
        <v>1890</v>
      </c>
      <c r="C427" s="2722">
        <v>634</v>
      </c>
      <c r="D427" s="1797"/>
      <c r="E427" s="2304"/>
      <c r="F427" s="2498">
        <v>0.5</v>
      </c>
      <c r="G427" s="2498"/>
      <c r="H427" s="2491"/>
      <c r="I427" s="2491"/>
      <c r="J427" s="2408"/>
      <c r="K427" s="2306"/>
      <c r="L427" s="2306"/>
      <c r="M427" s="2307"/>
      <c r="N427" s="2306"/>
      <c r="O427" s="2306"/>
      <c r="P427" s="2306"/>
    </row>
    <row r="428" spans="1:16" s="2308" customFormat="1" ht="18" customHeight="1" outlineLevel="1">
      <c r="A428" s="1162"/>
      <c r="B428" s="824" t="s">
        <v>1891</v>
      </c>
      <c r="C428" s="2722">
        <v>2282</v>
      </c>
      <c r="D428" s="1797"/>
      <c r="E428" s="2304"/>
      <c r="F428" s="2498">
        <v>0.5</v>
      </c>
      <c r="G428" s="2498"/>
      <c r="H428" s="2491"/>
      <c r="I428" s="2491"/>
      <c r="J428" s="2408"/>
      <c r="K428" s="2306"/>
      <c r="L428" s="2306"/>
      <c r="M428" s="2307"/>
      <c r="N428" s="2306"/>
      <c r="O428" s="2306"/>
      <c r="P428" s="2306"/>
    </row>
    <row r="429" spans="1:16" s="2308" customFormat="1" ht="18" customHeight="1">
      <c r="A429" s="1162"/>
      <c r="B429" s="824" t="s">
        <v>1892</v>
      </c>
      <c r="C429" s="2722">
        <f>SUM(C426:C428)</f>
        <v>3069</v>
      </c>
      <c r="D429" s="1797"/>
      <c r="E429" s="2304"/>
      <c r="F429" s="2498">
        <v>0.5</v>
      </c>
      <c r="G429" s="2498"/>
      <c r="H429" s="2491"/>
      <c r="I429" s="2491"/>
      <c r="J429" s="2408"/>
      <c r="K429" s="2306"/>
      <c r="L429" s="2306"/>
      <c r="M429" s="2307"/>
      <c r="N429" s="2306"/>
      <c r="O429" s="2306"/>
      <c r="P429" s="2306"/>
    </row>
    <row r="430" spans="1:16" s="2308" customFormat="1" ht="18" customHeight="1" outlineLevel="1">
      <c r="A430" s="1162"/>
      <c r="B430" s="824" t="s">
        <v>1893</v>
      </c>
      <c r="C430" s="2722">
        <v>4527</v>
      </c>
      <c r="D430" s="1797"/>
      <c r="E430" s="2304"/>
      <c r="F430" s="2498">
        <v>0.5</v>
      </c>
      <c r="G430" s="2498"/>
      <c r="H430" s="2491"/>
      <c r="I430" s="2491"/>
      <c r="J430" s="2408"/>
      <c r="K430" s="2306"/>
      <c r="L430" s="2306"/>
      <c r="M430" s="2307"/>
      <c r="N430" s="2306"/>
      <c r="O430" s="2306"/>
      <c r="P430" s="2306"/>
    </row>
    <row r="431" spans="1:16" s="2308" customFormat="1" ht="18" customHeight="1" outlineLevel="1">
      <c r="A431" s="1162"/>
      <c r="B431" s="824" t="s">
        <v>1894</v>
      </c>
      <c r="C431" s="2722">
        <v>719</v>
      </c>
      <c r="D431" s="1797"/>
      <c r="E431" s="2304"/>
      <c r="F431" s="2498">
        <v>0.5</v>
      </c>
      <c r="G431" s="2498"/>
      <c r="H431" s="2491"/>
      <c r="I431" s="2491"/>
      <c r="J431" s="2408"/>
      <c r="K431" s="2306"/>
      <c r="L431" s="2306"/>
      <c r="M431" s="2307"/>
      <c r="N431" s="2306"/>
      <c r="O431" s="2306"/>
      <c r="P431" s="2306"/>
    </row>
    <row r="432" spans="1:16" s="2308" customFormat="1" ht="18" customHeight="1" outlineLevel="1">
      <c r="A432" s="1162"/>
      <c r="B432" s="824" t="s">
        <v>1895</v>
      </c>
      <c r="C432" s="2722">
        <v>2801</v>
      </c>
      <c r="D432" s="1797"/>
      <c r="E432" s="2304"/>
      <c r="F432" s="2498">
        <v>0.5</v>
      </c>
      <c r="G432" s="2498"/>
      <c r="H432" s="2491"/>
      <c r="I432" s="2491"/>
      <c r="J432" s="2408"/>
      <c r="K432" s="2306"/>
      <c r="L432" s="2306"/>
      <c r="M432" s="2307"/>
      <c r="N432" s="2306"/>
      <c r="O432" s="2306"/>
      <c r="P432" s="2306"/>
    </row>
    <row r="433" spans="1:16" s="2308" customFormat="1" ht="18" customHeight="1" outlineLevel="1">
      <c r="A433" s="1162"/>
      <c r="B433" s="824" t="s">
        <v>1896</v>
      </c>
      <c r="C433" s="2722">
        <v>1088</v>
      </c>
      <c r="D433" s="1797"/>
      <c r="E433" s="2304"/>
      <c r="F433" s="2498">
        <v>0.5</v>
      </c>
      <c r="G433" s="2498"/>
      <c r="H433" s="2491"/>
      <c r="I433" s="2491"/>
      <c r="J433" s="2408"/>
      <c r="K433" s="2306"/>
      <c r="L433" s="2306"/>
      <c r="M433" s="2307"/>
      <c r="N433" s="2306"/>
      <c r="O433" s="2306"/>
      <c r="P433" s="2306"/>
    </row>
    <row r="434" spans="1:16" s="2308" customFormat="1" ht="18" customHeight="1">
      <c r="A434" s="1162"/>
      <c r="B434" s="824" t="s">
        <v>1897</v>
      </c>
      <c r="C434" s="2722">
        <v>9135</v>
      </c>
      <c r="D434" s="1797"/>
      <c r="E434" s="2304"/>
      <c r="F434" s="2498">
        <v>0.5</v>
      </c>
      <c r="G434" s="2498"/>
      <c r="H434" s="2491"/>
      <c r="I434" s="2491"/>
      <c r="J434" s="2408"/>
      <c r="K434" s="2306"/>
      <c r="L434" s="2306"/>
      <c r="M434" s="2307"/>
      <c r="N434" s="2306"/>
      <c r="O434" s="2306"/>
      <c r="P434" s="2306"/>
    </row>
    <row r="435" spans="1:16" s="2308" customFormat="1" ht="18" customHeight="1" outlineLevel="1">
      <c r="A435" s="1162"/>
      <c r="B435" s="824" t="s">
        <v>1898</v>
      </c>
      <c r="C435" s="2725">
        <v>9580</v>
      </c>
      <c r="D435" s="1797"/>
      <c r="E435" s="2304"/>
      <c r="F435" s="2498">
        <v>0.5</v>
      </c>
      <c r="G435" s="2498"/>
      <c r="H435" s="2491"/>
      <c r="I435" s="2491"/>
      <c r="J435" s="2408"/>
      <c r="K435" s="2306"/>
      <c r="L435" s="2306"/>
      <c r="M435" s="2307"/>
      <c r="N435" s="2306"/>
      <c r="O435" s="2306"/>
      <c r="P435" s="2306"/>
    </row>
    <row r="436" spans="1:16" s="2308" customFormat="1" ht="18" customHeight="1" outlineLevel="1">
      <c r="A436" s="1162"/>
      <c r="B436" s="824" t="s">
        <v>1899</v>
      </c>
      <c r="C436" s="2725">
        <v>192</v>
      </c>
      <c r="D436" s="1797"/>
      <c r="E436" s="2304"/>
      <c r="F436" s="2498">
        <v>0.5</v>
      </c>
      <c r="G436" s="2498"/>
      <c r="H436" s="2491"/>
      <c r="I436" s="2491"/>
      <c r="J436" s="2408"/>
      <c r="K436" s="2306"/>
      <c r="L436" s="2306"/>
      <c r="M436" s="2307"/>
      <c r="N436" s="2306"/>
      <c r="O436" s="2306"/>
      <c r="P436" s="2306"/>
    </row>
    <row r="437" spans="1:16" s="2308" customFormat="1" ht="18" customHeight="1">
      <c r="A437" s="1162"/>
      <c r="B437" s="824" t="s">
        <v>1900</v>
      </c>
      <c r="C437" s="2725">
        <v>9772</v>
      </c>
      <c r="D437" s="1797"/>
      <c r="E437" s="2304"/>
      <c r="F437" s="2498">
        <v>0.5</v>
      </c>
      <c r="G437" s="2498"/>
      <c r="H437" s="2491"/>
      <c r="I437" s="2491"/>
      <c r="J437" s="2408"/>
      <c r="K437" s="2306"/>
      <c r="L437" s="2306"/>
      <c r="M437" s="2307"/>
      <c r="N437" s="2306"/>
      <c r="O437" s="2306"/>
      <c r="P437" s="2306"/>
    </row>
    <row r="438" spans="1:16" s="2308" customFormat="1" ht="18" customHeight="1" outlineLevel="1">
      <c r="A438" s="1162"/>
      <c r="B438" s="824" t="s">
        <v>1901</v>
      </c>
      <c r="C438" s="2725">
        <v>890</v>
      </c>
      <c r="D438" s="1797"/>
      <c r="E438" s="2304"/>
      <c r="F438" s="2498">
        <v>0.5</v>
      </c>
      <c r="G438" s="2498"/>
      <c r="H438" s="2491"/>
      <c r="I438" s="2491"/>
      <c r="J438" s="2408"/>
      <c r="K438" s="2306"/>
      <c r="L438" s="2306"/>
      <c r="M438" s="2307"/>
      <c r="N438" s="2306"/>
      <c r="O438" s="2306"/>
      <c r="P438" s="2306"/>
    </row>
    <row r="439" spans="1:16" s="2308" customFormat="1" ht="18" customHeight="1" outlineLevel="1">
      <c r="A439" s="1162"/>
      <c r="B439" s="824" t="s">
        <v>1902</v>
      </c>
      <c r="C439" s="2725">
        <v>3162</v>
      </c>
      <c r="D439" s="1797"/>
      <c r="E439" s="2304"/>
      <c r="F439" s="2498">
        <v>0.5</v>
      </c>
      <c r="G439" s="2498"/>
      <c r="H439" s="2491"/>
      <c r="I439" s="2491"/>
      <c r="J439" s="2408"/>
      <c r="K439" s="2306"/>
      <c r="L439" s="2306"/>
      <c r="M439" s="2307"/>
      <c r="N439" s="2306"/>
      <c r="O439" s="2306"/>
      <c r="P439" s="2306"/>
    </row>
    <row r="440" spans="1:16" s="2308" customFormat="1" ht="18" customHeight="1" outlineLevel="1">
      <c r="A440" s="1162"/>
      <c r="B440" s="824" t="s">
        <v>1903</v>
      </c>
      <c r="C440" s="2725">
        <v>1011</v>
      </c>
      <c r="D440" s="1797"/>
      <c r="E440" s="2304"/>
      <c r="F440" s="2498">
        <v>0.5</v>
      </c>
      <c r="G440" s="2498"/>
      <c r="H440" s="2491"/>
      <c r="I440" s="2491"/>
      <c r="J440" s="2408"/>
      <c r="K440" s="2306"/>
      <c r="L440" s="2306"/>
      <c r="M440" s="2307"/>
      <c r="N440" s="2306"/>
      <c r="O440" s="2306"/>
      <c r="P440" s="2306"/>
    </row>
    <row r="441" spans="1:16" s="2308" customFormat="1" ht="18" customHeight="1" outlineLevel="1">
      <c r="A441" s="1483"/>
      <c r="B441" s="824" t="s">
        <v>1904</v>
      </c>
      <c r="C441" s="2725">
        <v>401</v>
      </c>
      <c r="D441" s="1797"/>
      <c r="E441" s="2304"/>
      <c r="F441" s="2498">
        <v>0.5</v>
      </c>
      <c r="G441" s="2498"/>
      <c r="H441" s="2491"/>
      <c r="I441" s="2491"/>
      <c r="J441" s="2408"/>
      <c r="K441" s="2306"/>
      <c r="L441" s="2306"/>
      <c r="M441" s="2307"/>
      <c r="N441" s="2306"/>
      <c r="O441" s="2306"/>
      <c r="P441" s="2306"/>
    </row>
    <row r="442" spans="1:16" s="2308" customFormat="1" ht="18" customHeight="1">
      <c r="A442" s="1162"/>
      <c r="B442" s="824" t="s">
        <v>1905</v>
      </c>
      <c r="C442" s="2725">
        <v>5464</v>
      </c>
      <c r="D442" s="1797"/>
      <c r="E442" s="2304"/>
      <c r="F442" s="2498">
        <v>0.5</v>
      </c>
      <c r="G442" s="2498"/>
      <c r="H442" s="2491"/>
      <c r="I442" s="2491"/>
      <c r="J442" s="2408"/>
      <c r="K442" s="2306"/>
      <c r="L442" s="2306"/>
      <c r="M442" s="2307"/>
      <c r="N442" s="2306"/>
      <c r="O442" s="2306"/>
      <c r="P442" s="2306"/>
    </row>
    <row r="443" spans="1:16" s="2308" customFormat="1" ht="18" customHeight="1" outlineLevel="1">
      <c r="A443" s="1162"/>
      <c r="B443" s="824" t="s">
        <v>1906</v>
      </c>
      <c r="C443" s="2725">
        <v>3362</v>
      </c>
      <c r="D443" s="1797"/>
      <c r="E443" s="2304"/>
      <c r="F443" s="2498">
        <v>0.5</v>
      </c>
      <c r="G443" s="2498"/>
      <c r="H443" s="2491"/>
      <c r="I443" s="2491"/>
      <c r="J443" s="2408"/>
      <c r="K443" s="2306"/>
      <c r="L443" s="2306"/>
      <c r="M443" s="2307"/>
      <c r="N443" s="2306"/>
      <c r="O443" s="2306"/>
      <c r="P443" s="2306"/>
    </row>
    <row r="444" spans="1:16" s="2308" customFormat="1" ht="18" customHeight="1" outlineLevel="1">
      <c r="A444" s="1162"/>
      <c r="B444" s="824" t="s">
        <v>1907</v>
      </c>
      <c r="C444" s="2725">
        <v>364</v>
      </c>
      <c r="D444" s="1797"/>
      <c r="E444" s="2304"/>
      <c r="F444" s="2498">
        <v>0.5</v>
      </c>
      <c r="G444" s="2498"/>
      <c r="H444" s="2491"/>
      <c r="I444" s="2491"/>
      <c r="J444" s="2408"/>
      <c r="K444" s="2306"/>
      <c r="L444" s="2306"/>
      <c r="M444" s="2307"/>
      <c r="N444" s="2306"/>
      <c r="O444" s="2306"/>
      <c r="P444" s="2306"/>
    </row>
    <row r="445" spans="1:16" s="2308" customFormat="1" ht="18" customHeight="1" outlineLevel="1">
      <c r="A445" s="1162"/>
      <c r="B445" s="824" t="s">
        <v>1908</v>
      </c>
      <c r="C445" s="2725">
        <v>3039</v>
      </c>
      <c r="D445" s="1797"/>
      <c r="E445" s="2304"/>
      <c r="F445" s="2498">
        <v>0.5</v>
      </c>
      <c r="G445" s="2498"/>
      <c r="H445" s="2491"/>
      <c r="I445" s="2491"/>
      <c r="J445" s="2408"/>
      <c r="K445" s="2306"/>
      <c r="L445" s="2306"/>
      <c r="M445" s="2307"/>
      <c r="N445" s="2306"/>
      <c r="O445" s="2306"/>
      <c r="P445" s="2306"/>
    </row>
    <row r="446" spans="1:16" s="2308" customFormat="1" ht="18" customHeight="1">
      <c r="A446" s="2501"/>
      <c r="B446" s="830" t="s">
        <v>1909</v>
      </c>
      <c r="C446" s="2726">
        <v>6765</v>
      </c>
      <c r="D446" s="2503"/>
      <c r="E446" s="2504"/>
      <c r="F446" s="2498">
        <v>0.5</v>
      </c>
      <c r="G446" s="2498"/>
      <c r="H446" s="2491"/>
      <c r="I446" s="2491"/>
      <c r="J446" s="2411"/>
      <c r="K446" s="2306"/>
      <c r="L446" s="2306"/>
      <c r="M446" s="2307"/>
      <c r="N446" s="2306"/>
      <c r="O446" s="2306"/>
      <c r="P446" s="2306"/>
    </row>
    <row r="447" spans="1:16" s="2308" customFormat="1" ht="18" customHeight="1">
      <c r="A447" s="1780"/>
      <c r="B447" s="824" t="s">
        <v>1910</v>
      </c>
      <c r="C447" s="2725">
        <v>336</v>
      </c>
      <c r="D447" s="1797"/>
      <c r="E447" s="2304"/>
      <c r="F447" s="2498">
        <v>0.5</v>
      </c>
      <c r="G447" s="2498"/>
      <c r="H447" s="2491"/>
      <c r="I447" s="2491"/>
      <c r="J447" s="2408"/>
      <c r="K447" s="2306"/>
      <c r="L447" s="2306"/>
      <c r="M447" s="2307"/>
      <c r="N447" s="2306"/>
      <c r="O447" s="2306"/>
      <c r="P447" s="2306"/>
    </row>
    <row r="448" spans="1:16" s="2308" customFormat="1" ht="18" customHeight="1" outlineLevel="1">
      <c r="A448" s="1162"/>
      <c r="B448" s="824" t="s">
        <v>1911</v>
      </c>
      <c r="C448" s="2725">
        <v>1263</v>
      </c>
      <c r="D448" s="1797"/>
      <c r="E448" s="2304"/>
      <c r="F448" s="2498">
        <v>0.5</v>
      </c>
      <c r="G448" s="2498"/>
      <c r="H448" s="2491"/>
      <c r="I448" s="2491"/>
      <c r="J448" s="2408"/>
      <c r="K448" s="2306"/>
      <c r="L448" s="2306"/>
      <c r="M448" s="2307"/>
      <c r="N448" s="2306"/>
      <c r="O448" s="2306"/>
      <c r="P448" s="2306"/>
    </row>
    <row r="449" spans="1:16" s="2308" customFormat="1" ht="18" customHeight="1" outlineLevel="1">
      <c r="A449" s="1162"/>
      <c r="B449" s="824" t="s">
        <v>1912</v>
      </c>
      <c r="C449" s="2725">
        <v>299</v>
      </c>
      <c r="D449" s="1797"/>
      <c r="E449" s="2304"/>
      <c r="F449" s="2498">
        <v>0.5</v>
      </c>
      <c r="G449" s="2498"/>
      <c r="H449" s="2491"/>
      <c r="I449" s="2491"/>
      <c r="J449" s="2408"/>
      <c r="K449" s="2306"/>
      <c r="L449" s="2306"/>
      <c r="M449" s="2307"/>
      <c r="N449" s="2306"/>
      <c r="O449" s="2306"/>
      <c r="P449" s="2306"/>
    </row>
    <row r="450" spans="1:16" s="2308" customFormat="1" ht="18" customHeight="1">
      <c r="A450" s="1162"/>
      <c r="B450" s="824" t="s">
        <v>1913</v>
      </c>
      <c r="C450" s="2725">
        <v>1562</v>
      </c>
      <c r="D450" s="1797"/>
      <c r="E450" s="2304"/>
      <c r="F450" s="2498">
        <v>0.5</v>
      </c>
      <c r="G450" s="2498"/>
      <c r="H450" s="2491"/>
      <c r="I450" s="2491"/>
      <c r="J450" s="2408"/>
      <c r="K450" s="2306"/>
      <c r="L450" s="2306"/>
      <c r="M450" s="2307"/>
      <c r="N450" s="2306"/>
      <c r="O450" s="2306"/>
      <c r="P450" s="2306"/>
    </row>
    <row r="451" spans="1:16" s="2308" customFormat="1" ht="18" customHeight="1" outlineLevel="1">
      <c r="A451" s="1162"/>
      <c r="B451" s="824" t="s">
        <v>1914</v>
      </c>
      <c r="C451" s="2725">
        <v>506</v>
      </c>
      <c r="D451" s="1797"/>
      <c r="E451" s="2304"/>
      <c r="F451" s="2498">
        <v>0.5</v>
      </c>
      <c r="G451" s="2498"/>
      <c r="H451" s="2491"/>
      <c r="I451" s="2491"/>
      <c r="J451" s="2408"/>
      <c r="K451" s="2306"/>
      <c r="L451" s="2306"/>
      <c r="M451" s="2307"/>
      <c r="N451" s="2306"/>
      <c r="O451" s="2306"/>
      <c r="P451" s="2306"/>
    </row>
    <row r="452" spans="1:16" s="2308" customFormat="1" ht="18" customHeight="1" outlineLevel="1">
      <c r="A452" s="1162"/>
      <c r="B452" s="824" t="s">
        <v>1915</v>
      </c>
      <c r="C452" s="2725">
        <v>781</v>
      </c>
      <c r="D452" s="1797"/>
      <c r="E452" s="2304"/>
      <c r="F452" s="2498">
        <v>0.5</v>
      </c>
      <c r="G452" s="2498"/>
      <c r="H452" s="2491"/>
      <c r="I452" s="2491"/>
      <c r="J452" s="2408"/>
      <c r="K452" s="2306"/>
      <c r="L452" s="2306"/>
      <c r="M452" s="2307"/>
      <c r="N452" s="2306"/>
      <c r="O452" s="2306"/>
      <c r="P452" s="2306"/>
    </row>
    <row r="453" spans="1:16" s="2308" customFormat="1" ht="18" customHeight="1" outlineLevel="1">
      <c r="A453" s="1162"/>
      <c r="B453" s="824" t="s">
        <v>1916</v>
      </c>
      <c r="C453" s="2725">
        <v>2489</v>
      </c>
      <c r="D453" s="1797"/>
      <c r="E453" s="2304"/>
      <c r="F453" s="2498">
        <v>0.5</v>
      </c>
      <c r="G453" s="2498"/>
      <c r="H453" s="2491"/>
      <c r="I453" s="2491"/>
      <c r="J453" s="2408"/>
      <c r="K453" s="2306"/>
      <c r="L453" s="2306"/>
      <c r="M453" s="2307"/>
      <c r="N453" s="2306"/>
      <c r="O453" s="2306"/>
      <c r="P453" s="2306"/>
    </row>
    <row r="454" spans="1:16" s="2308" customFormat="1" ht="18" customHeight="1">
      <c r="A454" s="1162"/>
      <c r="B454" s="824" t="s">
        <v>1917</v>
      </c>
      <c r="C454" s="2725">
        <v>3776</v>
      </c>
      <c r="D454" s="1797"/>
      <c r="E454" s="2304"/>
      <c r="F454" s="2498">
        <v>0.5</v>
      </c>
      <c r="G454" s="2498"/>
      <c r="H454" s="2491"/>
      <c r="I454" s="2491"/>
      <c r="J454" s="2408"/>
      <c r="K454" s="2306"/>
      <c r="L454" s="2306"/>
      <c r="M454" s="2307"/>
      <c r="N454" s="2306"/>
      <c r="O454" s="2306"/>
      <c r="P454" s="2306"/>
    </row>
    <row r="455" spans="1:16" s="2308" customFormat="1" ht="18" customHeight="1" outlineLevel="1">
      <c r="A455" s="1162"/>
      <c r="B455" s="824" t="s">
        <v>1918</v>
      </c>
      <c r="C455" s="2725">
        <v>1182</v>
      </c>
      <c r="D455" s="1797"/>
      <c r="E455" s="2304"/>
      <c r="F455" s="2498">
        <v>0.5</v>
      </c>
      <c r="G455" s="2498"/>
      <c r="H455" s="2491"/>
      <c r="I455" s="2491"/>
      <c r="J455" s="2408"/>
      <c r="K455" s="2306"/>
      <c r="L455" s="2306"/>
      <c r="M455" s="2307"/>
      <c r="N455" s="2306"/>
      <c r="O455" s="2306"/>
      <c r="P455" s="2306"/>
    </row>
    <row r="456" spans="1:16" s="2308" customFormat="1" ht="18" customHeight="1" outlineLevel="1">
      <c r="A456" s="1162"/>
      <c r="B456" s="824" t="s">
        <v>1919</v>
      </c>
      <c r="C456" s="2725">
        <v>231</v>
      </c>
      <c r="D456" s="1797"/>
      <c r="E456" s="2304"/>
      <c r="F456" s="2498">
        <v>0.5</v>
      </c>
      <c r="G456" s="2498"/>
      <c r="H456" s="2491"/>
      <c r="I456" s="2491"/>
      <c r="J456" s="2408"/>
      <c r="K456" s="2306"/>
      <c r="L456" s="2306"/>
      <c r="M456" s="2307"/>
      <c r="N456" s="2306"/>
      <c r="O456" s="2306"/>
      <c r="P456" s="2306"/>
    </row>
    <row r="457" spans="1:16" s="2308" customFormat="1" ht="18" customHeight="1" outlineLevel="1">
      <c r="A457" s="1162"/>
      <c r="B457" s="824" t="s">
        <v>1920</v>
      </c>
      <c r="C457" s="2725">
        <v>185</v>
      </c>
      <c r="D457" s="1797"/>
      <c r="E457" s="2304"/>
      <c r="F457" s="2498">
        <v>0.5</v>
      </c>
      <c r="G457" s="2498"/>
      <c r="H457" s="2491"/>
      <c r="I457" s="2491"/>
      <c r="J457" s="2408"/>
      <c r="K457" s="2306"/>
      <c r="L457" s="2306"/>
      <c r="M457" s="2307"/>
      <c r="N457" s="2306"/>
      <c r="O457" s="2306"/>
      <c r="P457" s="2306"/>
    </row>
    <row r="458" spans="1:16" s="2308" customFormat="1" ht="18" customHeight="1">
      <c r="A458" s="1162"/>
      <c r="B458" s="824" t="s">
        <v>1921</v>
      </c>
      <c r="C458" s="2725">
        <v>1598</v>
      </c>
      <c r="D458" s="1797"/>
      <c r="E458" s="2304"/>
      <c r="F458" s="2498">
        <v>0.5</v>
      </c>
      <c r="G458" s="2498"/>
      <c r="H458" s="2491"/>
      <c r="I458" s="2491"/>
      <c r="J458" s="2408"/>
      <c r="K458" s="2306"/>
      <c r="L458" s="2306"/>
      <c r="M458" s="2307"/>
      <c r="N458" s="2306"/>
      <c r="O458" s="2306"/>
      <c r="P458" s="2306"/>
    </row>
    <row r="459" spans="1:16" s="2308" customFormat="1" ht="18" customHeight="1" outlineLevel="1">
      <c r="A459" s="1162"/>
      <c r="B459" s="824" t="s">
        <v>1922</v>
      </c>
      <c r="C459" s="2725">
        <v>724</v>
      </c>
      <c r="D459" s="1797"/>
      <c r="E459" s="2304"/>
      <c r="F459" s="2498">
        <v>0.5</v>
      </c>
      <c r="G459" s="2498"/>
      <c r="H459" s="2491"/>
      <c r="I459" s="2491"/>
      <c r="J459" s="2408"/>
      <c r="K459" s="2306"/>
      <c r="L459" s="2306"/>
      <c r="M459" s="2307"/>
      <c r="N459" s="2306"/>
      <c r="O459" s="2306"/>
      <c r="P459" s="2306"/>
    </row>
    <row r="460" spans="1:16" s="2308" customFormat="1" ht="18" customHeight="1" outlineLevel="1">
      <c r="A460" s="1162"/>
      <c r="B460" s="824" t="s">
        <v>1923</v>
      </c>
      <c r="C460" s="2725">
        <v>1929</v>
      </c>
      <c r="D460" s="1797"/>
      <c r="E460" s="2304"/>
      <c r="F460" s="2498">
        <v>0.5</v>
      </c>
      <c r="G460" s="2498"/>
      <c r="H460" s="2491"/>
      <c r="I460" s="2491"/>
      <c r="J460" s="2408"/>
      <c r="K460" s="2306"/>
      <c r="L460" s="2306"/>
      <c r="M460" s="2307"/>
      <c r="N460" s="2306"/>
      <c r="O460" s="2306"/>
      <c r="P460" s="2306"/>
    </row>
    <row r="461" spans="1:16" s="2308" customFormat="1" ht="18" customHeight="1" outlineLevel="1">
      <c r="A461" s="1162"/>
      <c r="B461" s="824" t="s">
        <v>1924</v>
      </c>
      <c r="C461" s="2725">
        <v>70</v>
      </c>
      <c r="D461" s="1797"/>
      <c r="E461" s="2304"/>
      <c r="F461" s="2498">
        <v>0.5</v>
      </c>
      <c r="G461" s="2498"/>
      <c r="H461" s="2491"/>
      <c r="I461" s="2491"/>
      <c r="J461" s="2408"/>
      <c r="K461" s="2306"/>
      <c r="L461" s="2306"/>
      <c r="M461" s="2307"/>
      <c r="N461" s="2306"/>
      <c r="O461" s="2306"/>
      <c r="P461" s="2306"/>
    </row>
    <row r="462" spans="1:16" s="2308" customFormat="1" ht="18" customHeight="1" outlineLevel="1">
      <c r="A462" s="1162"/>
      <c r="B462" s="824" t="s">
        <v>1925</v>
      </c>
      <c r="C462" s="2725">
        <v>698</v>
      </c>
      <c r="D462" s="1797"/>
      <c r="E462" s="2304"/>
      <c r="F462" s="2498">
        <v>0.5</v>
      </c>
      <c r="G462" s="2498"/>
      <c r="H462" s="2491"/>
      <c r="I462" s="2491"/>
      <c r="J462" s="2408"/>
      <c r="K462" s="2306"/>
      <c r="L462" s="2306"/>
      <c r="M462" s="2307"/>
      <c r="N462" s="2306"/>
      <c r="O462" s="2306"/>
      <c r="P462" s="2306"/>
    </row>
    <row r="463" spans="1:16" s="2308" customFormat="1" ht="18" customHeight="1">
      <c r="A463" s="1162"/>
      <c r="B463" s="824" t="s">
        <v>1926</v>
      </c>
      <c r="C463" s="2725">
        <v>3421</v>
      </c>
      <c r="D463" s="1797"/>
      <c r="E463" s="2304"/>
      <c r="F463" s="2498">
        <v>0.5</v>
      </c>
      <c r="G463" s="2498"/>
      <c r="H463" s="2491"/>
      <c r="I463" s="2491"/>
      <c r="J463" s="2408"/>
      <c r="K463" s="2306"/>
      <c r="L463" s="2306"/>
      <c r="M463" s="2307"/>
      <c r="N463" s="2306"/>
      <c r="O463" s="2306"/>
      <c r="P463" s="2306"/>
    </row>
    <row r="464" spans="1:16" s="2308" customFormat="1" ht="18" customHeight="1" outlineLevel="1">
      <c r="A464" s="1162"/>
      <c r="B464" s="824" t="s">
        <v>1927</v>
      </c>
      <c r="C464" s="2725">
        <v>15889</v>
      </c>
      <c r="D464" s="1797"/>
      <c r="E464" s="2304"/>
      <c r="F464" s="2498">
        <v>0.5</v>
      </c>
      <c r="G464" s="2498"/>
      <c r="H464" s="2491"/>
      <c r="I464" s="2491"/>
      <c r="J464" s="2408"/>
      <c r="K464" s="2306"/>
      <c r="L464" s="2306"/>
      <c r="M464" s="2307"/>
      <c r="N464" s="2306"/>
      <c r="O464" s="2306"/>
      <c r="P464" s="2306"/>
    </row>
    <row r="465" spans="1:16" s="2308" customFormat="1" ht="18" customHeight="1" outlineLevel="1">
      <c r="A465" s="1162"/>
      <c r="B465" s="824" t="s">
        <v>1928</v>
      </c>
      <c r="C465" s="2725">
        <v>2700</v>
      </c>
      <c r="D465" s="1797"/>
      <c r="E465" s="2304"/>
      <c r="F465" s="2498">
        <v>0.5</v>
      </c>
      <c r="G465" s="2498"/>
      <c r="H465" s="2491"/>
      <c r="I465" s="2491"/>
      <c r="J465" s="2408"/>
      <c r="K465" s="2306"/>
      <c r="L465" s="2306"/>
      <c r="M465" s="2307"/>
      <c r="N465" s="2306"/>
      <c r="O465" s="2306"/>
      <c r="P465" s="2306"/>
    </row>
    <row r="466" spans="1:16" s="2308" customFormat="1" ht="18" customHeight="1">
      <c r="A466" s="1162"/>
      <c r="B466" s="824" t="s">
        <v>1929</v>
      </c>
      <c r="C466" s="2725">
        <v>18589</v>
      </c>
      <c r="D466" s="1797"/>
      <c r="E466" s="2304"/>
      <c r="F466" s="2498">
        <v>0.5</v>
      </c>
      <c r="G466" s="2498"/>
      <c r="H466" s="2491"/>
      <c r="I466" s="2491"/>
      <c r="J466" s="2408"/>
      <c r="K466" s="2306"/>
      <c r="L466" s="2306"/>
      <c r="M466" s="2307"/>
      <c r="N466" s="2306"/>
      <c r="O466" s="2306"/>
      <c r="P466" s="2306"/>
    </row>
    <row r="467" spans="1:16" s="2308" customFormat="1" ht="18" customHeight="1" outlineLevel="1">
      <c r="A467" s="1162"/>
      <c r="B467" s="824" t="s">
        <v>1930</v>
      </c>
      <c r="C467" s="2725">
        <v>186</v>
      </c>
      <c r="D467" s="1797"/>
      <c r="E467" s="2304"/>
      <c r="F467" s="2498">
        <v>0.5</v>
      </c>
      <c r="G467" s="2498"/>
      <c r="H467" s="2491"/>
      <c r="I467" s="2491"/>
      <c r="J467" s="2408"/>
      <c r="K467" s="2306"/>
      <c r="L467" s="2306"/>
      <c r="M467" s="2307"/>
      <c r="N467" s="2306"/>
      <c r="O467" s="2306"/>
      <c r="P467" s="2306"/>
    </row>
    <row r="468" spans="1:16" s="2308" customFormat="1" ht="18" customHeight="1" outlineLevel="1">
      <c r="A468" s="1162"/>
      <c r="B468" s="824" t="s">
        <v>1931</v>
      </c>
      <c r="C468" s="2725">
        <v>559</v>
      </c>
      <c r="D468" s="1797"/>
      <c r="E468" s="2304"/>
      <c r="F468" s="2498">
        <v>0.5</v>
      </c>
      <c r="G468" s="2498"/>
      <c r="H468" s="2491"/>
      <c r="I468" s="2491"/>
      <c r="J468" s="2408"/>
      <c r="K468" s="2306"/>
      <c r="L468" s="2306"/>
      <c r="M468" s="2307"/>
      <c r="N468" s="2306"/>
      <c r="O468" s="2306"/>
      <c r="P468" s="2306"/>
    </row>
    <row r="469" spans="1:16" s="2308" customFormat="1" ht="18" customHeight="1">
      <c r="A469" s="2410"/>
      <c r="B469" s="824" t="s">
        <v>1932</v>
      </c>
      <c r="C469" s="2725">
        <v>745</v>
      </c>
      <c r="D469" s="1797"/>
      <c r="E469" s="2304"/>
      <c r="F469" s="2498">
        <v>0.5</v>
      </c>
      <c r="G469" s="2498"/>
      <c r="H469" s="2491"/>
      <c r="I469" s="2491"/>
      <c r="J469" s="2408"/>
      <c r="K469" s="2306"/>
      <c r="L469" s="2306"/>
      <c r="M469" s="2307"/>
      <c r="N469" s="2306"/>
      <c r="O469" s="2306"/>
      <c r="P469" s="2306"/>
    </row>
    <row r="470" spans="1:16" s="2308" customFormat="1" ht="18" customHeight="1" outlineLevel="1">
      <c r="A470" s="1162"/>
      <c r="B470" s="824" t="s">
        <v>1933</v>
      </c>
      <c r="C470" s="2725">
        <v>427</v>
      </c>
      <c r="D470" s="1797"/>
      <c r="E470" s="2304"/>
      <c r="F470" s="2498">
        <v>0.5</v>
      </c>
      <c r="G470" s="2498"/>
      <c r="H470" s="2491"/>
      <c r="I470" s="2491"/>
      <c r="J470" s="2408"/>
      <c r="K470" s="2306"/>
      <c r="L470" s="2306"/>
      <c r="M470" s="2307"/>
      <c r="N470" s="2306"/>
      <c r="O470" s="2306"/>
      <c r="P470" s="2306"/>
    </row>
    <row r="471" spans="1:16" s="2308" customFormat="1" ht="18" customHeight="1" outlineLevel="1">
      <c r="A471" s="1162"/>
      <c r="B471" s="824" t="s">
        <v>1934</v>
      </c>
      <c r="C471" s="2725">
        <v>716</v>
      </c>
      <c r="D471" s="1797"/>
      <c r="E471" s="2304"/>
      <c r="F471" s="2498">
        <v>0.5</v>
      </c>
      <c r="G471" s="2498"/>
      <c r="H471" s="2491"/>
      <c r="I471" s="2491"/>
      <c r="J471" s="2408"/>
      <c r="K471" s="2306"/>
      <c r="L471" s="2306"/>
      <c r="M471" s="2307"/>
      <c r="N471" s="2306"/>
      <c r="O471" s="2306"/>
      <c r="P471" s="2306"/>
    </row>
    <row r="472" spans="1:16" s="2308" customFormat="1" ht="18" customHeight="1">
      <c r="A472" s="974"/>
      <c r="B472" s="866" t="s">
        <v>1935</v>
      </c>
      <c r="C472" s="2725">
        <v>1143</v>
      </c>
      <c r="D472" s="1797"/>
      <c r="E472" s="2315"/>
      <c r="F472" s="2498">
        <v>0.5</v>
      </c>
      <c r="G472" s="2498"/>
      <c r="H472" s="2491"/>
      <c r="I472" s="2491"/>
      <c r="J472" s="2411"/>
      <c r="K472" s="2317"/>
      <c r="L472" s="2318"/>
    </row>
    <row r="473" spans="1:16" ht="26.1" customHeight="1">
      <c r="A473" s="1243"/>
      <c r="B473" s="847" t="s">
        <v>2314</v>
      </c>
      <c r="C473" s="1781"/>
      <c r="D473" s="2192"/>
      <c r="E473" s="1876"/>
      <c r="F473" s="1874"/>
      <c r="G473" s="1876"/>
      <c r="H473" s="1931"/>
      <c r="I473" s="1931"/>
      <c r="J473" s="1931"/>
    </row>
    <row r="474" spans="1:16" ht="26.1" customHeight="1">
      <c r="A474" s="1243"/>
      <c r="B474" s="847" t="s">
        <v>2313</v>
      </c>
      <c r="C474" s="1776"/>
      <c r="D474" s="1784"/>
      <c r="E474" s="1876"/>
      <c r="F474" s="1874"/>
      <c r="G474" s="1876"/>
      <c r="H474" s="1931"/>
      <c r="I474" s="1931"/>
      <c r="J474" s="1931"/>
    </row>
    <row r="475" spans="1:16" ht="26.1" customHeight="1">
      <c r="A475" s="2220"/>
      <c r="B475" s="1237"/>
      <c r="C475" s="2483"/>
      <c r="D475" s="2871"/>
      <c r="E475" s="2219"/>
      <c r="F475" s="2872"/>
      <c r="G475" s="2219"/>
      <c r="H475" s="2855"/>
      <c r="I475" s="1939"/>
      <c r="J475" s="1939"/>
    </row>
    <row r="476" spans="1:16" ht="26.1" customHeight="1">
      <c r="A476" s="1676" t="s">
        <v>2263</v>
      </c>
      <c r="B476" s="4638" t="s">
        <v>2265</v>
      </c>
      <c r="C476" s="4639"/>
      <c r="D476" s="4639"/>
      <c r="E476" s="2505" t="s">
        <v>936</v>
      </c>
      <c r="F476" s="1872"/>
      <c r="G476" s="1872"/>
      <c r="H476" s="2223"/>
      <c r="I476" s="2224"/>
      <c r="J476" s="2506" t="s">
        <v>1942</v>
      </c>
      <c r="K476" s="50" t="s">
        <v>2032</v>
      </c>
      <c r="O476" s="50">
        <v>8</v>
      </c>
    </row>
    <row r="477" spans="1:16" ht="26.1" customHeight="1">
      <c r="A477" s="1255"/>
      <c r="B477" s="847" t="s">
        <v>91</v>
      </c>
      <c r="C477" s="2273">
        <v>1</v>
      </c>
      <c r="D477" s="1785"/>
      <c r="E477" s="2493" t="s">
        <v>943</v>
      </c>
      <c r="F477" s="1874"/>
      <c r="G477" s="1814"/>
      <c r="H477" s="1931"/>
      <c r="I477" s="1931"/>
      <c r="J477" s="1931"/>
      <c r="K477" s="1785"/>
    </row>
    <row r="478" spans="1:16" ht="26.1" customHeight="1">
      <c r="A478" s="1255"/>
      <c r="B478" s="847"/>
      <c r="C478" s="2273"/>
      <c r="D478" s="1785"/>
      <c r="E478" s="2493" t="s">
        <v>663</v>
      </c>
      <c r="F478" s="1874"/>
      <c r="G478" s="1874"/>
      <c r="H478" s="1931"/>
      <c r="I478" s="1931"/>
      <c r="J478" s="1931"/>
      <c r="K478" s="1785"/>
      <c r="L478" s="1775"/>
      <c r="M478" s="1805"/>
    </row>
    <row r="479" spans="1:16" s="2308" customFormat="1" ht="18" customHeight="1">
      <c r="A479" s="2413"/>
      <c r="B479" s="824" t="s">
        <v>1938</v>
      </c>
      <c r="C479" s="2303"/>
      <c r="D479" s="1797"/>
      <c r="E479" s="2304"/>
      <c r="F479" s="2449">
        <v>1</v>
      </c>
      <c r="G479" s="2449">
        <v>1</v>
      </c>
      <c r="H479" s="2449"/>
      <c r="I479" s="3796">
        <f t="shared" ref="I479:I535" si="8">IF(OR(F479=G479,F479&lt;G479),1,0)</f>
        <v>1</v>
      </c>
      <c r="J479" s="2408"/>
      <c r="K479" s="2306"/>
      <c r="L479" s="2306"/>
      <c r="M479" s="2307"/>
      <c r="N479" s="2306"/>
      <c r="O479" s="2306"/>
      <c r="P479" s="2306"/>
    </row>
    <row r="480" spans="1:16" s="2308" customFormat="1" ht="18" customHeight="1" outlineLevel="1">
      <c r="A480" s="1162"/>
      <c r="B480" s="824" t="s">
        <v>1880</v>
      </c>
      <c r="C480" s="2303"/>
      <c r="D480" s="1797"/>
      <c r="E480" s="2304"/>
      <c r="F480" s="2449">
        <v>1</v>
      </c>
      <c r="G480" s="2449">
        <v>1</v>
      </c>
      <c r="H480" s="2449"/>
      <c r="I480" s="3796">
        <f t="shared" si="8"/>
        <v>1</v>
      </c>
      <c r="J480" s="2408"/>
      <c r="K480" s="2306"/>
      <c r="L480" s="2306"/>
      <c r="M480" s="2307"/>
      <c r="N480" s="2306"/>
      <c r="O480" s="2306"/>
      <c r="P480" s="2306"/>
    </row>
    <row r="481" spans="1:16" s="2308" customFormat="1" ht="18" customHeight="1" outlineLevel="1">
      <c r="A481" s="1162"/>
      <c r="B481" s="824" t="s">
        <v>1881</v>
      </c>
      <c r="C481" s="2303"/>
      <c r="D481" s="1797"/>
      <c r="E481" s="2304"/>
      <c r="F481" s="2449">
        <v>1</v>
      </c>
      <c r="G481" s="2449">
        <v>1</v>
      </c>
      <c r="H481" s="2449"/>
      <c r="I481" s="3796">
        <f t="shared" si="8"/>
        <v>1</v>
      </c>
      <c r="J481" s="2408"/>
      <c r="K481" s="2306"/>
      <c r="L481" s="2306"/>
      <c r="M481" s="2307"/>
      <c r="N481" s="2306"/>
      <c r="O481" s="2306"/>
      <c r="P481" s="2306"/>
    </row>
    <row r="482" spans="1:16" s="2308" customFormat="1" ht="18" customHeight="1" outlineLevel="1">
      <c r="A482" s="1162"/>
      <c r="B482" s="824" t="s">
        <v>1882</v>
      </c>
      <c r="C482" s="2303"/>
      <c r="D482" s="1797"/>
      <c r="E482" s="2304"/>
      <c r="F482" s="2449">
        <v>1</v>
      </c>
      <c r="G482" s="2449">
        <v>1</v>
      </c>
      <c r="H482" s="2449"/>
      <c r="I482" s="3796">
        <f t="shared" si="8"/>
        <v>1</v>
      </c>
      <c r="J482" s="2408"/>
      <c r="K482" s="2306"/>
      <c r="L482" s="2306"/>
      <c r="M482" s="2307"/>
      <c r="N482" s="2306"/>
      <c r="O482" s="2306"/>
      <c r="P482" s="2306"/>
    </row>
    <row r="483" spans="1:16" s="2308" customFormat="1" ht="18" customHeight="1" outlineLevel="1">
      <c r="A483" s="1162"/>
      <c r="B483" s="824" t="s">
        <v>1883</v>
      </c>
      <c r="C483" s="2303"/>
      <c r="D483" s="1797"/>
      <c r="E483" s="2304"/>
      <c r="F483" s="2449">
        <v>1</v>
      </c>
      <c r="G483" s="2449">
        <v>1</v>
      </c>
      <c r="H483" s="2449"/>
      <c r="I483" s="3796">
        <f t="shared" si="8"/>
        <v>1</v>
      </c>
      <c r="J483" s="2408"/>
      <c r="K483" s="2306"/>
      <c r="L483" s="2306"/>
      <c r="M483" s="2307"/>
      <c r="N483" s="2306"/>
      <c r="O483" s="2306"/>
      <c r="P483" s="2306"/>
    </row>
    <row r="484" spans="1:16" s="2308" customFormat="1" ht="18" customHeight="1">
      <c r="A484" s="1162"/>
      <c r="B484" s="824" t="s">
        <v>1884</v>
      </c>
      <c r="C484" s="2303"/>
      <c r="D484" s="1797"/>
      <c r="E484" s="2304"/>
      <c r="F484" s="2449">
        <v>1</v>
      </c>
      <c r="G484" s="2449">
        <v>1</v>
      </c>
      <c r="H484" s="2449"/>
      <c r="I484" s="3796">
        <f t="shared" si="8"/>
        <v>1</v>
      </c>
      <c r="J484" s="2408"/>
      <c r="K484" s="2306"/>
      <c r="L484" s="2306"/>
      <c r="M484" s="2307"/>
      <c r="N484" s="2306"/>
      <c r="O484" s="2306"/>
      <c r="P484" s="2306"/>
    </row>
    <row r="485" spans="1:16" s="2308" customFormat="1" ht="18" customHeight="1" outlineLevel="1">
      <c r="A485" s="1162"/>
      <c r="B485" s="824" t="s">
        <v>1885</v>
      </c>
      <c r="C485" s="2303"/>
      <c r="D485" s="1797"/>
      <c r="E485" s="2304"/>
      <c r="F485" s="2449">
        <v>1</v>
      </c>
      <c r="G485" s="2449">
        <v>1</v>
      </c>
      <c r="H485" s="2449"/>
      <c r="I485" s="3796">
        <f t="shared" si="8"/>
        <v>1</v>
      </c>
      <c r="J485" s="2408"/>
      <c r="K485" s="2306"/>
      <c r="L485" s="2306"/>
      <c r="M485" s="2307"/>
      <c r="N485" s="2306"/>
      <c r="O485" s="2306"/>
      <c r="P485" s="2306"/>
    </row>
    <row r="486" spans="1:16" s="2308" customFormat="1" ht="18" customHeight="1" outlineLevel="1">
      <c r="A486" s="1166"/>
      <c r="B486" s="990" t="s">
        <v>1886</v>
      </c>
      <c r="C486" s="2309"/>
      <c r="D486" s="2171"/>
      <c r="E486" s="2310"/>
      <c r="F486" s="2449">
        <v>1</v>
      </c>
      <c r="G486" s="2449">
        <v>1</v>
      </c>
      <c r="H486" s="2449"/>
      <c r="I486" s="3796">
        <f t="shared" si="8"/>
        <v>1</v>
      </c>
      <c r="J486" s="2434"/>
      <c r="K486" s="2306"/>
      <c r="L486" s="2306"/>
      <c r="M486" s="2307"/>
      <c r="N486" s="2306"/>
      <c r="O486" s="2306"/>
      <c r="P486" s="2306"/>
    </row>
    <row r="487" spans="1:16" s="2308" customFormat="1" ht="18" customHeight="1" outlineLevel="1">
      <c r="A487" s="1676" t="s">
        <v>2026</v>
      </c>
      <c r="B487" s="2436" t="s">
        <v>1887</v>
      </c>
      <c r="C487" s="2499"/>
      <c r="D487" s="2500"/>
      <c r="E487" s="2478"/>
      <c r="F487" s="2449">
        <v>1</v>
      </c>
      <c r="G487" s="2449">
        <v>1</v>
      </c>
      <c r="H487" s="2449"/>
      <c r="I487" s="3796">
        <f t="shared" si="8"/>
        <v>1</v>
      </c>
      <c r="J487" s="2441"/>
      <c r="K487" s="2306"/>
      <c r="L487" s="2306"/>
      <c r="M487" s="2307"/>
      <c r="N487" s="2306"/>
      <c r="O487" s="2306"/>
      <c r="P487" s="2306"/>
    </row>
    <row r="488" spans="1:16" s="2308" customFormat="1" ht="18" customHeight="1">
      <c r="A488" s="1162"/>
      <c r="B488" s="824" t="s">
        <v>1888</v>
      </c>
      <c r="C488" s="2303"/>
      <c r="D488" s="1797"/>
      <c r="E488" s="2304"/>
      <c r="F488" s="2449">
        <v>1</v>
      </c>
      <c r="G488" s="2449">
        <v>1</v>
      </c>
      <c r="H488" s="2449"/>
      <c r="I488" s="3796">
        <f t="shared" si="8"/>
        <v>1</v>
      </c>
      <c r="J488" s="2408"/>
      <c r="K488" s="2306"/>
      <c r="L488" s="2306"/>
      <c r="M488" s="2307"/>
      <c r="N488" s="2306"/>
      <c r="O488" s="2306"/>
      <c r="P488" s="2306"/>
    </row>
    <row r="489" spans="1:16" s="2308" customFormat="1" ht="18" customHeight="1" outlineLevel="1">
      <c r="A489" s="1162"/>
      <c r="B489" s="824" t="s">
        <v>1889</v>
      </c>
      <c r="C489" s="2303"/>
      <c r="D489" s="1797"/>
      <c r="E489" s="2304"/>
      <c r="F489" s="2449">
        <v>1</v>
      </c>
      <c r="G489" s="2449">
        <v>1</v>
      </c>
      <c r="H489" s="2449"/>
      <c r="I489" s="3796">
        <f t="shared" si="8"/>
        <v>1</v>
      </c>
      <c r="J489" s="2408"/>
      <c r="K489" s="2306"/>
      <c r="L489" s="2306"/>
      <c r="M489" s="2307"/>
      <c r="N489" s="2306"/>
      <c r="O489" s="2306"/>
      <c r="P489" s="2306"/>
    </row>
    <row r="490" spans="1:16" s="2308" customFormat="1" ht="18" customHeight="1" outlineLevel="1">
      <c r="A490" s="1162"/>
      <c r="B490" s="824" t="s">
        <v>1890</v>
      </c>
      <c r="C490" s="2303"/>
      <c r="D490" s="1797"/>
      <c r="E490" s="2304"/>
      <c r="F490" s="2449">
        <v>1</v>
      </c>
      <c r="G490" s="2449">
        <v>1</v>
      </c>
      <c r="H490" s="2449"/>
      <c r="I490" s="3796">
        <f t="shared" si="8"/>
        <v>1</v>
      </c>
      <c r="J490" s="2408"/>
      <c r="K490" s="2306"/>
      <c r="L490" s="2306"/>
      <c r="M490" s="2307"/>
      <c r="N490" s="2306"/>
      <c r="O490" s="2306"/>
      <c r="P490" s="2306"/>
    </row>
    <row r="491" spans="1:16" s="2308" customFormat="1" ht="18" customHeight="1" outlineLevel="1">
      <c r="A491" s="1162"/>
      <c r="B491" s="824" t="s">
        <v>1891</v>
      </c>
      <c r="C491" s="2303"/>
      <c r="D491" s="1797"/>
      <c r="E491" s="2304"/>
      <c r="F491" s="2449">
        <v>1</v>
      </c>
      <c r="G491" s="2449">
        <v>1</v>
      </c>
      <c r="H491" s="2449"/>
      <c r="I491" s="3796">
        <f t="shared" si="8"/>
        <v>1</v>
      </c>
      <c r="J491" s="2408"/>
      <c r="K491" s="2306"/>
      <c r="L491" s="2306"/>
      <c r="M491" s="2307"/>
      <c r="N491" s="2306"/>
      <c r="O491" s="2306"/>
      <c r="P491" s="2306"/>
    </row>
    <row r="492" spans="1:16" s="2308" customFormat="1" ht="18" customHeight="1">
      <c r="A492" s="1162"/>
      <c r="B492" s="824" t="s">
        <v>1892</v>
      </c>
      <c r="C492" s="2303"/>
      <c r="D492" s="1797"/>
      <c r="E492" s="2304"/>
      <c r="F492" s="2449">
        <v>1</v>
      </c>
      <c r="G492" s="2449">
        <v>1</v>
      </c>
      <c r="H492" s="2449"/>
      <c r="I492" s="3796">
        <f t="shared" si="8"/>
        <v>1</v>
      </c>
      <c r="J492" s="2408"/>
      <c r="K492" s="2306"/>
      <c r="L492" s="2306"/>
      <c r="M492" s="2307"/>
      <c r="N492" s="2306"/>
      <c r="O492" s="2306"/>
      <c r="P492" s="2306"/>
    </row>
    <row r="493" spans="1:16" s="2308" customFormat="1" ht="18" customHeight="1" outlineLevel="1">
      <c r="A493" s="1162"/>
      <c r="B493" s="824" t="s">
        <v>1893</v>
      </c>
      <c r="C493" s="2303"/>
      <c r="D493" s="1797"/>
      <c r="E493" s="2304"/>
      <c r="F493" s="2449">
        <v>1</v>
      </c>
      <c r="G493" s="2449">
        <v>1</v>
      </c>
      <c r="H493" s="2449"/>
      <c r="I493" s="3796">
        <f t="shared" si="8"/>
        <v>1</v>
      </c>
      <c r="J493" s="2408"/>
      <c r="K493" s="2306"/>
      <c r="L493" s="2306"/>
      <c r="M493" s="2307"/>
      <c r="N493" s="2306"/>
      <c r="O493" s="2306"/>
      <c r="P493" s="2306"/>
    </row>
    <row r="494" spans="1:16" s="2308" customFormat="1" ht="18" customHeight="1" outlineLevel="1">
      <c r="A494" s="1162"/>
      <c r="B494" s="824" t="s">
        <v>1894</v>
      </c>
      <c r="C494" s="2303"/>
      <c r="D494" s="1797"/>
      <c r="E494" s="2304"/>
      <c r="F494" s="2449">
        <v>1</v>
      </c>
      <c r="G494" s="2449">
        <v>1</v>
      </c>
      <c r="H494" s="2449"/>
      <c r="I494" s="3796">
        <f t="shared" si="8"/>
        <v>1</v>
      </c>
      <c r="J494" s="2408"/>
      <c r="K494" s="2306"/>
      <c r="L494" s="2306"/>
      <c r="M494" s="2307"/>
      <c r="N494" s="2306"/>
      <c r="O494" s="2306"/>
      <c r="P494" s="2306"/>
    </row>
    <row r="495" spans="1:16" s="2308" customFormat="1" ht="18" customHeight="1" outlineLevel="1">
      <c r="A495" s="1162"/>
      <c r="B495" s="824" t="s">
        <v>1895</v>
      </c>
      <c r="C495" s="2303"/>
      <c r="D495" s="1797"/>
      <c r="E495" s="2304"/>
      <c r="F495" s="2449">
        <v>1</v>
      </c>
      <c r="G495" s="2449">
        <v>1</v>
      </c>
      <c r="H495" s="2449"/>
      <c r="I495" s="3796">
        <f t="shared" si="8"/>
        <v>1</v>
      </c>
      <c r="J495" s="2408"/>
      <c r="K495" s="2306"/>
      <c r="L495" s="2306"/>
      <c r="M495" s="2307"/>
      <c r="N495" s="2306"/>
      <c r="O495" s="2306"/>
      <c r="P495" s="2306"/>
    </row>
    <row r="496" spans="1:16" s="2308" customFormat="1" ht="18" customHeight="1" outlineLevel="1">
      <c r="A496" s="1162"/>
      <c r="B496" s="824" t="s">
        <v>1896</v>
      </c>
      <c r="C496" s="2303"/>
      <c r="D496" s="1797"/>
      <c r="E496" s="2304"/>
      <c r="F496" s="2449">
        <v>1</v>
      </c>
      <c r="G496" s="2449">
        <v>1</v>
      </c>
      <c r="H496" s="2449"/>
      <c r="I496" s="3796">
        <f t="shared" si="8"/>
        <v>1</v>
      </c>
      <c r="J496" s="2408"/>
      <c r="K496" s="2306"/>
      <c r="L496" s="2306"/>
      <c r="M496" s="2307"/>
      <c r="N496" s="2306"/>
      <c r="O496" s="2306"/>
      <c r="P496" s="2306"/>
    </row>
    <row r="497" spans="1:16" s="2308" customFormat="1" ht="18" customHeight="1">
      <c r="A497" s="1162"/>
      <c r="B497" s="824" t="s">
        <v>1897</v>
      </c>
      <c r="C497" s="2303"/>
      <c r="D497" s="1797"/>
      <c r="E497" s="2304"/>
      <c r="F497" s="2449">
        <v>1</v>
      </c>
      <c r="G497" s="2449">
        <v>1</v>
      </c>
      <c r="H497" s="2449"/>
      <c r="I497" s="3796">
        <f t="shared" si="8"/>
        <v>1</v>
      </c>
      <c r="J497" s="2408"/>
      <c r="K497" s="2306"/>
      <c r="L497" s="2306"/>
      <c r="M497" s="2307"/>
      <c r="N497" s="2306"/>
      <c r="O497" s="2306"/>
      <c r="P497" s="2306"/>
    </row>
    <row r="498" spans="1:16" s="2308" customFormat="1" ht="18" customHeight="1" outlineLevel="1">
      <c r="A498" s="1162"/>
      <c r="B498" s="824" t="s">
        <v>1898</v>
      </c>
      <c r="C498" s="2303"/>
      <c r="D498" s="1797"/>
      <c r="E498" s="2304"/>
      <c r="F498" s="2449">
        <v>1</v>
      </c>
      <c r="G498" s="2449">
        <v>1</v>
      </c>
      <c r="H498" s="2449"/>
      <c r="I498" s="3796">
        <f t="shared" si="8"/>
        <v>1</v>
      </c>
      <c r="J498" s="2408"/>
      <c r="K498" s="2306"/>
      <c r="L498" s="2306"/>
      <c r="M498" s="2307"/>
      <c r="N498" s="2306"/>
      <c r="O498" s="2306"/>
      <c r="P498" s="2306"/>
    </row>
    <row r="499" spans="1:16" s="2308" customFormat="1" ht="18" customHeight="1" outlineLevel="1">
      <c r="A499" s="1162"/>
      <c r="B499" s="824" t="s">
        <v>1899</v>
      </c>
      <c r="C499" s="2303"/>
      <c r="D499" s="1797"/>
      <c r="E499" s="2304"/>
      <c r="F499" s="2449">
        <v>1</v>
      </c>
      <c r="G499" s="2449">
        <v>1</v>
      </c>
      <c r="H499" s="2449"/>
      <c r="I499" s="3796">
        <f t="shared" si="8"/>
        <v>1</v>
      </c>
      <c r="J499" s="2408"/>
      <c r="K499" s="2306"/>
      <c r="L499" s="2306"/>
      <c r="M499" s="2307"/>
      <c r="N499" s="2306"/>
      <c r="O499" s="2306"/>
      <c r="P499" s="2306"/>
    </row>
    <row r="500" spans="1:16" s="2308" customFormat="1" ht="18" customHeight="1">
      <c r="A500" s="1162"/>
      <c r="B500" s="824" t="s">
        <v>1900</v>
      </c>
      <c r="C500" s="2303"/>
      <c r="D500" s="1797"/>
      <c r="E500" s="2304"/>
      <c r="F500" s="2449">
        <v>1</v>
      </c>
      <c r="G500" s="2449">
        <v>1</v>
      </c>
      <c r="H500" s="2449"/>
      <c r="I500" s="3796">
        <f t="shared" si="8"/>
        <v>1</v>
      </c>
      <c r="J500" s="2408"/>
      <c r="K500" s="2306"/>
      <c r="L500" s="2306"/>
      <c r="M500" s="2307"/>
      <c r="N500" s="2306"/>
      <c r="O500" s="2306"/>
      <c r="P500" s="2306"/>
    </row>
    <row r="501" spans="1:16" s="2308" customFormat="1" ht="18" customHeight="1" outlineLevel="1">
      <c r="A501" s="1162"/>
      <c r="B501" s="824" t="s">
        <v>1901</v>
      </c>
      <c r="C501" s="2303"/>
      <c r="D501" s="1797"/>
      <c r="E501" s="2304"/>
      <c r="F501" s="2449">
        <v>1</v>
      </c>
      <c r="G501" s="2449">
        <v>1</v>
      </c>
      <c r="H501" s="2449"/>
      <c r="I501" s="3796">
        <f t="shared" si="8"/>
        <v>1</v>
      </c>
      <c r="J501" s="2408"/>
      <c r="K501" s="2306"/>
      <c r="L501" s="2306"/>
      <c r="M501" s="2307"/>
      <c r="N501" s="2306"/>
      <c r="O501" s="2306"/>
      <c r="P501" s="2306"/>
    </row>
    <row r="502" spans="1:16" s="2308" customFormat="1" ht="18" customHeight="1" outlineLevel="1">
      <c r="A502" s="1162"/>
      <c r="B502" s="824" t="s">
        <v>1902</v>
      </c>
      <c r="C502" s="2303"/>
      <c r="D502" s="1797"/>
      <c r="E502" s="2304"/>
      <c r="F502" s="2449">
        <v>1</v>
      </c>
      <c r="G502" s="2449">
        <v>1</v>
      </c>
      <c r="H502" s="2449"/>
      <c r="I502" s="3796">
        <f t="shared" si="8"/>
        <v>1</v>
      </c>
      <c r="J502" s="2408"/>
      <c r="K502" s="2306"/>
      <c r="L502" s="2306"/>
      <c r="M502" s="2307"/>
      <c r="N502" s="2306"/>
      <c r="O502" s="2306"/>
      <c r="P502" s="2306"/>
    </row>
    <row r="503" spans="1:16" s="2308" customFormat="1" ht="18" customHeight="1" outlineLevel="1">
      <c r="A503" s="1162"/>
      <c r="B503" s="824" t="s">
        <v>1903</v>
      </c>
      <c r="C503" s="2303"/>
      <c r="D503" s="1797"/>
      <c r="E503" s="2304"/>
      <c r="F503" s="2449">
        <v>1</v>
      </c>
      <c r="G503" s="2449">
        <v>1</v>
      </c>
      <c r="H503" s="2449"/>
      <c r="I503" s="3796">
        <f t="shared" si="8"/>
        <v>1</v>
      </c>
      <c r="J503" s="2408"/>
      <c r="K503" s="2306"/>
      <c r="L503" s="2306"/>
      <c r="M503" s="2307"/>
      <c r="N503" s="2306"/>
      <c r="O503" s="2306"/>
      <c r="P503" s="2306"/>
    </row>
    <row r="504" spans="1:16" s="2308" customFormat="1" ht="18" customHeight="1" outlineLevel="1">
      <c r="A504" s="1483"/>
      <c r="B504" s="824" t="s">
        <v>1904</v>
      </c>
      <c r="C504" s="2303"/>
      <c r="D504" s="1797"/>
      <c r="E504" s="2304"/>
      <c r="F504" s="2449">
        <v>1</v>
      </c>
      <c r="G504" s="2449">
        <v>1</v>
      </c>
      <c r="H504" s="2449"/>
      <c r="I504" s="3796">
        <f t="shared" si="8"/>
        <v>1</v>
      </c>
      <c r="J504" s="2408"/>
      <c r="K504" s="2306"/>
      <c r="L504" s="2306"/>
      <c r="M504" s="2307"/>
      <c r="N504" s="2306"/>
      <c r="O504" s="2306"/>
      <c r="P504" s="2306"/>
    </row>
    <row r="505" spans="1:16" s="2308" customFormat="1" ht="18" customHeight="1">
      <c r="A505" s="1162"/>
      <c r="B505" s="824" t="s">
        <v>1905</v>
      </c>
      <c r="C505" s="2303"/>
      <c r="D505" s="1797"/>
      <c r="E505" s="2304"/>
      <c r="F505" s="2449">
        <v>1</v>
      </c>
      <c r="G505" s="2449">
        <v>1</v>
      </c>
      <c r="H505" s="2449"/>
      <c r="I505" s="3796">
        <f t="shared" si="8"/>
        <v>1</v>
      </c>
      <c r="J505" s="2408"/>
      <c r="K505" s="2306"/>
      <c r="L505" s="2306"/>
      <c r="M505" s="2307"/>
      <c r="N505" s="2306"/>
      <c r="O505" s="2306"/>
      <c r="P505" s="2306"/>
    </row>
    <row r="506" spans="1:16" s="2308" customFormat="1" ht="18" customHeight="1" outlineLevel="1">
      <c r="A506" s="1162"/>
      <c r="B506" s="824" t="s">
        <v>1906</v>
      </c>
      <c r="C506" s="2303"/>
      <c r="D506" s="1797"/>
      <c r="E506" s="2304"/>
      <c r="F506" s="2449">
        <v>1</v>
      </c>
      <c r="G506" s="2449">
        <v>1</v>
      </c>
      <c r="H506" s="2449"/>
      <c r="I506" s="3796">
        <f t="shared" si="8"/>
        <v>1</v>
      </c>
      <c r="J506" s="2408"/>
      <c r="K506" s="2306"/>
      <c r="L506" s="2306"/>
      <c r="M506" s="2307"/>
      <c r="N506" s="2306"/>
      <c r="O506" s="2306"/>
      <c r="P506" s="2306"/>
    </row>
    <row r="507" spans="1:16" s="2308" customFormat="1" ht="18" customHeight="1" outlineLevel="1">
      <c r="A507" s="1162"/>
      <c r="B507" s="824" t="s">
        <v>1907</v>
      </c>
      <c r="C507" s="2303"/>
      <c r="D507" s="1797"/>
      <c r="E507" s="2304"/>
      <c r="F507" s="2449">
        <v>1</v>
      </c>
      <c r="G507" s="2449">
        <v>1</v>
      </c>
      <c r="H507" s="2449"/>
      <c r="I507" s="3796">
        <f t="shared" si="8"/>
        <v>1</v>
      </c>
      <c r="J507" s="2408"/>
      <c r="K507" s="2306"/>
      <c r="L507" s="2306"/>
      <c r="M507" s="2307"/>
      <c r="N507" s="2306"/>
      <c r="O507" s="2306"/>
      <c r="P507" s="2306"/>
    </row>
    <row r="508" spans="1:16" s="2308" customFormat="1" ht="18" customHeight="1" outlineLevel="1">
      <c r="A508" s="1162"/>
      <c r="B508" s="824" t="s">
        <v>1908</v>
      </c>
      <c r="C508" s="2303"/>
      <c r="D508" s="1797"/>
      <c r="E508" s="2304"/>
      <c r="F508" s="2449">
        <v>1</v>
      </c>
      <c r="G508" s="2449">
        <v>1</v>
      </c>
      <c r="H508" s="2449"/>
      <c r="I508" s="3796">
        <f t="shared" si="8"/>
        <v>1</v>
      </c>
      <c r="J508" s="2408"/>
      <c r="K508" s="2306"/>
      <c r="L508" s="2306"/>
      <c r="M508" s="2307"/>
      <c r="N508" s="2306"/>
      <c r="O508" s="2306"/>
      <c r="P508" s="2306"/>
    </row>
    <row r="509" spans="1:16" s="2308" customFormat="1" ht="18" customHeight="1">
      <c r="A509" s="2501"/>
      <c r="B509" s="830" t="s">
        <v>1909</v>
      </c>
      <c r="C509" s="2502"/>
      <c r="D509" s="2503"/>
      <c r="E509" s="2504"/>
      <c r="F509" s="2449">
        <v>1</v>
      </c>
      <c r="G509" s="2449">
        <v>1</v>
      </c>
      <c r="H509" s="2449"/>
      <c r="I509" s="3796">
        <f t="shared" si="8"/>
        <v>1</v>
      </c>
      <c r="J509" s="2411"/>
      <c r="K509" s="2306"/>
      <c r="L509" s="2306"/>
      <c r="M509" s="2307"/>
      <c r="N509" s="2306"/>
      <c r="O509" s="2306"/>
      <c r="P509" s="2306"/>
    </row>
    <row r="510" spans="1:16" s="2308" customFormat="1" ht="18" customHeight="1">
      <c r="A510" s="1780"/>
      <c r="B510" s="824" t="s">
        <v>1910</v>
      </c>
      <c r="C510" s="2303"/>
      <c r="D510" s="1797"/>
      <c r="E510" s="2304"/>
      <c r="F510" s="2449">
        <v>1</v>
      </c>
      <c r="G510" s="2449">
        <v>1</v>
      </c>
      <c r="H510" s="2449"/>
      <c r="I510" s="3796">
        <f t="shared" si="8"/>
        <v>1</v>
      </c>
      <c r="J510" s="2408"/>
      <c r="K510" s="2306"/>
      <c r="L510" s="2306"/>
      <c r="M510" s="2307"/>
      <c r="N510" s="2306"/>
      <c r="O510" s="2306"/>
      <c r="P510" s="2306"/>
    </row>
    <row r="511" spans="1:16" s="2308" customFormat="1" ht="18" customHeight="1" outlineLevel="1">
      <c r="A511" s="1162"/>
      <c r="B511" s="824" t="s">
        <v>1911</v>
      </c>
      <c r="C511" s="2303"/>
      <c r="D511" s="1797"/>
      <c r="E511" s="2304"/>
      <c r="F511" s="2449">
        <v>1</v>
      </c>
      <c r="G511" s="2449">
        <v>1</v>
      </c>
      <c r="H511" s="2449"/>
      <c r="I511" s="3796">
        <f t="shared" si="8"/>
        <v>1</v>
      </c>
      <c r="J511" s="2408"/>
      <c r="K511" s="2306"/>
      <c r="L511" s="2306"/>
      <c r="M511" s="2307"/>
      <c r="N511" s="2306"/>
      <c r="O511" s="2306"/>
      <c r="P511" s="2306"/>
    </row>
    <row r="512" spans="1:16" s="2308" customFormat="1" ht="18" customHeight="1" outlineLevel="1">
      <c r="A512" s="1162"/>
      <c r="B512" s="824" t="s">
        <v>1912</v>
      </c>
      <c r="C512" s="2303"/>
      <c r="D512" s="1797"/>
      <c r="E512" s="2304"/>
      <c r="F512" s="2449">
        <v>1</v>
      </c>
      <c r="G512" s="2449">
        <v>1</v>
      </c>
      <c r="H512" s="2449"/>
      <c r="I512" s="3796">
        <f t="shared" si="8"/>
        <v>1</v>
      </c>
      <c r="J512" s="2408"/>
      <c r="K512" s="2306"/>
      <c r="L512" s="2306"/>
      <c r="M512" s="2307"/>
      <c r="N512" s="2306"/>
      <c r="O512" s="2306"/>
      <c r="P512" s="2306"/>
    </row>
    <row r="513" spans="1:16" s="2308" customFormat="1" ht="18" customHeight="1">
      <c r="A513" s="1162"/>
      <c r="B513" s="824" t="s">
        <v>1913</v>
      </c>
      <c r="C513" s="2303"/>
      <c r="D513" s="1797"/>
      <c r="E513" s="2304"/>
      <c r="F513" s="2449">
        <v>1</v>
      </c>
      <c r="G513" s="2449">
        <v>1</v>
      </c>
      <c r="H513" s="2449"/>
      <c r="I513" s="3796">
        <f t="shared" si="8"/>
        <v>1</v>
      </c>
      <c r="J513" s="2408"/>
      <c r="K513" s="2306"/>
      <c r="L513" s="2306"/>
      <c r="M513" s="2307"/>
      <c r="N513" s="2306"/>
      <c r="O513" s="2306"/>
      <c r="P513" s="2306"/>
    </row>
    <row r="514" spans="1:16" s="2308" customFormat="1" ht="18" customHeight="1" outlineLevel="1">
      <c r="A514" s="1162"/>
      <c r="B514" s="824" t="s">
        <v>1914</v>
      </c>
      <c r="C514" s="2303"/>
      <c r="D514" s="1797"/>
      <c r="E514" s="2304"/>
      <c r="F514" s="2449">
        <v>1</v>
      </c>
      <c r="G514" s="2449">
        <v>1</v>
      </c>
      <c r="H514" s="2449"/>
      <c r="I514" s="3796">
        <f t="shared" si="8"/>
        <v>1</v>
      </c>
      <c r="J514" s="2408"/>
      <c r="K514" s="2306"/>
      <c r="L514" s="2306"/>
      <c r="M514" s="2307"/>
      <c r="N514" s="2306"/>
      <c r="O514" s="2306"/>
      <c r="P514" s="2306"/>
    </row>
    <row r="515" spans="1:16" s="2308" customFormat="1" ht="18" customHeight="1" outlineLevel="1">
      <c r="A515" s="1162"/>
      <c r="B515" s="824" t="s">
        <v>1915</v>
      </c>
      <c r="C515" s="2303"/>
      <c r="D515" s="1797"/>
      <c r="E515" s="2304"/>
      <c r="F515" s="2449">
        <v>1</v>
      </c>
      <c r="G515" s="2449">
        <v>1</v>
      </c>
      <c r="H515" s="2449"/>
      <c r="I515" s="3796">
        <f t="shared" si="8"/>
        <v>1</v>
      </c>
      <c r="J515" s="2408"/>
      <c r="K515" s="2306"/>
      <c r="L515" s="2306"/>
      <c r="M515" s="2307"/>
      <c r="N515" s="2306"/>
      <c r="O515" s="2306"/>
      <c r="P515" s="2306"/>
    </row>
    <row r="516" spans="1:16" s="2308" customFormat="1" ht="18" customHeight="1" outlineLevel="1">
      <c r="A516" s="1162"/>
      <c r="B516" s="824" t="s">
        <v>1916</v>
      </c>
      <c r="C516" s="2303"/>
      <c r="D516" s="1797"/>
      <c r="E516" s="2304"/>
      <c r="F516" s="2449">
        <v>1</v>
      </c>
      <c r="G516" s="2449">
        <v>1</v>
      </c>
      <c r="H516" s="2449"/>
      <c r="I516" s="3796">
        <f t="shared" si="8"/>
        <v>1</v>
      </c>
      <c r="J516" s="2408"/>
      <c r="K516" s="2306"/>
      <c r="L516" s="2306"/>
      <c r="M516" s="2307"/>
      <c r="N516" s="2306"/>
      <c r="O516" s="2306"/>
      <c r="P516" s="2306"/>
    </row>
    <row r="517" spans="1:16" s="2308" customFormat="1" ht="18" customHeight="1">
      <c r="A517" s="1162"/>
      <c r="B517" s="824" t="s">
        <v>1917</v>
      </c>
      <c r="C517" s="2303"/>
      <c r="D517" s="1797"/>
      <c r="E517" s="2304"/>
      <c r="F517" s="2449">
        <v>1</v>
      </c>
      <c r="G517" s="2449">
        <v>1</v>
      </c>
      <c r="H517" s="2449"/>
      <c r="I517" s="3796">
        <f t="shared" si="8"/>
        <v>1</v>
      </c>
      <c r="J517" s="2408"/>
      <c r="K517" s="2306"/>
      <c r="L517" s="2306"/>
      <c r="M517" s="2307"/>
      <c r="N517" s="2306"/>
      <c r="O517" s="2306"/>
      <c r="P517" s="2306"/>
    </row>
    <row r="518" spans="1:16" s="2308" customFormat="1" ht="18" customHeight="1" outlineLevel="1">
      <c r="A518" s="1162"/>
      <c r="B518" s="824" t="s">
        <v>1918</v>
      </c>
      <c r="C518" s="2303"/>
      <c r="D518" s="1797"/>
      <c r="E518" s="2304"/>
      <c r="F518" s="2449">
        <v>1</v>
      </c>
      <c r="G518" s="2449">
        <v>1</v>
      </c>
      <c r="H518" s="2449"/>
      <c r="I518" s="3796">
        <f t="shared" si="8"/>
        <v>1</v>
      </c>
      <c r="J518" s="2408"/>
      <c r="K518" s="2306"/>
      <c r="L518" s="2306"/>
      <c r="M518" s="2307"/>
      <c r="N518" s="2306"/>
      <c r="O518" s="2306"/>
      <c r="P518" s="2306"/>
    </row>
    <row r="519" spans="1:16" s="2308" customFormat="1" ht="18" customHeight="1" outlineLevel="1">
      <c r="A519" s="1162"/>
      <c r="B519" s="824" t="s">
        <v>1919</v>
      </c>
      <c r="C519" s="2303"/>
      <c r="D519" s="1797"/>
      <c r="E519" s="2304"/>
      <c r="F519" s="2449">
        <v>1</v>
      </c>
      <c r="G519" s="2449">
        <v>1</v>
      </c>
      <c r="H519" s="2449"/>
      <c r="I519" s="3796">
        <f t="shared" si="8"/>
        <v>1</v>
      </c>
      <c r="J519" s="2408"/>
      <c r="K519" s="2306"/>
      <c r="L519" s="2306"/>
      <c r="M519" s="2307"/>
      <c r="N519" s="2306"/>
      <c r="O519" s="2306"/>
      <c r="P519" s="2306"/>
    </row>
    <row r="520" spans="1:16" s="2308" customFormat="1" ht="18" customHeight="1" outlineLevel="1">
      <c r="A520" s="1162"/>
      <c r="B520" s="824" t="s">
        <v>1920</v>
      </c>
      <c r="C520" s="2303"/>
      <c r="D520" s="1797"/>
      <c r="E520" s="2304"/>
      <c r="F520" s="2449">
        <v>1</v>
      </c>
      <c r="G520" s="2449">
        <v>1</v>
      </c>
      <c r="H520" s="2449"/>
      <c r="I520" s="3796">
        <f t="shared" si="8"/>
        <v>1</v>
      </c>
      <c r="J520" s="2408"/>
      <c r="K520" s="2306"/>
      <c r="L520" s="2306"/>
      <c r="M520" s="2307"/>
      <c r="N520" s="2306"/>
      <c r="O520" s="2306"/>
      <c r="P520" s="2306"/>
    </row>
    <row r="521" spans="1:16" s="2308" customFormat="1" ht="18" customHeight="1">
      <c r="A521" s="1162"/>
      <c r="B521" s="824" t="s">
        <v>1921</v>
      </c>
      <c r="C521" s="2303"/>
      <c r="D521" s="1797"/>
      <c r="E521" s="2304"/>
      <c r="F521" s="2449">
        <v>1</v>
      </c>
      <c r="G521" s="2449">
        <v>1</v>
      </c>
      <c r="H521" s="2449"/>
      <c r="I521" s="3796">
        <f t="shared" si="8"/>
        <v>1</v>
      </c>
      <c r="J521" s="2408"/>
      <c r="K521" s="2306"/>
      <c r="L521" s="2306"/>
      <c r="M521" s="2307"/>
      <c r="N521" s="2306"/>
      <c r="O521" s="2306"/>
      <c r="P521" s="2306"/>
    </row>
    <row r="522" spans="1:16" s="2308" customFormat="1" ht="18" customHeight="1" outlineLevel="1">
      <c r="A522" s="1162"/>
      <c r="B522" s="824" t="s">
        <v>1922</v>
      </c>
      <c r="C522" s="2303"/>
      <c r="D522" s="1797"/>
      <c r="E522" s="2304"/>
      <c r="F522" s="2449">
        <v>1</v>
      </c>
      <c r="G522" s="2449">
        <v>1</v>
      </c>
      <c r="H522" s="2449"/>
      <c r="I522" s="3796">
        <f t="shared" si="8"/>
        <v>1</v>
      </c>
      <c r="J522" s="2408"/>
      <c r="K522" s="2306"/>
      <c r="L522" s="2306"/>
      <c r="M522" s="2307"/>
      <c r="N522" s="2306"/>
      <c r="O522" s="2306"/>
      <c r="P522" s="2306"/>
    </row>
    <row r="523" spans="1:16" s="2308" customFormat="1" ht="18" customHeight="1" outlineLevel="1">
      <c r="A523" s="1162"/>
      <c r="B523" s="824" t="s">
        <v>1923</v>
      </c>
      <c r="C523" s="2303"/>
      <c r="D523" s="1797"/>
      <c r="E523" s="2304"/>
      <c r="F523" s="2449">
        <v>1</v>
      </c>
      <c r="G523" s="2449">
        <v>1</v>
      </c>
      <c r="H523" s="2449"/>
      <c r="I523" s="3796">
        <f t="shared" si="8"/>
        <v>1</v>
      </c>
      <c r="J523" s="2408"/>
      <c r="K523" s="2306"/>
      <c r="L523" s="2306"/>
      <c r="M523" s="2307"/>
      <c r="N523" s="2306"/>
      <c r="O523" s="2306"/>
      <c r="P523" s="2306"/>
    </row>
    <row r="524" spans="1:16" s="2308" customFormat="1" ht="18" customHeight="1" outlineLevel="1">
      <c r="A524" s="1162"/>
      <c r="B524" s="824" t="s">
        <v>1924</v>
      </c>
      <c r="C524" s="2303"/>
      <c r="D524" s="1797"/>
      <c r="E524" s="2304"/>
      <c r="F524" s="2449">
        <v>1</v>
      </c>
      <c r="G524" s="2449">
        <v>1</v>
      </c>
      <c r="H524" s="2449"/>
      <c r="I524" s="3796">
        <f t="shared" si="8"/>
        <v>1</v>
      </c>
      <c r="J524" s="2408"/>
      <c r="K524" s="2306"/>
      <c r="L524" s="2306"/>
      <c r="M524" s="2307"/>
      <c r="N524" s="2306"/>
      <c r="O524" s="2306"/>
      <c r="P524" s="2306"/>
    </row>
    <row r="525" spans="1:16" s="2308" customFormat="1" ht="18" customHeight="1" outlineLevel="1">
      <c r="A525" s="1162"/>
      <c r="B525" s="824" t="s">
        <v>1925</v>
      </c>
      <c r="C525" s="2303"/>
      <c r="D525" s="1797"/>
      <c r="E525" s="2304"/>
      <c r="F525" s="2449">
        <v>1</v>
      </c>
      <c r="G525" s="2449">
        <v>1</v>
      </c>
      <c r="H525" s="2449"/>
      <c r="I525" s="3796">
        <f t="shared" si="8"/>
        <v>1</v>
      </c>
      <c r="J525" s="2408"/>
      <c r="K525" s="2306"/>
      <c r="L525" s="2306"/>
      <c r="M525" s="2307"/>
      <c r="N525" s="2306"/>
      <c r="O525" s="2306"/>
      <c r="P525" s="2306"/>
    </row>
    <row r="526" spans="1:16" s="2308" customFormat="1" ht="18" customHeight="1">
      <c r="A526" s="1162"/>
      <c r="B526" s="824" t="s">
        <v>1926</v>
      </c>
      <c r="C526" s="2303"/>
      <c r="D526" s="1797"/>
      <c r="E526" s="2304"/>
      <c r="F526" s="2449">
        <v>1</v>
      </c>
      <c r="G526" s="2449">
        <v>1</v>
      </c>
      <c r="H526" s="2449"/>
      <c r="I526" s="3796">
        <f t="shared" si="8"/>
        <v>1</v>
      </c>
      <c r="J526" s="2408"/>
      <c r="K526" s="2306"/>
      <c r="L526" s="2306"/>
      <c r="M526" s="2307"/>
      <c r="N526" s="2306"/>
      <c r="O526" s="2306"/>
      <c r="P526" s="2306"/>
    </row>
    <row r="527" spans="1:16" s="2308" customFormat="1" ht="18" customHeight="1" outlineLevel="1">
      <c r="A527" s="1162"/>
      <c r="B527" s="824" t="s">
        <v>1927</v>
      </c>
      <c r="C527" s="2303"/>
      <c r="D527" s="1797"/>
      <c r="E527" s="2304"/>
      <c r="F527" s="2449">
        <v>1</v>
      </c>
      <c r="G527" s="2449">
        <v>1</v>
      </c>
      <c r="H527" s="2449"/>
      <c r="I527" s="3796">
        <f t="shared" si="8"/>
        <v>1</v>
      </c>
      <c r="J527" s="2408"/>
      <c r="K527" s="2306"/>
      <c r="L527" s="2306"/>
      <c r="M527" s="2307"/>
      <c r="N527" s="2306"/>
      <c r="O527" s="2306"/>
      <c r="P527" s="2306"/>
    </row>
    <row r="528" spans="1:16" s="2308" customFormat="1" ht="18" customHeight="1" outlineLevel="1">
      <c r="A528" s="1162"/>
      <c r="B528" s="824" t="s">
        <v>1928</v>
      </c>
      <c r="C528" s="2303"/>
      <c r="D528" s="1797"/>
      <c r="E528" s="2304"/>
      <c r="F528" s="2449">
        <v>1</v>
      </c>
      <c r="G528" s="2449">
        <v>1</v>
      </c>
      <c r="H528" s="2449"/>
      <c r="I528" s="3796">
        <f t="shared" si="8"/>
        <v>1</v>
      </c>
      <c r="J528" s="2408"/>
      <c r="K528" s="2306"/>
      <c r="L528" s="2306"/>
      <c r="M528" s="2307"/>
      <c r="N528" s="2306"/>
      <c r="O528" s="2306"/>
      <c r="P528" s="2306"/>
    </row>
    <row r="529" spans="1:16" s="2308" customFormat="1" ht="18" customHeight="1">
      <c r="A529" s="1162"/>
      <c r="B529" s="824" t="s">
        <v>1929</v>
      </c>
      <c r="C529" s="2303"/>
      <c r="D529" s="1797"/>
      <c r="E529" s="2304"/>
      <c r="F529" s="2449">
        <v>1</v>
      </c>
      <c r="G529" s="2449">
        <v>1</v>
      </c>
      <c r="H529" s="2449"/>
      <c r="I529" s="3796">
        <f t="shared" si="8"/>
        <v>1</v>
      </c>
      <c r="J529" s="2408"/>
      <c r="K529" s="2306"/>
      <c r="L529" s="2306"/>
      <c r="M529" s="2307"/>
      <c r="N529" s="2306"/>
      <c r="O529" s="2306"/>
      <c r="P529" s="2306"/>
    </row>
    <row r="530" spans="1:16" s="2308" customFormat="1" ht="18" customHeight="1" outlineLevel="1">
      <c r="A530" s="1162"/>
      <c r="B530" s="824" t="s">
        <v>1930</v>
      </c>
      <c r="C530" s="2303"/>
      <c r="D530" s="1797"/>
      <c r="E530" s="2304"/>
      <c r="F530" s="2449">
        <v>1</v>
      </c>
      <c r="G530" s="2449">
        <v>1</v>
      </c>
      <c r="H530" s="2449"/>
      <c r="I530" s="3796">
        <f t="shared" si="8"/>
        <v>1</v>
      </c>
      <c r="J530" s="2408"/>
      <c r="K530" s="2306"/>
      <c r="L530" s="2306"/>
      <c r="M530" s="2307"/>
      <c r="N530" s="2306"/>
      <c r="O530" s="2306"/>
      <c r="P530" s="2306"/>
    </row>
    <row r="531" spans="1:16" s="2308" customFormat="1" ht="18" customHeight="1" outlineLevel="1">
      <c r="A531" s="1162"/>
      <c r="B531" s="824" t="s">
        <v>1931</v>
      </c>
      <c r="C531" s="2303"/>
      <c r="D531" s="1797"/>
      <c r="E531" s="2304"/>
      <c r="F531" s="2449">
        <v>1</v>
      </c>
      <c r="G531" s="2449">
        <v>1</v>
      </c>
      <c r="H531" s="2449"/>
      <c r="I531" s="3796">
        <f t="shared" si="8"/>
        <v>1</v>
      </c>
      <c r="J531" s="2408"/>
      <c r="K531" s="2306"/>
      <c r="L531" s="2306"/>
      <c r="M531" s="2307"/>
      <c r="N531" s="2306"/>
      <c r="O531" s="2306"/>
      <c r="P531" s="2306"/>
    </row>
    <row r="532" spans="1:16" s="2308" customFormat="1" ht="18" customHeight="1">
      <c r="A532" s="2410"/>
      <c r="B532" s="824" t="s">
        <v>1932</v>
      </c>
      <c r="C532" s="2303"/>
      <c r="D532" s="1797"/>
      <c r="E532" s="2304"/>
      <c r="F532" s="2449">
        <v>1</v>
      </c>
      <c r="G532" s="2449">
        <v>1</v>
      </c>
      <c r="H532" s="2449"/>
      <c r="I532" s="3796">
        <f t="shared" si="8"/>
        <v>1</v>
      </c>
      <c r="J532" s="2408"/>
      <c r="K532" s="2306"/>
      <c r="L532" s="2306"/>
      <c r="M532" s="2307"/>
      <c r="N532" s="2306"/>
      <c r="O532" s="2306"/>
      <c r="P532" s="2306"/>
    </row>
    <row r="533" spans="1:16" s="2308" customFormat="1" ht="18" customHeight="1" outlineLevel="1">
      <c r="A533" s="1162"/>
      <c r="B533" s="824" t="s">
        <v>1933</v>
      </c>
      <c r="C533" s="2303"/>
      <c r="D533" s="1797"/>
      <c r="E533" s="2304"/>
      <c r="F533" s="2449">
        <v>1</v>
      </c>
      <c r="G533" s="2449">
        <v>1</v>
      </c>
      <c r="H533" s="2449"/>
      <c r="I533" s="3796">
        <f t="shared" si="8"/>
        <v>1</v>
      </c>
      <c r="J533" s="2408"/>
      <c r="K533" s="2306"/>
      <c r="L533" s="2306"/>
      <c r="M533" s="2307"/>
      <c r="N533" s="2306"/>
      <c r="O533" s="2306"/>
      <c r="P533" s="2306"/>
    </row>
    <row r="534" spans="1:16" s="2308" customFormat="1" ht="18" customHeight="1" outlineLevel="1">
      <c r="A534" s="1162"/>
      <c r="B534" s="824" t="s">
        <v>1934</v>
      </c>
      <c r="C534" s="2303"/>
      <c r="D534" s="1797"/>
      <c r="E534" s="2304"/>
      <c r="F534" s="2449">
        <v>1</v>
      </c>
      <c r="G534" s="2449">
        <v>1</v>
      </c>
      <c r="H534" s="2449"/>
      <c r="I534" s="3796">
        <f t="shared" si="8"/>
        <v>1</v>
      </c>
      <c r="J534" s="2408"/>
      <c r="K534" s="2306"/>
      <c r="L534" s="2306"/>
      <c r="M534" s="2307"/>
      <c r="N534" s="2306"/>
      <c r="O534" s="2306"/>
      <c r="P534" s="2306"/>
    </row>
    <row r="535" spans="1:16" s="2308" customFormat="1" ht="18" customHeight="1">
      <c r="A535" s="974"/>
      <c r="B535" s="866" t="s">
        <v>1935</v>
      </c>
      <c r="C535" s="2303"/>
      <c r="D535" s="1797"/>
      <c r="E535" s="2315"/>
      <c r="F535" s="2449">
        <v>1</v>
      </c>
      <c r="G535" s="2449">
        <v>1</v>
      </c>
      <c r="H535" s="2449"/>
      <c r="I535" s="3796">
        <f t="shared" si="8"/>
        <v>1</v>
      </c>
      <c r="J535" s="2411"/>
      <c r="K535" s="2317"/>
      <c r="L535" s="2318"/>
    </row>
    <row r="536" spans="1:16" ht="26.1" customHeight="1">
      <c r="A536" s="1255"/>
      <c r="B536" s="850" t="s">
        <v>1839</v>
      </c>
      <c r="C536" s="2273"/>
      <c r="D536" s="1902"/>
      <c r="E536" s="1881"/>
      <c r="F536" s="1881"/>
      <c r="G536" s="1881"/>
      <c r="H536" s="1931"/>
      <c r="I536" s="1931"/>
      <c r="J536" s="1931"/>
      <c r="K536" s="1785"/>
    </row>
    <row r="537" spans="1:16" ht="26.1" customHeight="1">
      <c r="A537" s="1782"/>
      <c r="B537" s="853"/>
      <c r="C537" s="1777"/>
      <c r="D537" s="1785"/>
      <c r="E537" s="1881"/>
      <c r="F537" s="1881"/>
      <c r="G537" s="1881"/>
      <c r="H537" s="748"/>
      <c r="I537" s="129"/>
      <c r="J537" s="55"/>
    </row>
    <row r="538" spans="1:16" s="3384" customFormat="1" ht="26.1" customHeight="1">
      <c r="A538" s="4160"/>
      <c r="B538" s="4617" t="s">
        <v>2266</v>
      </c>
      <c r="C538" s="4618"/>
      <c r="D538" s="4618"/>
      <c r="E538" s="3474" t="s">
        <v>936</v>
      </c>
      <c r="F538" s="3389"/>
      <c r="G538" s="3389"/>
      <c r="H538" s="4161"/>
      <c r="I538" s="3748"/>
      <c r="J538" s="3594" t="s">
        <v>1942</v>
      </c>
      <c r="O538" s="3384">
        <v>9</v>
      </c>
    </row>
    <row r="539" spans="1:16" s="3384" customFormat="1" ht="26.1" customHeight="1">
      <c r="A539" s="3799"/>
      <c r="B539" s="4617" t="s">
        <v>175</v>
      </c>
      <c r="C539" s="4618"/>
      <c r="D539" s="4618"/>
      <c r="E539" s="3474" t="s">
        <v>943</v>
      </c>
      <c r="F539" s="3419"/>
      <c r="G539" s="3420"/>
      <c r="H539" s="4162"/>
      <c r="I539" s="3801"/>
      <c r="J539" s="3392"/>
    </row>
    <row r="540" spans="1:16" s="3384" customFormat="1" ht="26.1" customHeight="1">
      <c r="A540" s="3802"/>
      <c r="B540" s="3555" t="s">
        <v>23</v>
      </c>
      <c r="C540" s="3755">
        <v>74</v>
      </c>
      <c r="D540" s="3753" t="s">
        <v>182</v>
      </c>
      <c r="E540" s="3474" t="s">
        <v>663</v>
      </c>
      <c r="F540" s="3419"/>
      <c r="G540" s="3419"/>
      <c r="H540" s="3128"/>
      <c r="I540" s="3128"/>
      <c r="J540" s="3128"/>
    </row>
    <row r="541" spans="1:16" s="3478" customFormat="1" ht="18" customHeight="1">
      <c r="A541" s="4163"/>
      <c r="B541" s="3803" t="s">
        <v>2033</v>
      </c>
      <c r="C541" s="3753"/>
      <c r="D541" s="3753"/>
      <c r="E541" s="3804"/>
      <c r="F541" s="3481"/>
      <c r="G541" s="4164"/>
      <c r="H541" s="3128"/>
      <c r="I541" s="3128"/>
      <c r="J541" s="3481"/>
    </row>
    <row r="542" spans="1:16" s="3230" customFormat="1" ht="18" customHeight="1">
      <c r="A542" s="3628"/>
      <c r="B542" s="3133" t="s">
        <v>1938</v>
      </c>
      <c r="C542" s="3224">
        <f>SUM(C547:C598)</f>
        <v>74</v>
      </c>
      <c r="D542" s="3753" t="s">
        <v>182</v>
      </c>
      <c r="E542" s="3226"/>
      <c r="F542" s="3761">
        <v>1</v>
      </c>
      <c r="G542" s="3761"/>
      <c r="H542" s="3761"/>
      <c r="I542" s="3761"/>
      <c r="J542" s="3601"/>
      <c r="K542" s="3228"/>
      <c r="L542" s="3228"/>
      <c r="M542" s="3229"/>
      <c r="N542" s="3228"/>
      <c r="O542" s="3228"/>
      <c r="P542" s="3228"/>
    </row>
    <row r="543" spans="1:16" s="3230" customFormat="1" ht="18" customHeight="1" outlineLevel="1">
      <c r="A543" s="3223"/>
      <c r="B543" s="3133" t="s">
        <v>1880</v>
      </c>
      <c r="C543" s="3224"/>
      <c r="D543" s="3225"/>
      <c r="E543" s="3226"/>
      <c r="F543" s="3224"/>
      <c r="G543" s="3761"/>
      <c r="H543" s="3761"/>
      <c r="I543" s="3761"/>
      <c r="J543" s="3601"/>
      <c r="K543" s="3228"/>
      <c r="L543" s="3228"/>
      <c r="M543" s="3229"/>
      <c r="N543" s="3228"/>
      <c r="O543" s="3228"/>
      <c r="P543" s="3228"/>
    </row>
    <row r="544" spans="1:16" s="3230" customFormat="1" ht="18" customHeight="1" outlineLevel="1">
      <c r="A544" s="3223"/>
      <c r="B544" s="3133" t="s">
        <v>1881</v>
      </c>
      <c r="C544" s="3224"/>
      <c r="D544" s="3225"/>
      <c r="E544" s="3226"/>
      <c r="F544" s="3224"/>
      <c r="G544" s="3761"/>
      <c r="H544" s="3761"/>
      <c r="I544" s="3761"/>
      <c r="J544" s="3601"/>
      <c r="K544" s="3228"/>
      <c r="L544" s="3228"/>
      <c r="M544" s="3229"/>
      <c r="N544" s="3228"/>
      <c r="O544" s="3228"/>
      <c r="P544" s="3228"/>
    </row>
    <row r="545" spans="1:16" s="3230" customFormat="1" ht="18" customHeight="1" outlineLevel="1">
      <c r="A545" s="3223"/>
      <c r="B545" s="3133" t="s">
        <v>1882</v>
      </c>
      <c r="C545" s="3224"/>
      <c r="D545" s="3225"/>
      <c r="E545" s="3226"/>
      <c r="F545" s="3224"/>
      <c r="G545" s="3761"/>
      <c r="H545" s="3761"/>
      <c r="I545" s="3761"/>
      <c r="J545" s="3601"/>
      <c r="K545" s="3228"/>
      <c r="L545" s="3228"/>
      <c r="M545" s="3229"/>
      <c r="N545" s="3228"/>
      <c r="O545" s="3228"/>
      <c r="P545" s="3228"/>
    </row>
    <row r="546" spans="1:16" s="3230" customFormat="1" ht="18" customHeight="1" outlineLevel="1">
      <c r="A546" s="3223"/>
      <c r="B546" s="3133" t="s">
        <v>1883</v>
      </c>
      <c r="C546" s="3224"/>
      <c r="D546" s="3225"/>
      <c r="E546" s="3226"/>
      <c r="F546" s="3224"/>
      <c r="G546" s="3761"/>
      <c r="H546" s="3761"/>
      <c r="I546" s="3761"/>
      <c r="J546" s="3601"/>
      <c r="K546" s="3228"/>
      <c r="L546" s="3228"/>
      <c r="M546" s="3229"/>
      <c r="N546" s="3228"/>
      <c r="O546" s="3228"/>
      <c r="P546" s="3228"/>
    </row>
    <row r="547" spans="1:16" s="3230" customFormat="1" ht="18" customHeight="1">
      <c r="A547" s="3223"/>
      <c r="B547" s="3133" t="s">
        <v>1884</v>
      </c>
      <c r="C547" s="3224">
        <v>0</v>
      </c>
      <c r="D547" s="3225" t="s">
        <v>1939</v>
      </c>
      <c r="E547" s="3226"/>
      <c r="F547" s="3224">
        <v>0</v>
      </c>
      <c r="G547" s="3761"/>
      <c r="H547" s="3761"/>
      <c r="I547" s="3761"/>
      <c r="J547" s="3601"/>
      <c r="K547" s="3228"/>
      <c r="L547" s="3228"/>
      <c r="M547" s="3229"/>
      <c r="N547" s="3228"/>
      <c r="O547" s="3228"/>
      <c r="P547" s="3228"/>
    </row>
    <row r="548" spans="1:16" s="3230" customFormat="1" ht="18" customHeight="1" outlineLevel="1">
      <c r="A548" s="3232"/>
      <c r="B548" s="3141" t="s">
        <v>1885</v>
      </c>
      <c r="C548" s="3233"/>
      <c r="D548" s="3225" t="s">
        <v>1939</v>
      </c>
      <c r="E548" s="3235"/>
      <c r="F548" s="3233"/>
      <c r="G548" s="3761"/>
      <c r="H548" s="3761"/>
      <c r="I548" s="3761"/>
      <c r="J548" s="3808"/>
      <c r="K548" s="3228"/>
      <c r="L548" s="3228"/>
      <c r="M548" s="3229"/>
      <c r="N548" s="3228"/>
      <c r="O548" s="3228"/>
      <c r="P548" s="3228"/>
    </row>
    <row r="549" spans="1:16" s="3230" customFormat="1" ht="18" customHeight="1" outlineLevel="1">
      <c r="A549" s="3809" t="s">
        <v>2026</v>
      </c>
      <c r="B549" s="3775" t="s">
        <v>1886</v>
      </c>
      <c r="C549" s="3810"/>
      <c r="D549" s="3225" t="s">
        <v>1939</v>
      </c>
      <c r="E549" s="3811"/>
      <c r="F549" s="3810"/>
      <c r="G549" s="3761"/>
      <c r="H549" s="3761"/>
      <c r="I549" s="3761"/>
      <c r="J549" s="3812"/>
      <c r="K549" s="3228"/>
      <c r="L549" s="3228"/>
      <c r="M549" s="3229"/>
      <c r="N549" s="3228"/>
      <c r="O549" s="3228"/>
      <c r="P549" s="3228"/>
    </row>
    <row r="550" spans="1:16" s="3230" customFormat="1" ht="18" customHeight="1" outlineLevel="1">
      <c r="A550" s="3223"/>
      <c r="B550" s="3133" t="s">
        <v>1887</v>
      </c>
      <c r="C550" s="3224"/>
      <c r="D550" s="3225" t="s">
        <v>1939</v>
      </c>
      <c r="E550" s="3226"/>
      <c r="F550" s="3224"/>
      <c r="G550" s="3761"/>
      <c r="H550" s="3761"/>
      <c r="I550" s="3761"/>
      <c r="J550" s="3601"/>
      <c r="K550" s="3228"/>
      <c r="L550" s="3228"/>
      <c r="M550" s="3229"/>
      <c r="N550" s="3228"/>
      <c r="O550" s="3228"/>
      <c r="P550" s="3228"/>
    </row>
    <row r="551" spans="1:16" s="3230" customFormat="1" ht="18" customHeight="1">
      <c r="A551" s="3223"/>
      <c r="B551" s="3133" t="s">
        <v>1888</v>
      </c>
      <c r="C551" s="3224">
        <v>0</v>
      </c>
      <c r="D551" s="3225" t="s">
        <v>1939</v>
      </c>
      <c r="E551" s="3226"/>
      <c r="F551" s="3224">
        <v>0</v>
      </c>
      <c r="G551" s="3761"/>
      <c r="H551" s="3761"/>
      <c r="I551" s="3761"/>
      <c r="J551" s="3601"/>
      <c r="K551" s="3228"/>
      <c r="L551" s="3228"/>
      <c r="M551" s="3229"/>
      <c r="N551" s="3228"/>
      <c r="O551" s="3228"/>
      <c r="P551" s="3228"/>
    </row>
    <row r="552" spans="1:16" s="3230" customFormat="1" ht="18" customHeight="1" outlineLevel="1">
      <c r="A552" s="3223"/>
      <c r="B552" s="3133" t="s">
        <v>1889</v>
      </c>
      <c r="C552" s="3224"/>
      <c r="D552" s="3225" t="s">
        <v>1939</v>
      </c>
      <c r="E552" s="3226"/>
      <c r="F552" s="3224"/>
      <c r="G552" s="3761"/>
      <c r="H552" s="3761"/>
      <c r="I552" s="3761"/>
      <c r="J552" s="3601"/>
      <c r="K552" s="3228"/>
      <c r="L552" s="3228"/>
      <c r="M552" s="3229"/>
      <c r="N552" s="3228"/>
      <c r="O552" s="3228"/>
      <c r="P552" s="3228"/>
    </row>
    <row r="553" spans="1:16" s="3230" customFormat="1" ht="18" customHeight="1" outlineLevel="1">
      <c r="A553" s="3223"/>
      <c r="B553" s="3133" t="s">
        <v>1890</v>
      </c>
      <c r="C553" s="3224"/>
      <c r="D553" s="3225" t="s">
        <v>1939</v>
      </c>
      <c r="E553" s="3226"/>
      <c r="F553" s="3224"/>
      <c r="G553" s="3761"/>
      <c r="H553" s="3761"/>
      <c r="I553" s="3761"/>
      <c r="J553" s="3601"/>
      <c r="K553" s="3228"/>
      <c r="L553" s="3228"/>
      <c r="M553" s="3229"/>
      <c r="N553" s="3228"/>
      <c r="O553" s="3228"/>
      <c r="P553" s="3228"/>
    </row>
    <row r="554" spans="1:16" s="3230" customFormat="1" ht="18" customHeight="1" outlineLevel="1">
      <c r="A554" s="3223"/>
      <c r="B554" s="3133" t="s">
        <v>1891</v>
      </c>
      <c r="C554" s="3224"/>
      <c r="D554" s="3225" t="s">
        <v>1939</v>
      </c>
      <c r="E554" s="3226"/>
      <c r="F554" s="3224"/>
      <c r="G554" s="3761"/>
      <c r="H554" s="3761"/>
      <c r="I554" s="3761"/>
      <c r="J554" s="3601"/>
      <c r="K554" s="3228"/>
      <c r="L554" s="3228"/>
      <c r="M554" s="3229"/>
      <c r="N554" s="3228"/>
      <c r="O554" s="3228"/>
      <c r="P554" s="3228"/>
    </row>
    <row r="555" spans="1:16" s="3230" customFormat="1" ht="18" customHeight="1">
      <c r="A555" s="3223"/>
      <c r="B555" s="3133" t="s">
        <v>1892</v>
      </c>
      <c r="C555" s="3224">
        <v>16</v>
      </c>
      <c r="D555" s="3225" t="s">
        <v>1939</v>
      </c>
      <c r="E555" s="3226"/>
      <c r="F555" s="3224">
        <v>16</v>
      </c>
      <c r="G555" s="3761"/>
      <c r="H555" s="3761"/>
      <c r="I555" s="3761"/>
      <c r="J555" s="3601"/>
      <c r="K555" s="3228"/>
      <c r="L555" s="3228"/>
      <c r="M555" s="3229"/>
      <c r="N555" s="3228"/>
      <c r="O555" s="3228"/>
      <c r="P555" s="3228"/>
    </row>
    <row r="556" spans="1:16" s="3230" customFormat="1" ht="18" customHeight="1" outlineLevel="1">
      <c r="A556" s="3223"/>
      <c r="B556" s="3133" t="s">
        <v>1893</v>
      </c>
      <c r="C556" s="3224"/>
      <c r="D556" s="3225" t="s">
        <v>1939</v>
      </c>
      <c r="E556" s="3226"/>
      <c r="F556" s="3224"/>
      <c r="G556" s="3761"/>
      <c r="H556" s="3761"/>
      <c r="I556" s="3761"/>
      <c r="J556" s="3601"/>
      <c r="K556" s="3228"/>
      <c r="L556" s="3228"/>
      <c r="M556" s="3229"/>
      <c r="N556" s="3228"/>
      <c r="O556" s="3228"/>
      <c r="P556" s="3228"/>
    </row>
    <row r="557" spans="1:16" s="3230" customFormat="1" ht="18" customHeight="1" outlineLevel="1">
      <c r="A557" s="3223"/>
      <c r="B557" s="3133" t="s">
        <v>1894</v>
      </c>
      <c r="C557" s="3224"/>
      <c r="D557" s="3225" t="s">
        <v>1939</v>
      </c>
      <c r="E557" s="3226"/>
      <c r="F557" s="3224"/>
      <c r="G557" s="3761"/>
      <c r="H557" s="3761"/>
      <c r="I557" s="3761"/>
      <c r="J557" s="3601"/>
      <c r="K557" s="3228"/>
      <c r="L557" s="3228"/>
      <c r="M557" s="3229"/>
      <c r="N557" s="3228"/>
      <c r="O557" s="3228"/>
      <c r="P557" s="3228"/>
    </row>
    <row r="558" spans="1:16" s="3230" customFormat="1" ht="18" customHeight="1" outlineLevel="1">
      <c r="A558" s="3223"/>
      <c r="B558" s="3133" t="s">
        <v>1895</v>
      </c>
      <c r="C558" s="3224"/>
      <c r="D558" s="3225" t="s">
        <v>1939</v>
      </c>
      <c r="E558" s="3226"/>
      <c r="F558" s="3224"/>
      <c r="G558" s="3761"/>
      <c r="H558" s="3761"/>
      <c r="I558" s="3761"/>
      <c r="J558" s="3601"/>
      <c r="K558" s="3228"/>
      <c r="L558" s="3228"/>
      <c r="M558" s="3229"/>
      <c r="N558" s="3228"/>
      <c r="O558" s="3228"/>
      <c r="P558" s="3228"/>
    </row>
    <row r="559" spans="1:16" s="3230" customFormat="1" ht="18" customHeight="1" outlineLevel="1">
      <c r="A559" s="3223"/>
      <c r="B559" s="3133" t="s">
        <v>1896</v>
      </c>
      <c r="C559" s="3224"/>
      <c r="D559" s="3225" t="s">
        <v>1939</v>
      </c>
      <c r="E559" s="3226"/>
      <c r="F559" s="3224"/>
      <c r="G559" s="3761"/>
      <c r="H559" s="3761"/>
      <c r="I559" s="3761"/>
      <c r="J559" s="3601"/>
      <c r="K559" s="3228"/>
      <c r="L559" s="3228"/>
      <c r="M559" s="3229"/>
      <c r="N559" s="3228"/>
      <c r="O559" s="3228"/>
      <c r="P559" s="3228"/>
    </row>
    <row r="560" spans="1:16" s="3230" customFormat="1" ht="18" customHeight="1">
      <c r="A560" s="3223"/>
      <c r="B560" s="3133" t="s">
        <v>1897</v>
      </c>
      <c r="C560" s="3224">
        <v>9</v>
      </c>
      <c r="D560" s="3225" t="s">
        <v>1939</v>
      </c>
      <c r="E560" s="3226"/>
      <c r="F560" s="3224">
        <v>9</v>
      </c>
      <c r="G560" s="3761"/>
      <c r="H560" s="3761"/>
      <c r="I560" s="3761"/>
      <c r="J560" s="3601"/>
      <c r="K560" s="3228"/>
      <c r="L560" s="3228"/>
      <c r="M560" s="3229"/>
      <c r="N560" s="3228"/>
      <c r="O560" s="3228"/>
      <c r="P560" s="3228"/>
    </row>
    <row r="561" spans="1:16" s="3230" customFormat="1" ht="18" customHeight="1" outlineLevel="1">
      <c r="A561" s="3223"/>
      <c r="B561" s="3133" t="s">
        <v>1898</v>
      </c>
      <c r="C561" s="3224"/>
      <c r="D561" s="3225" t="s">
        <v>1939</v>
      </c>
      <c r="E561" s="3226"/>
      <c r="F561" s="3224"/>
      <c r="G561" s="3761"/>
      <c r="H561" s="3761"/>
      <c r="I561" s="3761"/>
      <c r="J561" s="3601"/>
      <c r="K561" s="3228"/>
      <c r="L561" s="3228"/>
      <c r="M561" s="3229"/>
      <c r="N561" s="3228"/>
      <c r="O561" s="3228"/>
      <c r="P561" s="3228"/>
    </row>
    <row r="562" spans="1:16" s="3230" customFormat="1" ht="18" customHeight="1" outlineLevel="1">
      <c r="A562" s="3223"/>
      <c r="B562" s="3133" t="s">
        <v>1899</v>
      </c>
      <c r="C562" s="3224"/>
      <c r="D562" s="3225" t="s">
        <v>1939</v>
      </c>
      <c r="E562" s="3226"/>
      <c r="F562" s="3224"/>
      <c r="G562" s="3761"/>
      <c r="H562" s="3761"/>
      <c r="I562" s="3761"/>
      <c r="J562" s="3601"/>
      <c r="K562" s="3228"/>
      <c r="L562" s="3228"/>
      <c r="M562" s="3229"/>
      <c r="N562" s="3228"/>
      <c r="O562" s="3228"/>
      <c r="P562" s="3228"/>
    </row>
    <row r="563" spans="1:16" s="3230" customFormat="1" ht="18" customHeight="1">
      <c r="A563" s="3223"/>
      <c r="B563" s="3133" t="s">
        <v>1900</v>
      </c>
      <c r="C563" s="3224">
        <v>2</v>
      </c>
      <c r="D563" s="3225" t="s">
        <v>1939</v>
      </c>
      <c r="E563" s="3226"/>
      <c r="F563" s="3224">
        <v>2</v>
      </c>
      <c r="G563" s="3761"/>
      <c r="H563" s="3761"/>
      <c r="I563" s="3761"/>
      <c r="J563" s="3601"/>
      <c r="K563" s="3228"/>
      <c r="L563" s="3228"/>
      <c r="M563" s="3229"/>
      <c r="N563" s="3228"/>
      <c r="O563" s="3228"/>
      <c r="P563" s="3228"/>
    </row>
    <row r="564" spans="1:16" s="3230" customFormat="1" ht="18" customHeight="1" outlineLevel="1">
      <c r="A564" s="3223"/>
      <c r="B564" s="3133" t="s">
        <v>1901</v>
      </c>
      <c r="C564" s="3224"/>
      <c r="D564" s="3225" t="s">
        <v>1939</v>
      </c>
      <c r="E564" s="3226"/>
      <c r="F564" s="3224"/>
      <c r="G564" s="3761"/>
      <c r="H564" s="3761"/>
      <c r="I564" s="3761"/>
      <c r="J564" s="3601"/>
      <c r="K564" s="3228"/>
      <c r="L564" s="3228"/>
      <c r="M564" s="3229"/>
      <c r="N564" s="3228"/>
      <c r="O564" s="3228"/>
      <c r="P564" s="3228"/>
    </row>
    <row r="565" spans="1:16" s="3230" customFormat="1" ht="18" customHeight="1" outlineLevel="1">
      <c r="A565" s="3223"/>
      <c r="B565" s="3133" t="s">
        <v>1902</v>
      </c>
      <c r="C565" s="3224"/>
      <c r="D565" s="3225" t="s">
        <v>1939</v>
      </c>
      <c r="E565" s="3226"/>
      <c r="F565" s="3224"/>
      <c r="G565" s="3761"/>
      <c r="H565" s="3761"/>
      <c r="I565" s="3761"/>
      <c r="J565" s="3601"/>
      <c r="K565" s="3228"/>
      <c r="L565" s="3228"/>
      <c r="M565" s="3229"/>
      <c r="N565" s="3228"/>
      <c r="O565" s="3228"/>
      <c r="P565" s="3228"/>
    </row>
    <row r="566" spans="1:16" s="3230" customFormat="1" ht="18" customHeight="1" outlineLevel="1">
      <c r="A566" s="3223"/>
      <c r="B566" s="3133" t="s">
        <v>1903</v>
      </c>
      <c r="C566" s="3224"/>
      <c r="D566" s="3225" t="s">
        <v>1939</v>
      </c>
      <c r="E566" s="3226"/>
      <c r="F566" s="3224"/>
      <c r="G566" s="3761"/>
      <c r="H566" s="3761"/>
      <c r="I566" s="3761"/>
      <c r="J566" s="3601"/>
      <c r="K566" s="3228"/>
      <c r="L566" s="3228"/>
      <c r="M566" s="3229"/>
      <c r="N566" s="3228"/>
      <c r="O566" s="3228"/>
      <c r="P566" s="3228"/>
    </row>
    <row r="567" spans="1:16" s="3230" customFormat="1" ht="18" customHeight="1" outlineLevel="1">
      <c r="A567" s="3231"/>
      <c r="B567" s="3133" t="s">
        <v>1904</v>
      </c>
      <c r="C567" s="3224"/>
      <c r="D567" s="3225" t="s">
        <v>1939</v>
      </c>
      <c r="E567" s="3226"/>
      <c r="F567" s="3224"/>
      <c r="G567" s="3761"/>
      <c r="H567" s="3761"/>
      <c r="I567" s="3761"/>
      <c r="J567" s="3601"/>
      <c r="K567" s="3228"/>
      <c r="L567" s="3228"/>
      <c r="M567" s="3229"/>
      <c r="N567" s="3228"/>
      <c r="O567" s="3228"/>
      <c r="P567" s="3228"/>
    </row>
    <row r="568" spans="1:16" s="3230" customFormat="1" ht="18" customHeight="1">
      <c r="A568" s="3223"/>
      <c r="B568" s="3133" t="s">
        <v>1905</v>
      </c>
      <c r="C568" s="3224">
        <v>6</v>
      </c>
      <c r="D568" s="3225" t="s">
        <v>1939</v>
      </c>
      <c r="E568" s="3226"/>
      <c r="F568" s="3224">
        <v>6</v>
      </c>
      <c r="G568" s="3761"/>
      <c r="H568" s="3761"/>
      <c r="I568" s="3761"/>
      <c r="J568" s="3601"/>
      <c r="K568" s="3228"/>
      <c r="L568" s="3228"/>
      <c r="M568" s="3229"/>
      <c r="N568" s="3228"/>
      <c r="O568" s="3228"/>
      <c r="P568" s="3228"/>
    </row>
    <row r="569" spans="1:16" s="3230" customFormat="1" ht="18" customHeight="1" outlineLevel="1">
      <c r="A569" s="3223"/>
      <c r="B569" s="3133" t="s">
        <v>1906</v>
      </c>
      <c r="C569" s="3224"/>
      <c r="D569" s="3225" t="s">
        <v>1939</v>
      </c>
      <c r="E569" s="3226"/>
      <c r="F569" s="3224"/>
      <c r="G569" s="3761"/>
      <c r="H569" s="3761"/>
      <c r="I569" s="3761"/>
      <c r="J569" s="3601"/>
      <c r="K569" s="3228"/>
      <c r="L569" s="3228"/>
      <c r="M569" s="3229"/>
      <c r="N569" s="3228"/>
      <c r="O569" s="3228"/>
      <c r="P569" s="3228"/>
    </row>
    <row r="570" spans="1:16" s="3230" customFormat="1" ht="18" customHeight="1" outlineLevel="1">
      <c r="A570" s="3223"/>
      <c r="B570" s="3133" t="s">
        <v>1907</v>
      </c>
      <c r="C570" s="3224"/>
      <c r="D570" s="3225" t="s">
        <v>1939</v>
      </c>
      <c r="E570" s="3226"/>
      <c r="F570" s="3224"/>
      <c r="G570" s="3761"/>
      <c r="H570" s="3761"/>
      <c r="I570" s="3761"/>
      <c r="J570" s="3601"/>
      <c r="K570" s="3228"/>
      <c r="L570" s="3228"/>
      <c r="M570" s="3229"/>
      <c r="N570" s="3228"/>
      <c r="O570" s="3228"/>
      <c r="P570" s="3228"/>
    </row>
    <row r="571" spans="1:16" s="3230" customFormat="1" ht="18" customHeight="1" outlineLevel="1">
      <c r="A571" s="3223"/>
      <c r="B571" s="3133" t="s">
        <v>1908</v>
      </c>
      <c r="C571" s="3224"/>
      <c r="D571" s="3225" t="s">
        <v>1939</v>
      </c>
      <c r="E571" s="3226"/>
      <c r="F571" s="3224"/>
      <c r="G571" s="3761"/>
      <c r="H571" s="3761"/>
      <c r="I571" s="3761"/>
      <c r="J571" s="3601"/>
      <c r="K571" s="3228"/>
      <c r="L571" s="3228"/>
      <c r="M571" s="3229"/>
      <c r="N571" s="3228"/>
      <c r="O571" s="3228"/>
      <c r="P571" s="3228"/>
    </row>
    <row r="572" spans="1:16" s="3230" customFormat="1" ht="18" customHeight="1">
      <c r="A572" s="3223"/>
      <c r="B572" s="3133" t="s">
        <v>1909</v>
      </c>
      <c r="C572" s="3224">
        <v>18</v>
      </c>
      <c r="D572" s="3225" t="s">
        <v>1939</v>
      </c>
      <c r="E572" s="3226"/>
      <c r="F572" s="3224">
        <v>18</v>
      </c>
      <c r="G572" s="3761"/>
      <c r="H572" s="3761"/>
      <c r="I572" s="3761"/>
      <c r="J572" s="3601"/>
      <c r="K572" s="3228"/>
      <c r="L572" s="3228"/>
      <c r="M572" s="3229"/>
      <c r="N572" s="3228"/>
      <c r="O572" s="3228"/>
      <c r="P572" s="3228"/>
    </row>
    <row r="573" spans="1:16" s="3230" customFormat="1" ht="18" customHeight="1">
      <c r="A573" s="3223"/>
      <c r="B573" s="3133" t="s">
        <v>1910</v>
      </c>
      <c r="C573" s="3224">
        <v>7</v>
      </c>
      <c r="D573" s="3225" t="s">
        <v>1939</v>
      </c>
      <c r="E573" s="3226"/>
      <c r="F573" s="3224">
        <v>7</v>
      </c>
      <c r="G573" s="3761"/>
      <c r="H573" s="3761"/>
      <c r="I573" s="3761"/>
      <c r="J573" s="3601"/>
      <c r="K573" s="3228"/>
      <c r="L573" s="3228"/>
      <c r="M573" s="3229"/>
      <c r="N573" s="3228"/>
      <c r="O573" s="3228"/>
      <c r="P573" s="3228"/>
    </row>
    <row r="574" spans="1:16" s="3230" customFormat="1" ht="18" customHeight="1" outlineLevel="1">
      <c r="A574" s="3809" t="s">
        <v>2026</v>
      </c>
      <c r="B574" s="3775" t="s">
        <v>1911</v>
      </c>
      <c r="C574" s="3810"/>
      <c r="D574" s="3225" t="s">
        <v>1939</v>
      </c>
      <c r="E574" s="3811"/>
      <c r="F574" s="3810"/>
      <c r="G574" s="3761"/>
      <c r="H574" s="3761"/>
      <c r="I574" s="3761"/>
      <c r="J574" s="3812"/>
      <c r="K574" s="3228"/>
      <c r="L574" s="3228"/>
      <c r="M574" s="3229"/>
      <c r="N574" s="3228"/>
      <c r="O574" s="3228"/>
      <c r="P574" s="3228"/>
    </row>
    <row r="575" spans="1:16" s="3230" customFormat="1" ht="18" customHeight="1" outlineLevel="1">
      <c r="A575" s="3223"/>
      <c r="B575" s="3133" t="s">
        <v>1912</v>
      </c>
      <c r="C575" s="3224"/>
      <c r="D575" s="3225" t="s">
        <v>1939</v>
      </c>
      <c r="E575" s="3226"/>
      <c r="F575" s="3224"/>
      <c r="G575" s="3761"/>
      <c r="H575" s="3761"/>
      <c r="I575" s="3761"/>
      <c r="J575" s="3601"/>
      <c r="K575" s="3228"/>
      <c r="L575" s="3228"/>
      <c r="M575" s="3229"/>
      <c r="N575" s="3228"/>
      <c r="O575" s="3228"/>
      <c r="P575" s="3228"/>
    </row>
    <row r="576" spans="1:16" s="3230" customFormat="1" ht="18" customHeight="1">
      <c r="A576" s="3223"/>
      <c r="B576" s="3133" t="s">
        <v>1913</v>
      </c>
      <c r="C576" s="3224">
        <v>0</v>
      </c>
      <c r="D576" s="3225" t="s">
        <v>1939</v>
      </c>
      <c r="E576" s="3226"/>
      <c r="F576" s="3224">
        <v>0</v>
      </c>
      <c r="G576" s="3761"/>
      <c r="H576" s="3761"/>
      <c r="I576" s="3761"/>
      <c r="J576" s="3601"/>
      <c r="K576" s="3228"/>
      <c r="L576" s="3228"/>
      <c r="M576" s="3229"/>
      <c r="N576" s="3228"/>
      <c r="O576" s="3228"/>
      <c r="P576" s="3228"/>
    </row>
    <row r="577" spans="1:16" s="3230" customFormat="1" ht="18" customHeight="1" outlineLevel="1">
      <c r="A577" s="3223"/>
      <c r="B577" s="3133" t="s">
        <v>1914</v>
      </c>
      <c r="C577" s="3224"/>
      <c r="D577" s="3225" t="s">
        <v>1939</v>
      </c>
      <c r="E577" s="3226"/>
      <c r="F577" s="3224"/>
      <c r="G577" s="3761"/>
      <c r="H577" s="3761"/>
      <c r="I577" s="3761"/>
      <c r="J577" s="3601"/>
      <c r="K577" s="3228"/>
      <c r="L577" s="3228"/>
      <c r="M577" s="3229"/>
      <c r="N577" s="3228"/>
      <c r="O577" s="3228"/>
      <c r="P577" s="3228"/>
    </row>
    <row r="578" spans="1:16" s="3230" customFormat="1" ht="18" customHeight="1" outlineLevel="1">
      <c r="A578" s="3223"/>
      <c r="B578" s="3133" t="s">
        <v>1915</v>
      </c>
      <c r="C578" s="3224"/>
      <c r="D578" s="3225" t="s">
        <v>1939</v>
      </c>
      <c r="E578" s="3226"/>
      <c r="F578" s="3224"/>
      <c r="G578" s="3761"/>
      <c r="H578" s="3761"/>
      <c r="I578" s="3761"/>
      <c r="J578" s="3601"/>
      <c r="K578" s="3228"/>
      <c r="L578" s="3228"/>
      <c r="M578" s="3229"/>
      <c r="N578" s="3228"/>
      <c r="O578" s="3228"/>
      <c r="P578" s="3228"/>
    </row>
    <row r="579" spans="1:16" s="3230" customFormat="1" ht="18" customHeight="1" outlineLevel="1">
      <c r="A579" s="3223"/>
      <c r="B579" s="3133" t="s">
        <v>1916</v>
      </c>
      <c r="C579" s="3224"/>
      <c r="D579" s="3225" t="s">
        <v>1939</v>
      </c>
      <c r="E579" s="3226"/>
      <c r="F579" s="3224"/>
      <c r="G579" s="3761"/>
      <c r="H579" s="3761"/>
      <c r="I579" s="3761"/>
      <c r="J579" s="3601"/>
      <c r="K579" s="3228"/>
      <c r="L579" s="3228"/>
      <c r="M579" s="3229"/>
      <c r="N579" s="3228"/>
      <c r="O579" s="3228"/>
      <c r="P579" s="3228"/>
    </row>
    <row r="580" spans="1:16" s="3230" customFormat="1" ht="18" customHeight="1">
      <c r="A580" s="3223"/>
      <c r="B580" s="3133" t="s">
        <v>1917</v>
      </c>
      <c r="C580" s="3224">
        <v>0</v>
      </c>
      <c r="D580" s="3225" t="s">
        <v>1939</v>
      </c>
      <c r="E580" s="3226"/>
      <c r="F580" s="3224">
        <v>0</v>
      </c>
      <c r="G580" s="3761"/>
      <c r="H580" s="3761"/>
      <c r="I580" s="3761"/>
      <c r="J580" s="3601"/>
      <c r="K580" s="3228"/>
      <c r="L580" s="3228"/>
      <c r="M580" s="3229"/>
      <c r="N580" s="3228"/>
      <c r="O580" s="3228"/>
      <c r="P580" s="3228"/>
    </row>
    <row r="581" spans="1:16" s="3230" customFormat="1" ht="18" customHeight="1" outlineLevel="1">
      <c r="A581" s="3223"/>
      <c r="B581" s="3133" t="s">
        <v>1918</v>
      </c>
      <c r="C581" s="3224"/>
      <c r="D581" s="3225" t="s">
        <v>1939</v>
      </c>
      <c r="E581" s="3226"/>
      <c r="F581" s="3224"/>
      <c r="G581" s="3761"/>
      <c r="H581" s="3761"/>
      <c r="I581" s="3761"/>
      <c r="J581" s="3601"/>
      <c r="K581" s="3228"/>
      <c r="L581" s="3228"/>
      <c r="M581" s="3229"/>
      <c r="N581" s="3228"/>
      <c r="O581" s="3228"/>
      <c r="P581" s="3228"/>
    </row>
    <row r="582" spans="1:16" s="3230" customFormat="1" ht="18" customHeight="1" outlineLevel="1">
      <c r="A582" s="3223"/>
      <c r="B582" s="3133" t="s">
        <v>1919</v>
      </c>
      <c r="C582" s="3224"/>
      <c r="D582" s="3225" t="s">
        <v>1939</v>
      </c>
      <c r="E582" s="3226"/>
      <c r="F582" s="3224"/>
      <c r="G582" s="3761"/>
      <c r="H582" s="3761"/>
      <c r="I582" s="3761"/>
      <c r="J582" s="3601"/>
      <c r="K582" s="3228"/>
      <c r="L582" s="3228"/>
      <c r="M582" s="3229"/>
      <c r="N582" s="3228"/>
      <c r="O582" s="3228"/>
      <c r="P582" s="3228"/>
    </row>
    <row r="583" spans="1:16" s="3230" customFormat="1" ht="18" customHeight="1" outlineLevel="1">
      <c r="A583" s="3223"/>
      <c r="B583" s="3133" t="s">
        <v>1920</v>
      </c>
      <c r="C583" s="3224"/>
      <c r="D583" s="3225" t="s">
        <v>1939</v>
      </c>
      <c r="E583" s="3226"/>
      <c r="F583" s="3224"/>
      <c r="G583" s="3761"/>
      <c r="H583" s="3761"/>
      <c r="I583" s="3761"/>
      <c r="J583" s="3601"/>
      <c r="K583" s="3228"/>
      <c r="L583" s="3228"/>
      <c r="M583" s="3229"/>
      <c r="N583" s="3228"/>
      <c r="O583" s="3228"/>
      <c r="P583" s="3228"/>
    </row>
    <row r="584" spans="1:16" s="3230" customFormat="1" ht="18" customHeight="1">
      <c r="A584" s="3223"/>
      <c r="B584" s="3133" t="s">
        <v>1921</v>
      </c>
      <c r="C584" s="3224">
        <v>0</v>
      </c>
      <c r="D584" s="3225" t="s">
        <v>1939</v>
      </c>
      <c r="E584" s="3226"/>
      <c r="F584" s="3224">
        <v>0</v>
      </c>
      <c r="G584" s="3761"/>
      <c r="H584" s="3761"/>
      <c r="I584" s="3761"/>
      <c r="J584" s="3601"/>
      <c r="K584" s="3228"/>
      <c r="L584" s="3228"/>
      <c r="M584" s="3229"/>
      <c r="N584" s="3228"/>
      <c r="O584" s="3228"/>
      <c r="P584" s="3228"/>
    </row>
    <row r="585" spans="1:16" s="3230" customFormat="1" ht="18" customHeight="1" outlineLevel="1">
      <c r="A585" s="3223"/>
      <c r="B585" s="3133" t="s">
        <v>1922</v>
      </c>
      <c r="C585" s="3224"/>
      <c r="D585" s="3225" t="s">
        <v>1939</v>
      </c>
      <c r="E585" s="3226"/>
      <c r="F585" s="3224"/>
      <c r="G585" s="3761"/>
      <c r="H585" s="3761"/>
      <c r="I585" s="3761"/>
      <c r="J585" s="3601"/>
      <c r="K585" s="3228"/>
      <c r="L585" s="3228"/>
      <c r="M585" s="3229"/>
      <c r="N585" s="3228"/>
      <c r="O585" s="3228"/>
      <c r="P585" s="3228"/>
    </row>
    <row r="586" spans="1:16" s="3230" customFormat="1" ht="18" customHeight="1" outlineLevel="1">
      <c r="A586" s="3223"/>
      <c r="B586" s="3133" t="s">
        <v>1923</v>
      </c>
      <c r="C586" s="3224"/>
      <c r="D586" s="3225" t="s">
        <v>1939</v>
      </c>
      <c r="E586" s="3226"/>
      <c r="F586" s="3224"/>
      <c r="G586" s="3761"/>
      <c r="H586" s="3761"/>
      <c r="I586" s="3761"/>
      <c r="J586" s="3601"/>
      <c r="K586" s="3228"/>
      <c r="L586" s="3228"/>
      <c r="M586" s="3229"/>
      <c r="N586" s="3228"/>
      <c r="O586" s="3228"/>
      <c r="P586" s="3228"/>
    </row>
    <row r="587" spans="1:16" s="3230" customFormat="1" ht="18" customHeight="1" outlineLevel="1">
      <c r="A587" s="3223"/>
      <c r="B587" s="3133" t="s">
        <v>1924</v>
      </c>
      <c r="C587" s="3224"/>
      <c r="D587" s="3225" t="s">
        <v>1939</v>
      </c>
      <c r="E587" s="3226"/>
      <c r="F587" s="3224"/>
      <c r="G587" s="3761"/>
      <c r="H587" s="3761"/>
      <c r="I587" s="3761"/>
      <c r="J587" s="3601"/>
      <c r="K587" s="3228"/>
      <c r="L587" s="3228"/>
      <c r="M587" s="3229"/>
      <c r="N587" s="3228"/>
      <c r="O587" s="3228"/>
      <c r="P587" s="3228"/>
    </row>
    <row r="588" spans="1:16" s="3230" customFormat="1" ht="18" customHeight="1" outlineLevel="1">
      <c r="A588" s="3223"/>
      <c r="B588" s="3133" t="s">
        <v>1925</v>
      </c>
      <c r="C588" s="3224"/>
      <c r="D588" s="3225" t="s">
        <v>1939</v>
      </c>
      <c r="E588" s="3226"/>
      <c r="F588" s="3224"/>
      <c r="G588" s="3761"/>
      <c r="H588" s="3761"/>
      <c r="I588" s="3761"/>
      <c r="J588" s="3601"/>
      <c r="K588" s="3228"/>
      <c r="L588" s="3228"/>
      <c r="M588" s="3229"/>
      <c r="N588" s="3228"/>
      <c r="O588" s="3228"/>
      <c r="P588" s="3228"/>
    </row>
    <row r="589" spans="1:16" s="3230" customFormat="1" ht="18" customHeight="1">
      <c r="A589" s="3223"/>
      <c r="B589" s="3133" t="s">
        <v>1926</v>
      </c>
      <c r="C589" s="3224">
        <v>16</v>
      </c>
      <c r="D589" s="3225" t="s">
        <v>1939</v>
      </c>
      <c r="E589" s="3226"/>
      <c r="F589" s="3224">
        <v>16</v>
      </c>
      <c r="G589" s="3761"/>
      <c r="H589" s="3761"/>
      <c r="I589" s="3761"/>
      <c r="J589" s="3601"/>
      <c r="K589" s="3228"/>
      <c r="L589" s="3228"/>
      <c r="M589" s="3229"/>
      <c r="N589" s="3228"/>
      <c r="O589" s="3228"/>
      <c r="P589" s="3228"/>
    </row>
    <row r="590" spans="1:16" s="3230" customFormat="1" ht="18" customHeight="1" outlineLevel="1">
      <c r="A590" s="3223"/>
      <c r="B590" s="3133" t="s">
        <v>1927</v>
      </c>
      <c r="C590" s="3224"/>
      <c r="D590" s="3225" t="s">
        <v>1939</v>
      </c>
      <c r="E590" s="3226"/>
      <c r="F590" s="3224"/>
      <c r="G590" s="3761"/>
      <c r="H590" s="3761"/>
      <c r="I590" s="3761"/>
      <c r="J590" s="3601"/>
      <c r="K590" s="3228"/>
      <c r="L590" s="3228"/>
      <c r="M590" s="3229"/>
      <c r="N590" s="3228"/>
      <c r="O590" s="3228"/>
      <c r="P590" s="3228"/>
    </row>
    <row r="591" spans="1:16" s="3230" customFormat="1" ht="18" customHeight="1" outlineLevel="1">
      <c r="A591" s="3223"/>
      <c r="B591" s="3133" t="s">
        <v>1928</v>
      </c>
      <c r="C591" s="3224"/>
      <c r="D591" s="3225" t="s">
        <v>1939</v>
      </c>
      <c r="E591" s="3226"/>
      <c r="F591" s="3224"/>
      <c r="G591" s="3761"/>
      <c r="H591" s="3761"/>
      <c r="I591" s="3761"/>
      <c r="J591" s="3601"/>
      <c r="K591" s="3228"/>
      <c r="L591" s="3228"/>
      <c r="M591" s="3229"/>
      <c r="N591" s="3228"/>
      <c r="O591" s="3228"/>
      <c r="P591" s="3228"/>
    </row>
    <row r="592" spans="1:16" s="3230" customFormat="1" ht="18" customHeight="1">
      <c r="A592" s="3223"/>
      <c r="B592" s="3133" t="s">
        <v>1929</v>
      </c>
      <c r="C592" s="3224">
        <v>0</v>
      </c>
      <c r="D592" s="3225" t="s">
        <v>1939</v>
      </c>
      <c r="E592" s="3226"/>
      <c r="F592" s="3224">
        <v>0</v>
      </c>
      <c r="G592" s="3761"/>
      <c r="H592" s="3761"/>
      <c r="I592" s="3761"/>
      <c r="J592" s="3601"/>
      <c r="K592" s="3228"/>
      <c r="L592" s="3228"/>
      <c r="M592" s="3229"/>
      <c r="N592" s="3228"/>
      <c r="O592" s="3228"/>
      <c r="P592" s="3228"/>
    </row>
    <row r="593" spans="1:16" s="3230" customFormat="1" ht="18" customHeight="1" outlineLevel="1">
      <c r="A593" s="3223"/>
      <c r="B593" s="3133" t="s">
        <v>1930</v>
      </c>
      <c r="C593" s="3224"/>
      <c r="D593" s="3225" t="s">
        <v>1939</v>
      </c>
      <c r="E593" s="3226"/>
      <c r="F593" s="3224"/>
      <c r="G593" s="3761"/>
      <c r="H593" s="3761"/>
      <c r="I593" s="3761"/>
      <c r="J593" s="3601"/>
      <c r="K593" s="3228"/>
      <c r="L593" s="3228"/>
      <c r="M593" s="3229"/>
      <c r="N593" s="3228"/>
      <c r="O593" s="3228"/>
      <c r="P593" s="3228"/>
    </row>
    <row r="594" spans="1:16" s="3230" customFormat="1" ht="18" customHeight="1" outlineLevel="1">
      <c r="A594" s="3223"/>
      <c r="B594" s="3133" t="s">
        <v>1931</v>
      </c>
      <c r="C594" s="3224"/>
      <c r="D594" s="3225" t="s">
        <v>1939</v>
      </c>
      <c r="E594" s="3226"/>
      <c r="F594" s="3224"/>
      <c r="G594" s="3761"/>
      <c r="H594" s="3761"/>
      <c r="I594" s="3761"/>
      <c r="J594" s="3601"/>
      <c r="K594" s="3228"/>
      <c r="L594" s="3228"/>
      <c r="M594" s="3229"/>
      <c r="N594" s="3228"/>
      <c r="O594" s="3228"/>
      <c r="P594" s="3228"/>
    </row>
    <row r="595" spans="1:16" s="3230" customFormat="1" ht="18" customHeight="1">
      <c r="A595" s="3266"/>
      <c r="B595" s="3133" t="s">
        <v>1932</v>
      </c>
      <c r="C595" s="3224">
        <v>0</v>
      </c>
      <c r="D595" s="3225" t="s">
        <v>1939</v>
      </c>
      <c r="E595" s="3226"/>
      <c r="F595" s="3224">
        <v>0</v>
      </c>
      <c r="G595" s="3761"/>
      <c r="H595" s="3761"/>
      <c r="I595" s="3761"/>
      <c r="J595" s="3601"/>
      <c r="K595" s="3228"/>
      <c r="L595" s="3228"/>
      <c r="M595" s="3229"/>
      <c r="N595" s="3228"/>
      <c r="O595" s="3228"/>
      <c r="P595" s="3228"/>
    </row>
    <row r="596" spans="1:16" s="3230" customFormat="1" ht="18" customHeight="1" outlineLevel="1">
      <c r="A596" s="3223"/>
      <c r="B596" s="3133" t="s">
        <v>1933</v>
      </c>
      <c r="C596" s="3224"/>
      <c r="D596" s="3225" t="s">
        <v>1939</v>
      </c>
      <c r="E596" s="3226"/>
      <c r="F596" s="3224"/>
      <c r="G596" s="3761"/>
      <c r="H596" s="3761"/>
      <c r="I596" s="3761"/>
      <c r="J596" s="3601"/>
      <c r="K596" s="3228"/>
      <c r="L596" s="3228"/>
      <c r="M596" s="3229"/>
      <c r="N596" s="3228"/>
      <c r="O596" s="3228"/>
      <c r="P596" s="3228"/>
    </row>
    <row r="597" spans="1:16" s="3230" customFormat="1" ht="18" customHeight="1" outlineLevel="1">
      <c r="A597" s="3223"/>
      <c r="B597" s="3133" t="s">
        <v>1934</v>
      </c>
      <c r="C597" s="3224"/>
      <c r="D597" s="3225" t="s">
        <v>1939</v>
      </c>
      <c r="E597" s="3226"/>
      <c r="F597" s="3224"/>
      <c r="G597" s="3761"/>
      <c r="H597" s="3761"/>
      <c r="I597" s="3761"/>
      <c r="J597" s="3601"/>
      <c r="K597" s="3228"/>
      <c r="L597" s="3228"/>
      <c r="M597" s="3229"/>
      <c r="N597" s="3228"/>
      <c r="O597" s="3228"/>
      <c r="P597" s="3228"/>
    </row>
    <row r="598" spans="1:16" s="3230" customFormat="1" ht="18" customHeight="1">
      <c r="A598" s="3246"/>
      <c r="B598" s="3835" t="s">
        <v>1935</v>
      </c>
      <c r="C598" s="4165">
        <v>0</v>
      </c>
      <c r="D598" s="3225" t="s">
        <v>1939</v>
      </c>
      <c r="E598" s="3247"/>
      <c r="F598" s="4165">
        <v>0</v>
      </c>
      <c r="G598" s="4166"/>
      <c r="H598" s="4166"/>
      <c r="I598" s="4166"/>
      <c r="J598" s="3604"/>
      <c r="K598" s="3249"/>
      <c r="L598" s="3250"/>
    </row>
    <row r="599" spans="1:16" s="3384" customFormat="1" ht="26.1" customHeight="1">
      <c r="A599" s="4163"/>
      <c r="B599" s="3555"/>
      <c r="C599" s="3755"/>
      <c r="D599" s="3756"/>
      <c r="E599" s="3913"/>
      <c r="F599" s="3419"/>
      <c r="G599" s="4167"/>
      <c r="H599" s="3128"/>
      <c r="I599" s="3128"/>
      <c r="J599" s="3128"/>
    </row>
    <row r="600" spans="1:16" s="3384" customFormat="1" ht="26.1" customHeight="1">
      <c r="A600" s="4168"/>
      <c r="B600" s="4169"/>
      <c r="C600" s="4170"/>
      <c r="D600" s="4171"/>
      <c r="E600" s="3529"/>
      <c r="F600" s="3529"/>
      <c r="G600" s="4172"/>
      <c r="H600" s="4173"/>
      <c r="I600" s="4174"/>
      <c r="J600" s="3533"/>
    </row>
    <row r="601" spans="1:16" s="3384" customFormat="1" ht="26.1" customHeight="1">
      <c r="A601" s="3743" t="s">
        <v>2263</v>
      </c>
      <c r="B601" s="4626" t="s">
        <v>2267</v>
      </c>
      <c r="C601" s="4627"/>
      <c r="D601" s="4627"/>
      <c r="E601" s="3498" t="s">
        <v>936</v>
      </c>
      <c r="F601" s="3380"/>
      <c r="G601" s="3380"/>
      <c r="H601" s="3797"/>
      <c r="I601" s="3798"/>
      <c r="J601" s="3500" t="s">
        <v>1942</v>
      </c>
      <c r="O601" s="3384">
        <v>10</v>
      </c>
    </row>
    <row r="602" spans="1:16" s="3384" customFormat="1" ht="26.1" customHeight="1">
      <c r="A602" s="3799"/>
      <c r="B602" s="4617" t="s">
        <v>177</v>
      </c>
      <c r="C602" s="4618"/>
      <c r="D602" s="4618"/>
      <c r="E602" s="3474" t="s">
        <v>943</v>
      </c>
      <c r="F602" s="3419"/>
      <c r="G602" s="3420"/>
      <c r="H602" s="3800"/>
      <c r="I602" s="3801"/>
      <c r="J602" s="3392"/>
    </row>
    <row r="603" spans="1:16" s="3478" customFormat="1" ht="20.100000000000001" customHeight="1">
      <c r="A603" s="3802"/>
      <c r="B603" s="3555" t="s">
        <v>91</v>
      </c>
      <c r="C603" s="3755">
        <v>69</v>
      </c>
      <c r="D603" s="3753" t="s">
        <v>182</v>
      </c>
      <c r="E603" s="3474" t="s">
        <v>663</v>
      </c>
      <c r="F603" s="3481"/>
      <c r="G603" s="3481"/>
      <c r="H603" s="3128"/>
      <c r="I603" s="3128"/>
      <c r="J603" s="3128"/>
    </row>
    <row r="604" spans="1:16" s="3478" customFormat="1" ht="20.100000000000001" customHeight="1">
      <c r="A604" s="3802"/>
      <c r="B604" s="3803" t="s">
        <v>2033</v>
      </c>
      <c r="C604" s="3753"/>
      <c r="D604" s="3756"/>
      <c r="E604" s="3804"/>
      <c r="F604" s="3805"/>
      <c r="G604" s="3806"/>
      <c r="H604" s="3128"/>
      <c r="I604" s="3128"/>
      <c r="J604" s="3481"/>
    </row>
    <row r="605" spans="1:16" s="3230" customFormat="1" ht="20.100000000000001" customHeight="1">
      <c r="A605" s="3628"/>
      <c r="B605" s="3133" t="s">
        <v>1938</v>
      </c>
      <c r="C605" s="3224">
        <f>SUM(C606:C661)</f>
        <v>69</v>
      </c>
      <c r="D605" s="3753" t="s">
        <v>182</v>
      </c>
      <c r="E605" s="3226"/>
      <c r="F605" s="3761" t="s">
        <v>24</v>
      </c>
      <c r="G605" s="3761"/>
      <c r="H605" s="3761"/>
      <c r="I605" s="3807"/>
      <c r="J605" s="3601"/>
      <c r="K605" s="3228"/>
      <c r="L605" s="3228"/>
      <c r="M605" s="3229"/>
      <c r="N605" s="3228"/>
      <c r="O605" s="3228"/>
      <c r="P605" s="3228"/>
    </row>
    <row r="606" spans="1:16" s="3230" customFormat="1" ht="20.100000000000001" customHeight="1" outlineLevel="1">
      <c r="A606" s="3223"/>
      <c r="B606" s="3133" t="s">
        <v>1880</v>
      </c>
      <c r="C606" s="3224"/>
      <c r="D606" s="3225"/>
      <c r="E606" s="3226"/>
      <c r="F606" s="3761" t="s">
        <v>24</v>
      </c>
      <c r="G606" s="3761"/>
      <c r="H606" s="3226"/>
      <c r="I606" s="3807"/>
      <c r="J606" s="3601"/>
      <c r="K606" s="3228"/>
      <c r="L606" s="3228"/>
      <c r="M606" s="3229"/>
      <c r="N606" s="3228"/>
      <c r="O606" s="3228"/>
      <c r="P606" s="3228"/>
    </row>
    <row r="607" spans="1:16" s="3230" customFormat="1" ht="20.100000000000001" customHeight="1" outlineLevel="1">
      <c r="A607" s="3223"/>
      <c r="B607" s="3133" t="s">
        <v>1881</v>
      </c>
      <c r="C607" s="3224"/>
      <c r="D607" s="3225"/>
      <c r="E607" s="3226"/>
      <c r="F607" s="3761" t="s">
        <v>24</v>
      </c>
      <c r="G607" s="3761"/>
      <c r="H607" s="3226"/>
      <c r="I607" s="3807"/>
      <c r="J607" s="3601"/>
      <c r="K607" s="3228"/>
      <c r="L607" s="3228"/>
      <c r="M607" s="3229"/>
      <c r="N607" s="3228"/>
      <c r="O607" s="3228"/>
      <c r="P607" s="3228"/>
    </row>
    <row r="608" spans="1:16" s="3230" customFormat="1" ht="20.100000000000001" customHeight="1" outlineLevel="1">
      <c r="A608" s="3223"/>
      <c r="B608" s="3133" t="s">
        <v>1882</v>
      </c>
      <c r="C608" s="3224"/>
      <c r="D608" s="3225"/>
      <c r="E608" s="3226"/>
      <c r="F608" s="3761" t="s">
        <v>24</v>
      </c>
      <c r="G608" s="3761"/>
      <c r="H608" s="3226"/>
      <c r="I608" s="3807"/>
      <c r="J608" s="3601"/>
      <c r="K608" s="3228"/>
      <c r="L608" s="3228"/>
      <c r="M608" s="3229"/>
      <c r="N608" s="3228"/>
      <c r="O608" s="3228"/>
      <c r="P608" s="3228"/>
    </row>
    <row r="609" spans="1:16" s="3230" customFormat="1" ht="20.100000000000001" customHeight="1" outlineLevel="1">
      <c r="A609" s="3223"/>
      <c r="B609" s="3133" t="s">
        <v>1883</v>
      </c>
      <c r="C609" s="3224"/>
      <c r="D609" s="3225"/>
      <c r="E609" s="3226"/>
      <c r="F609" s="3761" t="s">
        <v>24</v>
      </c>
      <c r="G609" s="3761"/>
      <c r="H609" s="3226"/>
      <c r="I609" s="3807"/>
      <c r="J609" s="3601"/>
      <c r="K609" s="3228"/>
      <c r="L609" s="3228"/>
      <c r="M609" s="3229"/>
      <c r="N609" s="3228"/>
      <c r="O609" s="3228"/>
      <c r="P609" s="3228"/>
    </row>
    <row r="610" spans="1:16" s="3230" customFormat="1" ht="20.100000000000001" customHeight="1">
      <c r="A610" s="3223"/>
      <c r="B610" s="3133" t="s">
        <v>1884</v>
      </c>
      <c r="C610" s="3224">
        <v>8</v>
      </c>
      <c r="D610" s="3225" t="s">
        <v>1939</v>
      </c>
      <c r="E610" s="3226"/>
      <c r="F610" s="3761" t="s">
        <v>24</v>
      </c>
      <c r="G610" s="3761"/>
      <c r="H610" s="3224"/>
      <c r="I610" s="3807"/>
      <c r="J610" s="3601"/>
      <c r="K610" s="3228"/>
      <c r="L610" s="3228"/>
      <c r="M610" s="3229"/>
      <c r="N610" s="3228"/>
      <c r="O610" s="3228"/>
      <c r="P610" s="3228"/>
    </row>
    <row r="611" spans="1:16" s="3230" customFormat="1" ht="20.100000000000001" customHeight="1" outlineLevel="1">
      <c r="A611" s="3223"/>
      <c r="B611" s="3133" t="s">
        <v>1885</v>
      </c>
      <c r="C611" s="3224"/>
      <c r="D611" s="3225" t="s">
        <v>1939</v>
      </c>
      <c r="E611" s="3226"/>
      <c r="F611" s="3761" t="s">
        <v>24</v>
      </c>
      <c r="G611" s="3761"/>
      <c r="H611" s="3224"/>
      <c r="I611" s="3807"/>
      <c r="J611" s="3601"/>
      <c r="K611" s="3228"/>
      <c r="L611" s="3228"/>
      <c r="M611" s="3229"/>
      <c r="N611" s="3228"/>
      <c r="O611" s="3228"/>
      <c r="P611" s="3228"/>
    </row>
    <row r="612" spans="1:16" s="3230" customFormat="1" ht="20.100000000000001" customHeight="1" outlineLevel="1">
      <c r="A612" s="3223"/>
      <c r="B612" s="3133" t="s">
        <v>1886</v>
      </c>
      <c r="C612" s="3224"/>
      <c r="D612" s="3225" t="s">
        <v>1939</v>
      </c>
      <c r="E612" s="3226"/>
      <c r="F612" s="3761" t="s">
        <v>24</v>
      </c>
      <c r="G612" s="3761"/>
      <c r="H612" s="3224"/>
      <c r="I612" s="3807"/>
      <c r="J612" s="3601"/>
      <c r="K612" s="3228"/>
      <c r="L612" s="3228"/>
      <c r="M612" s="3229"/>
      <c r="N612" s="3228"/>
      <c r="O612" s="3228"/>
      <c r="P612" s="3228"/>
    </row>
    <row r="613" spans="1:16" s="3230" customFormat="1" ht="20.100000000000001" customHeight="1" outlineLevel="1">
      <c r="A613" s="3223"/>
      <c r="B613" s="3133" t="s">
        <v>1887</v>
      </c>
      <c r="C613" s="3224"/>
      <c r="D613" s="3225" t="s">
        <v>1939</v>
      </c>
      <c r="E613" s="3226"/>
      <c r="F613" s="3761" t="s">
        <v>24</v>
      </c>
      <c r="G613" s="3761"/>
      <c r="H613" s="3224"/>
      <c r="I613" s="3807"/>
      <c r="J613" s="3601"/>
      <c r="K613" s="3228"/>
      <c r="L613" s="3228"/>
      <c r="M613" s="3229"/>
      <c r="N613" s="3228"/>
      <c r="O613" s="3228"/>
      <c r="P613" s="3228"/>
    </row>
    <row r="614" spans="1:16" s="3230" customFormat="1" ht="20.100000000000001" customHeight="1">
      <c r="A614" s="3223"/>
      <c r="B614" s="3133" t="s">
        <v>1888</v>
      </c>
      <c r="C614" s="3224">
        <v>5</v>
      </c>
      <c r="D614" s="3225" t="s">
        <v>1939</v>
      </c>
      <c r="E614" s="3226"/>
      <c r="F614" s="3761" t="s">
        <v>24</v>
      </c>
      <c r="G614" s="3761"/>
      <c r="H614" s="3224"/>
      <c r="I614" s="3807"/>
      <c r="J614" s="3601"/>
      <c r="K614" s="3228"/>
      <c r="L614" s="3228"/>
      <c r="M614" s="3229"/>
      <c r="N614" s="3228"/>
      <c r="O614" s="3228"/>
      <c r="P614" s="3228"/>
    </row>
    <row r="615" spans="1:16" s="3230" customFormat="1" ht="20.100000000000001" customHeight="1" outlineLevel="1">
      <c r="A615" s="3223"/>
      <c r="B615" s="3133" t="s">
        <v>1889</v>
      </c>
      <c r="C615" s="3224"/>
      <c r="D615" s="3225" t="s">
        <v>1939</v>
      </c>
      <c r="E615" s="3226"/>
      <c r="F615" s="3761" t="s">
        <v>24</v>
      </c>
      <c r="G615" s="3761"/>
      <c r="H615" s="3224"/>
      <c r="I615" s="3807"/>
      <c r="J615" s="3601"/>
      <c r="K615" s="3228"/>
      <c r="L615" s="3228"/>
      <c r="M615" s="3229"/>
      <c r="N615" s="3228"/>
      <c r="O615" s="3228"/>
      <c r="P615" s="3228"/>
    </row>
    <row r="616" spans="1:16" s="3230" customFormat="1" ht="20.100000000000001" customHeight="1" outlineLevel="1">
      <c r="A616" s="3223"/>
      <c r="B616" s="3133" t="s">
        <v>1890</v>
      </c>
      <c r="C616" s="3224"/>
      <c r="D616" s="3225" t="s">
        <v>1939</v>
      </c>
      <c r="E616" s="3226"/>
      <c r="F616" s="3761" t="s">
        <v>24</v>
      </c>
      <c r="G616" s="3761"/>
      <c r="H616" s="3224"/>
      <c r="I616" s="3807"/>
      <c r="J616" s="3601"/>
      <c r="K616" s="3228"/>
      <c r="L616" s="3228"/>
      <c r="M616" s="3229"/>
      <c r="N616" s="3228"/>
      <c r="O616" s="3228"/>
      <c r="P616" s="3228"/>
    </row>
    <row r="617" spans="1:16" s="3230" customFormat="1" ht="20.100000000000001" customHeight="1" outlineLevel="1">
      <c r="A617" s="3223"/>
      <c r="B617" s="3133" t="s">
        <v>1891</v>
      </c>
      <c r="C617" s="3224"/>
      <c r="D617" s="3225" t="s">
        <v>1939</v>
      </c>
      <c r="E617" s="3226"/>
      <c r="F617" s="3761" t="s">
        <v>24</v>
      </c>
      <c r="G617" s="3761"/>
      <c r="H617" s="3224"/>
      <c r="I617" s="3807"/>
      <c r="J617" s="3601"/>
      <c r="K617" s="3228"/>
      <c r="L617" s="3228"/>
      <c r="M617" s="3229"/>
      <c r="N617" s="3228"/>
      <c r="O617" s="3228"/>
      <c r="P617" s="3228"/>
    </row>
    <row r="618" spans="1:16" s="3230" customFormat="1" ht="20.100000000000001" customHeight="1">
      <c r="A618" s="3223"/>
      <c r="B618" s="3133" t="s">
        <v>1892</v>
      </c>
      <c r="C618" s="3224">
        <v>10</v>
      </c>
      <c r="D618" s="3225" t="s">
        <v>1939</v>
      </c>
      <c r="E618" s="3226"/>
      <c r="F618" s="3761" t="s">
        <v>24</v>
      </c>
      <c r="G618" s="3761"/>
      <c r="H618" s="3224"/>
      <c r="I618" s="3807"/>
      <c r="J618" s="3601"/>
      <c r="K618" s="3228"/>
      <c r="L618" s="3228"/>
      <c r="M618" s="3229"/>
      <c r="N618" s="3228"/>
      <c r="O618" s="3228"/>
      <c r="P618" s="3228"/>
    </row>
    <row r="619" spans="1:16" s="3230" customFormat="1" ht="20.100000000000001" customHeight="1" outlineLevel="1">
      <c r="A619" s="3223"/>
      <c r="B619" s="3133" t="s">
        <v>1893</v>
      </c>
      <c r="C619" s="3224"/>
      <c r="D619" s="3225" t="s">
        <v>1939</v>
      </c>
      <c r="E619" s="3226"/>
      <c r="F619" s="3761" t="s">
        <v>24</v>
      </c>
      <c r="G619" s="3761"/>
      <c r="H619" s="3224"/>
      <c r="I619" s="3807"/>
      <c r="J619" s="3601"/>
      <c r="K619" s="3228"/>
      <c r="L619" s="3228"/>
      <c r="M619" s="3229"/>
      <c r="N619" s="3228"/>
      <c r="O619" s="3228"/>
      <c r="P619" s="3228"/>
    </row>
    <row r="620" spans="1:16" s="3230" customFormat="1" ht="20.100000000000001" customHeight="1" outlineLevel="1">
      <c r="A620" s="3223"/>
      <c r="B620" s="3133" t="s">
        <v>1894</v>
      </c>
      <c r="C620" s="3224"/>
      <c r="D620" s="3225" t="s">
        <v>1939</v>
      </c>
      <c r="E620" s="3226"/>
      <c r="F620" s="3761" t="s">
        <v>24</v>
      </c>
      <c r="G620" s="3761"/>
      <c r="H620" s="3224"/>
      <c r="I620" s="3807"/>
      <c r="J620" s="3601"/>
      <c r="K620" s="3228"/>
      <c r="L620" s="3228"/>
      <c r="M620" s="3229"/>
      <c r="N620" s="3228"/>
      <c r="O620" s="3228"/>
      <c r="P620" s="3228"/>
    </row>
    <row r="621" spans="1:16" s="3230" customFormat="1" ht="20.100000000000001" customHeight="1" outlineLevel="1">
      <c r="A621" s="3223"/>
      <c r="B621" s="3133" t="s">
        <v>1895</v>
      </c>
      <c r="C621" s="3224"/>
      <c r="D621" s="3225" t="s">
        <v>1939</v>
      </c>
      <c r="E621" s="3226"/>
      <c r="F621" s="3761" t="s">
        <v>24</v>
      </c>
      <c r="G621" s="3761"/>
      <c r="H621" s="3224"/>
      <c r="I621" s="3807"/>
      <c r="J621" s="3601"/>
      <c r="K621" s="3228"/>
      <c r="L621" s="3228"/>
      <c r="M621" s="3229"/>
      <c r="N621" s="3228"/>
      <c r="O621" s="3228"/>
      <c r="P621" s="3228"/>
    </row>
    <row r="622" spans="1:16" s="3230" customFormat="1" ht="20.100000000000001" customHeight="1" outlineLevel="1">
      <c r="A622" s="3223"/>
      <c r="B622" s="3133" t="s">
        <v>1896</v>
      </c>
      <c r="C622" s="3224"/>
      <c r="D622" s="3225" t="s">
        <v>1939</v>
      </c>
      <c r="E622" s="3226"/>
      <c r="F622" s="3761" t="s">
        <v>24</v>
      </c>
      <c r="G622" s="3761"/>
      <c r="H622" s="3224"/>
      <c r="I622" s="3807"/>
      <c r="J622" s="3601"/>
      <c r="K622" s="3228"/>
      <c r="L622" s="3228"/>
      <c r="M622" s="3229"/>
      <c r="N622" s="3228"/>
      <c r="O622" s="3228"/>
      <c r="P622" s="3228"/>
    </row>
    <row r="623" spans="1:16" s="3230" customFormat="1" ht="20.100000000000001" customHeight="1">
      <c r="A623" s="3223"/>
      <c r="B623" s="3133" t="s">
        <v>1897</v>
      </c>
      <c r="C623" s="3224">
        <v>4</v>
      </c>
      <c r="D623" s="3225" t="s">
        <v>1939</v>
      </c>
      <c r="E623" s="3226"/>
      <c r="F623" s="3761" t="s">
        <v>24</v>
      </c>
      <c r="G623" s="3761"/>
      <c r="H623" s="3224"/>
      <c r="I623" s="3807"/>
      <c r="J623" s="3601"/>
      <c r="K623" s="3228"/>
      <c r="L623" s="3228"/>
      <c r="M623" s="3229"/>
      <c r="N623" s="3228"/>
      <c r="O623" s="3228"/>
      <c r="P623" s="3228"/>
    </row>
    <row r="624" spans="1:16" s="3230" customFormat="1" ht="20.100000000000001" customHeight="1" outlineLevel="1">
      <c r="A624" s="3223"/>
      <c r="B624" s="3133" t="s">
        <v>1898</v>
      </c>
      <c r="C624" s="3224"/>
      <c r="D624" s="3225" t="s">
        <v>1939</v>
      </c>
      <c r="E624" s="3226"/>
      <c r="F624" s="3761" t="s">
        <v>24</v>
      </c>
      <c r="G624" s="3761"/>
      <c r="H624" s="3224"/>
      <c r="I624" s="3807"/>
      <c r="J624" s="3601"/>
      <c r="K624" s="3228"/>
      <c r="L624" s="3228"/>
      <c r="M624" s="3229"/>
      <c r="N624" s="3228"/>
      <c r="O624" s="3228"/>
      <c r="P624" s="3228"/>
    </row>
    <row r="625" spans="1:16" s="3230" customFormat="1" ht="20.100000000000001" customHeight="1" outlineLevel="1">
      <c r="A625" s="3232"/>
      <c r="B625" s="3141" t="s">
        <v>1899</v>
      </c>
      <c r="C625" s="3233"/>
      <c r="D625" s="3225" t="s">
        <v>1939</v>
      </c>
      <c r="E625" s="3235"/>
      <c r="F625" s="3761" t="s">
        <v>24</v>
      </c>
      <c r="G625" s="3761"/>
      <c r="H625" s="3224"/>
      <c r="I625" s="3807"/>
      <c r="J625" s="3808"/>
      <c r="K625" s="3228"/>
      <c r="L625" s="3228"/>
      <c r="M625" s="3229"/>
      <c r="N625" s="3228"/>
      <c r="O625" s="3228"/>
      <c r="P625" s="3228"/>
    </row>
    <row r="626" spans="1:16" s="3230" customFormat="1" ht="20.100000000000001" customHeight="1">
      <c r="A626" s="3809"/>
      <c r="B626" s="3775" t="s">
        <v>1900</v>
      </c>
      <c r="C626" s="3810">
        <v>1</v>
      </c>
      <c r="D626" s="3225" t="s">
        <v>1939</v>
      </c>
      <c r="E626" s="3811"/>
      <c r="F626" s="3761" t="s">
        <v>24</v>
      </c>
      <c r="G626" s="3761"/>
      <c r="H626" s="3224"/>
      <c r="I626" s="3807"/>
      <c r="J626" s="3812"/>
      <c r="K626" s="3228"/>
      <c r="L626" s="3228"/>
      <c r="M626" s="3229"/>
      <c r="N626" s="3228"/>
      <c r="O626" s="3228"/>
      <c r="P626" s="3228"/>
    </row>
    <row r="627" spans="1:16" s="3230" customFormat="1" ht="20.100000000000001" customHeight="1" outlineLevel="1">
      <c r="A627" s="3223"/>
      <c r="B627" s="3133" t="s">
        <v>1901</v>
      </c>
      <c r="C627" s="3224"/>
      <c r="D627" s="3225" t="s">
        <v>1939</v>
      </c>
      <c r="E627" s="3226"/>
      <c r="F627" s="3761" t="s">
        <v>24</v>
      </c>
      <c r="G627" s="3761"/>
      <c r="H627" s="3224"/>
      <c r="I627" s="3807"/>
      <c r="J627" s="3601"/>
      <c r="K627" s="3228"/>
      <c r="L627" s="3228"/>
      <c r="M627" s="3229"/>
      <c r="N627" s="3228"/>
      <c r="O627" s="3228"/>
      <c r="P627" s="3228"/>
    </row>
    <row r="628" spans="1:16" s="3230" customFormat="1" ht="20.100000000000001" customHeight="1" outlineLevel="1">
      <c r="A628" s="3223"/>
      <c r="B628" s="3133" t="s">
        <v>1902</v>
      </c>
      <c r="C628" s="3224"/>
      <c r="D628" s="3225" t="s">
        <v>1939</v>
      </c>
      <c r="E628" s="3226"/>
      <c r="F628" s="3761" t="s">
        <v>24</v>
      </c>
      <c r="G628" s="3761"/>
      <c r="H628" s="3224"/>
      <c r="I628" s="3807"/>
      <c r="J628" s="3601"/>
      <c r="K628" s="3228"/>
      <c r="L628" s="3228"/>
      <c r="M628" s="3229"/>
      <c r="N628" s="3228"/>
      <c r="O628" s="3228"/>
      <c r="P628" s="3228"/>
    </row>
    <row r="629" spans="1:16" s="3230" customFormat="1" ht="20.100000000000001" customHeight="1" outlineLevel="1">
      <c r="A629" s="3223"/>
      <c r="B629" s="3133" t="s">
        <v>1903</v>
      </c>
      <c r="C629" s="3224"/>
      <c r="D629" s="3225" t="s">
        <v>1939</v>
      </c>
      <c r="E629" s="3226"/>
      <c r="F629" s="3761" t="s">
        <v>24</v>
      </c>
      <c r="G629" s="3761"/>
      <c r="H629" s="3224"/>
      <c r="I629" s="3807"/>
      <c r="J629" s="3601"/>
      <c r="K629" s="3228"/>
      <c r="L629" s="3228"/>
      <c r="M629" s="3229"/>
      <c r="N629" s="3228"/>
      <c r="O629" s="3228"/>
      <c r="P629" s="3228"/>
    </row>
    <row r="630" spans="1:16" s="3230" customFormat="1" ht="20.100000000000001" customHeight="1" outlineLevel="1">
      <c r="A630" s="3231"/>
      <c r="B630" s="3133" t="s">
        <v>1904</v>
      </c>
      <c r="C630" s="3224"/>
      <c r="D630" s="3225" t="s">
        <v>1939</v>
      </c>
      <c r="E630" s="3226"/>
      <c r="F630" s="3761" t="s">
        <v>24</v>
      </c>
      <c r="G630" s="3761"/>
      <c r="H630" s="3224"/>
      <c r="I630" s="3807"/>
      <c r="J630" s="3601"/>
      <c r="K630" s="3228"/>
      <c r="L630" s="3228"/>
      <c r="M630" s="3229"/>
      <c r="N630" s="3228"/>
      <c r="O630" s="3228"/>
      <c r="P630" s="3228"/>
    </row>
    <row r="631" spans="1:16" s="3230" customFormat="1" ht="20.100000000000001" customHeight="1">
      <c r="A631" s="3223"/>
      <c r="B631" s="3133" t="s">
        <v>1905</v>
      </c>
      <c r="C631" s="3224">
        <v>5</v>
      </c>
      <c r="D631" s="3225" t="s">
        <v>1939</v>
      </c>
      <c r="E631" s="3226"/>
      <c r="F631" s="3761" t="s">
        <v>24</v>
      </c>
      <c r="G631" s="3761"/>
      <c r="H631" s="3224"/>
      <c r="I631" s="3807"/>
      <c r="J631" s="3601"/>
      <c r="K631" s="3228"/>
      <c r="L631" s="3228"/>
      <c r="M631" s="3229"/>
      <c r="N631" s="3228"/>
      <c r="O631" s="3228"/>
      <c r="P631" s="3228"/>
    </row>
    <row r="632" spans="1:16" s="3230" customFormat="1" ht="20.100000000000001" customHeight="1" outlineLevel="1">
      <c r="A632" s="3223"/>
      <c r="B632" s="3133" t="s">
        <v>1906</v>
      </c>
      <c r="C632" s="3224"/>
      <c r="D632" s="3225" t="s">
        <v>1939</v>
      </c>
      <c r="E632" s="3226"/>
      <c r="F632" s="3761" t="s">
        <v>24</v>
      </c>
      <c r="G632" s="3761"/>
      <c r="H632" s="3224"/>
      <c r="I632" s="3807"/>
      <c r="J632" s="3601"/>
      <c r="K632" s="3228"/>
      <c r="L632" s="3228"/>
      <c r="M632" s="3229"/>
      <c r="N632" s="3228"/>
      <c r="O632" s="3228"/>
      <c r="P632" s="3228"/>
    </row>
    <row r="633" spans="1:16" s="3230" customFormat="1" ht="20.100000000000001" customHeight="1" outlineLevel="1">
      <c r="A633" s="3223"/>
      <c r="B633" s="3133" t="s">
        <v>1907</v>
      </c>
      <c r="C633" s="3224"/>
      <c r="D633" s="3225" t="s">
        <v>1939</v>
      </c>
      <c r="E633" s="3226"/>
      <c r="F633" s="3761" t="s">
        <v>24</v>
      </c>
      <c r="G633" s="3761"/>
      <c r="H633" s="3224"/>
      <c r="I633" s="3807"/>
      <c r="J633" s="3601"/>
      <c r="K633" s="3228"/>
      <c r="L633" s="3228"/>
      <c r="M633" s="3229"/>
      <c r="N633" s="3228"/>
      <c r="O633" s="3228"/>
      <c r="P633" s="3228"/>
    </row>
    <row r="634" spans="1:16" s="3230" customFormat="1" ht="20.100000000000001" customHeight="1" outlineLevel="1">
      <c r="A634" s="3223"/>
      <c r="B634" s="3133" t="s">
        <v>1908</v>
      </c>
      <c r="C634" s="3224"/>
      <c r="D634" s="3225" t="s">
        <v>1939</v>
      </c>
      <c r="E634" s="3226"/>
      <c r="F634" s="3761" t="s">
        <v>24</v>
      </c>
      <c r="G634" s="3761"/>
      <c r="H634" s="3224"/>
      <c r="I634" s="3807"/>
      <c r="J634" s="3601"/>
      <c r="K634" s="3228"/>
      <c r="L634" s="3228"/>
      <c r="M634" s="3229"/>
      <c r="N634" s="3228"/>
      <c r="O634" s="3228"/>
      <c r="P634" s="3228"/>
    </row>
    <row r="635" spans="1:16" s="3230" customFormat="1" ht="20.100000000000001" customHeight="1">
      <c r="A635" s="3223"/>
      <c r="B635" s="3133" t="s">
        <v>1909</v>
      </c>
      <c r="C635" s="3224">
        <v>8</v>
      </c>
      <c r="D635" s="3225" t="s">
        <v>1939</v>
      </c>
      <c r="E635" s="3226"/>
      <c r="F635" s="3761" t="s">
        <v>24</v>
      </c>
      <c r="G635" s="3761"/>
      <c r="H635" s="3224"/>
      <c r="I635" s="3807"/>
      <c r="J635" s="3601"/>
      <c r="K635" s="3228"/>
      <c r="L635" s="3228"/>
      <c r="M635" s="3229"/>
      <c r="N635" s="3228"/>
      <c r="O635" s="3228"/>
      <c r="P635" s="3228"/>
    </row>
    <row r="636" spans="1:16" s="3230" customFormat="1" ht="20.100000000000001" customHeight="1">
      <c r="A636" s="3223"/>
      <c r="B636" s="3133" t="s">
        <v>1910</v>
      </c>
      <c r="C636" s="3224">
        <v>3</v>
      </c>
      <c r="D636" s="3225" t="s">
        <v>1939</v>
      </c>
      <c r="E636" s="3226"/>
      <c r="F636" s="3761" t="s">
        <v>24</v>
      </c>
      <c r="G636" s="3761"/>
      <c r="H636" s="3224"/>
      <c r="I636" s="3807"/>
      <c r="J636" s="3601"/>
      <c r="K636" s="3228"/>
      <c r="L636" s="3228"/>
      <c r="M636" s="3229"/>
      <c r="N636" s="3228"/>
      <c r="O636" s="3228"/>
      <c r="P636" s="3228"/>
    </row>
    <row r="637" spans="1:16" s="3230" customFormat="1" ht="20.100000000000001" customHeight="1" outlineLevel="1">
      <c r="A637" s="3223"/>
      <c r="B637" s="3133" t="s">
        <v>1911</v>
      </c>
      <c r="C637" s="3224"/>
      <c r="D637" s="3225" t="s">
        <v>1939</v>
      </c>
      <c r="E637" s="3226"/>
      <c r="F637" s="3761" t="s">
        <v>24</v>
      </c>
      <c r="G637" s="3761"/>
      <c r="H637" s="3224"/>
      <c r="I637" s="3807"/>
      <c r="J637" s="3601"/>
      <c r="K637" s="3228"/>
      <c r="L637" s="3228"/>
      <c r="M637" s="3229"/>
      <c r="N637" s="3228"/>
      <c r="O637" s="3228"/>
      <c r="P637" s="3228"/>
    </row>
    <row r="638" spans="1:16" s="3230" customFormat="1" ht="20.100000000000001" customHeight="1" outlineLevel="1">
      <c r="A638" s="3223"/>
      <c r="B638" s="3133" t="s">
        <v>1912</v>
      </c>
      <c r="C638" s="3224"/>
      <c r="D638" s="3225" t="s">
        <v>1939</v>
      </c>
      <c r="E638" s="3226"/>
      <c r="F638" s="3761" t="s">
        <v>24</v>
      </c>
      <c r="G638" s="3761"/>
      <c r="H638" s="3224"/>
      <c r="I638" s="3807"/>
      <c r="J638" s="3601"/>
      <c r="K638" s="3228"/>
      <c r="L638" s="3228"/>
      <c r="M638" s="3229"/>
      <c r="N638" s="3228"/>
      <c r="O638" s="3228"/>
      <c r="P638" s="3228"/>
    </row>
    <row r="639" spans="1:16" s="3230" customFormat="1" ht="20.100000000000001" customHeight="1">
      <c r="A639" s="3223"/>
      <c r="B639" s="3133" t="s">
        <v>1913</v>
      </c>
      <c r="C639" s="3224">
        <v>2</v>
      </c>
      <c r="D639" s="3225" t="s">
        <v>1939</v>
      </c>
      <c r="E639" s="3226"/>
      <c r="F639" s="3761" t="s">
        <v>24</v>
      </c>
      <c r="G639" s="3761"/>
      <c r="H639" s="3224"/>
      <c r="I639" s="3807"/>
      <c r="J639" s="3601"/>
      <c r="K639" s="3228"/>
      <c r="L639" s="3228"/>
      <c r="M639" s="3229"/>
      <c r="N639" s="3228"/>
      <c r="O639" s="3228"/>
      <c r="P639" s="3228"/>
    </row>
    <row r="640" spans="1:16" s="3230" customFormat="1" ht="20.100000000000001" customHeight="1" outlineLevel="1">
      <c r="A640" s="3223"/>
      <c r="B640" s="3133" t="s">
        <v>1914</v>
      </c>
      <c r="C640" s="3224"/>
      <c r="D640" s="3225" t="s">
        <v>1939</v>
      </c>
      <c r="E640" s="3226"/>
      <c r="F640" s="3761" t="s">
        <v>24</v>
      </c>
      <c r="G640" s="3761"/>
      <c r="H640" s="3224"/>
      <c r="I640" s="3807"/>
      <c r="J640" s="3601"/>
      <c r="K640" s="3228"/>
      <c r="L640" s="3228"/>
      <c r="M640" s="3229"/>
      <c r="N640" s="3228"/>
      <c r="O640" s="3228"/>
      <c r="P640" s="3228"/>
    </row>
    <row r="641" spans="1:16" s="3230" customFormat="1" ht="20.100000000000001" customHeight="1" outlineLevel="1">
      <c r="A641" s="3223"/>
      <c r="B641" s="3133" t="s">
        <v>1915</v>
      </c>
      <c r="C641" s="3224"/>
      <c r="D641" s="3225" t="s">
        <v>1939</v>
      </c>
      <c r="E641" s="3226"/>
      <c r="F641" s="3761" t="s">
        <v>24</v>
      </c>
      <c r="G641" s="3761"/>
      <c r="H641" s="3224"/>
      <c r="I641" s="3807"/>
      <c r="J641" s="3601"/>
      <c r="K641" s="3228"/>
      <c r="L641" s="3228"/>
      <c r="M641" s="3229"/>
      <c r="N641" s="3228"/>
      <c r="O641" s="3228"/>
      <c r="P641" s="3228"/>
    </row>
    <row r="642" spans="1:16" s="3230" customFormat="1" ht="20.100000000000001" customHeight="1" outlineLevel="1">
      <c r="A642" s="3223"/>
      <c r="B642" s="3133" t="s">
        <v>1916</v>
      </c>
      <c r="C642" s="3224"/>
      <c r="D642" s="3225" t="s">
        <v>1939</v>
      </c>
      <c r="E642" s="3226"/>
      <c r="F642" s="3761" t="s">
        <v>24</v>
      </c>
      <c r="G642" s="3761"/>
      <c r="H642" s="3224"/>
      <c r="I642" s="3807"/>
      <c r="J642" s="3601"/>
      <c r="K642" s="3228"/>
      <c r="L642" s="3228"/>
      <c r="M642" s="3229"/>
      <c r="N642" s="3228"/>
      <c r="O642" s="3228"/>
      <c r="P642" s="3228"/>
    </row>
    <row r="643" spans="1:16" s="3230" customFormat="1" ht="20.100000000000001" customHeight="1">
      <c r="A643" s="3223"/>
      <c r="B643" s="3133" t="s">
        <v>1917</v>
      </c>
      <c r="C643" s="3224">
        <v>5</v>
      </c>
      <c r="D643" s="3225" t="s">
        <v>1939</v>
      </c>
      <c r="E643" s="3226"/>
      <c r="F643" s="3761" t="s">
        <v>24</v>
      </c>
      <c r="G643" s="3761"/>
      <c r="H643" s="3224"/>
      <c r="I643" s="3807"/>
      <c r="J643" s="3601"/>
      <c r="K643" s="3228"/>
      <c r="L643" s="3228"/>
      <c r="M643" s="3229"/>
      <c r="N643" s="3228"/>
      <c r="O643" s="3228"/>
      <c r="P643" s="3228"/>
    </row>
    <row r="644" spans="1:16" s="3230" customFormat="1" ht="20.100000000000001" customHeight="1" outlineLevel="1">
      <c r="A644" s="3223"/>
      <c r="B644" s="3133" t="s">
        <v>1918</v>
      </c>
      <c r="C644" s="3224"/>
      <c r="D644" s="3225" t="s">
        <v>1939</v>
      </c>
      <c r="E644" s="3226"/>
      <c r="F644" s="3761" t="s">
        <v>24</v>
      </c>
      <c r="G644" s="3761"/>
      <c r="H644" s="3224"/>
      <c r="I644" s="3807"/>
      <c r="J644" s="3601"/>
      <c r="K644" s="3228"/>
      <c r="L644" s="3228"/>
      <c r="M644" s="3229"/>
      <c r="N644" s="3228"/>
      <c r="O644" s="3228"/>
      <c r="P644" s="3228"/>
    </row>
    <row r="645" spans="1:16" s="3230" customFormat="1" ht="20.100000000000001" customHeight="1" outlineLevel="1">
      <c r="A645" s="3223"/>
      <c r="B645" s="3133" t="s">
        <v>1919</v>
      </c>
      <c r="C645" s="3224"/>
      <c r="D645" s="3225" t="s">
        <v>1939</v>
      </c>
      <c r="E645" s="3226"/>
      <c r="F645" s="3761" t="s">
        <v>24</v>
      </c>
      <c r="G645" s="3761"/>
      <c r="H645" s="3224"/>
      <c r="I645" s="3807"/>
      <c r="J645" s="3601"/>
      <c r="K645" s="3228"/>
      <c r="L645" s="3228"/>
      <c r="M645" s="3229"/>
      <c r="N645" s="3228"/>
      <c r="O645" s="3228"/>
      <c r="P645" s="3228"/>
    </row>
    <row r="646" spans="1:16" s="3230" customFormat="1" ht="20.100000000000001" customHeight="1" outlineLevel="1">
      <c r="A646" s="3223"/>
      <c r="B646" s="3133" t="s">
        <v>1920</v>
      </c>
      <c r="C646" s="3224"/>
      <c r="D646" s="3225" t="s">
        <v>1939</v>
      </c>
      <c r="E646" s="3226"/>
      <c r="F646" s="3761" t="s">
        <v>24</v>
      </c>
      <c r="G646" s="3761"/>
      <c r="H646" s="3224"/>
      <c r="I646" s="3807"/>
      <c r="J646" s="3601"/>
      <c r="K646" s="3228"/>
      <c r="L646" s="3228"/>
      <c r="M646" s="3229"/>
      <c r="N646" s="3228"/>
      <c r="O646" s="3228"/>
      <c r="P646" s="3228"/>
    </row>
    <row r="647" spans="1:16" s="3230" customFormat="1" ht="20.100000000000001" customHeight="1">
      <c r="A647" s="3223"/>
      <c r="B647" s="3133" t="s">
        <v>1921</v>
      </c>
      <c r="C647" s="3224">
        <v>3</v>
      </c>
      <c r="D647" s="3225" t="s">
        <v>1939</v>
      </c>
      <c r="E647" s="3226"/>
      <c r="F647" s="3761" t="s">
        <v>24</v>
      </c>
      <c r="G647" s="3761"/>
      <c r="H647" s="3224"/>
      <c r="I647" s="3807"/>
      <c r="J647" s="3601"/>
      <c r="K647" s="3228"/>
      <c r="L647" s="3228"/>
      <c r="M647" s="3229"/>
      <c r="N647" s="3228"/>
      <c r="O647" s="3228"/>
      <c r="P647" s="3228"/>
    </row>
    <row r="648" spans="1:16" s="3230" customFormat="1" ht="20.100000000000001" customHeight="1" outlineLevel="1">
      <c r="A648" s="3223"/>
      <c r="B648" s="3133" t="s">
        <v>1922</v>
      </c>
      <c r="C648" s="3224"/>
      <c r="D648" s="3225" t="s">
        <v>1939</v>
      </c>
      <c r="E648" s="3226"/>
      <c r="F648" s="3761" t="s">
        <v>24</v>
      </c>
      <c r="G648" s="3761"/>
      <c r="H648" s="3224"/>
      <c r="I648" s="3807"/>
      <c r="J648" s="3601"/>
      <c r="K648" s="3228"/>
      <c r="L648" s="3228"/>
      <c r="M648" s="3229"/>
      <c r="N648" s="3228"/>
      <c r="O648" s="3228"/>
      <c r="P648" s="3228"/>
    </row>
    <row r="649" spans="1:16" s="3230" customFormat="1" ht="20.100000000000001" customHeight="1" outlineLevel="1">
      <c r="A649" s="3223"/>
      <c r="B649" s="3133" t="s">
        <v>1923</v>
      </c>
      <c r="C649" s="3224"/>
      <c r="D649" s="3225" t="s">
        <v>1939</v>
      </c>
      <c r="E649" s="3226"/>
      <c r="F649" s="3761" t="s">
        <v>24</v>
      </c>
      <c r="G649" s="3761"/>
      <c r="H649" s="3224"/>
      <c r="I649" s="3807"/>
      <c r="J649" s="3601"/>
      <c r="K649" s="3228"/>
      <c r="L649" s="3228"/>
      <c r="M649" s="3229"/>
      <c r="N649" s="3228"/>
      <c r="O649" s="3228"/>
      <c r="P649" s="3228"/>
    </row>
    <row r="650" spans="1:16" s="3230" customFormat="1" ht="20.100000000000001" customHeight="1" outlineLevel="1">
      <c r="A650" s="3232"/>
      <c r="B650" s="3141" t="s">
        <v>1924</v>
      </c>
      <c r="C650" s="3233"/>
      <c r="D650" s="3225" t="s">
        <v>1939</v>
      </c>
      <c r="E650" s="3235"/>
      <c r="F650" s="3761" t="s">
        <v>24</v>
      </c>
      <c r="G650" s="3761"/>
      <c r="H650" s="3224"/>
      <c r="I650" s="3807"/>
      <c r="J650" s="3808"/>
      <c r="K650" s="3228"/>
      <c r="L650" s="3228"/>
      <c r="M650" s="3229"/>
      <c r="N650" s="3228"/>
      <c r="O650" s="3228"/>
      <c r="P650" s="3228"/>
    </row>
    <row r="651" spans="1:16" s="3230" customFormat="1" ht="20.100000000000001" customHeight="1" outlineLevel="1">
      <c r="A651" s="3743" t="s">
        <v>2026</v>
      </c>
      <c r="B651" s="3775" t="s">
        <v>1925</v>
      </c>
      <c r="C651" s="3810"/>
      <c r="D651" s="3225" t="s">
        <v>1939</v>
      </c>
      <c r="E651" s="3811"/>
      <c r="F651" s="3761" t="s">
        <v>24</v>
      </c>
      <c r="G651" s="3761"/>
      <c r="H651" s="3224"/>
      <c r="I651" s="3807"/>
      <c r="J651" s="3812"/>
      <c r="K651" s="3228"/>
      <c r="L651" s="3228"/>
      <c r="M651" s="3229"/>
      <c r="N651" s="3228"/>
      <c r="O651" s="3228"/>
      <c r="P651" s="3228"/>
    </row>
    <row r="652" spans="1:16" s="3230" customFormat="1" ht="20.100000000000001" customHeight="1">
      <c r="A652" s="3223"/>
      <c r="B652" s="3133" t="s">
        <v>1926</v>
      </c>
      <c r="C652" s="3224">
        <v>5</v>
      </c>
      <c r="D652" s="3225" t="s">
        <v>1939</v>
      </c>
      <c r="E652" s="3226"/>
      <c r="F652" s="3761" t="s">
        <v>24</v>
      </c>
      <c r="G652" s="3761"/>
      <c r="H652" s="3224"/>
      <c r="I652" s="3807"/>
      <c r="J652" s="3601"/>
      <c r="K652" s="3228"/>
      <c r="L652" s="3228"/>
      <c r="M652" s="3229"/>
      <c r="N652" s="3228"/>
      <c r="O652" s="3228"/>
      <c r="P652" s="3228"/>
    </row>
    <row r="653" spans="1:16" s="3230" customFormat="1" ht="20.100000000000001" customHeight="1" outlineLevel="1">
      <c r="A653" s="3223"/>
      <c r="B653" s="3133" t="s">
        <v>1927</v>
      </c>
      <c r="C653" s="3224"/>
      <c r="D653" s="3225" t="s">
        <v>1939</v>
      </c>
      <c r="E653" s="3226"/>
      <c r="F653" s="3761" t="s">
        <v>24</v>
      </c>
      <c r="G653" s="3761"/>
      <c r="H653" s="3224"/>
      <c r="I653" s="3807"/>
      <c r="J653" s="3601"/>
      <c r="K653" s="3228"/>
      <c r="L653" s="3228"/>
      <c r="M653" s="3229"/>
      <c r="N653" s="3228"/>
      <c r="O653" s="3228"/>
      <c r="P653" s="3228"/>
    </row>
    <row r="654" spans="1:16" s="3230" customFormat="1" ht="20.100000000000001" customHeight="1" outlineLevel="1">
      <c r="A654" s="3223"/>
      <c r="B654" s="3133" t="s">
        <v>1928</v>
      </c>
      <c r="C654" s="3224"/>
      <c r="D654" s="3225" t="s">
        <v>1939</v>
      </c>
      <c r="E654" s="3226"/>
      <c r="F654" s="3761" t="s">
        <v>24</v>
      </c>
      <c r="G654" s="3761"/>
      <c r="H654" s="3224"/>
      <c r="I654" s="3807"/>
      <c r="J654" s="3601"/>
      <c r="K654" s="3228"/>
      <c r="L654" s="3228"/>
      <c r="M654" s="3229"/>
      <c r="N654" s="3228"/>
      <c r="O654" s="3228"/>
      <c r="P654" s="3228"/>
    </row>
    <row r="655" spans="1:16" s="3230" customFormat="1" ht="20.100000000000001" customHeight="1">
      <c r="A655" s="3223"/>
      <c r="B655" s="3133" t="s">
        <v>1929</v>
      </c>
      <c r="C655" s="3224">
        <v>2</v>
      </c>
      <c r="D655" s="3225" t="s">
        <v>1939</v>
      </c>
      <c r="E655" s="3226"/>
      <c r="F655" s="3761" t="s">
        <v>24</v>
      </c>
      <c r="G655" s="3761"/>
      <c r="H655" s="3224"/>
      <c r="I655" s="3807"/>
      <c r="J655" s="3601"/>
      <c r="K655" s="3228"/>
      <c r="L655" s="3228"/>
      <c r="M655" s="3229"/>
      <c r="N655" s="3228"/>
      <c r="O655" s="3228"/>
      <c r="P655" s="3228"/>
    </row>
    <row r="656" spans="1:16" s="3230" customFormat="1" ht="20.100000000000001" customHeight="1" outlineLevel="1">
      <c r="A656" s="3223"/>
      <c r="B656" s="3133" t="s">
        <v>1930</v>
      </c>
      <c r="C656" s="3224"/>
      <c r="D656" s="3225" t="s">
        <v>1939</v>
      </c>
      <c r="E656" s="3226"/>
      <c r="F656" s="3761" t="s">
        <v>24</v>
      </c>
      <c r="G656" s="3761"/>
      <c r="H656" s="3224"/>
      <c r="I656" s="3807"/>
      <c r="J656" s="3601"/>
      <c r="K656" s="3228"/>
      <c r="L656" s="3228"/>
      <c r="M656" s="3229"/>
      <c r="N656" s="3228"/>
      <c r="O656" s="3228"/>
      <c r="P656" s="3228"/>
    </row>
    <row r="657" spans="1:16" s="3230" customFormat="1" ht="20.100000000000001" customHeight="1" outlineLevel="1">
      <c r="A657" s="3223"/>
      <c r="B657" s="3133" t="s">
        <v>1931</v>
      </c>
      <c r="C657" s="3224"/>
      <c r="D657" s="3225" t="s">
        <v>1939</v>
      </c>
      <c r="E657" s="3226"/>
      <c r="F657" s="3761" t="s">
        <v>24</v>
      </c>
      <c r="G657" s="3761"/>
      <c r="H657" s="3224"/>
      <c r="I657" s="3807"/>
      <c r="J657" s="3601"/>
      <c r="K657" s="3228"/>
      <c r="L657" s="3228"/>
      <c r="M657" s="3229"/>
      <c r="N657" s="3228"/>
      <c r="O657" s="3228"/>
      <c r="P657" s="3228"/>
    </row>
    <row r="658" spans="1:16" s="3230" customFormat="1" ht="20.100000000000001" customHeight="1">
      <c r="A658" s="3266"/>
      <c r="B658" s="3133" t="s">
        <v>1932</v>
      </c>
      <c r="C658" s="3224">
        <v>3</v>
      </c>
      <c r="D658" s="3225" t="s">
        <v>1939</v>
      </c>
      <c r="E658" s="3226"/>
      <c r="F658" s="3761" t="s">
        <v>24</v>
      </c>
      <c r="G658" s="3761"/>
      <c r="H658" s="3224"/>
      <c r="I658" s="3807"/>
      <c r="J658" s="3601"/>
      <c r="K658" s="3228"/>
      <c r="L658" s="3228"/>
      <c r="M658" s="3229"/>
      <c r="N658" s="3228"/>
      <c r="O658" s="3228"/>
      <c r="P658" s="3228"/>
    </row>
    <row r="659" spans="1:16" s="3230" customFormat="1" ht="20.100000000000001" customHeight="1" outlineLevel="1">
      <c r="A659" s="3223"/>
      <c r="B659" s="3133" t="s">
        <v>1933</v>
      </c>
      <c r="C659" s="3224"/>
      <c r="D659" s="3225" t="s">
        <v>1939</v>
      </c>
      <c r="E659" s="3226"/>
      <c r="F659" s="3761" t="s">
        <v>24</v>
      </c>
      <c r="G659" s="3761"/>
      <c r="H659" s="3224"/>
      <c r="I659" s="3807"/>
      <c r="J659" s="3601"/>
      <c r="K659" s="3228"/>
      <c r="L659" s="3228"/>
      <c r="M659" s="3229"/>
      <c r="N659" s="3228"/>
      <c r="O659" s="3228"/>
      <c r="P659" s="3228"/>
    </row>
    <row r="660" spans="1:16" s="3230" customFormat="1" ht="20.100000000000001" customHeight="1" outlineLevel="1">
      <c r="A660" s="3223"/>
      <c r="B660" s="3133" t="s">
        <v>1934</v>
      </c>
      <c r="C660" s="3224"/>
      <c r="D660" s="3225" t="s">
        <v>1939</v>
      </c>
      <c r="E660" s="3226"/>
      <c r="F660" s="3761" t="s">
        <v>24</v>
      </c>
      <c r="G660" s="3761"/>
      <c r="H660" s="3224"/>
      <c r="I660" s="3807"/>
      <c r="J660" s="3601"/>
      <c r="K660" s="3228"/>
      <c r="L660" s="3228"/>
      <c r="M660" s="3229"/>
      <c r="N660" s="3228"/>
      <c r="O660" s="3228"/>
      <c r="P660" s="3228"/>
    </row>
    <row r="661" spans="1:16" s="3230" customFormat="1" ht="20.100000000000001" customHeight="1">
      <c r="A661" s="3246"/>
      <c r="B661" s="3153" t="s">
        <v>1935</v>
      </c>
      <c r="C661" s="3224">
        <v>5</v>
      </c>
      <c r="D661" s="3225" t="s">
        <v>1939</v>
      </c>
      <c r="E661" s="3247"/>
      <c r="F661" s="3761" t="s">
        <v>24</v>
      </c>
      <c r="G661" s="3761"/>
      <c r="H661" s="3224"/>
      <c r="I661" s="3807"/>
      <c r="J661" s="3604"/>
      <c r="K661" s="3249"/>
      <c r="L661" s="3250"/>
    </row>
    <row r="662" spans="1:16" s="119" customFormat="1" ht="20.100000000000001" customHeight="1">
      <c r="A662" s="1244"/>
      <c r="B662" s="850"/>
      <c r="C662" s="1776"/>
      <c r="D662" s="1805"/>
      <c r="E662" s="2470"/>
      <c r="F662" s="1686"/>
      <c r="G662" s="2509"/>
      <c r="H662" s="1931"/>
      <c r="I662" s="1931"/>
      <c r="J662" s="1931"/>
    </row>
    <row r="663" spans="1:16" s="119" customFormat="1" ht="20.100000000000001" customHeight="1">
      <c r="A663" s="1244"/>
      <c r="B663" s="850"/>
      <c r="C663" s="1777"/>
      <c r="D663" s="1805"/>
      <c r="E663" s="2470"/>
      <c r="F663" s="1686"/>
      <c r="G663" s="1686"/>
      <c r="H663" s="1931"/>
      <c r="I663" s="1931"/>
      <c r="J663" s="1931"/>
    </row>
    <row r="664" spans="1:16" s="119" customFormat="1" ht="20.100000000000001" customHeight="1">
      <c r="A664" s="1780"/>
      <c r="B664" s="4636" t="s">
        <v>2268</v>
      </c>
      <c r="C664" s="4637"/>
      <c r="D664" s="4637"/>
      <c r="E664" s="2493" t="s">
        <v>936</v>
      </c>
      <c r="F664" s="2493"/>
      <c r="G664" s="2493"/>
      <c r="H664" s="2873"/>
      <c r="I664" s="2874"/>
      <c r="J664" s="2365" t="s">
        <v>1942</v>
      </c>
      <c r="O664" s="119">
        <v>11</v>
      </c>
    </row>
    <row r="665" spans="1:16" s="119" customFormat="1" ht="20.100000000000001" customHeight="1">
      <c r="A665" s="1780"/>
      <c r="B665" s="2825" t="s">
        <v>1668</v>
      </c>
      <c r="C665" s="2826"/>
      <c r="D665" s="2826"/>
      <c r="E665" s="2493" t="s">
        <v>943</v>
      </c>
      <c r="F665" s="2493"/>
      <c r="G665" s="2493"/>
      <c r="H665" s="2873"/>
      <c r="I665" s="2874"/>
      <c r="J665" s="1162"/>
    </row>
    <row r="666" spans="1:16" s="2308" customFormat="1" ht="20.100000000000001" customHeight="1">
      <c r="A666" s="2413"/>
      <c r="B666" s="824" t="s">
        <v>1938</v>
      </c>
      <c r="C666" s="2418">
        <v>4752</v>
      </c>
      <c r="D666" s="858" t="s">
        <v>182</v>
      </c>
      <c r="E666" s="2493" t="s">
        <v>663</v>
      </c>
      <c r="F666" s="2507">
        <v>0.25</v>
      </c>
      <c r="G666" s="2507"/>
      <c r="H666" s="2507"/>
      <c r="I666" s="2510"/>
      <c r="J666" s="2408"/>
      <c r="K666" s="2306"/>
      <c r="L666" s="2306"/>
      <c r="M666" s="2307"/>
      <c r="N666" s="2306"/>
      <c r="O666" s="2306"/>
      <c r="P666" s="2306"/>
    </row>
    <row r="667" spans="1:16" s="2308" customFormat="1" ht="20.100000000000001" customHeight="1" outlineLevel="1">
      <c r="A667" s="1162"/>
      <c r="B667" s="824" t="s">
        <v>1880</v>
      </c>
      <c r="C667" s="2303">
        <v>377</v>
      </c>
      <c r="D667" s="1797" t="s">
        <v>1939</v>
      </c>
      <c r="E667" s="2304"/>
      <c r="F667" s="2416">
        <f>ROUNDUP((C667*0.25),0)</f>
        <v>95</v>
      </c>
      <c r="G667" s="2416">
        <v>92</v>
      </c>
      <c r="H667" s="2417"/>
      <c r="I667" s="3796">
        <f t="shared" ref="I667:I670" si="9">IF(OR(F667=G667,F667&lt;G667),1,0)</f>
        <v>0</v>
      </c>
      <c r="J667" s="2408"/>
      <c r="K667" s="3825">
        <v>30</v>
      </c>
      <c r="L667" s="3825">
        <v>62</v>
      </c>
      <c r="M667" s="3828">
        <f>K667+L667</f>
        <v>92</v>
      </c>
      <c r="N667" s="2306"/>
      <c r="O667" s="2306"/>
      <c r="P667" s="2306"/>
    </row>
    <row r="668" spans="1:16" s="2308" customFormat="1" ht="20.100000000000001" customHeight="1" outlineLevel="1">
      <c r="A668" s="1162"/>
      <c r="B668" s="824" t="s">
        <v>1881</v>
      </c>
      <c r="C668" s="2303">
        <v>8</v>
      </c>
      <c r="D668" s="1797" t="s">
        <v>1939</v>
      </c>
      <c r="E668" s="2304"/>
      <c r="F668" s="2416">
        <f t="shared" ref="F668:F722" si="10">ROUNDUP((C668*0.25),0)</f>
        <v>2</v>
      </c>
      <c r="G668" s="2416">
        <v>0</v>
      </c>
      <c r="H668" s="2417"/>
      <c r="I668" s="3796">
        <f t="shared" si="9"/>
        <v>0</v>
      </c>
      <c r="J668" s="2408"/>
      <c r="K668" s="3825"/>
      <c r="L668" s="3825"/>
      <c r="M668" s="3828">
        <f t="shared" ref="M668:M722" si="11">K668+L668</f>
        <v>0</v>
      </c>
      <c r="N668" s="2306"/>
      <c r="O668" s="2306"/>
      <c r="P668" s="2306"/>
    </row>
    <row r="669" spans="1:16" s="2308" customFormat="1" ht="20.100000000000001" customHeight="1" outlineLevel="1">
      <c r="A669" s="1162"/>
      <c r="B669" s="824" t="s">
        <v>1882</v>
      </c>
      <c r="C669" s="2303">
        <v>0</v>
      </c>
      <c r="D669" s="1797" t="s">
        <v>1939</v>
      </c>
      <c r="E669" s="2304"/>
      <c r="F669" s="2416"/>
      <c r="G669" s="2416"/>
      <c r="H669" s="2417"/>
      <c r="I669" s="3796"/>
      <c r="J669" s="2408"/>
      <c r="K669" s="3825"/>
      <c r="L669" s="3825"/>
      <c r="M669" s="3828">
        <f t="shared" si="11"/>
        <v>0</v>
      </c>
      <c r="N669" s="2306"/>
      <c r="O669" s="2306"/>
      <c r="P669" s="2306"/>
    </row>
    <row r="670" spans="1:16" s="2308" customFormat="1" ht="20.100000000000001" customHeight="1" outlineLevel="1">
      <c r="A670" s="1162"/>
      <c r="B670" s="824" t="s">
        <v>1883</v>
      </c>
      <c r="C670" s="2303">
        <v>2</v>
      </c>
      <c r="D670" s="1797" t="s">
        <v>1939</v>
      </c>
      <c r="E670" s="2304"/>
      <c r="F670" s="2416">
        <f t="shared" si="10"/>
        <v>1</v>
      </c>
      <c r="G670" s="2416">
        <v>0</v>
      </c>
      <c r="H670" s="2417"/>
      <c r="I670" s="3796">
        <f t="shared" si="9"/>
        <v>0</v>
      </c>
      <c r="J670" s="2408"/>
      <c r="K670" s="3825"/>
      <c r="L670" s="3825"/>
      <c r="M670" s="3828">
        <f t="shared" si="11"/>
        <v>0</v>
      </c>
      <c r="N670" s="2306"/>
      <c r="O670" s="2306"/>
      <c r="P670" s="2306"/>
    </row>
    <row r="671" spans="1:16" s="2308" customFormat="1" ht="20.100000000000001" customHeight="1">
      <c r="A671" s="1162"/>
      <c r="B671" s="824" t="s">
        <v>1884</v>
      </c>
      <c r="C671" s="864">
        <f>SUM(C667:C670)</f>
        <v>387</v>
      </c>
      <c r="D671" s="1797" t="s">
        <v>1939</v>
      </c>
      <c r="E671" s="2304"/>
      <c r="F671" s="2416">
        <f t="shared" si="10"/>
        <v>97</v>
      </c>
      <c r="G671" s="2416">
        <v>92</v>
      </c>
      <c r="H671" s="2417"/>
      <c r="I671" s="3796">
        <f t="shared" ref="I671:I722" si="12">IF(OR(F671=G671,F671&lt;G671),1,0)</f>
        <v>0</v>
      </c>
      <c r="J671" s="2408"/>
      <c r="K671" s="3825">
        <v>30</v>
      </c>
      <c r="L671" s="3825">
        <v>62</v>
      </c>
      <c r="M671" s="3828">
        <f t="shared" si="11"/>
        <v>92</v>
      </c>
      <c r="N671" s="2306"/>
      <c r="O671" s="2306"/>
      <c r="P671" s="2306"/>
    </row>
    <row r="672" spans="1:16" s="2308" customFormat="1" ht="20.100000000000001" customHeight="1" outlineLevel="1">
      <c r="A672" s="1162"/>
      <c r="B672" s="824" t="s">
        <v>1885</v>
      </c>
      <c r="C672" s="864">
        <v>212</v>
      </c>
      <c r="D672" s="1797" t="s">
        <v>1939</v>
      </c>
      <c r="E672" s="2304"/>
      <c r="F672" s="2416">
        <f t="shared" si="10"/>
        <v>53</v>
      </c>
      <c r="G672" s="2416">
        <v>0</v>
      </c>
      <c r="H672" s="2417"/>
      <c r="I672" s="3796">
        <f t="shared" si="12"/>
        <v>0</v>
      </c>
      <c r="J672" s="2408"/>
      <c r="K672" s="3825"/>
      <c r="L672" s="3825"/>
      <c r="M672" s="3828">
        <f t="shared" si="11"/>
        <v>0</v>
      </c>
      <c r="N672" s="2306"/>
      <c r="O672" s="2306"/>
      <c r="P672" s="2306"/>
    </row>
    <row r="673" spans="1:16" s="2308" customFormat="1" ht="20.100000000000001" customHeight="1" outlineLevel="1">
      <c r="A673" s="1162"/>
      <c r="B673" s="824" t="s">
        <v>1886</v>
      </c>
      <c r="C673" s="864">
        <v>35</v>
      </c>
      <c r="D673" s="1797" t="s">
        <v>1939</v>
      </c>
      <c r="E673" s="2304"/>
      <c r="F673" s="2416">
        <f t="shared" si="10"/>
        <v>9</v>
      </c>
      <c r="G673" s="2416">
        <v>0</v>
      </c>
      <c r="H673" s="2417"/>
      <c r="I673" s="3796">
        <f t="shared" si="12"/>
        <v>0</v>
      </c>
      <c r="J673" s="2408"/>
      <c r="K673" s="3825"/>
      <c r="L673" s="3825"/>
      <c r="M673" s="3828">
        <f t="shared" si="11"/>
        <v>0</v>
      </c>
      <c r="N673" s="2306"/>
      <c r="O673" s="2306"/>
      <c r="P673" s="2306"/>
    </row>
    <row r="674" spans="1:16" s="2308" customFormat="1" ht="20.100000000000001" customHeight="1" outlineLevel="1">
      <c r="A674" s="1162"/>
      <c r="B674" s="824" t="s">
        <v>1887</v>
      </c>
      <c r="C674" s="864">
        <v>22</v>
      </c>
      <c r="D674" s="1797" t="s">
        <v>1939</v>
      </c>
      <c r="E674" s="2304"/>
      <c r="F674" s="2416">
        <f t="shared" si="10"/>
        <v>6</v>
      </c>
      <c r="G674" s="2416">
        <v>0</v>
      </c>
      <c r="H674" s="2417"/>
      <c r="I674" s="3796">
        <f t="shared" si="12"/>
        <v>0</v>
      </c>
      <c r="J674" s="2408"/>
      <c r="K674" s="3825"/>
      <c r="L674" s="3825"/>
      <c r="M674" s="3828">
        <f t="shared" si="11"/>
        <v>0</v>
      </c>
      <c r="N674" s="2306"/>
      <c r="O674" s="2306"/>
      <c r="P674" s="2306"/>
    </row>
    <row r="675" spans="1:16" s="2308" customFormat="1" ht="20.100000000000001" customHeight="1">
      <c r="A675" s="1162"/>
      <c r="B675" s="824" t="s">
        <v>1888</v>
      </c>
      <c r="C675" s="864">
        <f>SUM(C672:C674)</f>
        <v>269</v>
      </c>
      <c r="D675" s="1797" t="s">
        <v>1939</v>
      </c>
      <c r="E675" s="2304"/>
      <c r="F675" s="2416">
        <f t="shared" si="10"/>
        <v>68</v>
      </c>
      <c r="G675" s="2416">
        <v>0</v>
      </c>
      <c r="H675" s="2417"/>
      <c r="I675" s="3796">
        <f t="shared" si="12"/>
        <v>0</v>
      </c>
      <c r="J675" s="2408"/>
      <c r="K675" s="3825">
        <v>0</v>
      </c>
      <c r="L675" s="3825">
        <v>0</v>
      </c>
      <c r="M675" s="3828">
        <f t="shared" si="11"/>
        <v>0</v>
      </c>
      <c r="N675" s="2306"/>
      <c r="O675" s="2306"/>
      <c r="P675" s="2306"/>
    </row>
    <row r="676" spans="1:16" s="2308" customFormat="1" ht="20.100000000000001" customHeight="1" outlineLevel="1">
      <c r="A676" s="1162"/>
      <c r="B676" s="824" t="s">
        <v>1889</v>
      </c>
      <c r="C676" s="864">
        <v>751</v>
      </c>
      <c r="D676" s="1797" t="s">
        <v>1939</v>
      </c>
      <c r="E676" s="2304"/>
      <c r="F676" s="2416">
        <f t="shared" si="10"/>
        <v>188</v>
      </c>
      <c r="G676" s="2416">
        <v>103</v>
      </c>
      <c r="H676" s="2417"/>
      <c r="I676" s="3796">
        <f t="shared" si="12"/>
        <v>0</v>
      </c>
      <c r="J676" s="2408"/>
      <c r="K676" s="3825">
        <v>29</v>
      </c>
      <c r="L676" s="3825">
        <v>74</v>
      </c>
      <c r="M676" s="3828">
        <f t="shared" si="11"/>
        <v>103</v>
      </c>
      <c r="N676" s="2306"/>
      <c r="O676" s="2306"/>
      <c r="P676" s="2306"/>
    </row>
    <row r="677" spans="1:16" s="2308" customFormat="1" ht="20.100000000000001" customHeight="1" outlineLevel="1">
      <c r="A677" s="1162"/>
      <c r="B677" s="824" t="s">
        <v>1890</v>
      </c>
      <c r="C677" s="864">
        <v>80</v>
      </c>
      <c r="D677" s="1797" t="s">
        <v>1939</v>
      </c>
      <c r="E677" s="2304"/>
      <c r="F677" s="2416">
        <f t="shared" si="10"/>
        <v>20</v>
      </c>
      <c r="G677" s="2416">
        <v>0</v>
      </c>
      <c r="H677" s="2417"/>
      <c r="I677" s="3796">
        <f t="shared" si="12"/>
        <v>0</v>
      </c>
      <c r="J677" s="2408"/>
      <c r="K677" s="3825"/>
      <c r="L677" s="3825"/>
      <c r="M677" s="3828">
        <f t="shared" si="11"/>
        <v>0</v>
      </c>
      <c r="N677" s="2306"/>
      <c r="O677" s="2306"/>
      <c r="P677" s="2306"/>
    </row>
    <row r="678" spans="1:16" s="2308" customFormat="1" ht="20.100000000000001" customHeight="1" outlineLevel="1">
      <c r="A678" s="1162"/>
      <c r="B678" s="824" t="s">
        <v>1891</v>
      </c>
      <c r="C678" s="864">
        <v>50</v>
      </c>
      <c r="D678" s="1797" t="s">
        <v>1939</v>
      </c>
      <c r="E678" s="2304"/>
      <c r="F678" s="2416">
        <f t="shared" si="10"/>
        <v>13</v>
      </c>
      <c r="G678" s="2416">
        <v>0</v>
      </c>
      <c r="H678" s="2417"/>
      <c r="I678" s="3796">
        <f t="shared" si="12"/>
        <v>0</v>
      </c>
      <c r="J678" s="2408"/>
      <c r="K678" s="3825"/>
      <c r="L678" s="3825"/>
      <c r="M678" s="3828">
        <f t="shared" si="11"/>
        <v>0</v>
      </c>
      <c r="N678" s="2306"/>
      <c r="O678" s="2306"/>
      <c r="P678" s="2306"/>
    </row>
    <row r="679" spans="1:16" s="2308" customFormat="1" ht="20.100000000000001" customHeight="1">
      <c r="A679" s="1162"/>
      <c r="B679" s="824" t="s">
        <v>1892</v>
      </c>
      <c r="C679" s="864">
        <f>SUM(C676:C678)</f>
        <v>881</v>
      </c>
      <c r="D679" s="1797" t="s">
        <v>1939</v>
      </c>
      <c r="E679" s="2304"/>
      <c r="F679" s="2416">
        <f t="shared" si="10"/>
        <v>221</v>
      </c>
      <c r="G679" s="2416">
        <v>103</v>
      </c>
      <c r="H679" s="2417"/>
      <c r="I679" s="3796">
        <f t="shared" si="12"/>
        <v>0</v>
      </c>
      <c r="J679" s="2408"/>
      <c r="K679" s="3825">
        <v>29</v>
      </c>
      <c r="L679" s="3825">
        <v>74</v>
      </c>
      <c r="M679" s="3828">
        <f t="shared" si="11"/>
        <v>103</v>
      </c>
      <c r="N679" s="2306"/>
      <c r="O679" s="2306"/>
      <c r="P679" s="2306"/>
    </row>
    <row r="680" spans="1:16" s="2308" customFormat="1" ht="20.100000000000001" customHeight="1" outlineLevel="1">
      <c r="A680" s="1162"/>
      <c r="B680" s="824" t="s">
        <v>1893</v>
      </c>
      <c r="C680" s="864">
        <v>344</v>
      </c>
      <c r="D680" s="1797" t="s">
        <v>1939</v>
      </c>
      <c r="E680" s="2304"/>
      <c r="F680" s="2416">
        <f t="shared" si="10"/>
        <v>86</v>
      </c>
      <c r="G680" s="2416">
        <v>112</v>
      </c>
      <c r="H680" s="2417"/>
      <c r="I680" s="3796">
        <f t="shared" si="12"/>
        <v>1</v>
      </c>
      <c r="J680" s="2408"/>
      <c r="K680" s="3825">
        <v>37</v>
      </c>
      <c r="L680" s="3825">
        <v>75</v>
      </c>
      <c r="M680" s="3828">
        <f t="shared" si="11"/>
        <v>112</v>
      </c>
      <c r="N680" s="2306"/>
      <c r="O680" s="2306"/>
      <c r="P680" s="2306"/>
    </row>
    <row r="681" spans="1:16" s="2308" customFormat="1" ht="20.100000000000001" customHeight="1" outlineLevel="1">
      <c r="A681" s="1162"/>
      <c r="B681" s="824" t="s">
        <v>1894</v>
      </c>
      <c r="C681" s="864">
        <v>96</v>
      </c>
      <c r="D681" s="1797" t="s">
        <v>1939</v>
      </c>
      <c r="E681" s="2304"/>
      <c r="F681" s="2416">
        <f t="shared" si="10"/>
        <v>24</v>
      </c>
      <c r="G681" s="2416">
        <v>0</v>
      </c>
      <c r="H681" s="2417"/>
      <c r="I681" s="3796">
        <f t="shared" si="12"/>
        <v>0</v>
      </c>
      <c r="J681" s="2408"/>
      <c r="K681" s="3825"/>
      <c r="L681" s="3825"/>
      <c r="M681" s="3828">
        <f t="shared" si="11"/>
        <v>0</v>
      </c>
      <c r="N681" s="2306"/>
      <c r="O681" s="2306"/>
      <c r="P681" s="2306"/>
    </row>
    <row r="682" spans="1:16" s="2308" customFormat="1" ht="20.100000000000001" customHeight="1" outlineLevel="1">
      <c r="A682" s="1162"/>
      <c r="B682" s="824" t="s">
        <v>1895</v>
      </c>
      <c r="C682" s="864">
        <v>10</v>
      </c>
      <c r="D682" s="1797" t="s">
        <v>1939</v>
      </c>
      <c r="E682" s="2304"/>
      <c r="F682" s="2416">
        <f t="shared" si="10"/>
        <v>3</v>
      </c>
      <c r="G682" s="2416">
        <v>0</v>
      </c>
      <c r="H682" s="2417"/>
      <c r="I682" s="3796">
        <f t="shared" si="12"/>
        <v>0</v>
      </c>
      <c r="J682" s="2408"/>
      <c r="K682" s="3825"/>
      <c r="L682" s="3825"/>
      <c r="M682" s="3828">
        <f t="shared" si="11"/>
        <v>0</v>
      </c>
      <c r="N682" s="2306"/>
      <c r="O682" s="2306"/>
      <c r="P682" s="2306"/>
    </row>
    <row r="683" spans="1:16" s="2308" customFormat="1" ht="20.100000000000001" customHeight="1" outlineLevel="1">
      <c r="A683" s="1162"/>
      <c r="B683" s="824" t="s">
        <v>1896</v>
      </c>
      <c r="C683" s="864">
        <v>31</v>
      </c>
      <c r="D683" s="1797" t="s">
        <v>1939</v>
      </c>
      <c r="E683" s="2304"/>
      <c r="F683" s="2416">
        <f t="shared" si="10"/>
        <v>8</v>
      </c>
      <c r="G683" s="2416">
        <v>0</v>
      </c>
      <c r="H683" s="2417"/>
      <c r="I683" s="3796">
        <f t="shared" si="12"/>
        <v>0</v>
      </c>
      <c r="J683" s="2408"/>
      <c r="K683" s="3825"/>
      <c r="L683" s="3825"/>
      <c r="M683" s="3828">
        <f t="shared" si="11"/>
        <v>0</v>
      </c>
      <c r="N683" s="2306"/>
      <c r="O683" s="2306"/>
      <c r="P683" s="2306"/>
    </row>
    <row r="684" spans="1:16" s="2308" customFormat="1" ht="20.100000000000001" customHeight="1">
      <c r="A684" s="1162"/>
      <c r="B684" s="824" t="s">
        <v>1897</v>
      </c>
      <c r="C684" s="864">
        <f>SUM(C680:C683)</f>
        <v>481</v>
      </c>
      <c r="D684" s="1797" t="s">
        <v>1939</v>
      </c>
      <c r="E684" s="2304"/>
      <c r="F684" s="2416">
        <f t="shared" si="10"/>
        <v>121</v>
      </c>
      <c r="G684" s="2416">
        <v>112</v>
      </c>
      <c r="H684" s="2417"/>
      <c r="I684" s="3796">
        <f t="shared" si="12"/>
        <v>0</v>
      </c>
      <c r="J684" s="2408"/>
      <c r="K684" s="3825">
        <v>37</v>
      </c>
      <c r="L684" s="3825">
        <v>75</v>
      </c>
      <c r="M684" s="3828">
        <f t="shared" si="11"/>
        <v>112</v>
      </c>
      <c r="N684" s="2306"/>
      <c r="O684" s="2306"/>
      <c r="P684" s="2306"/>
    </row>
    <row r="685" spans="1:16" s="2308" customFormat="1" ht="20.100000000000001" customHeight="1" outlineLevel="1">
      <c r="A685" s="1162"/>
      <c r="B685" s="824" t="s">
        <v>1898</v>
      </c>
      <c r="C685" s="864">
        <v>401</v>
      </c>
      <c r="D685" s="1797" t="s">
        <v>1939</v>
      </c>
      <c r="E685" s="2304"/>
      <c r="F685" s="2416">
        <f t="shared" si="10"/>
        <v>101</v>
      </c>
      <c r="G685" s="2416">
        <v>90</v>
      </c>
      <c r="H685" s="2417"/>
      <c r="I685" s="3796">
        <f t="shared" si="12"/>
        <v>0</v>
      </c>
      <c r="J685" s="2408"/>
      <c r="K685" s="3825">
        <v>22</v>
      </c>
      <c r="L685" s="3825">
        <v>68</v>
      </c>
      <c r="M685" s="3828">
        <f t="shared" si="11"/>
        <v>90</v>
      </c>
      <c r="N685" s="2306"/>
      <c r="O685" s="2306"/>
      <c r="P685" s="2306"/>
    </row>
    <row r="686" spans="1:16" s="2308" customFormat="1" ht="20.100000000000001" customHeight="1" outlineLevel="1">
      <c r="A686" s="1166"/>
      <c r="B686" s="990" t="s">
        <v>1899</v>
      </c>
      <c r="C686" s="2512">
        <v>12</v>
      </c>
      <c r="D686" s="1797" t="s">
        <v>1939</v>
      </c>
      <c r="E686" s="2310"/>
      <c r="F686" s="2416">
        <f t="shared" si="10"/>
        <v>3</v>
      </c>
      <c r="G686" s="2416">
        <v>0</v>
      </c>
      <c r="H686" s="2417"/>
      <c r="I686" s="3796">
        <f t="shared" si="12"/>
        <v>0</v>
      </c>
      <c r="J686" s="2434"/>
      <c r="K686" s="3825"/>
      <c r="L686" s="3825"/>
      <c r="M686" s="3828">
        <f t="shared" si="11"/>
        <v>0</v>
      </c>
      <c r="N686" s="2306"/>
      <c r="O686" s="2306"/>
      <c r="P686" s="2306"/>
    </row>
    <row r="687" spans="1:16" s="2308" customFormat="1" ht="20.100000000000001" customHeight="1">
      <c r="A687" s="2455"/>
      <c r="B687" s="2436" t="s">
        <v>1900</v>
      </c>
      <c r="C687" s="2308">
        <f>SUM(C685:C686)</f>
        <v>413</v>
      </c>
      <c r="D687" s="1797" t="s">
        <v>1939</v>
      </c>
      <c r="E687" s="2478"/>
      <c r="F687" s="2416">
        <f t="shared" si="10"/>
        <v>104</v>
      </c>
      <c r="G687" s="2416">
        <v>90</v>
      </c>
      <c r="H687" s="2417"/>
      <c r="I687" s="3796">
        <f t="shared" si="12"/>
        <v>0</v>
      </c>
      <c r="J687" s="2441"/>
      <c r="K687" s="3825">
        <v>22</v>
      </c>
      <c r="L687" s="3825">
        <v>68</v>
      </c>
      <c r="M687" s="3828">
        <f t="shared" si="11"/>
        <v>90</v>
      </c>
      <c r="N687" s="2306"/>
      <c r="O687" s="2306"/>
      <c r="P687" s="2306"/>
    </row>
    <row r="688" spans="1:16" s="2308" customFormat="1" ht="20.100000000000001" customHeight="1" outlineLevel="1">
      <c r="A688" s="1162"/>
      <c r="B688" s="824" t="s">
        <v>1901</v>
      </c>
      <c r="C688" s="864">
        <v>149</v>
      </c>
      <c r="D688" s="1797" t="s">
        <v>1939</v>
      </c>
      <c r="E688" s="2304"/>
      <c r="F688" s="2416">
        <f t="shared" si="10"/>
        <v>38</v>
      </c>
      <c r="G688" s="2416">
        <v>30</v>
      </c>
      <c r="H688" s="2417"/>
      <c r="I688" s="3796">
        <f t="shared" si="12"/>
        <v>0</v>
      </c>
      <c r="J688" s="2408"/>
      <c r="K688" s="3825">
        <v>10</v>
      </c>
      <c r="L688" s="3825">
        <v>20</v>
      </c>
      <c r="M688" s="3828">
        <f t="shared" si="11"/>
        <v>30</v>
      </c>
      <c r="N688" s="2306"/>
      <c r="O688" s="2306"/>
      <c r="P688" s="2306"/>
    </row>
    <row r="689" spans="1:16" s="2308" customFormat="1" ht="20.100000000000001" customHeight="1" outlineLevel="1">
      <c r="A689" s="1162"/>
      <c r="B689" s="824" t="s">
        <v>1902</v>
      </c>
      <c r="C689" s="864">
        <v>25</v>
      </c>
      <c r="D689" s="1797" t="s">
        <v>1939</v>
      </c>
      <c r="E689" s="2304"/>
      <c r="F689" s="2416">
        <f t="shared" si="10"/>
        <v>7</v>
      </c>
      <c r="G689" s="2416">
        <v>0</v>
      </c>
      <c r="H689" s="2417"/>
      <c r="I689" s="3796">
        <f t="shared" si="12"/>
        <v>0</v>
      </c>
      <c r="J689" s="2408"/>
      <c r="K689" s="3825"/>
      <c r="L689" s="3825"/>
      <c r="M689" s="3828">
        <f t="shared" si="11"/>
        <v>0</v>
      </c>
      <c r="N689" s="2306"/>
      <c r="O689" s="2306"/>
      <c r="P689" s="2306"/>
    </row>
    <row r="690" spans="1:16" s="2308" customFormat="1" ht="20.100000000000001" customHeight="1" outlineLevel="1">
      <c r="A690" s="1162"/>
      <c r="B690" s="824" t="s">
        <v>1903</v>
      </c>
      <c r="C690" s="864">
        <v>11</v>
      </c>
      <c r="D690" s="1797" t="s">
        <v>1939</v>
      </c>
      <c r="E690" s="2304"/>
      <c r="F690" s="2416">
        <f t="shared" si="10"/>
        <v>3</v>
      </c>
      <c r="G690" s="2416">
        <v>0</v>
      </c>
      <c r="H690" s="2417"/>
      <c r="I690" s="3796">
        <f t="shared" si="12"/>
        <v>0</v>
      </c>
      <c r="J690" s="2408"/>
      <c r="K690" s="3825"/>
      <c r="L690" s="3825"/>
      <c r="M690" s="3828">
        <f t="shared" si="11"/>
        <v>0</v>
      </c>
      <c r="N690" s="2306"/>
      <c r="O690" s="2306"/>
      <c r="P690" s="2306"/>
    </row>
    <row r="691" spans="1:16" s="2308" customFormat="1" ht="20.100000000000001" customHeight="1" outlineLevel="1">
      <c r="A691" s="1483"/>
      <c r="B691" s="824" t="s">
        <v>1904</v>
      </c>
      <c r="C691" s="864">
        <v>13</v>
      </c>
      <c r="D691" s="1797" t="s">
        <v>1939</v>
      </c>
      <c r="E691" s="2304"/>
      <c r="F691" s="2416">
        <f t="shared" si="10"/>
        <v>4</v>
      </c>
      <c r="G691" s="2416">
        <v>0</v>
      </c>
      <c r="H691" s="2417"/>
      <c r="I691" s="3796">
        <f t="shared" si="12"/>
        <v>0</v>
      </c>
      <c r="J691" s="2408"/>
      <c r="K691" s="3825"/>
      <c r="L691" s="3825"/>
      <c r="M691" s="3828">
        <f t="shared" si="11"/>
        <v>0</v>
      </c>
      <c r="N691" s="2306"/>
      <c r="O691" s="2306"/>
      <c r="P691" s="2306"/>
    </row>
    <row r="692" spans="1:16" s="2308" customFormat="1" ht="20.100000000000001" customHeight="1">
      <c r="A692" s="1162"/>
      <c r="B692" s="824" t="s">
        <v>1905</v>
      </c>
      <c r="C692" s="864">
        <f>SUM(C688:C691)</f>
        <v>198</v>
      </c>
      <c r="D692" s="1797" t="s">
        <v>1939</v>
      </c>
      <c r="E692" s="2304"/>
      <c r="F692" s="2416">
        <f t="shared" si="10"/>
        <v>50</v>
      </c>
      <c r="G692" s="2416">
        <v>30</v>
      </c>
      <c r="H692" s="2417"/>
      <c r="I692" s="3796">
        <f t="shared" si="12"/>
        <v>0</v>
      </c>
      <c r="J692" s="2408"/>
      <c r="K692" s="3825">
        <v>10</v>
      </c>
      <c r="L692" s="3825">
        <v>20</v>
      </c>
      <c r="M692" s="3828">
        <f t="shared" si="11"/>
        <v>30</v>
      </c>
      <c r="N692" s="2306"/>
      <c r="O692" s="2306"/>
      <c r="P692" s="2306"/>
    </row>
    <row r="693" spans="1:16" s="2308" customFormat="1" ht="20.100000000000001" customHeight="1" outlineLevel="1">
      <c r="A693" s="1162"/>
      <c r="B693" s="824" t="s">
        <v>1906</v>
      </c>
      <c r="C693" s="864">
        <v>108</v>
      </c>
      <c r="D693" s="1797" t="s">
        <v>1939</v>
      </c>
      <c r="E693" s="2304"/>
      <c r="F693" s="2416">
        <f t="shared" si="10"/>
        <v>27</v>
      </c>
      <c r="G693" s="2416">
        <v>30</v>
      </c>
      <c r="H693" s="2417"/>
      <c r="I693" s="3796">
        <f t="shared" si="12"/>
        <v>1</v>
      </c>
      <c r="J693" s="2408"/>
      <c r="K693" s="3825">
        <v>12</v>
      </c>
      <c r="L693" s="3825">
        <v>18</v>
      </c>
      <c r="M693" s="3828">
        <f t="shared" si="11"/>
        <v>30</v>
      </c>
      <c r="N693" s="2306"/>
      <c r="O693" s="2306"/>
      <c r="P693" s="2306"/>
    </row>
    <row r="694" spans="1:16" s="2308" customFormat="1" ht="20.100000000000001" customHeight="1" outlineLevel="1">
      <c r="A694" s="1162"/>
      <c r="B694" s="824" t="s">
        <v>1907</v>
      </c>
      <c r="C694" s="864">
        <v>13</v>
      </c>
      <c r="D694" s="1797" t="s">
        <v>1939</v>
      </c>
      <c r="E694" s="2304"/>
      <c r="F694" s="2416">
        <f t="shared" si="10"/>
        <v>4</v>
      </c>
      <c r="G694" s="2416">
        <v>0</v>
      </c>
      <c r="H694" s="2417"/>
      <c r="I694" s="3796">
        <f t="shared" si="12"/>
        <v>0</v>
      </c>
      <c r="J694" s="2408"/>
      <c r="K694" s="3825"/>
      <c r="L694" s="3825"/>
      <c r="M694" s="3828">
        <f t="shared" si="11"/>
        <v>0</v>
      </c>
      <c r="N694" s="2306"/>
      <c r="O694" s="2306"/>
      <c r="P694" s="2306"/>
    </row>
    <row r="695" spans="1:16" s="2308" customFormat="1" ht="20.100000000000001" customHeight="1" outlineLevel="1">
      <c r="A695" s="1162"/>
      <c r="B695" s="824" t="s">
        <v>1908</v>
      </c>
      <c r="C695" s="864">
        <v>10</v>
      </c>
      <c r="D695" s="1797" t="s">
        <v>1939</v>
      </c>
      <c r="E695" s="2304"/>
      <c r="F695" s="2416">
        <f t="shared" si="10"/>
        <v>3</v>
      </c>
      <c r="G695" s="2416">
        <v>0</v>
      </c>
      <c r="H695" s="2417"/>
      <c r="I695" s="3796">
        <f t="shared" si="12"/>
        <v>0</v>
      </c>
      <c r="J695" s="2408"/>
      <c r="K695" s="3825"/>
      <c r="L695" s="3825"/>
      <c r="M695" s="3828">
        <f t="shared" si="11"/>
        <v>0</v>
      </c>
      <c r="N695" s="2306"/>
      <c r="O695" s="2306"/>
      <c r="P695" s="2306"/>
    </row>
    <row r="696" spans="1:16" s="2308" customFormat="1" ht="20.100000000000001" customHeight="1">
      <c r="A696" s="1162"/>
      <c r="B696" s="824" t="s">
        <v>1909</v>
      </c>
      <c r="C696" s="864">
        <f>SUM(C693:C695)</f>
        <v>131</v>
      </c>
      <c r="D696" s="1797" t="s">
        <v>1939</v>
      </c>
      <c r="E696" s="2304"/>
      <c r="F696" s="2416">
        <f t="shared" si="10"/>
        <v>33</v>
      </c>
      <c r="G696" s="2416">
        <v>30</v>
      </c>
      <c r="H696" s="2417"/>
      <c r="I696" s="3796">
        <f t="shared" si="12"/>
        <v>0</v>
      </c>
      <c r="J696" s="2408"/>
      <c r="K696" s="3825">
        <v>12</v>
      </c>
      <c r="L696" s="3825">
        <v>18</v>
      </c>
      <c r="M696" s="3828">
        <f t="shared" si="11"/>
        <v>30</v>
      </c>
      <c r="N696" s="2306"/>
      <c r="O696" s="2306"/>
      <c r="P696" s="2306"/>
    </row>
    <row r="697" spans="1:16" s="2308" customFormat="1" ht="20.100000000000001" customHeight="1">
      <c r="A697" s="1162"/>
      <c r="B697" s="824" t="s">
        <v>1910</v>
      </c>
      <c r="C697" s="864">
        <v>164</v>
      </c>
      <c r="D697" s="1797" t="s">
        <v>1939</v>
      </c>
      <c r="E697" s="2304"/>
      <c r="F697" s="2416">
        <f t="shared" si="10"/>
        <v>41</v>
      </c>
      <c r="G697" s="2416">
        <v>36</v>
      </c>
      <c r="H697" s="2417"/>
      <c r="I697" s="3796">
        <f t="shared" si="12"/>
        <v>0</v>
      </c>
      <c r="J697" s="2408"/>
      <c r="K697" s="3825">
        <v>9</v>
      </c>
      <c r="L697" s="3825">
        <v>27</v>
      </c>
      <c r="M697" s="3828">
        <f t="shared" si="11"/>
        <v>36</v>
      </c>
      <c r="N697" s="2306"/>
      <c r="O697" s="2306"/>
      <c r="P697" s="2306"/>
    </row>
    <row r="698" spans="1:16" s="2308" customFormat="1" ht="20.100000000000001" customHeight="1" outlineLevel="1">
      <c r="A698" s="1162"/>
      <c r="B698" s="824" t="s">
        <v>1911</v>
      </c>
      <c r="C698" s="864">
        <v>94</v>
      </c>
      <c r="D698" s="1797" t="s">
        <v>1939</v>
      </c>
      <c r="E698" s="2304"/>
      <c r="F698" s="2416">
        <f t="shared" si="10"/>
        <v>24</v>
      </c>
      <c r="G698" s="2416">
        <v>0</v>
      </c>
      <c r="H698" s="2417"/>
      <c r="I698" s="3796">
        <f t="shared" si="12"/>
        <v>0</v>
      </c>
      <c r="J698" s="2408"/>
      <c r="K698" s="3825">
        <v>0</v>
      </c>
      <c r="L698" s="3825"/>
      <c r="M698" s="3828">
        <f t="shared" si="11"/>
        <v>0</v>
      </c>
      <c r="N698" s="2306"/>
      <c r="O698" s="2306"/>
      <c r="P698" s="2306"/>
    </row>
    <row r="699" spans="1:16" s="2308" customFormat="1" ht="20.100000000000001" customHeight="1" outlineLevel="1">
      <c r="A699" s="1162"/>
      <c r="B699" s="824" t="s">
        <v>1912</v>
      </c>
      <c r="C699" s="864">
        <v>17</v>
      </c>
      <c r="D699" s="1797" t="s">
        <v>1939</v>
      </c>
      <c r="E699" s="2304"/>
      <c r="F699" s="2416">
        <f t="shared" si="10"/>
        <v>5</v>
      </c>
      <c r="G699" s="2416">
        <v>0</v>
      </c>
      <c r="H699" s="2417"/>
      <c r="I699" s="3796">
        <f t="shared" si="12"/>
        <v>0</v>
      </c>
      <c r="J699" s="2408"/>
      <c r="K699" s="3825"/>
      <c r="L699" s="3825"/>
      <c r="M699" s="3828">
        <f t="shared" si="11"/>
        <v>0</v>
      </c>
      <c r="N699" s="2306"/>
      <c r="O699" s="2306"/>
      <c r="P699" s="2306"/>
    </row>
    <row r="700" spans="1:16" s="2308" customFormat="1" ht="20.100000000000001" customHeight="1">
      <c r="A700" s="1162"/>
      <c r="B700" s="824" t="s">
        <v>1913</v>
      </c>
      <c r="C700" s="864">
        <f>SUM(C698:C699)</f>
        <v>111</v>
      </c>
      <c r="D700" s="1797" t="s">
        <v>1939</v>
      </c>
      <c r="E700" s="2304"/>
      <c r="F700" s="2416">
        <f t="shared" si="10"/>
        <v>28</v>
      </c>
      <c r="G700" s="2416">
        <v>0</v>
      </c>
      <c r="H700" s="2417"/>
      <c r="I700" s="3796">
        <f t="shared" si="12"/>
        <v>0</v>
      </c>
      <c r="J700" s="2408"/>
      <c r="K700" s="3825">
        <v>0</v>
      </c>
      <c r="L700" s="3825">
        <v>0</v>
      </c>
      <c r="M700" s="3828">
        <f t="shared" si="11"/>
        <v>0</v>
      </c>
      <c r="N700" s="2306"/>
      <c r="O700" s="2306"/>
      <c r="P700" s="2306"/>
    </row>
    <row r="701" spans="1:16" s="2308" customFormat="1" ht="20.100000000000001" customHeight="1" outlineLevel="1">
      <c r="A701" s="1162"/>
      <c r="B701" s="824" t="s">
        <v>1914</v>
      </c>
      <c r="C701" s="864">
        <v>75</v>
      </c>
      <c r="D701" s="1797" t="s">
        <v>1939</v>
      </c>
      <c r="E701" s="2304"/>
      <c r="F701" s="2416">
        <f t="shared" si="10"/>
        <v>19</v>
      </c>
      <c r="G701" s="2416">
        <v>22</v>
      </c>
      <c r="H701" s="2417"/>
      <c r="I701" s="3796">
        <f t="shared" si="12"/>
        <v>1</v>
      </c>
      <c r="J701" s="2408"/>
      <c r="K701" s="3825">
        <v>10</v>
      </c>
      <c r="L701" s="3825">
        <v>12</v>
      </c>
      <c r="M701" s="3828">
        <f t="shared" si="11"/>
        <v>22</v>
      </c>
      <c r="N701" s="2306"/>
      <c r="O701" s="2306"/>
      <c r="P701" s="2306"/>
    </row>
    <row r="702" spans="1:16" s="2308" customFormat="1" ht="20.100000000000001" customHeight="1" outlineLevel="1">
      <c r="A702" s="1162"/>
      <c r="B702" s="824" t="s">
        <v>1915</v>
      </c>
      <c r="C702" s="864">
        <v>56</v>
      </c>
      <c r="D702" s="1797" t="s">
        <v>1939</v>
      </c>
      <c r="E702" s="2304"/>
      <c r="F702" s="2416">
        <f t="shared" si="10"/>
        <v>14</v>
      </c>
      <c r="G702" s="2416">
        <v>0</v>
      </c>
      <c r="H702" s="2417"/>
      <c r="I702" s="3796">
        <f t="shared" si="12"/>
        <v>0</v>
      </c>
      <c r="J702" s="2408"/>
      <c r="K702" s="3825"/>
      <c r="L702" s="3825"/>
      <c r="M702" s="3828">
        <f t="shared" si="11"/>
        <v>0</v>
      </c>
      <c r="N702" s="2306"/>
      <c r="O702" s="2306"/>
      <c r="P702" s="2306"/>
    </row>
    <row r="703" spans="1:16" s="2308" customFormat="1" ht="20.100000000000001" customHeight="1" outlineLevel="1">
      <c r="A703" s="1162"/>
      <c r="B703" s="824" t="s">
        <v>1916</v>
      </c>
      <c r="C703" s="864">
        <v>18</v>
      </c>
      <c r="D703" s="1797" t="s">
        <v>1939</v>
      </c>
      <c r="E703" s="2304"/>
      <c r="F703" s="2416">
        <f t="shared" si="10"/>
        <v>5</v>
      </c>
      <c r="G703" s="2416">
        <v>0</v>
      </c>
      <c r="H703" s="2417"/>
      <c r="I703" s="3796">
        <f t="shared" si="12"/>
        <v>0</v>
      </c>
      <c r="J703" s="2408"/>
      <c r="K703" s="3825"/>
      <c r="L703" s="3825"/>
      <c r="M703" s="3828">
        <f t="shared" si="11"/>
        <v>0</v>
      </c>
      <c r="N703" s="2306"/>
      <c r="O703" s="2306"/>
      <c r="P703" s="2306"/>
    </row>
    <row r="704" spans="1:16" s="2308" customFormat="1" ht="20.100000000000001" customHeight="1">
      <c r="A704" s="1162"/>
      <c r="B704" s="824" t="s">
        <v>1917</v>
      </c>
      <c r="C704" s="864">
        <f>SUM(C701:C703)</f>
        <v>149</v>
      </c>
      <c r="D704" s="1797" t="s">
        <v>1939</v>
      </c>
      <c r="E704" s="2304"/>
      <c r="F704" s="2416">
        <f t="shared" si="10"/>
        <v>38</v>
      </c>
      <c r="G704" s="2416">
        <v>22</v>
      </c>
      <c r="H704" s="2417"/>
      <c r="I704" s="3796">
        <f t="shared" si="12"/>
        <v>0</v>
      </c>
      <c r="J704" s="2408"/>
      <c r="K704" s="3825">
        <v>10</v>
      </c>
      <c r="L704" s="3825">
        <v>12</v>
      </c>
      <c r="M704" s="3828">
        <f t="shared" si="11"/>
        <v>22</v>
      </c>
      <c r="N704" s="2306"/>
      <c r="O704" s="2306"/>
      <c r="P704" s="2306"/>
    </row>
    <row r="705" spans="1:16" s="2308" customFormat="1" ht="20.100000000000001" customHeight="1" outlineLevel="1">
      <c r="A705" s="1162"/>
      <c r="B705" s="824" t="s">
        <v>1918</v>
      </c>
      <c r="C705" s="864">
        <v>182</v>
      </c>
      <c r="D705" s="1797" t="s">
        <v>1939</v>
      </c>
      <c r="E705" s="2304"/>
      <c r="F705" s="2416">
        <f t="shared" si="10"/>
        <v>46</v>
      </c>
      <c r="G705" s="2416">
        <v>0</v>
      </c>
      <c r="H705" s="2417"/>
      <c r="I705" s="3796">
        <f t="shared" si="12"/>
        <v>0</v>
      </c>
      <c r="J705" s="2408"/>
      <c r="K705" s="3825"/>
      <c r="L705" s="3825"/>
      <c r="M705" s="3828">
        <f t="shared" si="11"/>
        <v>0</v>
      </c>
      <c r="N705" s="2306"/>
      <c r="O705" s="2306"/>
      <c r="P705" s="2306"/>
    </row>
    <row r="706" spans="1:16" s="2308" customFormat="1" ht="20.100000000000001" customHeight="1" outlineLevel="1">
      <c r="A706" s="1162"/>
      <c r="B706" s="824" t="s">
        <v>1919</v>
      </c>
      <c r="C706" s="864">
        <v>16</v>
      </c>
      <c r="D706" s="1797" t="s">
        <v>1939</v>
      </c>
      <c r="E706" s="2304"/>
      <c r="F706" s="2416">
        <f t="shared" si="10"/>
        <v>4</v>
      </c>
      <c r="G706" s="2416">
        <v>0</v>
      </c>
      <c r="H706" s="2417"/>
      <c r="I706" s="3796">
        <f t="shared" si="12"/>
        <v>0</v>
      </c>
      <c r="J706" s="2408"/>
      <c r="K706" s="3825"/>
      <c r="L706" s="3825"/>
      <c r="M706" s="3828">
        <f t="shared" si="11"/>
        <v>0</v>
      </c>
      <c r="N706" s="2306"/>
      <c r="O706" s="2306"/>
      <c r="P706" s="2306"/>
    </row>
    <row r="707" spans="1:16" s="2308" customFormat="1" ht="20.100000000000001" customHeight="1" outlineLevel="1">
      <c r="A707" s="1162"/>
      <c r="B707" s="824" t="s">
        <v>1920</v>
      </c>
      <c r="C707" s="864">
        <v>27</v>
      </c>
      <c r="D707" s="1797" t="s">
        <v>1939</v>
      </c>
      <c r="E707" s="2304"/>
      <c r="F707" s="2416">
        <f t="shared" si="10"/>
        <v>7</v>
      </c>
      <c r="G707" s="2416">
        <v>0</v>
      </c>
      <c r="H707" s="2417"/>
      <c r="I707" s="3796">
        <f t="shared" si="12"/>
        <v>0</v>
      </c>
      <c r="J707" s="2408"/>
      <c r="K707" s="3825"/>
      <c r="L707" s="3825"/>
      <c r="M707" s="3828">
        <f t="shared" si="11"/>
        <v>0</v>
      </c>
      <c r="N707" s="2306"/>
      <c r="O707" s="2306"/>
      <c r="P707" s="2306"/>
    </row>
    <row r="708" spans="1:16" s="2308" customFormat="1" ht="20.100000000000001" customHeight="1">
      <c r="A708" s="1162"/>
      <c r="B708" s="824" t="s">
        <v>1921</v>
      </c>
      <c r="C708" s="864">
        <f>SUM(C705:C707)</f>
        <v>225</v>
      </c>
      <c r="D708" s="1797" t="s">
        <v>1939</v>
      </c>
      <c r="E708" s="2304"/>
      <c r="F708" s="2416">
        <f t="shared" si="10"/>
        <v>57</v>
      </c>
      <c r="G708" s="2416">
        <v>0</v>
      </c>
      <c r="H708" s="2417"/>
      <c r="I708" s="3796">
        <f t="shared" si="12"/>
        <v>0</v>
      </c>
      <c r="J708" s="2408"/>
      <c r="K708" s="3825">
        <v>0</v>
      </c>
      <c r="L708" s="3825">
        <v>0</v>
      </c>
      <c r="M708" s="3828">
        <f t="shared" si="11"/>
        <v>0</v>
      </c>
      <c r="N708" s="2306"/>
      <c r="O708" s="2306"/>
      <c r="P708" s="2306"/>
    </row>
    <row r="709" spans="1:16" s="2308" customFormat="1" ht="20.100000000000001" customHeight="1" outlineLevel="1">
      <c r="A709" s="1162"/>
      <c r="B709" s="824" t="s">
        <v>1922</v>
      </c>
      <c r="C709" s="864">
        <v>220</v>
      </c>
      <c r="D709" s="1797" t="s">
        <v>1939</v>
      </c>
      <c r="E709" s="2304"/>
      <c r="F709" s="2416">
        <f t="shared" si="10"/>
        <v>55</v>
      </c>
      <c r="G709" s="2416">
        <v>47</v>
      </c>
      <c r="H709" s="2417"/>
      <c r="I709" s="3796">
        <f t="shared" si="12"/>
        <v>0</v>
      </c>
      <c r="J709" s="2408"/>
      <c r="K709" s="3825">
        <v>20</v>
      </c>
      <c r="L709" s="3825">
        <v>27</v>
      </c>
      <c r="M709" s="3828">
        <f t="shared" si="11"/>
        <v>47</v>
      </c>
      <c r="N709" s="2306"/>
      <c r="O709" s="2306"/>
      <c r="P709" s="2306"/>
    </row>
    <row r="710" spans="1:16" s="2308" customFormat="1" ht="20.100000000000001" customHeight="1" outlineLevel="1">
      <c r="A710" s="1162"/>
      <c r="B710" s="824" t="s">
        <v>1923</v>
      </c>
      <c r="C710" s="864">
        <v>50</v>
      </c>
      <c r="D710" s="1797" t="s">
        <v>1939</v>
      </c>
      <c r="E710" s="2304"/>
      <c r="F710" s="2416">
        <f t="shared" si="10"/>
        <v>13</v>
      </c>
      <c r="G710" s="2416">
        <v>0</v>
      </c>
      <c r="H710" s="2417"/>
      <c r="I710" s="3796">
        <f t="shared" si="12"/>
        <v>0</v>
      </c>
      <c r="J710" s="2408"/>
      <c r="K710" s="3825"/>
      <c r="L710" s="3825"/>
      <c r="M710" s="3828">
        <f t="shared" si="11"/>
        <v>0</v>
      </c>
      <c r="N710" s="2306"/>
      <c r="O710" s="2306"/>
      <c r="P710" s="2306"/>
    </row>
    <row r="711" spans="1:16" s="2308" customFormat="1" ht="20.100000000000001" customHeight="1" outlineLevel="1">
      <c r="A711" s="1166"/>
      <c r="B711" s="990" t="s">
        <v>1924</v>
      </c>
      <c r="C711" s="2512">
        <v>21</v>
      </c>
      <c r="D711" s="1797" t="s">
        <v>1939</v>
      </c>
      <c r="E711" s="2310"/>
      <c r="F711" s="2416">
        <f t="shared" si="10"/>
        <v>6</v>
      </c>
      <c r="G711" s="2416">
        <v>0</v>
      </c>
      <c r="H711" s="2417"/>
      <c r="I711" s="3796">
        <f t="shared" si="12"/>
        <v>0</v>
      </c>
      <c r="J711" s="2434"/>
      <c r="K711" s="3825"/>
      <c r="L711" s="3825"/>
      <c r="M711" s="3828">
        <f t="shared" si="11"/>
        <v>0</v>
      </c>
      <c r="N711" s="2306"/>
      <c r="O711" s="2306"/>
      <c r="P711" s="2306"/>
    </row>
    <row r="712" spans="1:16" s="2308" customFormat="1" ht="20.100000000000001" customHeight="1" outlineLevel="1">
      <c r="A712" s="2455" t="s">
        <v>2026</v>
      </c>
      <c r="B712" s="2436" t="s">
        <v>1925</v>
      </c>
      <c r="C712" s="2513">
        <v>15</v>
      </c>
      <c r="D712" s="1797" t="s">
        <v>1939</v>
      </c>
      <c r="E712" s="2478"/>
      <c r="F712" s="2416">
        <f t="shared" si="10"/>
        <v>4</v>
      </c>
      <c r="G712" s="2416">
        <v>0</v>
      </c>
      <c r="H712" s="2417"/>
      <c r="I712" s="3796">
        <f t="shared" si="12"/>
        <v>0</v>
      </c>
      <c r="J712" s="2441"/>
      <c r="K712" s="3825"/>
      <c r="L712" s="3825"/>
      <c r="M712" s="3828">
        <f t="shared" si="11"/>
        <v>0</v>
      </c>
      <c r="N712" s="2306"/>
      <c r="O712" s="2306"/>
      <c r="P712" s="2306"/>
    </row>
    <row r="713" spans="1:16" s="2308" customFormat="1" ht="20.100000000000001" customHeight="1">
      <c r="A713" s="1162"/>
      <c r="B713" s="824" t="s">
        <v>1926</v>
      </c>
      <c r="C713" s="864">
        <f>SUM(C709:C712)</f>
        <v>306</v>
      </c>
      <c r="D713" s="1797" t="s">
        <v>1939</v>
      </c>
      <c r="E713" s="2304"/>
      <c r="F713" s="2416">
        <f t="shared" si="10"/>
        <v>77</v>
      </c>
      <c r="G713" s="2416">
        <v>47</v>
      </c>
      <c r="H713" s="2417"/>
      <c r="I713" s="3796">
        <f t="shared" si="12"/>
        <v>0</v>
      </c>
      <c r="J713" s="2408"/>
      <c r="K713" s="3825">
        <v>20</v>
      </c>
      <c r="L713" s="3825">
        <v>27</v>
      </c>
      <c r="M713" s="3828">
        <f t="shared" si="11"/>
        <v>47</v>
      </c>
      <c r="N713" s="2306"/>
      <c r="O713" s="2306"/>
      <c r="P713" s="2306"/>
    </row>
    <row r="714" spans="1:16" s="2308" customFormat="1" ht="20.100000000000001" customHeight="1" outlineLevel="1">
      <c r="A714" s="1162"/>
      <c r="B714" s="824" t="s">
        <v>1927</v>
      </c>
      <c r="C714" s="864">
        <v>118</v>
      </c>
      <c r="D714" s="1797" t="s">
        <v>1939</v>
      </c>
      <c r="E714" s="2304"/>
      <c r="F714" s="2416">
        <f t="shared" si="10"/>
        <v>30</v>
      </c>
      <c r="G714" s="2416">
        <v>0</v>
      </c>
      <c r="H714" s="2417"/>
      <c r="I714" s="3796">
        <f t="shared" si="12"/>
        <v>0</v>
      </c>
      <c r="J714" s="2408"/>
      <c r="K714" s="3825"/>
      <c r="L714" s="3825"/>
      <c r="M714" s="3828">
        <f t="shared" si="11"/>
        <v>0</v>
      </c>
      <c r="N714" s="2306"/>
      <c r="O714" s="2306"/>
      <c r="P714" s="2306"/>
    </row>
    <row r="715" spans="1:16" s="2308" customFormat="1" ht="20.100000000000001" customHeight="1" outlineLevel="1">
      <c r="A715" s="1162"/>
      <c r="B715" s="824" t="s">
        <v>1928</v>
      </c>
      <c r="C715" s="864">
        <v>14</v>
      </c>
      <c r="D715" s="1797" t="s">
        <v>1939</v>
      </c>
      <c r="E715" s="2304"/>
      <c r="F715" s="2416">
        <f t="shared" si="10"/>
        <v>4</v>
      </c>
      <c r="G715" s="2416">
        <v>0</v>
      </c>
      <c r="H715" s="2417"/>
      <c r="I715" s="3796">
        <f t="shared" si="12"/>
        <v>0</v>
      </c>
      <c r="J715" s="2408"/>
      <c r="K715" s="3825"/>
      <c r="L715" s="3825"/>
      <c r="M715" s="3828">
        <f t="shared" si="11"/>
        <v>0</v>
      </c>
      <c r="N715" s="2306"/>
      <c r="O715" s="2306"/>
      <c r="P715" s="2306"/>
    </row>
    <row r="716" spans="1:16" s="2308" customFormat="1" ht="20.100000000000001" customHeight="1">
      <c r="A716" s="1162"/>
      <c r="B716" s="824" t="s">
        <v>1929</v>
      </c>
      <c r="C716" s="864">
        <f>SUM(C714:C715)</f>
        <v>132</v>
      </c>
      <c r="D716" s="1797" t="s">
        <v>1939</v>
      </c>
      <c r="E716" s="2304"/>
      <c r="F716" s="2416">
        <f t="shared" si="10"/>
        <v>33</v>
      </c>
      <c r="G716" s="2416">
        <v>0</v>
      </c>
      <c r="H716" s="2417"/>
      <c r="I716" s="3796">
        <f t="shared" si="12"/>
        <v>0</v>
      </c>
      <c r="J716" s="2408"/>
      <c r="K716" s="3825">
        <v>0</v>
      </c>
      <c r="L716" s="3825">
        <v>0</v>
      </c>
      <c r="M716" s="3828">
        <f t="shared" si="11"/>
        <v>0</v>
      </c>
      <c r="N716" s="2306"/>
      <c r="O716" s="2306"/>
      <c r="P716" s="2306"/>
    </row>
    <row r="717" spans="1:16" s="2308" customFormat="1" ht="20.100000000000001" customHeight="1" outlineLevel="1">
      <c r="A717" s="1162"/>
      <c r="B717" s="824" t="s">
        <v>1930</v>
      </c>
      <c r="C717" s="864">
        <v>571</v>
      </c>
      <c r="D717" s="1797" t="s">
        <v>1939</v>
      </c>
      <c r="E717" s="2304"/>
      <c r="F717" s="2416">
        <f t="shared" si="10"/>
        <v>143</v>
      </c>
      <c r="G717" s="2416">
        <v>0</v>
      </c>
      <c r="H717" s="2417"/>
      <c r="I717" s="3796">
        <f t="shared" si="12"/>
        <v>0</v>
      </c>
      <c r="J717" s="2408"/>
      <c r="K717" s="3825"/>
      <c r="L717" s="3825"/>
      <c r="M717" s="3828">
        <f t="shared" si="11"/>
        <v>0</v>
      </c>
      <c r="N717" s="2306"/>
      <c r="O717" s="2306"/>
      <c r="P717" s="2306"/>
    </row>
    <row r="718" spans="1:16" s="2308" customFormat="1" ht="20.100000000000001" customHeight="1" outlineLevel="1">
      <c r="A718" s="1162"/>
      <c r="B718" s="824" t="s">
        <v>1931</v>
      </c>
      <c r="C718" s="864">
        <v>5</v>
      </c>
      <c r="D718" s="1797" t="s">
        <v>1939</v>
      </c>
      <c r="E718" s="2304"/>
      <c r="F718" s="2416">
        <f t="shared" si="10"/>
        <v>2</v>
      </c>
      <c r="G718" s="2416">
        <v>0</v>
      </c>
      <c r="H718" s="2417"/>
      <c r="I718" s="3796">
        <f t="shared" si="12"/>
        <v>0</v>
      </c>
      <c r="J718" s="2408"/>
      <c r="K718" s="3825"/>
      <c r="L718" s="3825"/>
      <c r="M718" s="3828">
        <f t="shared" si="11"/>
        <v>0</v>
      </c>
      <c r="N718" s="2306"/>
      <c r="O718" s="2306"/>
      <c r="P718" s="2306"/>
    </row>
    <row r="719" spans="1:16" s="2308" customFormat="1" ht="20.100000000000001" customHeight="1">
      <c r="A719" s="2410"/>
      <c r="B719" s="824" t="s">
        <v>1932</v>
      </c>
      <c r="C719" s="864">
        <f>SUM(C717:C718)</f>
        <v>576</v>
      </c>
      <c r="D719" s="1797" t="s">
        <v>1939</v>
      </c>
      <c r="E719" s="2304"/>
      <c r="F719" s="2416">
        <f t="shared" si="10"/>
        <v>144</v>
      </c>
      <c r="G719" s="2416">
        <v>0</v>
      </c>
      <c r="H719" s="2417"/>
      <c r="I719" s="3796">
        <f t="shared" si="12"/>
        <v>0</v>
      </c>
      <c r="J719" s="2408"/>
      <c r="K719" s="3825">
        <v>0</v>
      </c>
      <c r="L719" s="3825">
        <v>0</v>
      </c>
      <c r="M719" s="3828">
        <f t="shared" si="11"/>
        <v>0</v>
      </c>
      <c r="N719" s="2306"/>
      <c r="O719" s="2306"/>
      <c r="P719" s="2306"/>
    </row>
    <row r="720" spans="1:16" s="2308" customFormat="1" ht="20.100000000000001" customHeight="1" outlineLevel="1">
      <c r="A720" s="1162"/>
      <c r="B720" s="824" t="s">
        <v>1933</v>
      </c>
      <c r="C720" s="864">
        <v>326</v>
      </c>
      <c r="D720" s="1797" t="s">
        <v>1939</v>
      </c>
      <c r="E720" s="2304"/>
      <c r="F720" s="2416">
        <f t="shared" si="10"/>
        <v>82</v>
      </c>
      <c r="G720" s="2416">
        <v>23</v>
      </c>
      <c r="H720" s="2417"/>
      <c r="I720" s="3796">
        <f t="shared" si="12"/>
        <v>0</v>
      </c>
      <c r="J720" s="2408"/>
      <c r="K720" s="3825"/>
      <c r="L720" s="3825">
        <v>23</v>
      </c>
      <c r="M720" s="3828">
        <f t="shared" si="11"/>
        <v>23</v>
      </c>
      <c r="N720" s="2306"/>
      <c r="O720" s="2306"/>
      <c r="P720" s="2306"/>
    </row>
    <row r="721" spans="1:16" s="2308" customFormat="1" ht="20.100000000000001" customHeight="1" outlineLevel="1">
      <c r="A721" s="1162"/>
      <c r="B721" s="824" t="s">
        <v>1934</v>
      </c>
      <c r="C721" s="864">
        <v>3</v>
      </c>
      <c r="D721" s="1797" t="s">
        <v>1939</v>
      </c>
      <c r="E721" s="2304"/>
      <c r="F721" s="2416">
        <f t="shared" si="10"/>
        <v>1</v>
      </c>
      <c r="G721" s="2416">
        <v>0</v>
      </c>
      <c r="H721" s="2417"/>
      <c r="I721" s="3796">
        <f t="shared" si="12"/>
        <v>0</v>
      </c>
      <c r="J721" s="2408"/>
      <c r="K721" s="3825"/>
      <c r="L721" s="3825"/>
      <c r="M721" s="3828">
        <f t="shared" si="11"/>
        <v>0</v>
      </c>
      <c r="N721" s="2306"/>
      <c r="O721" s="2306"/>
      <c r="P721" s="2306"/>
    </row>
    <row r="722" spans="1:16" s="2308" customFormat="1" ht="20.100000000000001" customHeight="1">
      <c r="A722" s="974"/>
      <c r="B722" s="866" t="s">
        <v>1935</v>
      </c>
      <c r="C722" s="2514">
        <f>SUM(C720:C721)</f>
        <v>329</v>
      </c>
      <c r="D722" s="1797" t="s">
        <v>1939</v>
      </c>
      <c r="E722" s="2315"/>
      <c r="F722" s="2416">
        <f t="shared" si="10"/>
        <v>83</v>
      </c>
      <c r="G722" s="2416">
        <v>23</v>
      </c>
      <c r="H722" s="2417"/>
      <c r="I722" s="3796">
        <f t="shared" si="12"/>
        <v>0</v>
      </c>
      <c r="J722" s="2411"/>
      <c r="K722" s="3827">
        <v>0</v>
      </c>
      <c r="L722" s="3826">
        <v>23</v>
      </c>
      <c r="M722" s="3828">
        <f t="shared" si="11"/>
        <v>23</v>
      </c>
    </row>
    <row r="723" spans="1:16" s="119" customFormat="1" ht="20.100000000000001" customHeight="1">
      <c r="A723" s="1780"/>
      <c r="B723" s="857"/>
      <c r="C723" s="833"/>
      <c r="D723" s="1808"/>
      <c r="E723" s="2470"/>
      <c r="F723" s="2493"/>
      <c r="G723" s="2493"/>
      <c r="H723" s="1931"/>
      <c r="I723" s="1931"/>
      <c r="J723" s="1931"/>
    </row>
    <row r="724" spans="1:16" ht="26.1" customHeight="1">
      <c r="A724" s="2218"/>
      <c r="B724" s="2875"/>
      <c r="C724" s="2483"/>
      <c r="D724" s="2876"/>
      <c r="E724" s="2225"/>
      <c r="F724" s="2225"/>
      <c r="G724" s="2225"/>
      <c r="H724" s="1939"/>
      <c r="I724" s="1939"/>
      <c r="J724" s="1939"/>
    </row>
    <row r="725" spans="1:16" s="3384" customFormat="1" ht="18.95" customHeight="1">
      <c r="A725" s="3743" t="s">
        <v>2263</v>
      </c>
      <c r="B725" s="4626" t="s">
        <v>2269</v>
      </c>
      <c r="C725" s="4627"/>
      <c r="D725" s="4627"/>
      <c r="E725" s="3474" t="s">
        <v>936</v>
      </c>
      <c r="F725" s="3380"/>
      <c r="G725" s="3380"/>
      <c r="H725" s="3813"/>
      <c r="I725" s="3814"/>
      <c r="J725" s="3594" t="s">
        <v>1942</v>
      </c>
      <c r="O725" s="3384">
        <v>12</v>
      </c>
    </row>
    <row r="726" spans="1:16" s="3384" customFormat="1" ht="18.95" customHeight="1">
      <c r="A726" s="3746" t="s">
        <v>1875</v>
      </c>
      <c r="B726" s="4617" t="s">
        <v>1317</v>
      </c>
      <c r="C726" s="4618"/>
      <c r="D726" s="4618"/>
      <c r="E726" s="3474" t="s">
        <v>943</v>
      </c>
      <c r="F726" s="3419"/>
      <c r="G726" s="3420"/>
      <c r="H726" s="3815"/>
      <c r="I726" s="3816"/>
      <c r="J726" s="3392"/>
    </row>
    <row r="727" spans="1:16" s="3384" customFormat="1" ht="18.95" customHeight="1">
      <c r="A727" s="3802"/>
      <c r="B727" s="3555" t="s">
        <v>48</v>
      </c>
      <c r="C727" s="3817">
        <v>1</v>
      </c>
      <c r="D727" s="3818"/>
      <c r="E727" s="3474" t="s">
        <v>663</v>
      </c>
      <c r="F727" s="3419"/>
      <c r="G727" s="3419"/>
      <c r="H727" s="3128"/>
      <c r="I727" s="3128"/>
      <c r="J727" s="3128"/>
      <c r="K727" s="3819"/>
    </row>
    <row r="728" spans="1:16" s="3384" customFormat="1" ht="18.95" customHeight="1">
      <c r="A728" s="3820"/>
      <c r="B728" s="3555" t="s">
        <v>2034</v>
      </c>
      <c r="C728" s="3817"/>
      <c r="D728" s="3818"/>
      <c r="E728" s="3821"/>
      <c r="F728" s="3822">
        <v>1</v>
      </c>
      <c r="G728" s="3823"/>
      <c r="H728" s="3523"/>
      <c r="I728" s="3523"/>
      <c r="J728" s="3128"/>
      <c r="K728" s="3819"/>
    </row>
    <row r="729" spans="1:16" s="3384" customFormat="1" ht="18.95" customHeight="1">
      <c r="A729" s="3820"/>
      <c r="B729" s="3555" t="s">
        <v>2035</v>
      </c>
      <c r="C729" s="3817"/>
      <c r="D729" s="3824"/>
      <c r="E729" s="3821"/>
      <c r="F729" s="3822">
        <v>1</v>
      </c>
      <c r="G729" s="3822"/>
      <c r="H729" s="3523"/>
      <c r="I729" s="3523"/>
      <c r="J729" s="3128"/>
      <c r="K729" s="3819"/>
    </row>
    <row r="730" spans="1:16" ht="18.95" customHeight="1">
      <c r="A730" s="1261"/>
      <c r="B730" s="859"/>
      <c r="C730" s="1273"/>
      <c r="D730" s="1809"/>
      <c r="E730" s="1814"/>
      <c r="F730" s="1814"/>
      <c r="G730" s="1880"/>
      <c r="H730" s="744"/>
      <c r="I730" s="36"/>
      <c r="J730" s="55"/>
    </row>
    <row r="731" spans="1:16" ht="18.95" customHeight="1">
      <c r="A731" s="1780"/>
      <c r="B731" s="4615" t="s">
        <v>2270</v>
      </c>
      <c r="C731" s="4616"/>
      <c r="D731" s="4616"/>
      <c r="E731" s="2493" t="s">
        <v>936</v>
      </c>
      <c r="F731" s="1873"/>
      <c r="G731" s="1873"/>
      <c r="H731" s="751"/>
      <c r="I731" s="130"/>
      <c r="J731" s="2365" t="s">
        <v>1942</v>
      </c>
      <c r="O731" s="50">
        <v>13</v>
      </c>
    </row>
    <row r="732" spans="1:16" ht="18.95" customHeight="1">
      <c r="A732" s="1274"/>
      <c r="B732" s="4615" t="s">
        <v>1383</v>
      </c>
      <c r="C732" s="4616"/>
      <c r="D732" s="4616"/>
      <c r="E732" s="2493" t="s">
        <v>943</v>
      </c>
      <c r="F732" s="1874"/>
      <c r="G732" s="1814"/>
      <c r="H732" s="751"/>
      <c r="I732" s="130"/>
      <c r="J732" s="55"/>
    </row>
    <row r="733" spans="1:16" ht="18.95" customHeight="1">
      <c r="A733" s="1244"/>
      <c r="B733" s="847" t="s">
        <v>91</v>
      </c>
      <c r="C733" s="1777">
        <v>1196</v>
      </c>
      <c r="D733" s="1775" t="s">
        <v>182</v>
      </c>
      <c r="E733" s="2493" t="s">
        <v>663</v>
      </c>
      <c r="F733" s="2518">
        <v>0.25</v>
      </c>
      <c r="G733" s="2518"/>
      <c r="H733" s="2518"/>
      <c r="I733" s="2519"/>
      <c r="J733" s="1931"/>
    </row>
    <row r="734" spans="1:16" s="2308" customFormat="1" ht="18.95" customHeight="1" outlineLevel="1">
      <c r="A734" s="1162"/>
      <c r="B734" s="824" t="s">
        <v>1880</v>
      </c>
      <c r="C734" s="2303">
        <v>109</v>
      </c>
      <c r="D734" s="1775" t="s">
        <v>182</v>
      </c>
      <c r="E734" s="2304"/>
      <c r="F734" s="2416">
        <f t="shared" ref="F734" si="13">ROUNDUP((C734*0.25),0)</f>
        <v>28</v>
      </c>
      <c r="G734" s="2416">
        <v>26</v>
      </c>
      <c r="H734" s="2304"/>
      <c r="I734" s="3796">
        <f t="shared" ref="I734" si="14">IF(OR(F734=G734,F734&lt;G734),1,0)</f>
        <v>0</v>
      </c>
      <c r="J734" s="2408"/>
      <c r="K734" s="2306"/>
      <c r="L734" s="2306"/>
      <c r="M734" s="2307"/>
      <c r="N734" s="2306"/>
      <c r="O734" s="2306"/>
      <c r="P734" s="2306"/>
    </row>
    <row r="735" spans="1:16" s="2308" customFormat="1" ht="18.95" customHeight="1" outlineLevel="1">
      <c r="A735" s="1162"/>
      <c r="B735" s="824" t="s">
        <v>1881</v>
      </c>
      <c r="C735" s="2303"/>
      <c r="D735" s="1797" t="s">
        <v>1939</v>
      </c>
      <c r="E735" s="2304"/>
      <c r="F735" s="2304"/>
      <c r="G735" s="2304"/>
      <c r="H735" s="2304"/>
      <c r="I735" s="3796"/>
      <c r="J735" s="2408"/>
      <c r="K735" s="2306"/>
      <c r="L735" s="2306"/>
      <c r="M735" s="2307"/>
      <c r="N735" s="2306"/>
      <c r="O735" s="2306"/>
      <c r="P735" s="2306"/>
    </row>
    <row r="736" spans="1:16" s="2308" customFormat="1" ht="18.95" customHeight="1" outlineLevel="1">
      <c r="A736" s="1162"/>
      <c r="B736" s="824" t="s">
        <v>1882</v>
      </c>
      <c r="C736" s="2303"/>
      <c r="D736" s="1797" t="s">
        <v>1939</v>
      </c>
      <c r="E736" s="2304"/>
      <c r="F736" s="2304"/>
      <c r="G736" s="2304"/>
      <c r="H736" s="2304"/>
      <c r="I736" s="3796"/>
      <c r="J736" s="2408"/>
      <c r="K736" s="2306"/>
      <c r="L736" s="2306"/>
      <c r="M736" s="2307"/>
      <c r="N736" s="2306"/>
      <c r="O736" s="2306"/>
      <c r="P736" s="2306"/>
    </row>
    <row r="737" spans="1:16" s="2308" customFormat="1" ht="18.95" customHeight="1" outlineLevel="1">
      <c r="A737" s="1162"/>
      <c r="B737" s="824" t="s">
        <v>1883</v>
      </c>
      <c r="C737" s="2303"/>
      <c r="D737" s="1797" t="s">
        <v>1939</v>
      </c>
      <c r="E737" s="2304"/>
      <c r="F737" s="2304"/>
      <c r="G737" s="2304"/>
      <c r="H737" s="2304"/>
      <c r="I737" s="3796"/>
      <c r="J737" s="2408"/>
      <c r="K737" s="2306"/>
      <c r="L737" s="2306"/>
      <c r="M737" s="2307"/>
      <c r="N737" s="2306"/>
      <c r="O737" s="2306"/>
      <c r="P737" s="2306"/>
    </row>
    <row r="738" spans="1:16" s="2308" customFormat="1" ht="18.95" customHeight="1">
      <c r="A738" s="1162"/>
      <c r="B738" s="824" t="s">
        <v>1884</v>
      </c>
      <c r="C738" s="2303">
        <f>SUM(C734:C737)</f>
        <v>109</v>
      </c>
      <c r="D738" s="1797" t="s">
        <v>1939</v>
      </c>
      <c r="E738" s="2304"/>
      <c r="F738" s="2416">
        <f t="shared" ref="F738:F789" si="15">ROUNDUP((C738*0.25),0)</f>
        <v>28</v>
      </c>
      <c r="G738" s="2416">
        <v>26</v>
      </c>
      <c r="H738" s="2417"/>
      <c r="I738" s="3796">
        <f t="shared" ref="I738:I789" si="16">IF(OR(F738=G738,F738&lt;G738),1,0)</f>
        <v>0</v>
      </c>
      <c r="J738" s="2408"/>
      <c r="K738" s="2306"/>
      <c r="L738" s="2306"/>
      <c r="M738" s="2307"/>
      <c r="N738" s="2306"/>
      <c r="O738" s="2306"/>
      <c r="P738" s="2306"/>
    </row>
    <row r="739" spans="1:16" s="2308" customFormat="1" ht="18.95" customHeight="1" outlineLevel="1">
      <c r="A739" s="1162"/>
      <c r="B739" s="824" t="s">
        <v>1885</v>
      </c>
      <c r="C739" s="2303">
        <v>116</v>
      </c>
      <c r="D739" s="1797" t="s">
        <v>1939</v>
      </c>
      <c r="E739" s="2304"/>
      <c r="F739" s="2416">
        <f t="shared" si="15"/>
        <v>29</v>
      </c>
      <c r="G739" s="2416">
        <v>0</v>
      </c>
      <c r="H739" s="2417"/>
      <c r="I739" s="3796">
        <f t="shared" si="16"/>
        <v>0</v>
      </c>
      <c r="J739" s="2408"/>
      <c r="K739" s="2306"/>
      <c r="L739" s="2306"/>
      <c r="M739" s="2307"/>
      <c r="N739" s="2306"/>
      <c r="O739" s="2306"/>
      <c r="P739" s="2306"/>
    </row>
    <row r="740" spans="1:16" s="2308" customFormat="1" ht="18.95" customHeight="1" outlineLevel="1">
      <c r="A740" s="1162"/>
      <c r="B740" s="824" t="s">
        <v>1886</v>
      </c>
      <c r="C740" s="2303"/>
      <c r="D740" s="1797" t="s">
        <v>1939</v>
      </c>
      <c r="E740" s="2304"/>
      <c r="F740" s="2416"/>
      <c r="G740" s="2416"/>
      <c r="H740" s="2417"/>
      <c r="I740" s="3796"/>
      <c r="J740" s="2408"/>
      <c r="K740" s="2306"/>
      <c r="L740" s="2306"/>
      <c r="M740" s="2307"/>
      <c r="N740" s="2306"/>
      <c r="O740" s="2306"/>
      <c r="P740" s="2306"/>
    </row>
    <row r="741" spans="1:16" s="2308" customFormat="1" ht="18.95" customHeight="1" outlineLevel="1">
      <c r="A741" s="1162"/>
      <c r="B741" s="824" t="s">
        <v>1887</v>
      </c>
      <c r="C741" s="2303"/>
      <c r="D741" s="1797" t="s">
        <v>1939</v>
      </c>
      <c r="E741" s="2304"/>
      <c r="F741" s="2416"/>
      <c r="G741" s="2416"/>
      <c r="H741" s="2417"/>
      <c r="I741" s="3796"/>
      <c r="J741" s="2408"/>
      <c r="K741" s="2306"/>
      <c r="L741" s="2306"/>
      <c r="M741" s="2307"/>
      <c r="N741" s="2306"/>
      <c r="O741" s="2306"/>
      <c r="P741" s="2306"/>
    </row>
    <row r="742" spans="1:16" s="2308" customFormat="1" ht="18.95" customHeight="1">
      <c r="A742" s="1162"/>
      <c r="B742" s="824" t="s">
        <v>1888</v>
      </c>
      <c r="C742" s="2303">
        <f>SUM(C739:C741)</f>
        <v>116</v>
      </c>
      <c r="D742" s="1797" t="s">
        <v>1939</v>
      </c>
      <c r="E742" s="2304"/>
      <c r="F742" s="2416">
        <f t="shared" si="15"/>
        <v>29</v>
      </c>
      <c r="G742" s="2416">
        <v>0</v>
      </c>
      <c r="H742" s="2417"/>
      <c r="I742" s="3796">
        <f t="shared" si="16"/>
        <v>0</v>
      </c>
      <c r="J742" s="2408"/>
      <c r="K742" s="2306"/>
      <c r="L742" s="2306"/>
      <c r="M742" s="2307"/>
      <c r="N742" s="2306"/>
      <c r="O742" s="2306"/>
      <c r="P742" s="2306"/>
    </row>
    <row r="743" spans="1:16" s="2308" customFormat="1" ht="18.95" customHeight="1" outlineLevel="1">
      <c r="A743" s="1162"/>
      <c r="B743" s="824" t="s">
        <v>1889</v>
      </c>
      <c r="C743" s="2303">
        <v>157</v>
      </c>
      <c r="D743" s="1797" t="s">
        <v>1939</v>
      </c>
      <c r="E743" s="2304"/>
      <c r="F743" s="2416">
        <f t="shared" si="15"/>
        <v>40</v>
      </c>
      <c r="G743" s="2416">
        <v>18</v>
      </c>
      <c r="H743" s="2417"/>
      <c r="I743" s="3796">
        <f t="shared" si="16"/>
        <v>0</v>
      </c>
      <c r="J743" s="2408"/>
      <c r="K743" s="2306"/>
      <c r="L743" s="2306"/>
      <c r="M743" s="2307"/>
      <c r="N743" s="2306"/>
      <c r="O743" s="2306"/>
      <c r="P743" s="2306"/>
    </row>
    <row r="744" spans="1:16" s="2308" customFormat="1" ht="18.95" customHeight="1" outlineLevel="1">
      <c r="A744" s="1162"/>
      <c r="B744" s="824" t="s">
        <v>1890</v>
      </c>
      <c r="C744" s="2303"/>
      <c r="D744" s="1797" t="s">
        <v>1939</v>
      </c>
      <c r="E744" s="2304"/>
      <c r="F744" s="2416"/>
      <c r="G744" s="2416"/>
      <c r="H744" s="2417"/>
      <c r="I744" s="3796"/>
      <c r="J744" s="2408"/>
      <c r="K744" s="2306"/>
      <c r="L744" s="2306"/>
      <c r="M744" s="2307"/>
      <c r="N744" s="2306"/>
      <c r="O744" s="2306"/>
      <c r="P744" s="2306"/>
    </row>
    <row r="745" spans="1:16" s="2308" customFormat="1" ht="18.95" customHeight="1" outlineLevel="1">
      <c r="A745" s="1162"/>
      <c r="B745" s="824" t="s">
        <v>1891</v>
      </c>
      <c r="C745" s="2303"/>
      <c r="D745" s="1797" t="s">
        <v>1939</v>
      </c>
      <c r="E745" s="2304"/>
      <c r="F745" s="2416"/>
      <c r="G745" s="2416"/>
      <c r="H745" s="2417"/>
      <c r="I745" s="3796"/>
      <c r="J745" s="2408"/>
      <c r="K745" s="2306"/>
      <c r="L745" s="2306"/>
      <c r="M745" s="2307"/>
      <c r="N745" s="2306"/>
      <c r="O745" s="2306"/>
      <c r="P745" s="2306"/>
    </row>
    <row r="746" spans="1:16" s="2308" customFormat="1" ht="18.95" customHeight="1">
      <c r="A746" s="1162"/>
      <c r="B746" s="824" t="s">
        <v>1892</v>
      </c>
      <c r="C746" s="2303">
        <f>SUM(C743:C745)</f>
        <v>157</v>
      </c>
      <c r="D746" s="1797" t="s">
        <v>1939</v>
      </c>
      <c r="E746" s="2304"/>
      <c r="F746" s="2416">
        <f t="shared" si="15"/>
        <v>40</v>
      </c>
      <c r="G746" s="2416">
        <v>18</v>
      </c>
      <c r="H746" s="2417"/>
      <c r="I746" s="3796">
        <f t="shared" si="16"/>
        <v>0</v>
      </c>
      <c r="J746" s="2408"/>
      <c r="K746" s="2306"/>
      <c r="L746" s="2306"/>
      <c r="M746" s="2307"/>
      <c r="N746" s="2306"/>
      <c r="O746" s="2306"/>
      <c r="P746" s="2306"/>
    </row>
    <row r="747" spans="1:16" s="2308" customFormat="1" ht="18.95" customHeight="1" outlineLevel="1">
      <c r="A747" s="1162"/>
      <c r="B747" s="824" t="s">
        <v>1893</v>
      </c>
      <c r="C747" s="2303">
        <v>88</v>
      </c>
      <c r="D747" s="1797" t="s">
        <v>1939</v>
      </c>
      <c r="E747" s="2304"/>
      <c r="F747" s="2416">
        <f t="shared" si="15"/>
        <v>22</v>
      </c>
      <c r="G747" s="2416">
        <v>28</v>
      </c>
      <c r="H747" s="2417"/>
      <c r="I747" s="3796">
        <f t="shared" si="16"/>
        <v>1</v>
      </c>
      <c r="J747" s="2408"/>
      <c r="K747" s="2306"/>
      <c r="L747" s="2306"/>
      <c r="M747" s="2307"/>
      <c r="N747" s="2306"/>
      <c r="O747" s="2306"/>
      <c r="P747" s="2306"/>
    </row>
    <row r="748" spans="1:16" s="2308" customFormat="1" ht="18.95" customHeight="1" outlineLevel="1">
      <c r="A748" s="1162"/>
      <c r="B748" s="824" t="s">
        <v>1894</v>
      </c>
      <c r="C748" s="2303"/>
      <c r="D748" s="1797" t="s">
        <v>1939</v>
      </c>
      <c r="E748" s="2304"/>
      <c r="F748" s="2416"/>
      <c r="G748" s="2416"/>
      <c r="H748" s="2417"/>
      <c r="I748" s="3796"/>
      <c r="J748" s="2408"/>
      <c r="K748" s="2306"/>
      <c r="L748" s="2306"/>
      <c r="M748" s="2307"/>
      <c r="N748" s="2306"/>
      <c r="O748" s="2306"/>
      <c r="P748" s="2306"/>
    </row>
    <row r="749" spans="1:16" s="2308" customFormat="1" ht="18.95" customHeight="1" outlineLevel="1">
      <c r="A749" s="1162"/>
      <c r="B749" s="824" t="s">
        <v>1895</v>
      </c>
      <c r="C749" s="2303"/>
      <c r="D749" s="1797" t="s">
        <v>1939</v>
      </c>
      <c r="E749" s="2304"/>
      <c r="F749" s="2416"/>
      <c r="G749" s="2416"/>
      <c r="H749" s="2417"/>
      <c r="I749" s="3796"/>
      <c r="J749" s="2408"/>
      <c r="K749" s="2306"/>
      <c r="L749" s="2306"/>
      <c r="M749" s="2307"/>
      <c r="N749" s="2306"/>
      <c r="O749" s="2306"/>
      <c r="P749" s="2306"/>
    </row>
    <row r="750" spans="1:16" s="2308" customFormat="1" ht="18.95" customHeight="1" outlineLevel="1">
      <c r="A750" s="1162"/>
      <c r="B750" s="824" t="s">
        <v>1896</v>
      </c>
      <c r="C750" s="2303"/>
      <c r="D750" s="1797" t="s">
        <v>1939</v>
      </c>
      <c r="E750" s="2304"/>
      <c r="F750" s="2416"/>
      <c r="G750" s="2416"/>
      <c r="H750" s="2417"/>
      <c r="I750" s="3796"/>
      <c r="J750" s="2408"/>
      <c r="K750" s="2306"/>
      <c r="L750" s="2306"/>
      <c r="M750" s="2307"/>
      <c r="N750" s="2306"/>
      <c r="O750" s="2306"/>
      <c r="P750" s="2306"/>
    </row>
    <row r="751" spans="1:16" s="2308" customFormat="1" ht="18.95" customHeight="1">
      <c r="A751" s="1162"/>
      <c r="B751" s="824" t="s">
        <v>1897</v>
      </c>
      <c r="C751" s="2303">
        <f>SUM(C747:C750)</f>
        <v>88</v>
      </c>
      <c r="D751" s="1797" t="s">
        <v>1939</v>
      </c>
      <c r="E751" s="2304"/>
      <c r="F751" s="2416">
        <f t="shared" si="15"/>
        <v>22</v>
      </c>
      <c r="G751" s="2416">
        <v>28</v>
      </c>
      <c r="H751" s="2417"/>
      <c r="I751" s="3796">
        <f t="shared" si="16"/>
        <v>1</v>
      </c>
      <c r="J751" s="2408"/>
      <c r="K751" s="2306"/>
      <c r="L751" s="2306"/>
      <c r="M751" s="2307"/>
      <c r="N751" s="2306"/>
      <c r="O751" s="2306"/>
      <c r="P751" s="2306"/>
    </row>
    <row r="752" spans="1:16" s="2308" customFormat="1" ht="18.95" customHeight="1" outlineLevel="1">
      <c r="A752" s="1162"/>
      <c r="B752" s="824" t="s">
        <v>1898</v>
      </c>
      <c r="C752" s="2303">
        <v>65</v>
      </c>
      <c r="D752" s="1797" t="s">
        <v>1939</v>
      </c>
      <c r="E752" s="2304"/>
      <c r="F752" s="2416">
        <f t="shared" si="15"/>
        <v>17</v>
      </c>
      <c r="G752" s="2416">
        <v>14</v>
      </c>
      <c r="H752" s="2417"/>
      <c r="I752" s="3796">
        <f t="shared" si="16"/>
        <v>0</v>
      </c>
      <c r="J752" s="2408"/>
      <c r="K752" s="2306"/>
      <c r="L752" s="2306"/>
      <c r="M752" s="2307"/>
      <c r="N752" s="2306"/>
      <c r="O752" s="2306"/>
      <c r="P752" s="2306"/>
    </row>
    <row r="753" spans="1:16" s="2308" customFormat="1" ht="18.95" customHeight="1" outlineLevel="1">
      <c r="A753" s="1166"/>
      <c r="B753" s="990" t="s">
        <v>1899</v>
      </c>
      <c r="C753" s="2309"/>
      <c r="D753" s="1797" t="s">
        <v>1939</v>
      </c>
      <c r="E753" s="2310"/>
      <c r="F753" s="2416"/>
      <c r="G753" s="2416"/>
      <c r="H753" s="2417"/>
      <c r="I753" s="3796"/>
      <c r="J753" s="2434"/>
      <c r="K753" s="2306"/>
      <c r="L753" s="2306"/>
      <c r="M753" s="2307"/>
      <c r="N753" s="2306"/>
      <c r="O753" s="2306"/>
      <c r="P753" s="2306"/>
    </row>
    <row r="754" spans="1:16" s="2308" customFormat="1" ht="18.95" customHeight="1">
      <c r="A754" s="2455"/>
      <c r="B754" s="2436" t="s">
        <v>1900</v>
      </c>
      <c r="C754" s="2511">
        <f>SUM(C752:C753)</f>
        <v>65</v>
      </c>
      <c r="D754" s="1797" t="s">
        <v>1939</v>
      </c>
      <c r="E754" s="2478"/>
      <c r="F754" s="2416">
        <f t="shared" si="15"/>
        <v>17</v>
      </c>
      <c r="G754" s="2416">
        <v>14</v>
      </c>
      <c r="H754" s="2417"/>
      <c r="I754" s="3796">
        <f t="shared" si="16"/>
        <v>0</v>
      </c>
      <c r="J754" s="2441"/>
      <c r="K754" s="2306"/>
      <c r="L754" s="2306"/>
      <c r="M754" s="2307"/>
      <c r="N754" s="2306"/>
      <c r="O754" s="2306"/>
      <c r="P754" s="2306"/>
    </row>
    <row r="755" spans="1:16" s="2308" customFormat="1" ht="18.95" customHeight="1" outlineLevel="1">
      <c r="A755" s="1162"/>
      <c r="B755" s="824" t="s">
        <v>1901</v>
      </c>
      <c r="C755" s="2303">
        <v>123</v>
      </c>
      <c r="D755" s="1797" t="s">
        <v>1939</v>
      </c>
      <c r="E755" s="2304"/>
      <c r="F755" s="2416">
        <f t="shared" si="15"/>
        <v>31</v>
      </c>
      <c r="G755" s="2416">
        <v>20</v>
      </c>
      <c r="H755" s="2417"/>
      <c r="I755" s="3796">
        <f t="shared" si="16"/>
        <v>0</v>
      </c>
      <c r="J755" s="2408"/>
      <c r="K755" s="2306"/>
      <c r="L755" s="2306"/>
      <c r="M755" s="2307"/>
      <c r="N755" s="2306"/>
      <c r="O755" s="2306"/>
      <c r="P755" s="2306"/>
    </row>
    <row r="756" spans="1:16" s="2308" customFormat="1" ht="18.95" customHeight="1" outlineLevel="1">
      <c r="A756" s="1162"/>
      <c r="B756" s="824" t="s">
        <v>1902</v>
      </c>
      <c r="C756" s="2303"/>
      <c r="D756" s="1797" t="s">
        <v>1939</v>
      </c>
      <c r="E756" s="2304"/>
      <c r="F756" s="2416"/>
      <c r="G756" s="2416"/>
      <c r="H756" s="2417"/>
      <c r="I756" s="3796"/>
      <c r="J756" s="2408"/>
      <c r="K756" s="2306"/>
      <c r="L756" s="2306"/>
      <c r="M756" s="2307"/>
      <c r="N756" s="2306"/>
      <c r="O756" s="2306"/>
      <c r="P756" s="2306"/>
    </row>
    <row r="757" spans="1:16" s="2308" customFormat="1" ht="18.95" customHeight="1" outlineLevel="1">
      <c r="A757" s="1162"/>
      <c r="B757" s="824" t="s">
        <v>1903</v>
      </c>
      <c r="C757" s="2303"/>
      <c r="D757" s="1797" t="s">
        <v>1939</v>
      </c>
      <c r="E757" s="2304"/>
      <c r="F757" s="2416"/>
      <c r="G757" s="2416"/>
      <c r="H757" s="2417"/>
      <c r="I757" s="3796"/>
      <c r="J757" s="2408"/>
      <c r="K757" s="2306"/>
      <c r="L757" s="2306"/>
      <c r="M757" s="2307"/>
      <c r="N757" s="2306"/>
      <c r="O757" s="2306"/>
      <c r="P757" s="2306"/>
    </row>
    <row r="758" spans="1:16" s="2308" customFormat="1" ht="18.95" customHeight="1" outlineLevel="1">
      <c r="A758" s="1483"/>
      <c r="B758" s="824" t="s">
        <v>1904</v>
      </c>
      <c r="C758" s="2303"/>
      <c r="D758" s="1797" t="s">
        <v>1939</v>
      </c>
      <c r="E758" s="2304"/>
      <c r="F758" s="2416"/>
      <c r="G758" s="2416"/>
      <c r="H758" s="2417"/>
      <c r="I758" s="3796"/>
      <c r="J758" s="2408"/>
      <c r="K758" s="2306"/>
      <c r="L758" s="2306"/>
      <c r="M758" s="2307"/>
      <c r="N758" s="2306"/>
      <c r="O758" s="2306"/>
      <c r="P758" s="2306"/>
    </row>
    <row r="759" spans="1:16" s="2308" customFormat="1" ht="18.95" customHeight="1">
      <c r="A759" s="1162"/>
      <c r="B759" s="824" t="s">
        <v>1905</v>
      </c>
      <c r="C759" s="2303">
        <f>SUM(C755:C758)</f>
        <v>123</v>
      </c>
      <c r="D759" s="1797" t="s">
        <v>1939</v>
      </c>
      <c r="E759" s="2304"/>
      <c r="F759" s="2416">
        <f t="shared" si="15"/>
        <v>31</v>
      </c>
      <c r="G759" s="2416">
        <v>20</v>
      </c>
      <c r="H759" s="2417"/>
      <c r="I759" s="3796">
        <f t="shared" si="16"/>
        <v>0</v>
      </c>
      <c r="J759" s="2408"/>
      <c r="K759" s="2306"/>
      <c r="L759" s="2306"/>
      <c r="M759" s="2307"/>
      <c r="N759" s="2306"/>
      <c r="O759" s="2306"/>
      <c r="P759" s="2306"/>
    </row>
    <row r="760" spans="1:16" s="2308" customFormat="1" ht="18.95" customHeight="1" outlineLevel="1">
      <c r="A760" s="1162"/>
      <c r="B760" s="824" t="s">
        <v>1906</v>
      </c>
      <c r="C760" s="2303">
        <v>65</v>
      </c>
      <c r="D760" s="1797" t="s">
        <v>1939</v>
      </c>
      <c r="E760" s="2304"/>
      <c r="F760" s="2416">
        <f t="shared" si="15"/>
        <v>17</v>
      </c>
      <c r="G760" s="2416">
        <v>15</v>
      </c>
      <c r="H760" s="2417"/>
      <c r="I760" s="3796">
        <f t="shared" si="16"/>
        <v>0</v>
      </c>
      <c r="J760" s="2408"/>
      <c r="K760" s="2306"/>
      <c r="L760" s="2306"/>
      <c r="M760" s="2307"/>
      <c r="N760" s="2306"/>
      <c r="O760" s="2306"/>
      <c r="P760" s="2306"/>
    </row>
    <row r="761" spans="1:16" s="2308" customFormat="1" ht="18.95" customHeight="1" outlineLevel="1">
      <c r="A761" s="1162"/>
      <c r="B761" s="824" t="s">
        <v>1907</v>
      </c>
      <c r="C761" s="2303"/>
      <c r="D761" s="1797" t="s">
        <v>1939</v>
      </c>
      <c r="E761" s="2304"/>
      <c r="F761" s="2416"/>
      <c r="G761" s="2416"/>
      <c r="H761" s="2417"/>
      <c r="I761" s="3796"/>
      <c r="J761" s="2408"/>
      <c r="K761" s="2306"/>
      <c r="L761" s="2306"/>
      <c r="M761" s="2307"/>
      <c r="N761" s="2306"/>
      <c r="O761" s="2306"/>
      <c r="P761" s="2306"/>
    </row>
    <row r="762" spans="1:16" s="2308" customFormat="1" ht="18.95" customHeight="1" outlineLevel="1">
      <c r="A762" s="1162"/>
      <c r="B762" s="824" t="s">
        <v>1908</v>
      </c>
      <c r="C762" s="2303"/>
      <c r="D762" s="1797" t="s">
        <v>1939</v>
      </c>
      <c r="E762" s="2304"/>
      <c r="F762" s="2416"/>
      <c r="G762" s="2416"/>
      <c r="H762" s="2417"/>
      <c r="I762" s="3796"/>
      <c r="J762" s="2408"/>
      <c r="K762" s="2306"/>
      <c r="L762" s="2306"/>
      <c r="M762" s="2307"/>
      <c r="N762" s="2306"/>
      <c r="O762" s="2306"/>
      <c r="P762" s="2306"/>
    </row>
    <row r="763" spans="1:16" s="2308" customFormat="1" ht="18.95" customHeight="1">
      <c r="A763" s="1162"/>
      <c r="B763" s="824" t="s">
        <v>1909</v>
      </c>
      <c r="C763" s="2303">
        <f>SUM(C760:C762)</f>
        <v>65</v>
      </c>
      <c r="D763" s="1797" t="s">
        <v>1939</v>
      </c>
      <c r="E763" s="2304"/>
      <c r="F763" s="2416">
        <f t="shared" si="15"/>
        <v>17</v>
      </c>
      <c r="G763" s="2416">
        <v>15</v>
      </c>
      <c r="H763" s="2417"/>
      <c r="I763" s="3796">
        <f t="shared" si="16"/>
        <v>0</v>
      </c>
      <c r="J763" s="2408"/>
      <c r="K763" s="2306"/>
      <c r="L763" s="2306"/>
      <c r="M763" s="2307"/>
      <c r="N763" s="2306"/>
      <c r="O763" s="2306"/>
      <c r="P763" s="2306"/>
    </row>
    <row r="764" spans="1:16" s="2308" customFormat="1" ht="18.95" customHeight="1">
      <c r="A764" s="1162"/>
      <c r="B764" s="824" t="s">
        <v>1910</v>
      </c>
      <c r="C764" s="2303">
        <v>33</v>
      </c>
      <c r="D764" s="1797" t="s">
        <v>1939</v>
      </c>
      <c r="E764" s="2304"/>
      <c r="F764" s="2416">
        <f t="shared" si="15"/>
        <v>9</v>
      </c>
      <c r="G764" s="2416">
        <v>7</v>
      </c>
      <c r="H764" s="2417"/>
      <c r="I764" s="3796">
        <f t="shared" si="16"/>
        <v>0</v>
      </c>
      <c r="J764" s="2408"/>
      <c r="K764" s="2306"/>
      <c r="L764" s="2306"/>
      <c r="M764" s="2307"/>
      <c r="N764" s="2306"/>
      <c r="O764" s="2306"/>
      <c r="P764" s="2306"/>
    </row>
    <row r="765" spans="1:16" s="2308" customFormat="1" ht="18.95" customHeight="1" outlineLevel="1">
      <c r="A765" s="1162"/>
      <c r="B765" s="824" t="s">
        <v>1911</v>
      </c>
      <c r="C765" s="2303">
        <v>27</v>
      </c>
      <c r="D765" s="1797" t="s">
        <v>1939</v>
      </c>
      <c r="E765" s="2304"/>
      <c r="F765" s="2416">
        <f t="shared" si="15"/>
        <v>7</v>
      </c>
      <c r="G765" s="2416">
        <v>0</v>
      </c>
      <c r="H765" s="2417"/>
      <c r="I765" s="3796">
        <f t="shared" si="16"/>
        <v>0</v>
      </c>
      <c r="J765" s="2408"/>
      <c r="K765" s="2306"/>
      <c r="L765" s="2306"/>
      <c r="M765" s="2307"/>
      <c r="N765" s="2306"/>
      <c r="O765" s="2306"/>
      <c r="P765" s="2306"/>
    </row>
    <row r="766" spans="1:16" s="2308" customFormat="1" ht="18.95" customHeight="1" outlineLevel="1">
      <c r="A766" s="1162"/>
      <c r="B766" s="824" t="s">
        <v>1912</v>
      </c>
      <c r="C766" s="2303"/>
      <c r="D766" s="1797" t="s">
        <v>1939</v>
      </c>
      <c r="E766" s="2304"/>
      <c r="F766" s="2416"/>
      <c r="G766" s="2416"/>
      <c r="H766" s="2417"/>
      <c r="I766" s="3796"/>
      <c r="J766" s="2408"/>
      <c r="K766" s="2306"/>
      <c r="L766" s="2306"/>
      <c r="M766" s="2307"/>
      <c r="N766" s="2306"/>
      <c r="O766" s="2306"/>
      <c r="P766" s="2306"/>
    </row>
    <row r="767" spans="1:16" s="2308" customFormat="1" ht="18.95" customHeight="1">
      <c r="A767" s="1162"/>
      <c r="B767" s="824" t="s">
        <v>1913</v>
      </c>
      <c r="C767" s="2303">
        <f>SUM(C765:C766)</f>
        <v>27</v>
      </c>
      <c r="D767" s="1797" t="s">
        <v>1939</v>
      </c>
      <c r="E767" s="2304"/>
      <c r="F767" s="2416">
        <f t="shared" si="15"/>
        <v>7</v>
      </c>
      <c r="G767" s="2416">
        <v>0</v>
      </c>
      <c r="H767" s="2417"/>
      <c r="I767" s="3796">
        <f t="shared" si="16"/>
        <v>0</v>
      </c>
      <c r="J767" s="2408"/>
      <c r="K767" s="2306"/>
      <c r="L767" s="2306"/>
      <c r="M767" s="2307"/>
      <c r="N767" s="2306"/>
      <c r="O767" s="2306"/>
      <c r="P767" s="2306"/>
    </row>
    <row r="768" spans="1:16" s="2308" customFormat="1" ht="18.95" customHeight="1" outlineLevel="1">
      <c r="A768" s="1162"/>
      <c r="B768" s="824" t="s">
        <v>1914</v>
      </c>
      <c r="C768" s="2303">
        <v>44</v>
      </c>
      <c r="D768" s="1797" t="s">
        <v>1939</v>
      </c>
      <c r="E768" s="2304"/>
      <c r="F768" s="2416">
        <f t="shared" si="15"/>
        <v>11</v>
      </c>
      <c r="G768" s="2416">
        <v>8</v>
      </c>
      <c r="H768" s="2417"/>
      <c r="I768" s="3796">
        <f t="shared" si="16"/>
        <v>0</v>
      </c>
      <c r="J768" s="2408"/>
      <c r="K768" s="2306"/>
      <c r="L768" s="2306"/>
      <c r="M768" s="2307"/>
      <c r="N768" s="2306"/>
      <c r="O768" s="2306"/>
      <c r="P768" s="2306"/>
    </row>
    <row r="769" spans="1:16" s="2308" customFormat="1" ht="18.95" customHeight="1" outlineLevel="1">
      <c r="A769" s="1162"/>
      <c r="B769" s="824" t="s">
        <v>1915</v>
      </c>
      <c r="C769" s="2303"/>
      <c r="D769" s="1797" t="s">
        <v>1939</v>
      </c>
      <c r="E769" s="2304"/>
      <c r="F769" s="2416"/>
      <c r="G769" s="2416"/>
      <c r="H769" s="2417"/>
      <c r="I769" s="3796"/>
      <c r="J769" s="2408"/>
      <c r="K769" s="2306"/>
      <c r="L769" s="2306"/>
      <c r="M769" s="2307"/>
      <c r="N769" s="2306"/>
      <c r="O769" s="2306"/>
      <c r="P769" s="2306"/>
    </row>
    <row r="770" spans="1:16" s="2308" customFormat="1" ht="18.95" customHeight="1" outlineLevel="1">
      <c r="A770" s="1162"/>
      <c r="B770" s="824" t="s">
        <v>1916</v>
      </c>
      <c r="C770" s="2303"/>
      <c r="D770" s="1797" t="s">
        <v>1939</v>
      </c>
      <c r="E770" s="2304"/>
      <c r="F770" s="2416"/>
      <c r="G770" s="2416"/>
      <c r="H770" s="2417"/>
      <c r="I770" s="3796"/>
      <c r="J770" s="2408"/>
      <c r="K770" s="2306"/>
      <c r="L770" s="2306"/>
      <c r="M770" s="2307"/>
      <c r="N770" s="2306"/>
      <c r="O770" s="2306"/>
      <c r="P770" s="2306"/>
    </row>
    <row r="771" spans="1:16" s="2308" customFormat="1" ht="18.95" customHeight="1">
      <c r="A771" s="1162"/>
      <c r="B771" s="824" t="s">
        <v>1917</v>
      </c>
      <c r="C771" s="2303">
        <f>SUM(C768:C770)</f>
        <v>44</v>
      </c>
      <c r="D771" s="1797" t="s">
        <v>1939</v>
      </c>
      <c r="E771" s="2304"/>
      <c r="F771" s="2416">
        <f t="shared" si="15"/>
        <v>11</v>
      </c>
      <c r="G771" s="2416">
        <v>8</v>
      </c>
      <c r="H771" s="2417"/>
      <c r="I771" s="3796">
        <f t="shared" si="16"/>
        <v>0</v>
      </c>
      <c r="J771" s="2408"/>
      <c r="K771" s="2306"/>
      <c r="L771" s="2306"/>
      <c r="M771" s="2307"/>
      <c r="N771" s="2306"/>
      <c r="O771" s="2306"/>
      <c r="P771" s="2306"/>
    </row>
    <row r="772" spans="1:16" s="2308" customFormat="1" ht="18.95" customHeight="1" outlineLevel="1">
      <c r="A772" s="1162"/>
      <c r="B772" s="824" t="s">
        <v>1918</v>
      </c>
      <c r="C772" s="2303">
        <v>51</v>
      </c>
      <c r="D772" s="1797" t="s">
        <v>1939</v>
      </c>
      <c r="E772" s="2304"/>
      <c r="F772" s="2416">
        <f t="shared" si="15"/>
        <v>13</v>
      </c>
      <c r="G772" s="2416">
        <v>0</v>
      </c>
      <c r="H772" s="2417"/>
      <c r="I772" s="3796">
        <f t="shared" si="16"/>
        <v>0</v>
      </c>
      <c r="J772" s="2408"/>
      <c r="K772" s="2306"/>
      <c r="L772" s="2306"/>
      <c r="M772" s="2307"/>
      <c r="N772" s="2306"/>
      <c r="O772" s="2306"/>
      <c r="P772" s="2306"/>
    </row>
    <row r="773" spans="1:16" s="2308" customFormat="1" ht="18.95" customHeight="1" outlineLevel="1">
      <c r="A773" s="1162"/>
      <c r="B773" s="824" t="s">
        <v>1919</v>
      </c>
      <c r="C773" s="2303"/>
      <c r="D773" s="1797" t="s">
        <v>1939</v>
      </c>
      <c r="E773" s="2304"/>
      <c r="F773" s="2416"/>
      <c r="G773" s="2416"/>
      <c r="H773" s="2417"/>
      <c r="I773" s="3796"/>
      <c r="J773" s="2408"/>
      <c r="K773" s="2306"/>
      <c r="L773" s="2306"/>
      <c r="M773" s="2307"/>
      <c r="N773" s="2306"/>
      <c r="O773" s="2306"/>
      <c r="P773" s="2306"/>
    </row>
    <row r="774" spans="1:16" s="2308" customFormat="1" ht="18.95" customHeight="1" outlineLevel="1">
      <c r="A774" s="1162"/>
      <c r="B774" s="824" t="s">
        <v>1920</v>
      </c>
      <c r="C774" s="2303"/>
      <c r="D774" s="1797" t="s">
        <v>1939</v>
      </c>
      <c r="E774" s="2304"/>
      <c r="F774" s="2416"/>
      <c r="G774" s="2416"/>
      <c r="H774" s="2417"/>
      <c r="I774" s="3796"/>
      <c r="J774" s="2408"/>
      <c r="K774" s="2306"/>
      <c r="L774" s="2306"/>
      <c r="M774" s="2307"/>
      <c r="N774" s="2306"/>
      <c r="O774" s="2306"/>
      <c r="P774" s="2306"/>
    </row>
    <row r="775" spans="1:16" s="2308" customFormat="1" ht="18.95" customHeight="1">
      <c r="A775" s="1162"/>
      <c r="B775" s="824" t="s">
        <v>1921</v>
      </c>
      <c r="C775" s="2303">
        <f>SUM(C772:C774)</f>
        <v>51</v>
      </c>
      <c r="D775" s="1797" t="s">
        <v>1939</v>
      </c>
      <c r="E775" s="2304"/>
      <c r="F775" s="2416">
        <f t="shared" si="15"/>
        <v>13</v>
      </c>
      <c r="G775" s="2416">
        <v>0</v>
      </c>
      <c r="H775" s="2417"/>
      <c r="I775" s="3796">
        <f t="shared" si="16"/>
        <v>0</v>
      </c>
      <c r="J775" s="2408"/>
      <c r="K775" s="2306"/>
      <c r="L775" s="2306"/>
      <c r="M775" s="2307"/>
      <c r="N775" s="2306"/>
      <c r="O775" s="2306"/>
      <c r="P775" s="2306"/>
    </row>
    <row r="776" spans="1:16" s="2308" customFormat="1" ht="18.95" customHeight="1" outlineLevel="1">
      <c r="A776" s="1162"/>
      <c r="B776" s="824" t="s">
        <v>1922</v>
      </c>
      <c r="C776" s="2303">
        <v>59</v>
      </c>
      <c r="D776" s="1797" t="s">
        <v>1939</v>
      </c>
      <c r="E776" s="2304"/>
      <c r="F776" s="2416">
        <f t="shared" si="15"/>
        <v>15</v>
      </c>
      <c r="G776" s="2416">
        <v>0</v>
      </c>
      <c r="H776" s="2417"/>
      <c r="I776" s="3796">
        <f t="shared" si="16"/>
        <v>0</v>
      </c>
      <c r="J776" s="2408"/>
      <c r="K776" s="2306"/>
      <c r="L776" s="2306"/>
      <c r="M776" s="2307"/>
      <c r="N776" s="2306"/>
      <c r="O776" s="2306"/>
      <c r="P776" s="2306"/>
    </row>
    <row r="777" spans="1:16" s="2308" customFormat="1" ht="18.95" customHeight="1" outlineLevel="1">
      <c r="A777" s="1162"/>
      <c r="B777" s="824" t="s">
        <v>1923</v>
      </c>
      <c r="C777" s="2303"/>
      <c r="D777" s="1797" t="s">
        <v>1939</v>
      </c>
      <c r="E777" s="2304"/>
      <c r="F777" s="2416"/>
      <c r="G777" s="2416"/>
      <c r="H777" s="2417"/>
      <c r="I777" s="3796"/>
      <c r="J777" s="2408"/>
      <c r="K777" s="2306"/>
      <c r="L777" s="2306"/>
      <c r="M777" s="2307"/>
      <c r="N777" s="2306"/>
      <c r="O777" s="2306"/>
      <c r="P777" s="2306"/>
    </row>
    <row r="778" spans="1:16" s="2308" customFormat="1" ht="18.95" customHeight="1" outlineLevel="1">
      <c r="A778" s="1166"/>
      <c r="B778" s="990" t="s">
        <v>1924</v>
      </c>
      <c r="C778" s="2309"/>
      <c r="D778" s="1797" t="s">
        <v>1939</v>
      </c>
      <c r="E778" s="2310"/>
      <c r="F778" s="2416"/>
      <c r="G778" s="2416"/>
      <c r="H778" s="2417"/>
      <c r="I778" s="3796"/>
      <c r="J778" s="2434"/>
      <c r="K778" s="2306"/>
      <c r="L778" s="2306"/>
      <c r="M778" s="2307"/>
      <c r="N778" s="2306"/>
      <c r="O778" s="2306"/>
      <c r="P778" s="2306"/>
    </row>
    <row r="779" spans="1:16" s="2308" customFormat="1" ht="18.95" customHeight="1" outlineLevel="1">
      <c r="A779" s="2455" t="s">
        <v>2026</v>
      </c>
      <c r="B779" s="2436" t="s">
        <v>1925</v>
      </c>
      <c r="C779" s="2499"/>
      <c r="D779" s="1797" t="s">
        <v>1939</v>
      </c>
      <c r="E779" s="2478"/>
      <c r="F779" s="2416"/>
      <c r="G779" s="2416"/>
      <c r="H779" s="2417"/>
      <c r="I779" s="3796"/>
      <c r="J779" s="2441"/>
      <c r="K779" s="2306"/>
      <c r="L779" s="2306"/>
      <c r="M779" s="2307"/>
      <c r="N779" s="2306"/>
      <c r="O779" s="2306"/>
      <c r="P779" s="2306"/>
    </row>
    <row r="780" spans="1:16" s="2308" customFormat="1" ht="18.95" customHeight="1">
      <c r="A780" s="1162"/>
      <c r="B780" s="824" t="s">
        <v>1926</v>
      </c>
      <c r="C780" s="2303">
        <f>SUM(C776:C779)</f>
        <v>59</v>
      </c>
      <c r="D780" s="1797" t="s">
        <v>1939</v>
      </c>
      <c r="E780" s="2304"/>
      <c r="F780" s="2416">
        <f t="shared" si="15"/>
        <v>15</v>
      </c>
      <c r="G780" s="2416">
        <v>0</v>
      </c>
      <c r="H780" s="2417"/>
      <c r="I780" s="3796">
        <f t="shared" si="16"/>
        <v>0</v>
      </c>
      <c r="J780" s="2408"/>
      <c r="K780" s="2306"/>
      <c r="L780" s="2306"/>
      <c r="M780" s="2307"/>
      <c r="N780" s="2306"/>
      <c r="O780" s="2306"/>
      <c r="P780" s="2306"/>
    </row>
    <row r="781" spans="1:16" s="2308" customFormat="1" ht="18.95" customHeight="1" outlineLevel="1">
      <c r="A781" s="1162"/>
      <c r="B781" s="824" t="s">
        <v>1927</v>
      </c>
      <c r="C781" s="2303">
        <v>64</v>
      </c>
      <c r="D781" s="1797" t="s">
        <v>1939</v>
      </c>
      <c r="E781" s="2304"/>
      <c r="F781" s="2416">
        <f t="shared" si="15"/>
        <v>16</v>
      </c>
      <c r="G781" s="2416">
        <v>9</v>
      </c>
      <c r="H781" s="2417"/>
      <c r="I781" s="3796">
        <f t="shared" si="16"/>
        <v>0</v>
      </c>
      <c r="J781" s="2408"/>
      <c r="K781" s="2306"/>
      <c r="L781" s="2306"/>
      <c r="M781" s="2307"/>
      <c r="N781" s="2306"/>
      <c r="O781" s="2306"/>
      <c r="P781" s="2306"/>
    </row>
    <row r="782" spans="1:16" s="2308" customFormat="1" ht="18.95" customHeight="1" outlineLevel="1">
      <c r="A782" s="1162"/>
      <c r="B782" s="824" t="s">
        <v>1928</v>
      </c>
      <c r="C782" s="2303"/>
      <c r="D782" s="1797" t="s">
        <v>1939</v>
      </c>
      <c r="E782" s="2304"/>
      <c r="F782" s="2416"/>
      <c r="G782" s="2416"/>
      <c r="H782" s="2417"/>
      <c r="I782" s="3796"/>
      <c r="J782" s="2408"/>
      <c r="K782" s="2306"/>
      <c r="L782" s="2306"/>
      <c r="M782" s="2307"/>
      <c r="N782" s="2306"/>
      <c r="O782" s="2306"/>
      <c r="P782" s="2306"/>
    </row>
    <row r="783" spans="1:16" s="2308" customFormat="1" ht="18.95" customHeight="1">
      <c r="A783" s="1162"/>
      <c r="B783" s="824" t="s">
        <v>1929</v>
      </c>
      <c r="C783" s="2303">
        <f>SUM(C781:C782)</f>
        <v>64</v>
      </c>
      <c r="D783" s="1797" t="s">
        <v>1939</v>
      </c>
      <c r="E783" s="2304"/>
      <c r="F783" s="2416">
        <f t="shared" si="15"/>
        <v>16</v>
      </c>
      <c r="G783" s="2416">
        <v>9</v>
      </c>
      <c r="H783" s="2417"/>
      <c r="I783" s="3796">
        <f t="shared" si="16"/>
        <v>0</v>
      </c>
      <c r="J783" s="2408"/>
      <c r="K783" s="2306"/>
      <c r="L783" s="2306"/>
      <c r="M783" s="2307"/>
      <c r="N783" s="2306"/>
      <c r="O783" s="2306"/>
      <c r="P783" s="2306"/>
    </row>
    <row r="784" spans="1:16" s="2308" customFormat="1" ht="18.95" customHeight="1" outlineLevel="1">
      <c r="A784" s="1162"/>
      <c r="B784" s="824" t="s">
        <v>1930</v>
      </c>
      <c r="C784" s="2303">
        <v>108</v>
      </c>
      <c r="D784" s="1797" t="s">
        <v>1939</v>
      </c>
      <c r="E784" s="2304"/>
      <c r="F784" s="2416">
        <f t="shared" si="15"/>
        <v>27</v>
      </c>
      <c r="G784" s="2416">
        <v>0</v>
      </c>
      <c r="H784" s="2417"/>
      <c r="I784" s="3796">
        <f t="shared" si="16"/>
        <v>0</v>
      </c>
      <c r="J784" s="2408"/>
      <c r="K784" s="2306"/>
      <c r="L784" s="2306"/>
      <c r="M784" s="2307"/>
      <c r="N784" s="2306"/>
      <c r="O784" s="2306"/>
      <c r="P784" s="2306"/>
    </row>
    <row r="785" spans="1:16" s="2308" customFormat="1" ht="18.95" customHeight="1" outlineLevel="1">
      <c r="A785" s="1162"/>
      <c r="B785" s="824" t="s">
        <v>1931</v>
      </c>
      <c r="C785" s="2303"/>
      <c r="D785" s="1797" t="s">
        <v>1939</v>
      </c>
      <c r="E785" s="2304"/>
      <c r="F785" s="2416"/>
      <c r="G785" s="2416"/>
      <c r="H785" s="2417"/>
      <c r="I785" s="3796"/>
      <c r="J785" s="2408"/>
      <c r="K785" s="2306"/>
      <c r="L785" s="2306"/>
      <c r="M785" s="2307"/>
      <c r="N785" s="2306"/>
      <c r="O785" s="2306"/>
      <c r="P785" s="2306"/>
    </row>
    <row r="786" spans="1:16" s="2308" customFormat="1" ht="18.95" customHeight="1">
      <c r="A786" s="2410"/>
      <c r="B786" s="824" t="s">
        <v>1932</v>
      </c>
      <c r="C786" s="2303">
        <f>SUM(C784:C785)</f>
        <v>108</v>
      </c>
      <c r="D786" s="1797" t="s">
        <v>1939</v>
      </c>
      <c r="E786" s="2304"/>
      <c r="F786" s="2416">
        <f t="shared" si="15"/>
        <v>27</v>
      </c>
      <c r="G786" s="2416">
        <v>0</v>
      </c>
      <c r="H786" s="2417"/>
      <c r="I786" s="3796">
        <f t="shared" si="16"/>
        <v>0</v>
      </c>
      <c r="J786" s="2408"/>
      <c r="K786" s="2306"/>
      <c r="L786" s="2306"/>
      <c r="M786" s="2307"/>
      <c r="N786" s="2306"/>
      <c r="O786" s="2306"/>
      <c r="P786" s="2306"/>
    </row>
    <row r="787" spans="1:16" s="2308" customFormat="1" ht="18.95" customHeight="1" outlineLevel="1">
      <c r="A787" s="1162"/>
      <c r="B787" s="824" t="s">
        <v>1933</v>
      </c>
      <c r="C787" s="2303">
        <v>87</v>
      </c>
      <c r="D787" s="1797" t="s">
        <v>1939</v>
      </c>
      <c r="E787" s="2304"/>
      <c r="F787" s="2416">
        <f t="shared" si="15"/>
        <v>22</v>
      </c>
      <c r="G787" s="2416">
        <v>16</v>
      </c>
      <c r="H787" s="2417"/>
      <c r="I787" s="3796">
        <f t="shared" si="16"/>
        <v>0</v>
      </c>
      <c r="J787" s="2408"/>
      <c r="K787" s="2306"/>
      <c r="L787" s="2306"/>
      <c r="M787" s="2307"/>
      <c r="N787" s="2306"/>
      <c r="O787" s="2306"/>
      <c r="P787" s="2306"/>
    </row>
    <row r="788" spans="1:16" s="2308" customFormat="1" ht="18.95" customHeight="1" outlineLevel="1">
      <c r="A788" s="1162"/>
      <c r="B788" s="824" t="s">
        <v>1934</v>
      </c>
      <c r="C788" s="2303"/>
      <c r="D788" s="1797" t="s">
        <v>1939</v>
      </c>
      <c r="E788" s="2304"/>
      <c r="F788" s="2416"/>
      <c r="G788" s="2416"/>
      <c r="H788" s="2417"/>
      <c r="I788" s="3796"/>
      <c r="J788" s="2408"/>
      <c r="K788" s="2306"/>
      <c r="L788" s="2306"/>
      <c r="M788" s="2307"/>
      <c r="N788" s="2306"/>
      <c r="O788" s="2306"/>
      <c r="P788" s="2306"/>
    </row>
    <row r="789" spans="1:16" s="2308" customFormat="1" ht="18.95" customHeight="1">
      <c r="A789" s="974"/>
      <c r="B789" s="2508" t="s">
        <v>1935</v>
      </c>
      <c r="C789" s="2515">
        <f>SUM(C787:C788)</f>
        <v>87</v>
      </c>
      <c r="D789" s="2503" t="s">
        <v>1939</v>
      </c>
      <c r="E789" s="2315"/>
      <c r="F789" s="2516">
        <f t="shared" si="15"/>
        <v>22</v>
      </c>
      <c r="G789" s="2516">
        <v>16</v>
      </c>
      <c r="H789" s="2517"/>
      <c r="I789" s="3796">
        <f t="shared" si="16"/>
        <v>0</v>
      </c>
      <c r="J789" s="2411"/>
      <c r="K789" s="2317"/>
      <c r="L789" s="2318"/>
    </row>
    <row r="790" spans="1:16" ht="18.95" customHeight="1">
      <c r="A790" s="1193"/>
      <c r="B790" s="847"/>
      <c r="C790" s="1776"/>
      <c r="D790" s="1805"/>
      <c r="E790" s="1878"/>
      <c r="F790" s="1876"/>
      <c r="G790" s="1814"/>
      <c r="H790" s="1931"/>
      <c r="I790" s="1931"/>
      <c r="J790" s="1931"/>
    </row>
    <row r="791" spans="1:16" ht="18.95" customHeight="1">
      <c r="A791" s="1782"/>
      <c r="B791" s="4615" t="s">
        <v>2271</v>
      </c>
      <c r="C791" s="4616"/>
      <c r="D791" s="4616"/>
      <c r="E791" s="2493" t="s">
        <v>936</v>
      </c>
      <c r="F791" s="1873"/>
      <c r="G791" s="1873"/>
      <c r="H791" s="743"/>
      <c r="I791" s="32"/>
      <c r="J791" s="2365" t="s">
        <v>1942</v>
      </c>
      <c r="O791" s="50">
        <v>14</v>
      </c>
    </row>
    <row r="792" spans="1:16" ht="18.95" customHeight="1">
      <c r="A792" s="1275" t="s">
        <v>183</v>
      </c>
      <c r="B792" s="4615" t="s">
        <v>1382</v>
      </c>
      <c r="C792" s="4616"/>
      <c r="D792" s="4616"/>
      <c r="E792" s="2493" t="s">
        <v>943</v>
      </c>
      <c r="F792" s="1874"/>
      <c r="G792" s="1814"/>
      <c r="H792" s="751"/>
      <c r="I792" s="130"/>
      <c r="J792" s="55"/>
    </row>
    <row r="793" spans="1:16" ht="18.95" customHeight="1">
      <c r="A793" s="1275"/>
      <c r="B793" s="847" t="s">
        <v>158</v>
      </c>
      <c r="C793" s="1777">
        <v>4228</v>
      </c>
      <c r="D793" s="1775" t="s">
        <v>182</v>
      </c>
      <c r="E793" s="2493" t="s">
        <v>663</v>
      </c>
      <c r="F793" s="2518">
        <v>0.25</v>
      </c>
      <c r="G793" s="2518"/>
      <c r="H793" s="2518"/>
      <c r="I793" s="2519"/>
      <c r="J793" s="1931"/>
    </row>
    <row r="794" spans="1:16" s="4186" customFormat="1" ht="18.95" customHeight="1" outlineLevel="1">
      <c r="A794" s="4175"/>
      <c r="B794" s="4176" t="s">
        <v>1880</v>
      </c>
      <c r="C794" s="4177">
        <v>221</v>
      </c>
      <c r="D794" s="4178" t="s">
        <v>1939</v>
      </c>
      <c r="E794" s="4179"/>
      <c r="F794" s="4180">
        <f t="shared" ref="F794:F797" si="17">ROUNDUP((C794*0.25),0)</f>
        <v>56</v>
      </c>
      <c r="G794" s="4181">
        <v>66</v>
      </c>
      <c r="H794" s="4179"/>
      <c r="I794" s="4182">
        <f t="shared" ref="I794" si="18">IF(OR(F794=G794,F794&lt;G794),1,0)</f>
        <v>1</v>
      </c>
      <c r="J794" s="4183"/>
      <c r="K794" s="4184"/>
      <c r="L794" s="4184"/>
      <c r="M794" s="4185"/>
      <c r="N794" s="4184"/>
      <c r="O794" s="4184"/>
      <c r="P794" s="4184"/>
    </row>
    <row r="795" spans="1:16" s="4186" customFormat="1" ht="18.95" customHeight="1" outlineLevel="1">
      <c r="A795" s="4175"/>
      <c r="B795" s="4176" t="s">
        <v>1881</v>
      </c>
      <c r="C795" s="4177">
        <v>154</v>
      </c>
      <c r="D795" s="4178" t="s">
        <v>1939</v>
      </c>
      <c r="E795" s="4179"/>
      <c r="F795" s="4180">
        <f t="shared" si="17"/>
        <v>39</v>
      </c>
      <c r="G795" s="4181"/>
      <c r="H795" s="4179"/>
      <c r="I795" s="4187"/>
      <c r="J795" s="4183"/>
      <c r="K795" s="4184"/>
      <c r="L795" s="4184"/>
      <c r="M795" s="4185"/>
      <c r="N795" s="4184"/>
      <c r="O795" s="4184"/>
      <c r="P795" s="4184"/>
    </row>
    <row r="796" spans="1:16" s="4186" customFormat="1" ht="18.95" customHeight="1" outlineLevel="1">
      <c r="A796" s="4175"/>
      <c r="B796" s="4176" t="s">
        <v>1882</v>
      </c>
      <c r="C796" s="4177">
        <v>43</v>
      </c>
      <c r="D796" s="4178" t="s">
        <v>1939</v>
      </c>
      <c r="E796" s="4179"/>
      <c r="F796" s="4180">
        <f t="shared" si="17"/>
        <v>11</v>
      </c>
      <c r="G796" s="4181"/>
      <c r="H796" s="4179"/>
      <c r="I796" s="4187"/>
      <c r="J796" s="4183"/>
      <c r="K796" s="4184"/>
      <c r="L796" s="4184"/>
      <c r="M796" s="4185"/>
      <c r="N796" s="4184"/>
      <c r="O796" s="4184"/>
      <c r="P796" s="4184"/>
    </row>
    <row r="797" spans="1:16" s="4186" customFormat="1" ht="18.95" customHeight="1" outlineLevel="1">
      <c r="A797" s="4175"/>
      <c r="B797" s="4176" t="s">
        <v>1883</v>
      </c>
      <c r="C797" s="4177">
        <v>37</v>
      </c>
      <c r="D797" s="4178" t="s">
        <v>1939</v>
      </c>
      <c r="E797" s="4179"/>
      <c r="F797" s="4180">
        <f t="shared" si="17"/>
        <v>10</v>
      </c>
      <c r="G797" s="4181"/>
      <c r="H797" s="4179"/>
      <c r="I797" s="4187"/>
      <c r="J797" s="4183"/>
      <c r="K797" s="4184"/>
      <c r="L797" s="4184"/>
      <c r="M797" s="4185"/>
      <c r="N797" s="4184"/>
      <c r="O797" s="4184"/>
      <c r="P797" s="4184"/>
    </row>
    <row r="798" spans="1:16" s="4186" customFormat="1" ht="18.95" customHeight="1">
      <c r="A798" s="4175"/>
      <c r="B798" s="4176" t="s">
        <v>1884</v>
      </c>
      <c r="C798" s="4177">
        <f>SUM(C794:C797)</f>
        <v>455</v>
      </c>
      <c r="D798" s="4178" t="s">
        <v>1939</v>
      </c>
      <c r="E798" s="4179"/>
      <c r="F798" s="4180">
        <f t="shared" ref="F798:F849" si="19">ROUNDUP((C798*0.25),0)</f>
        <v>114</v>
      </c>
      <c r="G798" s="4180">
        <v>66</v>
      </c>
      <c r="H798" s="4188"/>
      <c r="I798" s="4182">
        <f t="shared" ref="I798:I799" si="20">IF(OR(F798=G798,F798&lt;G798),1,0)</f>
        <v>0</v>
      </c>
      <c r="J798" s="4183"/>
      <c r="K798" s="4184"/>
      <c r="L798" s="4184"/>
      <c r="M798" s="4185"/>
      <c r="N798" s="4184"/>
      <c r="O798" s="4184"/>
      <c r="P798" s="4184"/>
    </row>
    <row r="799" spans="1:16" s="2308" customFormat="1" ht="18.95" customHeight="1" outlineLevel="1">
      <c r="A799" s="1162"/>
      <c r="B799" s="824" t="s">
        <v>1885</v>
      </c>
      <c r="C799" s="2303">
        <v>229</v>
      </c>
      <c r="D799" s="1797" t="s">
        <v>1939</v>
      </c>
      <c r="E799" s="2304"/>
      <c r="F799" s="2416">
        <f t="shared" si="19"/>
        <v>58</v>
      </c>
      <c r="G799" s="2416">
        <v>0</v>
      </c>
      <c r="H799" s="2417"/>
      <c r="I799" s="3796">
        <f t="shared" si="20"/>
        <v>0</v>
      </c>
      <c r="J799" s="2408"/>
      <c r="K799" s="2306"/>
      <c r="L799" s="2306"/>
      <c r="M799" s="2307"/>
      <c r="N799" s="2306"/>
      <c r="O799" s="2306"/>
      <c r="P799" s="2306"/>
    </row>
    <row r="800" spans="1:16" s="2308" customFormat="1" ht="18.95" customHeight="1" outlineLevel="1">
      <c r="A800" s="1162"/>
      <c r="B800" s="824" t="s">
        <v>1886</v>
      </c>
      <c r="C800" s="2303">
        <v>108</v>
      </c>
      <c r="D800" s="1797" t="s">
        <v>1939</v>
      </c>
      <c r="E800" s="2304"/>
      <c r="F800" s="2416">
        <f t="shared" si="19"/>
        <v>27</v>
      </c>
      <c r="G800" s="2416"/>
      <c r="H800" s="2417"/>
      <c r="I800" s="2510"/>
      <c r="J800" s="2408"/>
      <c r="K800" s="2306"/>
      <c r="L800" s="2306"/>
      <c r="M800" s="2307"/>
      <c r="N800" s="2306"/>
      <c r="O800" s="2306"/>
      <c r="P800" s="2306"/>
    </row>
    <row r="801" spans="1:16" s="2308" customFormat="1" ht="18.95" customHeight="1" outlineLevel="1">
      <c r="A801" s="1162"/>
      <c r="B801" s="824" t="s">
        <v>1887</v>
      </c>
      <c r="C801" s="2303">
        <v>105</v>
      </c>
      <c r="D801" s="1797" t="s">
        <v>1939</v>
      </c>
      <c r="E801" s="2304"/>
      <c r="F801" s="2416">
        <f t="shared" si="19"/>
        <v>27</v>
      </c>
      <c r="G801" s="2416"/>
      <c r="H801" s="2417"/>
      <c r="I801" s="2510"/>
      <c r="J801" s="2408"/>
      <c r="K801" s="2306"/>
      <c r="L801" s="2306"/>
      <c r="M801" s="2307"/>
      <c r="N801" s="2306"/>
      <c r="O801" s="2306"/>
      <c r="P801" s="2306"/>
    </row>
    <row r="802" spans="1:16" s="2308" customFormat="1" ht="18.95" customHeight="1">
      <c r="A802" s="1162"/>
      <c r="B802" s="824" t="s">
        <v>1888</v>
      </c>
      <c r="C802" s="2303">
        <f>SUM(C799:C801)</f>
        <v>442</v>
      </c>
      <c r="D802" s="1797" t="s">
        <v>1939</v>
      </c>
      <c r="E802" s="2304"/>
      <c r="F802" s="2416">
        <f t="shared" si="19"/>
        <v>111</v>
      </c>
      <c r="G802" s="2416">
        <v>0</v>
      </c>
      <c r="H802" s="2417"/>
      <c r="I802" s="3796">
        <f t="shared" ref="I802:I803" si="21">IF(OR(F802=G802,F802&lt;G802),1,0)</f>
        <v>0</v>
      </c>
      <c r="J802" s="2408"/>
      <c r="K802" s="2306"/>
      <c r="L802" s="2306"/>
      <c r="M802" s="2307"/>
      <c r="N802" s="2306"/>
      <c r="O802" s="2306"/>
      <c r="P802" s="2306"/>
    </row>
    <row r="803" spans="1:16" s="2308" customFormat="1" ht="18.95" customHeight="1" outlineLevel="1">
      <c r="A803" s="1162"/>
      <c r="B803" s="824" t="s">
        <v>1889</v>
      </c>
      <c r="C803" s="2303">
        <v>211</v>
      </c>
      <c r="D803" s="1797" t="s">
        <v>1939</v>
      </c>
      <c r="E803" s="2304"/>
      <c r="F803" s="2416">
        <f t="shared" si="19"/>
        <v>53</v>
      </c>
      <c r="G803" s="2416">
        <v>24</v>
      </c>
      <c r="H803" s="2417"/>
      <c r="I803" s="3796">
        <f t="shared" si="21"/>
        <v>0</v>
      </c>
      <c r="J803" s="2408"/>
      <c r="K803" s="2306"/>
      <c r="L803" s="2306"/>
      <c r="M803" s="2307"/>
      <c r="N803" s="2306"/>
      <c r="O803" s="2306"/>
      <c r="P803" s="2306"/>
    </row>
    <row r="804" spans="1:16" s="2308" customFormat="1" ht="18.95" customHeight="1" outlineLevel="1">
      <c r="A804" s="1162"/>
      <c r="B804" s="824" t="s">
        <v>1890</v>
      </c>
      <c r="C804" s="2303">
        <v>94</v>
      </c>
      <c r="D804" s="1797" t="s">
        <v>1939</v>
      </c>
      <c r="E804" s="2304"/>
      <c r="F804" s="2416">
        <f t="shared" si="19"/>
        <v>24</v>
      </c>
      <c r="G804" s="2416"/>
      <c r="H804" s="2417"/>
      <c r="I804" s="2510"/>
      <c r="J804" s="2408"/>
      <c r="K804" s="2306"/>
      <c r="L804" s="2306"/>
      <c r="M804" s="2307"/>
      <c r="N804" s="2306"/>
      <c r="O804" s="2306"/>
      <c r="P804" s="2306"/>
    </row>
    <row r="805" spans="1:16" s="2308" customFormat="1" ht="18.95" customHeight="1" outlineLevel="1">
      <c r="A805" s="1162"/>
      <c r="B805" s="824" t="s">
        <v>1891</v>
      </c>
      <c r="C805" s="2303">
        <v>40</v>
      </c>
      <c r="D805" s="1797" t="s">
        <v>1939</v>
      </c>
      <c r="E805" s="2304"/>
      <c r="F805" s="2416">
        <f t="shared" si="19"/>
        <v>10</v>
      </c>
      <c r="G805" s="2416"/>
      <c r="H805" s="2417"/>
      <c r="I805" s="2510"/>
      <c r="J805" s="2408"/>
      <c r="K805" s="2306"/>
      <c r="L805" s="2306"/>
      <c r="M805" s="2307"/>
      <c r="N805" s="2306"/>
      <c r="O805" s="2306"/>
      <c r="P805" s="2306"/>
    </row>
    <row r="806" spans="1:16" s="2308" customFormat="1" ht="18.95" customHeight="1">
      <c r="A806" s="1162"/>
      <c r="B806" s="824" t="s">
        <v>1892</v>
      </c>
      <c r="C806" s="2303">
        <f>SUM(C803:C805)</f>
        <v>345</v>
      </c>
      <c r="D806" s="1797" t="s">
        <v>1939</v>
      </c>
      <c r="E806" s="2304"/>
      <c r="F806" s="2416">
        <f t="shared" si="19"/>
        <v>87</v>
      </c>
      <c r="G806" s="2416">
        <v>24</v>
      </c>
      <c r="H806" s="2417"/>
      <c r="I806" s="3796">
        <f t="shared" ref="I806:I807" si="22">IF(OR(F806=G806,F806&lt;G806),1,0)</f>
        <v>0</v>
      </c>
      <c r="J806" s="2408"/>
      <c r="K806" s="2306"/>
      <c r="L806" s="2306"/>
      <c r="M806" s="2307"/>
      <c r="N806" s="2306"/>
      <c r="O806" s="2306"/>
      <c r="P806" s="2306"/>
    </row>
    <row r="807" spans="1:16" s="2308" customFormat="1" ht="18.95" customHeight="1" outlineLevel="1">
      <c r="A807" s="1162"/>
      <c r="B807" s="824" t="s">
        <v>1893</v>
      </c>
      <c r="C807" s="2303">
        <v>200</v>
      </c>
      <c r="D807" s="1797" t="s">
        <v>1939</v>
      </c>
      <c r="E807" s="2304"/>
      <c r="F807" s="2416">
        <f t="shared" si="19"/>
        <v>50</v>
      </c>
      <c r="G807" s="2416">
        <v>66</v>
      </c>
      <c r="H807" s="2417"/>
      <c r="I807" s="3796">
        <f t="shared" si="22"/>
        <v>1</v>
      </c>
      <c r="J807" s="2408"/>
      <c r="K807" s="2306"/>
      <c r="L807" s="2306"/>
      <c r="M807" s="2307"/>
      <c r="N807" s="2306"/>
      <c r="O807" s="2306"/>
      <c r="P807" s="2306"/>
    </row>
    <row r="808" spans="1:16" s="2308" customFormat="1" ht="18.95" customHeight="1" outlineLevel="1">
      <c r="A808" s="1162"/>
      <c r="B808" s="824" t="s">
        <v>1894</v>
      </c>
      <c r="C808" s="2303">
        <v>103</v>
      </c>
      <c r="D808" s="1797" t="s">
        <v>1939</v>
      </c>
      <c r="E808" s="2304"/>
      <c r="F808" s="2416">
        <f t="shared" si="19"/>
        <v>26</v>
      </c>
      <c r="G808" s="2416"/>
      <c r="H808" s="2417"/>
      <c r="I808" s="2510"/>
      <c r="J808" s="2408"/>
      <c r="K808" s="2306"/>
      <c r="L808" s="2306"/>
      <c r="M808" s="2307"/>
      <c r="N808" s="2306"/>
      <c r="O808" s="2306"/>
      <c r="P808" s="2306"/>
    </row>
    <row r="809" spans="1:16" s="2308" customFormat="1" ht="18.95" customHeight="1" outlineLevel="1">
      <c r="A809" s="1162"/>
      <c r="B809" s="824" t="s">
        <v>1895</v>
      </c>
      <c r="C809" s="2303">
        <v>104</v>
      </c>
      <c r="D809" s="1797" t="s">
        <v>1939</v>
      </c>
      <c r="E809" s="2304"/>
      <c r="F809" s="2416">
        <f t="shared" si="19"/>
        <v>26</v>
      </c>
      <c r="G809" s="2416"/>
      <c r="H809" s="2417"/>
      <c r="I809" s="2510"/>
      <c r="J809" s="2408"/>
      <c r="K809" s="2306"/>
      <c r="L809" s="2306"/>
      <c r="M809" s="2307"/>
      <c r="N809" s="2306"/>
      <c r="O809" s="2306"/>
      <c r="P809" s="2306"/>
    </row>
    <row r="810" spans="1:16" s="2308" customFormat="1" ht="18.95" customHeight="1" outlineLevel="1">
      <c r="A810" s="1162"/>
      <c r="B810" s="824" t="s">
        <v>1896</v>
      </c>
      <c r="C810" s="2303">
        <v>19</v>
      </c>
      <c r="D810" s="1797" t="s">
        <v>1939</v>
      </c>
      <c r="E810" s="2304"/>
      <c r="F810" s="2416">
        <f t="shared" si="19"/>
        <v>5</v>
      </c>
      <c r="G810" s="2416"/>
      <c r="H810" s="2417"/>
      <c r="I810" s="2510"/>
      <c r="J810" s="2408"/>
      <c r="K810" s="2306"/>
      <c r="L810" s="2306"/>
      <c r="M810" s="2307"/>
      <c r="N810" s="2306"/>
      <c r="O810" s="2306"/>
      <c r="P810" s="2306"/>
    </row>
    <row r="811" spans="1:16" s="2308" customFormat="1" ht="18.95" customHeight="1">
      <c r="A811" s="1162"/>
      <c r="B811" s="824" t="s">
        <v>1897</v>
      </c>
      <c r="C811" s="2303">
        <f>SUM(C807:C810)</f>
        <v>426</v>
      </c>
      <c r="D811" s="1797" t="s">
        <v>1939</v>
      </c>
      <c r="E811" s="2304"/>
      <c r="F811" s="2416">
        <f t="shared" si="19"/>
        <v>107</v>
      </c>
      <c r="G811" s="2416">
        <v>66</v>
      </c>
      <c r="H811" s="2417"/>
      <c r="I811" s="3796">
        <f t="shared" ref="I811:I812" si="23">IF(OR(F811=G811,F811&lt;G811),1,0)</f>
        <v>0</v>
      </c>
      <c r="J811" s="2408"/>
      <c r="K811" s="2306"/>
      <c r="L811" s="2306"/>
      <c r="M811" s="2307"/>
      <c r="N811" s="2306"/>
      <c r="O811" s="2306"/>
      <c r="P811" s="2306"/>
    </row>
    <row r="812" spans="1:16" s="2308" customFormat="1" ht="18.95" customHeight="1" outlineLevel="1">
      <c r="A812" s="1162"/>
      <c r="B812" s="824" t="s">
        <v>1898</v>
      </c>
      <c r="C812" s="2303">
        <v>267</v>
      </c>
      <c r="D812" s="1797" t="s">
        <v>1939</v>
      </c>
      <c r="E812" s="2304"/>
      <c r="F812" s="2416">
        <f t="shared" si="19"/>
        <v>67</v>
      </c>
      <c r="G812" s="2416">
        <v>61</v>
      </c>
      <c r="H812" s="2417"/>
      <c r="I812" s="3796">
        <f t="shared" si="23"/>
        <v>0</v>
      </c>
      <c r="J812" s="2408"/>
      <c r="K812" s="2306"/>
      <c r="L812" s="2306"/>
      <c r="M812" s="2307"/>
      <c r="N812" s="2306"/>
      <c r="O812" s="2306"/>
      <c r="P812" s="2306"/>
    </row>
    <row r="813" spans="1:16" s="2308" customFormat="1" ht="18.95" customHeight="1" outlineLevel="1">
      <c r="A813" s="1162"/>
      <c r="B813" s="824" t="s">
        <v>1899</v>
      </c>
      <c r="C813" s="2303">
        <v>20</v>
      </c>
      <c r="D813" s="1797" t="s">
        <v>1939</v>
      </c>
      <c r="E813" s="2304"/>
      <c r="F813" s="2416">
        <f t="shared" si="19"/>
        <v>5</v>
      </c>
      <c r="G813" s="2416"/>
      <c r="H813" s="2417"/>
      <c r="I813" s="2510"/>
      <c r="J813" s="2408"/>
      <c r="K813" s="2306"/>
      <c r="L813" s="2306"/>
      <c r="M813" s="2307"/>
      <c r="N813" s="2306"/>
      <c r="O813" s="2306"/>
      <c r="P813" s="2306"/>
    </row>
    <row r="814" spans="1:16" s="2308" customFormat="1" ht="18.95" customHeight="1">
      <c r="A814" s="1162"/>
      <c r="B814" s="824" t="s">
        <v>1900</v>
      </c>
      <c r="C814" s="889">
        <f>SUM(C812:C813)</f>
        <v>287</v>
      </c>
      <c r="D814" s="1797" t="s">
        <v>1939</v>
      </c>
      <c r="E814" s="2304"/>
      <c r="F814" s="2416">
        <f t="shared" si="19"/>
        <v>72</v>
      </c>
      <c r="G814" s="2416">
        <v>61</v>
      </c>
      <c r="H814" s="2417"/>
      <c r="I814" s="3796">
        <f t="shared" ref="I814:I815" si="24">IF(OR(F814=G814,F814&lt;G814),1,0)</f>
        <v>0</v>
      </c>
      <c r="J814" s="2408"/>
      <c r="K814" s="2306"/>
      <c r="L814" s="2306"/>
      <c r="M814" s="2307"/>
      <c r="N814" s="2306"/>
      <c r="O814" s="2306"/>
      <c r="P814" s="2306"/>
    </row>
    <row r="815" spans="1:16" s="2308" customFormat="1" ht="18.95" customHeight="1" outlineLevel="1">
      <c r="A815" s="2455" t="s">
        <v>2026</v>
      </c>
      <c r="B815" s="2436" t="s">
        <v>1901</v>
      </c>
      <c r="C815" s="2499">
        <v>394</v>
      </c>
      <c r="D815" s="1797" t="s">
        <v>1939</v>
      </c>
      <c r="E815" s="2478"/>
      <c r="F815" s="2416">
        <f t="shared" si="19"/>
        <v>99</v>
      </c>
      <c r="G815" s="2416">
        <v>91</v>
      </c>
      <c r="H815" s="2417"/>
      <c r="I815" s="3796">
        <f t="shared" si="24"/>
        <v>0</v>
      </c>
      <c r="J815" s="2441"/>
      <c r="K815" s="2306"/>
      <c r="L815" s="2306"/>
      <c r="M815" s="2307"/>
      <c r="N815" s="2306"/>
      <c r="O815" s="2306"/>
      <c r="P815" s="2306"/>
    </row>
    <row r="816" spans="1:16" s="2308" customFormat="1" ht="18.95" customHeight="1" outlineLevel="1">
      <c r="A816" s="1162"/>
      <c r="B816" s="824" t="s">
        <v>1902</v>
      </c>
      <c r="C816" s="2303">
        <v>68</v>
      </c>
      <c r="D816" s="1797" t="s">
        <v>1939</v>
      </c>
      <c r="E816" s="2304"/>
      <c r="F816" s="2416">
        <f t="shared" si="19"/>
        <v>17</v>
      </c>
      <c r="G816" s="2416"/>
      <c r="H816" s="2417"/>
      <c r="I816" s="2510"/>
      <c r="J816" s="2408"/>
      <c r="K816" s="2306"/>
      <c r="L816" s="2306"/>
      <c r="M816" s="2307"/>
      <c r="N816" s="2306"/>
      <c r="O816" s="2306"/>
      <c r="P816" s="2306"/>
    </row>
    <row r="817" spans="1:16" s="2308" customFormat="1" ht="18.95" customHeight="1" outlineLevel="1">
      <c r="A817" s="1162"/>
      <c r="B817" s="824" t="s">
        <v>1903</v>
      </c>
      <c r="C817" s="2303">
        <v>60</v>
      </c>
      <c r="D817" s="1797" t="s">
        <v>1939</v>
      </c>
      <c r="E817" s="2304"/>
      <c r="F817" s="2416">
        <f t="shared" si="19"/>
        <v>15</v>
      </c>
      <c r="G817" s="2416"/>
      <c r="H817" s="2417"/>
      <c r="I817" s="2510"/>
      <c r="J817" s="2408"/>
      <c r="K817" s="2306"/>
      <c r="L817" s="2306"/>
      <c r="M817" s="2307"/>
      <c r="N817" s="2306"/>
      <c r="O817" s="2306"/>
      <c r="P817" s="2306"/>
    </row>
    <row r="818" spans="1:16" s="2308" customFormat="1" ht="18.95" customHeight="1" outlineLevel="1">
      <c r="A818" s="1483"/>
      <c r="B818" s="824" t="s">
        <v>1904</v>
      </c>
      <c r="C818" s="2303">
        <v>23</v>
      </c>
      <c r="D818" s="1797" t="s">
        <v>1939</v>
      </c>
      <c r="E818" s="2304"/>
      <c r="F818" s="2416">
        <f t="shared" si="19"/>
        <v>6</v>
      </c>
      <c r="G818" s="2416"/>
      <c r="H818" s="2417"/>
      <c r="I818" s="2510"/>
      <c r="J818" s="2408"/>
      <c r="K818" s="2306"/>
      <c r="L818" s="2306"/>
      <c r="M818" s="2307"/>
      <c r="N818" s="2306"/>
      <c r="O818" s="2306"/>
      <c r="P818" s="2306"/>
    </row>
    <row r="819" spans="1:16" s="2308" customFormat="1" ht="18.95" customHeight="1">
      <c r="A819" s="1162"/>
      <c r="B819" s="824" t="s">
        <v>1905</v>
      </c>
      <c r="C819" s="2303">
        <f>SUM(C815:C818)</f>
        <v>545</v>
      </c>
      <c r="D819" s="1797" t="s">
        <v>1939</v>
      </c>
      <c r="E819" s="2304"/>
      <c r="F819" s="2416">
        <f t="shared" si="19"/>
        <v>137</v>
      </c>
      <c r="G819" s="2416">
        <v>91</v>
      </c>
      <c r="H819" s="2417"/>
      <c r="I819" s="3796">
        <f t="shared" ref="I819:I820" si="25">IF(OR(F819=G819,F819&lt;G819),1,0)</f>
        <v>0</v>
      </c>
      <c r="J819" s="2408"/>
      <c r="K819" s="2306"/>
      <c r="L819" s="2306"/>
      <c r="M819" s="2307"/>
      <c r="N819" s="2306"/>
      <c r="O819" s="2306"/>
      <c r="P819" s="2306"/>
    </row>
    <row r="820" spans="1:16" s="2308" customFormat="1" ht="18.95" customHeight="1" outlineLevel="1">
      <c r="A820" s="1162"/>
      <c r="B820" s="824" t="s">
        <v>1906</v>
      </c>
      <c r="C820" s="2303">
        <v>108</v>
      </c>
      <c r="D820" s="1797" t="s">
        <v>1939</v>
      </c>
      <c r="E820" s="2304"/>
      <c r="F820" s="2416">
        <f t="shared" si="19"/>
        <v>27</v>
      </c>
      <c r="G820" s="2416">
        <v>29</v>
      </c>
      <c r="H820" s="2417"/>
      <c r="I820" s="3796">
        <f t="shared" si="25"/>
        <v>1</v>
      </c>
      <c r="J820" s="2408"/>
      <c r="K820" s="2306"/>
      <c r="L820" s="2306"/>
      <c r="M820" s="2307"/>
      <c r="N820" s="2306"/>
      <c r="O820" s="2306"/>
      <c r="P820" s="2306"/>
    </row>
    <row r="821" spans="1:16" s="2308" customFormat="1" ht="18.95" customHeight="1" outlineLevel="1">
      <c r="A821" s="1162"/>
      <c r="B821" s="824" t="s">
        <v>1907</v>
      </c>
      <c r="C821" s="2303">
        <v>35</v>
      </c>
      <c r="D821" s="1797" t="s">
        <v>1939</v>
      </c>
      <c r="E821" s="2304"/>
      <c r="F821" s="2416">
        <f t="shared" si="19"/>
        <v>9</v>
      </c>
      <c r="G821" s="2416"/>
      <c r="H821" s="2417"/>
      <c r="I821" s="2510"/>
      <c r="J821" s="2408"/>
      <c r="K821" s="2306"/>
      <c r="L821" s="2306"/>
      <c r="M821" s="2307"/>
      <c r="N821" s="2306"/>
      <c r="O821" s="2306"/>
      <c r="P821" s="2306"/>
    </row>
    <row r="822" spans="1:16" s="2308" customFormat="1" ht="18.95" customHeight="1" outlineLevel="1">
      <c r="A822" s="1162"/>
      <c r="B822" s="824" t="s">
        <v>1908</v>
      </c>
      <c r="C822" s="2303">
        <v>66</v>
      </c>
      <c r="D822" s="1797" t="s">
        <v>1939</v>
      </c>
      <c r="E822" s="2304"/>
      <c r="F822" s="2416">
        <f t="shared" si="19"/>
        <v>17</v>
      </c>
      <c r="G822" s="2416"/>
      <c r="H822" s="2417"/>
      <c r="I822" s="2510"/>
      <c r="J822" s="2408"/>
      <c r="K822" s="2306"/>
      <c r="L822" s="2306"/>
      <c r="M822" s="2307"/>
      <c r="N822" s="2306"/>
      <c r="O822" s="2306"/>
      <c r="P822" s="2306"/>
    </row>
    <row r="823" spans="1:16" s="2308" customFormat="1" ht="18.95" customHeight="1">
      <c r="A823" s="1162"/>
      <c r="B823" s="824" t="s">
        <v>1909</v>
      </c>
      <c r="C823" s="2303">
        <f>SUM(C820:C822)</f>
        <v>209</v>
      </c>
      <c r="D823" s="1797" t="s">
        <v>1939</v>
      </c>
      <c r="E823" s="2304"/>
      <c r="F823" s="2416">
        <f t="shared" si="19"/>
        <v>53</v>
      </c>
      <c r="G823" s="2416">
        <v>29</v>
      </c>
      <c r="H823" s="2417"/>
      <c r="I823" s="3796">
        <f t="shared" ref="I823:I825" si="26">IF(OR(F823=G823,F823&lt;G823),1,0)</f>
        <v>0</v>
      </c>
      <c r="J823" s="2408"/>
      <c r="K823" s="2306"/>
      <c r="L823" s="2306"/>
      <c r="M823" s="2307"/>
      <c r="N823" s="2306"/>
      <c r="O823" s="2306"/>
      <c r="P823" s="2306"/>
    </row>
    <row r="824" spans="1:16" s="2308" customFormat="1" ht="18.95" customHeight="1">
      <c r="A824" s="1162"/>
      <c r="B824" s="824" t="s">
        <v>1910</v>
      </c>
      <c r="C824" s="2303">
        <v>103</v>
      </c>
      <c r="D824" s="1797" t="s">
        <v>1939</v>
      </c>
      <c r="E824" s="2304"/>
      <c r="F824" s="2416">
        <f t="shared" si="19"/>
        <v>26</v>
      </c>
      <c r="G824" s="2416">
        <v>23</v>
      </c>
      <c r="H824" s="2417"/>
      <c r="I824" s="3796">
        <f t="shared" si="26"/>
        <v>0</v>
      </c>
      <c r="J824" s="2408"/>
      <c r="K824" s="2306"/>
      <c r="L824" s="2306"/>
      <c r="M824" s="2307"/>
      <c r="N824" s="2306"/>
      <c r="O824" s="2306"/>
      <c r="P824" s="2306"/>
    </row>
    <row r="825" spans="1:16" s="2308" customFormat="1" ht="18.95" customHeight="1" outlineLevel="1">
      <c r="A825" s="1162"/>
      <c r="B825" s="824" t="s">
        <v>1911</v>
      </c>
      <c r="C825" s="2303">
        <v>41</v>
      </c>
      <c r="D825" s="1797" t="s">
        <v>1939</v>
      </c>
      <c r="E825" s="2304"/>
      <c r="F825" s="2416">
        <f t="shared" si="19"/>
        <v>11</v>
      </c>
      <c r="G825" s="2416">
        <v>0</v>
      </c>
      <c r="H825" s="2417"/>
      <c r="I825" s="3796">
        <f t="shared" si="26"/>
        <v>0</v>
      </c>
      <c r="J825" s="2408"/>
      <c r="K825" s="2306"/>
      <c r="L825" s="2306"/>
      <c r="M825" s="2307"/>
      <c r="N825" s="2306"/>
      <c r="O825" s="2306"/>
      <c r="P825" s="2306"/>
    </row>
    <row r="826" spans="1:16" s="2308" customFormat="1" ht="18.95" customHeight="1" outlineLevel="1">
      <c r="A826" s="1162"/>
      <c r="B826" s="824" t="s">
        <v>1912</v>
      </c>
      <c r="C826" s="2303">
        <v>36</v>
      </c>
      <c r="D826" s="1797" t="s">
        <v>1939</v>
      </c>
      <c r="E826" s="2304"/>
      <c r="F826" s="2416">
        <f t="shared" si="19"/>
        <v>9</v>
      </c>
      <c r="G826" s="2416"/>
      <c r="H826" s="2417"/>
      <c r="I826" s="2510"/>
      <c r="J826" s="2408"/>
      <c r="K826" s="2306"/>
      <c r="L826" s="2306"/>
      <c r="M826" s="2307"/>
      <c r="N826" s="2306"/>
      <c r="O826" s="2306"/>
      <c r="P826" s="2306"/>
    </row>
    <row r="827" spans="1:16" s="2308" customFormat="1" ht="18.95" customHeight="1">
      <c r="A827" s="1162"/>
      <c r="B827" s="824" t="s">
        <v>1913</v>
      </c>
      <c r="C827" s="2303">
        <f>SUM(C825:C826)</f>
        <v>77</v>
      </c>
      <c r="D827" s="1797" t="s">
        <v>1939</v>
      </c>
      <c r="E827" s="2304"/>
      <c r="F827" s="2416">
        <f t="shared" si="19"/>
        <v>20</v>
      </c>
      <c r="G827" s="2416">
        <v>0</v>
      </c>
      <c r="H827" s="2417"/>
      <c r="I827" s="3796">
        <f t="shared" ref="I827:I828" si="27">IF(OR(F827=G827,F827&lt;G827),1,0)</f>
        <v>0</v>
      </c>
      <c r="J827" s="2408"/>
      <c r="K827" s="2306"/>
      <c r="L827" s="2306"/>
      <c r="M827" s="2307"/>
      <c r="N827" s="2306"/>
      <c r="O827" s="2306"/>
      <c r="P827" s="2306"/>
    </row>
    <row r="828" spans="1:16" s="2308" customFormat="1" ht="18.95" customHeight="1" outlineLevel="1">
      <c r="A828" s="1162"/>
      <c r="B828" s="824" t="s">
        <v>1914</v>
      </c>
      <c r="C828" s="2303">
        <v>68</v>
      </c>
      <c r="D828" s="1797" t="s">
        <v>1939</v>
      </c>
      <c r="E828" s="2304"/>
      <c r="F828" s="2416">
        <f t="shared" si="19"/>
        <v>17</v>
      </c>
      <c r="G828" s="2416">
        <v>12</v>
      </c>
      <c r="H828" s="2417"/>
      <c r="I828" s="3796">
        <f t="shared" si="27"/>
        <v>0</v>
      </c>
      <c r="J828" s="2408"/>
      <c r="K828" s="2306"/>
      <c r="L828" s="2306"/>
      <c r="M828" s="2307"/>
      <c r="N828" s="2306"/>
      <c r="O828" s="2306"/>
      <c r="P828" s="2306"/>
    </row>
    <row r="829" spans="1:16" s="2308" customFormat="1" ht="18.95" customHeight="1" outlineLevel="1">
      <c r="A829" s="1162"/>
      <c r="B829" s="824" t="s">
        <v>1915</v>
      </c>
      <c r="C829" s="2303">
        <v>76</v>
      </c>
      <c r="D829" s="1797" t="s">
        <v>1939</v>
      </c>
      <c r="E829" s="2304"/>
      <c r="F829" s="2416">
        <f t="shared" si="19"/>
        <v>19</v>
      </c>
      <c r="G829" s="2416"/>
      <c r="H829" s="2417"/>
      <c r="I829" s="2510"/>
      <c r="J829" s="2408"/>
      <c r="K829" s="2306"/>
      <c r="L829" s="2306"/>
      <c r="M829" s="2307"/>
      <c r="N829" s="2306"/>
      <c r="O829" s="2306"/>
      <c r="P829" s="2306"/>
    </row>
    <row r="830" spans="1:16" s="2308" customFormat="1" ht="18.95" customHeight="1" outlineLevel="1">
      <c r="A830" s="1162"/>
      <c r="B830" s="824" t="s">
        <v>1916</v>
      </c>
      <c r="C830" s="2303">
        <v>86</v>
      </c>
      <c r="D830" s="1797" t="s">
        <v>1939</v>
      </c>
      <c r="E830" s="2304"/>
      <c r="F830" s="2416">
        <f t="shared" si="19"/>
        <v>22</v>
      </c>
      <c r="G830" s="2416"/>
      <c r="H830" s="2417"/>
      <c r="I830" s="2510"/>
      <c r="J830" s="2408"/>
      <c r="K830" s="2306"/>
      <c r="L830" s="2306"/>
      <c r="M830" s="2307"/>
      <c r="N830" s="2306"/>
      <c r="O830" s="2306"/>
      <c r="P830" s="2306"/>
    </row>
    <row r="831" spans="1:16" s="2308" customFormat="1" ht="18.95" customHeight="1">
      <c r="A831" s="1162"/>
      <c r="B831" s="824" t="s">
        <v>1917</v>
      </c>
      <c r="C831" s="2303">
        <f>SUM(C828:C830)</f>
        <v>230</v>
      </c>
      <c r="D831" s="1797" t="s">
        <v>1939</v>
      </c>
      <c r="E831" s="2304"/>
      <c r="F831" s="2416">
        <f t="shared" si="19"/>
        <v>58</v>
      </c>
      <c r="G831" s="2416">
        <v>12</v>
      </c>
      <c r="H831" s="2417"/>
      <c r="I831" s="3796">
        <f t="shared" ref="I831:I832" si="28">IF(OR(F831=G831,F831&lt;G831),1,0)</f>
        <v>0</v>
      </c>
      <c r="J831" s="2408"/>
      <c r="K831" s="2306"/>
      <c r="L831" s="2306"/>
      <c r="M831" s="2307"/>
      <c r="N831" s="2306"/>
      <c r="O831" s="2306"/>
      <c r="P831" s="2306"/>
    </row>
    <row r="832" spans="1:16" s="2308" customFormat="1" ht="18.95" customHeight="1" outlineLevel="1">
      <c r="A832" s="1162"/>
      <c r="B832" s="824" t="s">
        <v>1918</v>
      </c>
      <c r="C832" s="2303">
        <v>72</v>
      </c>
      <c r="D832" s="1797" t="s">
        <v>1939</v>
      </c>
      <c r="E832" s="2304"/>
      <c r="F832" s="2416">
        <f t="shared" si="19"/>
        <v>18</v>
      </c>
      <c r="G832" s="2416">
        <v>0</v>
      </c>
      <c r="H832" s="2417"/>
      <c r="I832" s="3796">
        <f t="shared" si="28"/>
        <v>0</v>
      </c>
      <c r="J832" s="2408"/>
      <c r="K832" s="2306"/>
      <c r="L832" s="2306"/>
      <c r="M832" s="2307"/>
      <c r="N832" s="2306"/>
      <c r="O832" s="2306"/>
      <c r="P832" s="2306"/>
    </row>
    <row r="833" spans="1:16" s="2308" customFormat="1" ht="18.95" customHeight="1" outlineLevel="1">
      <c r="A833" s="1162"/>
      <c r="B833" s="824" t="s">
        <v>1919</v>
      </c>
      <c r="C833" s="2303">
        <v>32</v>
      </c>
      <c r="D833" s="1797" t="s">
        <v>1939</v>
      </c>
      <c r="E833" s="2304"/>
      <c r="F833" s="2416">
        <f t="shared" si="19"/>
        <v>8</v>
      </c>
      <c r="G833" s="2416"/>
      <c r="H833" s="2417"/>
      <c r="I833" s="2510"/>
      <c r="J833" s="2408"/>
      <c r="K833" s="2306"/>
      <c r="L833" s="2306"/>
      <c r="M833" s="2307"/>
      <c r="N833" s="2306"/>
      <c r="O833" s="2306"/>
      <c r="P833" s="2306"/>
    </row>
    <row r="834" spans="1:16" s="2308" customFormat="1" ht="18.95" customHeight="1" outlineLevel="1">
      <c r="A834" s="1162"/>
      <c r="B834" s="824" t="s">
        <v>1920</v>
      </c>
      <c r="C834" s="2303">
        <v>35</v>
      </c>
      <c r="D834" s="1797" t="s">
        <v>1939</v>
      </c>
      <c r="E834" s="2304"/>
      <c r="F834" s="2416">
        <f t="shared" si="19"/>
        <v>9</v>
      </c>
      <c r="G834" s="2416"/>
      <c r="H834" s="2417"/>
      <c r="I834" s="2510"/>
      <c r="J834" s="2408"/>
      <c r="K834" s="2306"/>
      <c r="L834" s="2306"/>
      <c r="M834" s="2307"/>
      <c r="N834" s="2306"/>
      <c r="O834" s="2306"/>
      <c r="P834" s="2306"/>
    </row>
    <row r="835" spans="1:16" s="2308" customFormat="1" ht="18.95" customHeight="1">
      <c r="A835" s="1162"/>
      <c r="B835" s="824" t="s">
        <v>1921</v>
      </c>
      <c r="C835" s="2303">
        <f>SUM(C832:C834)</f>
        <v>139</v>
      </c>
      <c r="D835" s="1797" t="s">
        <v>1939</v>
      </c>
      <c r="E835" s="2304"/>
      <c r="F835" s="2416">
        <f t="shared" si="19"/>
        <v>35</v>
      </c>
      <c r="G835" s="2416">
        <v>0</v>
      </c>
      <c r="H835" s="2417"/>
      <c r="I835" s="3796">
        <f t="shared" ref="I835:I836" si="29">IF(OR(F835=G835,F835&lt;G835),1,0)</f>
        <v>0</v>
      </c>
      <c r="J835" s="2408"/>
      <c r="K835" s="2306"/>
      <c r="L835" s="2306"/>
      <c r="M835" s="2307"/>
      <c r="N835" s="2306"/>
      <c r="O835" s="2306"/>
      <c r="P835" s="2306"/>
    </row>
    <row r="836" spans="1:16" s="2308" customFormat="1" ht="18.95" customHeight="1" outlineLevel="1">
      <c r="A836" s="1162"/>
      <c r="B836" s="824" t="s">
        <v>1922</v>
      </c>
      <c r="C836" s="2303">
        <v>109</v>
      </c>
      <c r="D836" s="1797" t="s">
        <v>1939</v>
      </c>
      <c r="E836" s="2304"/>
      <c r="F836" s="2416">
        <f t="shared" si="19"/>
        <v>28</v>
      </c>
      <c r="G836" s="2416">
        <v>15</v>
      </c>
      <c r="H836" s="2417"/>
      <c r="I836" s="3796">
        <f t="shared" si="29"/>
        <v>0</v>
      </c>
      <c r="J836" s="2408"/>
      <c r="K836" s="2306"/>
      <c r="L836" s="2306"/>
      <c r="M836" s="2307"/>
      <c r="N836" s="2306"/>
      <c r="O836" s="2306"/>
      <c r="P836" s="2306"/>
    </row>
    <row r="837" spans="1:16" s="2308" customFormat="1" ht="18.95" customHeight="1" outlineLevel="1">
      <c r="A837" s="1162"/>
      <c r="B837" s="824" t="s">
        <v>1923</v>
      </c>
      <c r="C837" s="2303">
        <v>70</v>
      </c>
      <c r="D837" s="1797" t="s">
        <v>1939</v>
      </c>
      <c r="E837" s="2304"/>
      <c r="F837" s="2416">
        <f t="shared" si="19"/>
        <v>18</v>
      </c>
      <c r="G837" s="2416"/>
      <c r="H837" s="2417"/>
      <c r="I837" s="2510"/>
      <c r="J837" s="2408"/>
      <c r="K837" s="2306"/>
      <c r="L837" s="2306"/>
      <c r="M837" s="2307"/>
      <c r="N837" s="2306"/>
      <c r="O837" s="2306"/>
      <c r="P837" s="2306"/>
    </row>
    <row r="838" spans="1:16" s="2308" customFormat="1" ht="18.95" customHeight="1" outlineLevel="1">
      <c r="A838" s="1162"/>
      <c r="B838" s="824" t="s">
        <v>1924</v>
      </c>
      <c r="C838" s="2303">
        <v>54</v>
      </c>
      <c r="D838" s="1797" t="s">
        <v>1939</v>
      </c>
      <c r="E838" s="2304"/>
      <c r="F838" s="2416">
        <f t="shared" si="19"/>
        <v>14</v>
      </c>
      <c r="G838" s="2416"/>
      <c r="H838" s="2417"/>
      <c r="I838" s="2510"/>
      <c r="J838" s="2408"/>
      <c r="K838" s="2306"/>
      <c r="L838" s="2306"/>
      <c r="M838" s="2307"/>
      <c r="N838" s="2306"/>
      <c r="O838" s="2306"/>
      <c r="P838" s="2306"/>
    </row>
    <row r="839" spans="1:16" s="2308" customFormat="1" ht="18.95" customHeight="1" outlineLevel="1">
      <c r="A839" s="1166"/>
      <c r="B839" s="990" t="s">
        <v>1925</v>
      </c>
      <c r="C839" s="2309">
        <v>9</v>
      </c>
      <c r="D839" s="1797" t="s">
        <v>1939</v>
      </c>
      <c r="E839" s="2310"/>
      <c r="F839" s="2416">
        <f t="shared" si="19"/>
        <v>3</v>
      </c>
      <c r="G839" s="2416"/>
      <c r="H839" s="2417"/>
      <c r="I839" s="2510"/>
      <c r="J839" s="2434"/>
      <c r="K839" s="2306"/>
      <c r="L839" s="2306"/>
      <c r="M839" s="2307"/>
      <c r="N839" s="2306"/>
      <c r="O839" s="2306"/>
      <c r="P839" s="2306"/>
    </row>
    <row r="840" spans="1:16" s="2308" customFormat="1" ht="18.95" customHeight="1">
      <c r="A840" s="2455"/>
      <c r="B840" s="2436" t="s">
        <v>1926</v>
      </c>
      <c r="C840" s="2499">
        <f>SUM(C836:C839)</f>
        <v>242</v>
      </c>
      <c r="D840" s="1797" t="s">
        <v>1939</v>
      </c>
      <c r="E840" s="2478"/>
      <c r="F840" s="2416">
        <f t="shared" si="19"/>
        <v>61</v>
      </c>
      <c r="G840" s="2416">
        <v>15</v>
      </c>
      <c r="H840" s="2417"/>
      <c r="I840" s="3796">
        <f t="shared" ref="I840:I841" si="30">IF(OR(F840=G840,F840&lt;G840),1,0)</f>
        <v>0</v>
      </c>
      <c r="J840" s="2441"/>
      <c r="K840" s="2306"/>
      <c r="L840" s="2306"/>
      <c r="M840" s="2307"/>
      <c r="N840" s="2306"/>
      <c r="O840" s="2306"/>
      <c r="P840" s="2306"/>
    </row>
    <row r="841" spans="1:16" s="2308" customFormat="1" ht="18.95" customHeight="1" outlineLevel="1">
      <c r="A841" s="1162"/>
      <c r="B841" s="824" t="s">
        <v>1927</v>
      </c>
      <c r="C841" s="2303">
        <v>144</v>
      </c>
      <c r="D841" s="1797" t="s">
        <v>1939</v>
      </c>
      <c r="E841" s="2304"/>
      <c r="F841" s="2416">
        <f t="shared" si="19"/>
        <v>36</v>
      </c>
      <c r="G841" s="2416">
        <v>21</v>
      </c>
      <c r="H841" s="2417"/>
      <c r="I841" s="3796">
        <f t="shared" si="30"/>
        <v>0</v>
      </c>
      <c r="J841" s="2408"/>
      <c r="K841" s="2306"/>
      <c r="L841" s="2306"/>
      <c r="M841" s="2307"/>
      <c r="N841" s="2306"/>
      <c r="O841" s="2306"/>
      <c r="P841" s="2306"/>
    </row>
    <row r="842" spans="1:16" s="2308" customFormat="1" ht="18.95" customHeight="1" outlineLevel="1">
      <c r="A842" s="1162"/>
      <c r="B842" s="824" t="s">
        <v>1928</v>
      </c>
      <c r="C842" s="2303">
        <v>46</v>
      </c>
      <c r="D842" s="1797" t="s">
        <v>1939</v>
      </c>
      <c r="E842" s="2304"/>
      <c r="F842" s="2416">
        <f t="shared" si="19"/>
        <v>12</v>
      </c>
      <c r="G842" s="2416"/>
      <c r="H842" s="2417"/>
      <c r="I842" s="2510"/>
      <c r="J842" s="2408"/>
      <c r="K842" s="2306"/>
      <c r="L842" s="2306"/>
      <c r="M842" s="2307"/>
      <c r="N842" s="2306"/>
      <c r="O842" s="2306"/>
      <c r="P842" s="2306"/>
    </row>
    <row r="843" spans="1:16" s="2308" customFormat="1" ht="18.95" customHeight="1">
      <c r="A843" s="1162"/>
      <c r="B843" s="824" t="s">
        <v>1929</v>
      </c>
      <c r="C843" s="2303">
        <f>SUM(C841:C842)</f>
        <v>190</v>
      </c>
      <c r="D843" s="1797" t="s">
        <v>1939</v>
      </c>
      <c r="E843" s="2304"/>
      <c r="F843" s="2416">
        <f t="shared" si="19"/>
        <v>48</v>
      </c>
      <c r="G843" s="2416">
        <v>21</v>
      </c>
      <c r="H843" s="2417"/>
      <c r="I843" s="3796">
        <f t="shared" ref="I843:I844" si="31">IF(OR(F843=G843,F843&lt;G843),1,0)</f>
        <v>0</v>
      </c>
      <c r="J843" s="2408"/>
      <c r="K843" s="2306"/>
      <c r="L843" s="2306"/>
      <c r="M843" s="2307"/>
      <c r="N843" s="2306"/>
      <c r="O843" s="2306"/>
      <c r="P843" s="2306"/>
    </row>
    <row r="844" spans="1:16" s="2308" customFormat="1" ht="18.95" customHeight="1" outlineLevel="1">
      <c r="A844" s="1162"/>
      <c r="B844" s="824" t="s">
        <v>1930</v>
      </c>
      <c r="C844" s="2303">
        <v>193</v>
      </c>
      <c r="D844" s="1797" t="s">
        <v>1939</v>
      </c>
      <c r="E844" s="2304"/>
      <c r="F844" s="2416">
        <f t="shared" si="19"/>
        <v>49</v>
      </c>
      <c r="G844" s="2416">
        <v>0</v>
      </c>
      <c r="H844" s="2417"/>
      <c r="I844" s="3796">
        <f t="shared" si="31"/>
        <v>0</v>
      </c>
      <c r="J844" s="2408"/>
      <c r="K844" s="2306"/>
      <c r="L844" s="2306"/>
      <c r="M844" s="2307"/>
      <c r="N844" s="2306"/>
      <c r="O844" s="2306"/>
      <c r="P844" s="2306"/>
    </row>
    <row r="845" spans="1:16" s="2308" customFormat="1" ht="18.95" customHeight="1" outlineLevel="1">
      <c r="A845" s="1162"/>
      <c r="B845" s="824" t="s">
        <v>1931</v>
      </c>
      <c r="C845" s="2303">
        <v>55</v>
      </c>
      <c r="D845" s="1797" t="s">
        <v>1939</v>
      </c>
      <c r="E845" s="2304"/>
      <c r="F845" s="2416">
        <f t="shared" si="19"/>
        <v>14</v>
      </c>
      <c r="G845" s="2416"/>
      <c r="H845" s="2417"/>
      <c r="I845" s="2510"/>
      <c r="J845" s="2408"/>
      <c r="K845" s="2306"/>
      <c r="L845" s="2306"/>
      <c r="M845" s="2307"/>
      <c r="N845" s="2306"/>
      <c r="O845" s="2306"/>
      <c r="P845" s="2306"/>
    </row>
    <row r="846" spans="1:16" s="2308" customFormat="1" ht="18.95" customHeight="1">
      <c r="A846" s="2410"/>
      <c r="B846" s="824" t="s">
        <v>1932</v>
      </c>
      <c r="C846" s="2303">
        <f>SUM(C844:C845)</f>
        <v>248</v>
      </c>
      <c r="D846" s="1797" t="s">
        <v>1939</v>
      </c>
      <c r="E846" s="2304"/>
      <c r="F846" s="2416">
        <f t="shared" si="19"/>
        <v>62</v>
      </c>
      <c r="G846" s="2416">
        <v>0</v>
      </c>
      <c r="H846" s="2417"/>
      <c r="I846" s="3796">
        <f t="shared" ref="I846:I847" si="32">IF(OR(F846=G846,F846&lt;G846),1,0)</f>
        <v>0</v>
      </c>
      <c r="J846" s="2408"/>
      <c r="K846" s="2306"/>
      <c r="L846" s="2306"/>
      <c r="M846" s="2307"/>
      <c r="N846" s="2306"/>
      <c r="O846" s="2306"/>
      <c r="P846" s="2306"/>
    </row>
    <row r="847" spans="1:16" s="2308" customFormat="1" ht="18.95" customHeight="1" outlineLevel="1">
      <c r="A847" s="1162"/>
      <c r="B847" s="824" t="s">
        <v>1933</v>
      </c>
      <c r="C847" s="2303">
        <v>200</v>
      </c>
      <c r="D847" s="1797" t="s">
        <v>1939</v>
      </c>
      <c r="E847" s="2304"/>
      <c r="F847" s="2416">
        <f t="shared" si="19"/>
        <v>50</v>
      </c>
      <c r="G847" s="2416">
        <v>60</v>
      </c>
      <c r="H847" s="2417"/>
      <c r="I847" s="3796">
        <f t="shared" si="32"/>
        <v>1</v>
      </c>
      <c r="J847" s="2408"/>
      <c r="K847" s="2306"/>
      <c r="L847" s="2306"/>
      <c r="M847" s="2307"/>
      <c r="N847" s="2306"/>
      <c r="O847" s="2306"/>
      <c r="P847" s="2306"/>
    </row>
    <row r="848" spans="1:16" s="2308" customFormat="1" ht="18.95" customHeight="1" outlineLevel="1">
      <c r="A848" s="1162"/>
      <c r="B848" s="824" t="s">
        <v>1934</v>
      </c>
      <c r="C848" s="2303">
        <v>90</v>
      </c>
      <c r="D848" s="1797" t="s">
        <v>1939</v>
      </c>
      <c r="E848" s="2304"/>
      <c r="F848" s="2416">
        <f t="shared" si="19"/>
        <v>23</v>
      </c>
      <c r="G848" s="2416"/>
      <c r="H848" s="2417"/>
      <c r="I848" s="2510"/>
      <c r="J848" s="2408"/>
      <c r="K848" s="2306"/>
      <c r="L848" s="2306"/>
      <c r="M848" s="2307"/>
      <c r="N848" s="2306"/>
      <c r="O848" s="2306"/>
      <c r="P848" s="2306"/>
    </row>
    <row r="849" spans="1:15" s="2308" customFormat="1" ht="18.95" customHeight="1">
      <c r="A849" s="974"/>
      <c r="B849" s="866" t="s">
        <v>1935</v>
      </c>
      <c r="C849" s="1776">
        <f>SUM(C847:C848)</f>
        <v>290</v>
      </c>
      <c r="D849" s="1797" t="s">
        <v>1939</v>
      </c>
      <c r="E849" s="2315"/>
      <c r="F849" s="2416">
        <f t="shared" si="19"/>
        <v>73</v>
      </c>
      <c r="G849" s="2416">
        <v>60</v>
      </c>
      <c r="H849" s="2417"/>
      <c r="I849" s="3796">
        <f t="shared" ref="I849" si="33">IF(OR(F849=G849,F849&lt;G849),1,0)</f>
        <v>0</v>
      </c>
      <c r="J849" s="2411"/>
      <c r="K849" s="2317"/>
      <c r="L849" s="2318"/>
    </row>
    <row r="850" spans="1:15" s="119" customFormat="1" ht="18.95" customHeight="1">
      <c r="A850" s="1276"/>
      <c r="B850" s="2446" t="s">
        <v>2036</v>
      </c>
      <c r="C850" s="1776"/>
      <c r="D850" s="1805"/>
      <c r="E850" s="2470"/>
      <c r="F850" s="2509"/>
      <c r="G850" s="2520"/>
      <c r="H850" s="1931"/>
      <c r="I850" s="1931"/>
      <c r="J850" s="2396"/>
    </row>
    <row r="851" spans="1:15" ht="26.1" customHeight="1">
      <c r="A851" s="2877"/>
      <c r="B851" s="1237"/>
      <c r="C851" s="2483"/>
      <c r="D851" s="2854"/>
      <c r="E851" s="2219"/>
      <c r="F851" s="1877"/>
      <c r="G851" s="1877"/>
      <c r="H851" s="1939"/>
      <c r="I851" s="1939"/>
      <c r="J851" s="1939"/>
    </row>
    <row r="852" spans="1:15" ht="26.1" customHeight="1">
      <c r="A852" s="1676" t="s">
        <v>2263</v>
      </c>
      <c r="B852" s="2827" t="s">
        <v>2272</v>
      </c>
      <c r="C852" s="2265"/>
      <c r="D852" s="2265"/>
      <c r="E852" s="2493" t="s">
        <v>936</v>
      </c>
      <c r="F852" s="1873"/>
      <c r="G852" s="1873"/>
      <c r="H852" s="743"/>
      <c r="I852" s="32"/>
      <c r="J852" s="2365" t="s">
        <v>1942</v>
      </c>
      <c r="O852" s="50">
        <v>15</v>
      </c>
    </row>
    <row r="853" spans="1:15" ht="26.1" customHeight="1">
      <c r="A853" s="2464" t="s">
        <v>1875</v>
      </c>
      <c r="B853" s="2597" t="s">
        <v>2163</v>
      </c>
      <c r="C853" s="2265"/>
      <c r="D853" s="2265"/>
      <c r="E853" s="2493" t="s">
        <v>943</v>
      </c>
      <c r="F853" s="1874"/>
      <c r="G853" s="1814"/>
      <c r="H853" s="744"/>
      <c r="I853" s="31"/>
      <c r="J853" s="55"/>
    </row>
    <row r="854" spans="1:15" ht="26.1" customHeight="1">
      <c r="A854" s="1780"/>
      <c r="B854" s="847" t="s">
        <v>48</v>
      </c>
      <c r="C854" s="2273">
        <v>1</v>
      </c>
      <c r="D854" s="2226"/>
      <c r="E854" s="2493" t="s">
        <v>663</v>
      </c>
      <c r="F854" s="2521">
        <v>1</v>
      </c>
      <c r="G854" s="2521">
        <v>1</v>
      </c>
      <c r="H854" s="2521"/>
      <c r="I854" s="3829">
        <v>1</v>
      </c>
      <c r="J854" s="1931"/>
      <c r="K854" s="2193"/>
    </row>
    <row r="855" spans="1:15" ht="26.1" customHeight="1">
      <c r="A855" s="1275"/>
      <c r="B855" s="2446" t="s">
        <v>2162</v>
      </c>
      <c r="C855" s="2273"/>
      <c r="D855" s="1783"/>
      <c r="E855" s="1876"/>
      <c r="F855" s="1688"/>
      <c r="G855" s="1688"/>
      <c r="H855" s="1931"/>
      <c r="I855" s="1931"/>
      <c r="J855" s="1931"/>
      <c r="K855" s="2193"/>
    </row>
    <row r="856" spans="1:15" ht="26.1" customHeight="1">
      <c r="A856" s="2014"/>
      <c r="B856" s="2446" t="s">
        <v>2037</v>
      </c>
      <c r="C856" s="2273"/>
      <c r="D856" s="1783"/>
      <c r="E856" s="1858"/>
      <c r="F856" s="1858"/>
      <c r="G856" s="1688"/>
      <c r="H856" s="1931"/>
      <c r="I856" s="1931"/>
      <c r="J856" s="1931"/>
      <c r="K856" s="2193"/>
    </row>
    <row r="857" spans="1:15" ht="26.1" customHeight="1">
      <c r="A857" s="1275"/>
      <c r="B857" s="859"/>
      <c r="C857" s="2273"/>
      <c r="D857" s="1783"/>
      <c r="E857" s="1816"/>
      <c r="F857" s="1876"/>
      <c r="G857" s="1816"/>
      <c r="H857" s="1931"/>
      <c r="I857" s="1931"/>
      <c r="J857" s="1931"/>
      <c r="K857" s="2193"/>
    </row>
    <row r="858" spans="1:15" ht="26.1" customHeight="1">
      <c r="A858" s="1275"/>
      <c r="B858" s="847"/>
      <c r="C858" s="1787"/>
      <c r="D858" s="1783"/>
      <c r="E858" s="1876"/>
      <c r="F858" s="1688"/>
      <c r="G858" s="1688"/>
      <c r="H858" s="1931"/>
      <c r="I858" s="1931"/>
      <c r="J858" s="1931"/>
    </row>
    <row r="859" spans="1:15" ht="26.1" customHeight="1">
      <c r="A859" s="1276"/>
      <c r="B859" s="847"/>
      <c r="C859" s="1787"/>
      <c r="D859" s="1783"/>
      <c r="E859" s="1858"/>
      <c r="F859" s="1858"/>
      <c r="G859" s="1688"/>
      <c r="H859" s="1931"/>
      <c r="I859" s="1931"/>
      <c r="J859" s="1931"/>
    </row>
    <row r="860" spans="1:15" ht="26.1" customHeight="1">
      <c r="A860" s="1276"/>
      <c r="B860" s="859"/>
      <c r="C860" s="1787"/>
      <c r="D860" s="1783"/>
      <c r="E860" s="1816"/>
      <c r="F860" s="1876"/>
      <c r="G860" s="1816"/>
      <c r="H860" s="1931"/>
      <c r="I860" s="1931"/>
      <c r="J860" s="1931"/>
    </row>
    <row r="861" spans="1:15" ht="26.1" customHeight="1">
      <c r="A861" s="2878"/>
      <c r="B861" s="2879"/>
      <c r="C861" s="2880"/>
      <c r="D861" s="2881"/>
      <c r="E861" s="1966"/>
      <c r="F861" s="1897"/>
      <c r="G861" s="1966"/>
      <c r="H861" s="2882"/>
      <c r="I861" s="1901"/>
      <c r="J861" s="72"/>
    </row>
    <row r="862" spans="1:15" ht="26.1" customHeight="1">
      <c r="A862" s="2464" t="s">
        <v>1875</v>
      </c>
      <c r="B862" s="4615" t="s">
        <v>2273</v>
      </c>
      <c r="C862" s="4616"/>
      <c r="D862" s="4616"/>
      <c r="E862" s="2493" t="s">
        <v>936</v>
      </c>
      <c r="F862" s="1873"/>
      <c r="G862" s="1873"/>
      <c r="H862" s="744"/>
      <c r="I862" s="31"/>
      <c r="J862" s="2421" t="s">
        <v>1877</v>
      </c>
      <c r="O862" s="50">
        <v>16</v>
      </c>
    </row>
    <row r="863" spans="1:15" ht="26.1" customHeight="1">
      <c r="A863" s="2464"/>
      <c r="B863" s="4615" t="s">
        <v>1384</v>
      </c>
      <c r="C863" s="4616"/>
      <c r="D863" s="4616"/>
      <c r="E863" s="2493" t="s">
        <v>943</v>
      </c>
      <c r="F863" s="1874"/>
      <c r="G863" s="1814"/>
      <c r="H863" s="743"/>
      <c r="I863" s="32"/>
      <c r="J863" s="55"/>
    </row>
    <row r="864" spans="1:15" ht="26.1" customHeight="1">
      <c r="A864" s="1275"/>
      <c r="B864" s="4615" t="s">
        <v>1318</v>
      </c>
      <c r="C864" s="4616"/>
      <c r="D864" s="4616"/>
      <c r="E864" s="2493" t="s">
        <v>663</v>
      </c>
      <c r="F864" s="1874"/>
      <c r="G864" s="1874"/>
      <c r="H864" s="743"/>
      <c r="I864" s="32"/>
      <c r="J864" s="55"/>
    </row>
    <row r="865" spans="1:21" ht="24.95" customHeight="1">
      <c r="A865" s="1275"/>
      <c r="B865" s="847" t="s">
        <v>38</v>
      </c>
      <c r="C865" s="2529">
        <v>1</v>
      </c>
      <c r="D865" s="1783"/>
      <c r="E865" s="1816"/>
      <c r="F865" s="1876"/>
      <c r="G865" s="1816"/>
      <c r="H865" s="1931"/>
      <c r="I865" s="1931"/>
      <c r="J865" s="1931"/>
      <c r="L865" s="536"/>
      <c r="M865" s="536"/>
      <c r="N865" s="536"/>
      <c r="O865" s="536"/>
      <c r="P865" s="536"/>
      <c r="Q865" s="536"/>
      <c r="R865" s="536"/>
      <c r="S865" s="536"/>
      <c r="T865" s="536"/>
      <c r="U865" s="536"/>
    </row>
    <row r="866" spans="1:21" s="2308" customFormat="1" ht="24.95" customHeight="1">
      <c r="A866" s="2523"/>
      <c r="B866" s="824" t="s">
        <v>1938</v>
      </c>
      <c r="C866" s="2524">
        <v>1</v>
      </c>
      <c r="D866" s="1797"/>
      <c r="E866" s="2304"/>
      <c r="F866" s="2449">
        <v>1</v>
      </c>
      <c r="G866" s="2449">
        <v>1</v>
      </c>
      <c r="H866" s="2449"/>
      <c r="I866" s="2449"/>
      <c r="J866" s="2408"/>
      <c r="K866" s="2306"/>
      <c r="L866" s="2306"/>
      <c r="M866" s="2307"/>
      <c r="N866" s="2306"/>
      <c r="O866" s="2306"/>
      <c r="P866" s="2306"/>
    </row>
    <row r="867" spans="1:21" s="2308" customFormat="1" ht="24.95" customHeight="1" outlineLevel="1">
      <c r="A867" s="972"/>
      <c r="B867" s="824" t="s">
        <v>1880</v>
      </c>
      <c r="C867" s="2524">
        <v>1</v>
      </c>
      <c r="D867" s="1797"/>
      <c r="E867" s="2304"/>
      <c r="F867" s="2449">
        <v>1</v>
      </c>
      <c r="G867" s="2449">
        <v>1</v>
      </c>
      <c r="H867" s="2449"/>
      <c r="I867" s="2449"/>
      <c r="J867" s="2408"/>
      <c r="K867" s="2306"/>
      <c r="L867" s="2306"/>
      <c r="M867" s="2307"/>
      <c r="N867" s="2306"/>
      <c r="O867" s="2306"/>
      <c r="P867" s="2306"/>
    </row>
    <row r="868" spans="1:21" s="2308" customFormat="1" ht="24.95" customHeight="1" outlineLevel="1">
      <c r="A868" s="2036"/>
      <c r="B868" s="824" t="s">
        <v>1881</v>
      </c>
      <c r="C868" s="2524">
        <v>1</v>
      </c>
      <c r="D868" s="1797"/>
      <c r="E868" s="2304"/>
      <c r="F868" s="2449">
        <v>1</v>
      </c>
      <c r="G868" s="2449">
        <v>1</v>
      </c>
      <c r="H868" s="2449"/>
      <c r="I868" s="2449"/>
      <c r="J868" s="2408"/>
      <c r="K868" s="2306"/>
      <c r="L868" s="2306"/>
      <c r="M868" s="2307"/>
      <c r="N868" s="2306"/>
      <c r="O868" s="2306"/>
      <c r="P868" s="2306"/>
    </row>
    <row r="869" spans="1:21" s="2308" customFormat="1" ht="24.95" customHeight="1" outlineLevel="1">
      <c r="A869" s="2036"/>
      <c r="B869" s="824" t="s">
        <v>1882</v>
      </c>
      <c r="C869" s="2524">
        <v>1</v>
      </c>
      <c r="D869" s="1797"/>
      <c r="E869" s="2304"/>
      <c r="F869" s="2449">
        <v>1</v>
      </c>
      <c r="G869" s="2449">
        <v>1</v>
      </c>
      <c r="H869" s="2449"/>
      <c r="I869" s="2449"/>
      <c r="J869" s="2408"/>
      <c r="K869" s="2306"/>
      <c r="L869" s="2306"/>
      <c r="M869" s="2307"/>
      <c r="N869" s="2306"/>
      <c r="O869" s="2306"/>
      <c r="P869" s="2306"/>
    </row>
    <row r="870" spans="1:21" s="2308" customFormat="1" ht="24.95" customHeight="1" outlineLevel="1">
      <c r="A870" s="2036"/>
      <c r="B870" s="824" t="s">
        <v>1883</v>
      </c>
      <c r="C870" s="2524">
        <v>1</v>
      </c>
      <c r="D870" s="1797"/>
      <c r="E870" s="2304"/>
      <c r="F870" s="2449">
        <v>1</v>
      </c>
      <c r="G870" s="2449">
        <v>1</v>
      </c>
      <c r="H870" s="2449"/>
      <c r="I870" s="2449"/>
      <c r="J870" s="2408"/>
      <c r="K870" s="2306"/>
      <c r="L870" s="2306"/>
      <c r="M870" s="2307"/>
      <c r="N870" s="2306"/>
      <c r="O870" s="2306"/>
      <c r="P870" s="2306"/>
    </row>
    <row r="871" spans="1:21" s="2308" customFormat="1" ht="24.95" customHeight="1">
      <c r="A871" s="2525"/>
      <c r="B871" s="824" t="s">
        <v>1884</v>
      </c>
      <c r="C871" s="2524">
        <v>1</v>
      </c>
      <c r="D871" s="1797"/>
      <c r="E871" s="2304"/>
      <c r="F871" s="2449">
        <v>1</v>
      </c>
      <c r="G871" s="2449">
        <v>1</v>
      </c>
      <c r="H871" s="2449"/>
      <c r="I871" s="2449"/>
      <c r="J871" s="2408"/>
      <c r="K871" s="2306"/>
      <c r="L871" s="2306"/>
      <c r="M871" s="2307"/>
      <c r="N871" s="2306"/>
      <c r="O871" s="2306"/>
      <c r="P871" s="2306"/>
    </row>
    <row r="872" spans="1:21" s="2308" customFormat="1" ht="24.95" customHeight="1" outlineLevel="1">
      <c r="A872" s="2523"/>
      <c r="B872" s="824" t="s">
        <v>1885</v>
      </c>
      <c r="C872" s="2524">
        <v>1</v>
      </c>
      <c r="D872" s="1797"/>
      <c r="E872" s="2304"/>
      <c r="F872" s="2449">
        <v>1</v>
      </c>
      <c r="G872" s="2449">
        <v>1</v>
      </c>
      <c r="H872" s="2449"/>
      <c r="I872" s="2449"/>
      <c r="J872" s="2408"/>
      <c r="K872" s="2306"/>
      <c r="L872" s="2306"/>
      <c r="M872" s="2307"/>
      <c r="N872" s="2306"/>
      <c r="O872" s="2306"/>
      <c r="P872" s="2306"/>
    </row>
    <row r="873" spans="1:21" s="2308" customFormat="1" ht="24.95" customHeight="1" outlineLevel="1">
      <c r="A873" s="2523"/>
      <c r="B873" s="824" t="s">
        <v>1886</v>
      </c>
      <c r="C873" s="2524">
        <v>1</v>
      </c>
      <c r="D873" s="1797"/>
      <c r="E873" s="2304"/>
      <c r="F873" s="2449">
        <v>1</v>
      </c>
      <c r="G873" s="2449">
        <v>1</v>
      </c>
      <c r="H873" s="2449"/>
      <c r="I873" s="2449"/>
      <c r="J873" s="2408"/>
      <c r="K873" s="2306"/>
      <c r="L873" s="2306"/>
      <c r="M873" s="2307"/>
      <c r="N873" s="2306"/>
      <c r="O873" s="2306"/>
      <c r="P873" s="2306"/>
    </row>
    <row r="874" spans="1:21" s="2308" customFormat="1" ht="24.95" customHeight="1" outlineLevel="1">
      <c r="A874" s="2036"/>
      <c r="B874" s="824" t="s">
        <v>1887</v>
      </c>
      <c r="C874" s="2524">
        <v>1</v>
      </c>
      <c r="D874" s="1797"/>
      <c r="E874" s="2304"/>
      <c r="F874" s="2449">
        <v>1</v>
      </c>
      <c r="G874" s="2449">
        <v>1</v>
      </c>
      <c r="H874" s="2449"/>
      <c r="I874" s="2449"/>
      <c r="J874" s="2408"/>
      <c r="K874" s="2306"/>
      <c r="L874" s="2306"/>
      <c r="M874" s="2307"/>
      <c r="N874" s="2306"/>
      <c r="O874" s="2306"/>
      <c r="P874" s="2306"/>
    </row>
    <row r="875" spans="1:21" s="2308" customFormat="1" ht="24.95" customHeight="1">
      <c r="A875" s="2036"/>
      <c r="B875" s="824" t="s">
        <v>1888</v>
      </c>
      <c r="C875" s="2524">
        <v>1</v>
      </c>
      <c r="D875" s="1797"/>
      <c r="E875" s="2304"/>
      <c r="F875" s="2449">
        <v>1</v>
      </c>
      <c r="G875" s="2449">
        <v>1</v>
      </c>
      <c r="H875" s="2449"/>
      <c r="I875" s="2449"/>
      <c r="J875" s="2408"/>
      <c r="K875" s="2306"/>
      <c r="L875" s="2306"/>
      <c r="M875" s="2307"/>
      <c r="N875" s="2306"/>
      <c r="O875" s="2306"/>
      <c r="P875" s="2306"/>
    </row>
    <row r="876" spans="1:21" s="2308" customFormat="1" ht="24.95" customHeight="1" outlineLevel="1">
      <c r="A876" s="2036"/>
      <c r="B876" s="824" t="s">
        <v>1889</v>
      </c>
      <c r="C876" s="2524">
        <v>1</v>
      </c>
      <c r="D876" s="1797"/>
      <c r="E876" s="2304"/>
      <c r="F876" s="2449">
        <v>1</v>
      </c>
      <c r="G876" s="2449">
        <v>1</v>
      </c>
      <c r="H876" s="2449"/>
      <c r="I876" s="2449"/>
      <c r="J876" s="2408"/>
      <c r="K876" s="2306"/>
      <c r="L876" s="2306"/>
      <c r="M876" s="2307"/>
      <c r="N876" s="2306"/>
      <c r="O876" s="2306"/>
      <c r="P876" s="2306"/>
    </row>
    <row r="877" spans="1:21" s="2308" customFormat="1" ht="24.95" customHeight="1" outlineLevel="1">
      <c r="A877" s="2036"/>
      <c r="B877" s="824" t="s">
        <v>1890</v>
      </c>
      <c r="C877" s="2524">
        <v>1</v>
      </c>
      <c r="D877" s="1797"/>
      <c r="E877" s="2304"/>
      <c r="F877" s="2449">
        <v>1</v>
      </c>
      <c r="G877" s="2449">
        <v>1</v>
      </c>
      <c r="H877" s="2449"/>
      <c r="I877" s="2449"/>
      <c r="J877" s="2408"/>
      <c r="K877" s="2306"/>
      <c r="L877" s="2306"/>
      <c r="M877" s="2307"/>
      <c r="N877" s="2306"/>
      <c r="O877" s="2306"/>
      <c r="P877" s="2306"/>
    </row>
    <row r="878" spans="1:21" s="2308" customFormat="1" ht="24.95" customHeight="1" outlineLevel="1">
      <c r="A878" s="2526"/>
      <c r="B878" s="824" t="s">
        <v>1891</v>
      </c>
      <c r="C878" s="2524">
        <v>1</v>
      </c>
      <c r="D878" s="1797"/>
      <c r="E878" s="2304"/>
      <c r="F878" s="2449">
        <v>1</v>
      </c>
      <c r="G878" s="2449">
        <v>1</v>
      </c>
      <c r="H878" s="2449"/>
      <c r="I878" s="2449"/>
      <c r="J878" s="2408"/>
      <c r="K878" s="2306"/>
      <c r="L878" s="2306"/>
      <c r="M878" s="2307"/>
      <c r="N878" s="2306"/>
      <c r="O878" s="2306"/>
      <c r="P878" s="2306"/>
    </row>
    <row r="879" spans="1:21" s="2308" customFormat="1" ht="24.95" customHeight="1">
      <c r="A879" s="2036"/>
      <c r="B879" s="824" t="s">
        <v>1892</v>
      </c>
      <c r="C879" s="2524">
        <v>1</v>
      </c>
      <c r="D879" s="1797"/>
      <c r="E879" s="2304"/>
      <c r="F879" s="2449">
        <v>1</v>
      </c>
      <c r="G879" s="2449">
        <v>1</v>
      </c>
      <c r="H879" s="2449"/>
      <c r="I879" s="2449"/>
      <c r="J879" s="2408"/>
      <c r="K879" s="2306"/>
      <c r="L879" s="2306"/>
      <c r="M879" s="2307"/>
      <c r="N879" s="2306"/>
      <c r="O879" s="2306"/>
      <c r="P879" s="2306"/>
    </row>
    <row r="880" spans="1:21" s="2308" customFormat="1" ht="24.95" customHeight="1" outlineLevel="1">
      <c r="A880" s="1162"/>
      <c r="B880" s="824" t="s">
        <v>1893</v>
      </c>
      <c r="C880" s="2524">
        <v>1</v>
      </c>
      <c r="D880" s="1797"/>
      <c r="E880" s="2304"/>
      <c r="F880" s="2449">
        <v>1</v>
      </c>
      <c r="G880" s="2449">
        <v>1</v>
      </c>
      <c r="H880" s="2449"/>
      <c r="I880" s="2449"/>
      <c r="J880" s="2408"/>
      <c r="K880" s="2306"/>
      <c r="L880" s="2306"/>
      <c r="M880" s="2307"/>
      <c r="N880" s="2306"/>
      <c r="O880" s="2306"/>
      <c r="P880" s="2306"/>
    </row>
    <row r="881" spans="1:16" s="2308" customFormat="1" ht="24.95" customHeight="1" outlineLevel="1">
      <c r="A881" s="2527"/>
      <c r="B881" s="824" t="s">
        <v>1894</v>
      </c>
      <c r="C881" s="2524">
        <v>1</v>
      </c>
      <c r="D881" s="1797"/>
      <c r="E881" s="2304"/>
      <c r="F881" s="2449">
        <v>1</v>
      </c>
      <c r="G881" s="2449">
        <v>1</v>
      </c>
      <c r="H881" s="2449"/>
      <c r="I881" s="2449"/>
      <c r="J881" s="2408"/>
      <c r="K881" s="2306"/>
      <c r="L881" s="2306"/>
      <c r="M881" s="2307"/>
      <c r="N881" s="2306"/>
      <c r="O881" s="2306"/>
      <c r="P881" s="2306"/>
    </row>
    <row r="882" spans="1:16" s="2308" customFormat="1" ht="24.95" customHeight="1" outlineLevel="1">
      <c r="A882" s="2036"/>
      <c r="B882" s="824" t="s">
        <v>1895</v>
      </c>
      <c r="C882" s="2524">
        <v>1</v>
      </c>
      <c r="D882" s="1797"/>
      <c r="E882" s="2304"/>
      <c r="F882" s="2449">
        <v>1</v>
      </c>
      <c r="G882" s="2449">
        <v>1</v>
      </c>
      <c r="H882" s="2449"/>
      <c r="I882" s="2449"/>
      <c r="J882" s="2408"/>
      <c r="K882" s="2306"/>
      <c r="L882" s="2306"/>
      <c r="M882" s="2307"/>
      <c r="N882" s="2306"/>
      <c r="O882" s="2306"/>
      <c r="P882" s="2306"/>
    </row>
    <row r="883" spans="1:16" s="2308" customFormat="1" ht="24.95" customHeight="1" outlineLevel="1">
      <c r="A883" s="1163"/>
      <c r="B883" s="824" t="s">
        <v>1896</v>
      </c>
      <c r="C883" s="2524">
        <v>1</v>
      </c>
      <c r="D883" s="1797"/>
      <c r="E883" s="2304"/>
      <c r="F883" s="2449">
        <v>1</v>
      </c>
      <c r="G883" s="2449">
        <v>1</v>
      </c>
      <c r="H883" s="2449"/>
      <c r="I883" s="2449"/>
      <c r="J883" s="2408"/>
      <c r="K883" s="2306"/>
      <c r="L883" s="2306"/>
      <c r="M883" s="2307"/>
      <c r="N883" s="2306"/>
      <c r="O883" s="2306"/>
      <c r="P883" s="2306"/>
    </row>
    <row r="884" spans="1:16" s="2308" customFormat="1" ht="24.95" customHeight="1">
      <c r="A884" s="2528"/>
      <c r="B884" s="824" t="s">
        <v>1897</v>
      </c>
      <c r="C884" s="2524">
        <v>1</v>
      </c>
      <c r="D884" s="1797"/>
      <c r="E884" s="2304"/>
      <c r="F884" s="2449">
        <v>1</v>
      </c>
      <c r="G884" s="2449">
        <v>1</v>
      </c>
      <c r="H884" s="2449"/>
      <c r="I884" s="2449"/>
      <c r="J884" s="2408"/>
      <c r="K884" s="2306"/>
      <c r="L884" s="2306"/>
      <c r="M884" s="2307"/>
      <c r="N884" s="2306"/>
      <c r="O884" s="2306"/>
      <c r="P884" s="2306"/>
    </row>
    <row r="885" spans="1:16" s="2308" customFormat="1" ht="24.95" customHeight="1" outlineLevel="1">
      <c r="A885" s="2528"/>
      <c r="B885" s="824" t="s">
        <v>1898</v>
      </c>
      <c r="C885" s="2524">
        <v>1</v>
      </c>
      <c r="D885" s="1797"/>
      <c r="E885" s="2304"/>
      <c r="F885" s="2449">
        <v>1</v>
      </c>
      <c r="G885" s="2449">
        <v>1</v>
      </c>
      <c r="H885" s="2449"/>
      <c r="I885" s="2449"/>
      <c r="J885" s="2408"/>
      <c r="K885" s="2306"/>
      <c r="L885" s="2306"/>
      <c r="M885" s="2307"/>
      <c r="N885" s="2306"/>
      <c r="O885" s="2306"/>
      <c r="P885" s="2306"/>
    </row>
    <row r="886" spans="1:16" s="2308" customFormat="1" ht="24.95" customHeight="1" outlineLevel="1">
      <c r="A886" s="1163"/>
      <c r="B886" s="824" t="s">
        <v>1899</v>
      </c>
      <c r="C886" s="2524">
        <v>1</v>
      </c>
      <c r="D886" s="1797"/>
      <c r="E886" s="2304"/>
      <c r="F886" s="2449">
        <v>1</v>
      </c>
      <c r="G886" s="2449">
        <v>1</v>
      </c>
      <c r="H886" s="2449"/>
      <c r="I886" s="2449"/>
      <c r="J886" s="2408"/>
      <c r="K886" s="2306"/>
      <c r="L886" s="2306"/>
      <c r="M886" s="2307"/>
      <c r="N886" s="2306"/>
      <c r="O886" s="2306"/>
      <c r="P886" s="2306"/>
    </row>
    <row r="887" spans="1:16" s="2308" customFormat="1" ht="24.95" customHeight="1">
      <c r="A887" s="1162"/>
      <c r="B887" s="824" t="s">
        <v>1900</v>
      </c>
      <c r="C887" s="2524">
        <v>1</v>
      </c>
      <c r="D887" s="1797"/>
      <c r="E887" s="2304"/>
      <c r="F887" s="2449">
        <v>1</v>
      </c>
      <c r="G887" s="2449">
        <v>1</v>
      </c>
      <c r="H887" s="2449"/>
      <c r="I887" s="2449"/>
      <c r="J887" s="2408"/>
      <c r="K887" s="2306"/>
      <c r="L887" s="2306"/>
      <c r="M887" s="2307"/>
      <c r="N887" s="2306"/>
      <c r="O887" s="2306"/>
      <c r="P887" s="2306"/>
    </row>
    <row r="888" spans="1:16" s="2308" customFormat="1" ht="24.95" customHeight="1" outlineLevel="1">
      <c r="A888" s="1162"/>
      <c r="B888" s="824" t="s">
        <v>1901</v>
      </c>
      <c r="C888" s="2524">
        <v>1</v>
      </c>
      <c r="D888" s="1797"/>
      <c r="E888" s="2304"/>
      <c r="F888" s="2449">
        <v>1</v>
      </c>
      <c r="G888" s="2449">
        <v>1</v>
      </c>
      <c r="H888" s="2449"/>
      <c r="I888" s="2449"/>
      <c r="J888" s="2408"/>
      <c r="K888" s="2306"/>
      <c r="L888" s="2306"/>
      <c r="M888" s="2307"/>
      <c r="N888" s="2306"/>
      <c r="O888" s="2306"/>
      <c r="P888" s="2306"/>
    </row>
    <row r="889" spans="1:16" s="2308" customFormat="1" ht="24.95" customHeight="1" outlineLevel="1">
      <c r="A889" s="1162"/>
      <c r="B889" s="824" t="s">
        <v>1902</v>
      </c>
      <c r="C889" s="2524">
        <v>1</v>
      </c>
      <c r="D889" s="1797"/>
      <c r="E889" s="2304"/>
      <c r="F889" s="2449">
        <v>1</v>
      </c>
      <c r="G889" s="2449">
        <v>1</v>
      </c>
      <c r="H889" s="2449"/>
      <c r="I889" s="2449"/>
      <c r="J889" s="2408"/>
      <c r="K889" s="2306"/>
      <c r="L889" s="2306"/>
      <c r="M889" s="2307"/>
      <c r="N889" s="2306"/>
      <c r="O889" s="2306"/>
      <c r="P889" s="2306"/>
    </row>
    <row r="890" spans="1:16" s="2308" customFormat="1" ht="24.95" customHeight="1" outlineLevel="1">
      <c r="A890" s="1162"/>
      <c r="B890" s="824" t="s">
        <v>1903</v>
      </c>
      <c r="C890" s="2524">
        <v>1</v>
      </c>
      <c r="D890" s="1797"/>
      <c r="E890" s="2304"/>
      <c r="F890" s="2449">
        <v>1</v>
      </c>
      <c r="G890" s="2449">
        <v>1</v>
      </c>
      <c r="H890" s="2449"/>
      <c r="I890" s="2449"/>
      <c r="J890" s="2408"/>
      <c r="K890" s="2306"/>
      <c r="L890" s="2306"/>
      <c r="M890" s="2307"/>
      <c r="N890" s="2306"/>
      <c r="O890" s="2306"/>
      <c r="P890" s="2306"/>
    </row>
    <row r="891" spans="1:16" s="2308" customFormat="1" ht="24.95" customHeight="1" outlineLevel="1">
      <c r="A891" s="1483"/>
      <c r="B891" s="824" t="s">
        <v>1904</v>
      </c>
      <c r="C891" s="2524">
        <v>1</v>
      </c>
      <c r="D891" s="1797"/>
      <c r="E891" s="2304"/>
      <c r="F891" s="2449">
        <v>1</v>
      </c>
      <c r="G891" s="2449">
        <v>1</v>
      </c>
      <c r="H891" s="2449"/>
      <c r="I891" s="2449"/>
      <c r="J891" s="2408"/>
      <c r="K891" s="2306"/>
      <c r="L891" s="2306"/>
      <c r="M891" s="2307"/>
      <c r="N891" s="2306"/>
      <c r="O891" s="2306"/>
      <c r="P891" s="2306"/>
    </row>
    <row r="892" spans="1:16" s="2308" customFormat="1" ht="24.95" customHeight="1">
      <c r="A892" s="1162"/>
      <c r="B892" s="824" t="s">
        <v>1905</v>
      </c>
      <c r="C892" s="2524">
        <v>1</v>
      </c>
      <c r="D892" s="1797"/>
      <c r="E892" s="2304"/>
      <c r="F892" s="2449">
        <v>1</v>
      </c>
      <c r="G892" s="2449">
        <v>1</v>
      </c>
      <c r="H892" s="2449"/>
      <c r="I892" s="2449"/>
      <c r="J892" s="2408"/>
      <c r="K892" s="2306"/>
      <c r="L892" s="2306"/>
      <c r="M892" s="2307"/>
      <c r="N892" s="2306"/>
      <c r="O892" s="2306"/>
      <c r="P892" s="2306"/>
    </row>
    <row r="893" spans="1:16" s="2308" customFormat="1" ht="24.95" customHeight="1" outlineLevel="1">
      <c r="A893" s="1162"/>
      <c r="B893" s="824" t="s">
        <v>1906</v>
      </c>
      <c r="C893" s="2524">
        <v>1</v>
      </c>
      <c r="D893" s="1797"/>
      <c r="E893" s="2304"/>
      <c r="F893" s="2449">
        <v>1</v>
      </c>
      <c r="G893" s="2449">
        <v>1</v>
      </c>
      <c r="H893" s="2449"/>
      <c r="I893" s="2449"/>
      <c r="J893" s="2408"/>
      <c r="K893" s="2306"/>
      <c r="L893" s="2306"/>
      <c r="M893" s="2307"/>
      <c r="N893" s="2306"/>
      <c r="O893" s="2306"/>
      <c r="P893" s="2306"/>
    </row>
    <row r="894" spans="1:16" s="2308" customFormat="1" ht="24.95" customHeight="1" outlineLevel="1">
      <c r="A894" s="1162"/>
      <c r="B894" s="824" t="s">
        <v>1907</v>
      </c>
      <c r="C894" s="2524">
        <v>1</v>
      </c>
      <c r="D894" s="1797"/>
      <c r="E894" s="2304"/>
      <c r="F894" s="2449">
        <v>1</v>
      </c>
      <c r="G894" s="2449">
        <v>1</v>
      </c>
      <c r="H894" s="2449"/>
      <c r="I894" s="2449"/>
      <c r="J894" s="2408"/>
      <c r="K894" s="2306"/>
      <c r="L894" s="2306"/>
      <c r="M894" s="2307"/>
      <c r="N894" s="2306"/>
      <c r="O894" s="2306"/>
      <c r="P894" s="2306"/>
    </row>
    <row r="895" spans="1:16" s="2308" customFormat="1" ht="24.95" customHeight="1" outlineLevel="1">
      <c r="A895" s="1162"/>
      <c r="B895" s="824" t="s">
        <v>1908</v>
      </c>
      <c r="C895" s="2524">
        <v>1</v>
      </c>
      <c r="D895" s="1797"/>
      <c r="E895" s="2304"/>
      <c r="F895" s="2449">
        <v>1</v>
      </c>
      <c r="G895" s="2449">
        <v>1</v>
      </c>
      <c r="H895" s="2449"/>
      <c r="I895" s="2449"/>
      <c r="J895" s="2408"/>
      <c r="K895" s="2306"/>
      <c r="L895" s="2306"/>
      <c r="M895" s="2307"/>
      <c r="N895" s="2306"/>
      <c r="O895" s="2306"/>
      <c r="P895" s="2306"/>
    </row>
    <row r="896" spans="1:16" s="2308" customFormat="1" ht="24.95" customHeight="1">
      <c r="A896" s="1162"/>
      <c r="B896" s="824" t="s">
        <v>1909</v>
      </c>
      <c r="C896" s="2524">
        <v>1</v>
      </c>
      <c r="D896" s="1797"/>
      <c r="E896" s="2304"/>
      <c r="F896" s="2449">
        <v>1</v>
      </c>
      <c r="G896" s="2449">
        <v>1</v>
      </c>
      <c r="H896" s="2449"/>
      <c r="I896" s="2449"/>
      <c r="J896" s="2408"/>
      <c r="K896" s="2306"/>
      <c r="L896" s="2306"/>
      <c r="M896" s="2307"/>
      <c r="N896" s="2306"/>
      <c r="O896" s="2306"/>
      <c r="P896" s="2306"/>
    </row>
    <row r="897" spans="1:16" s="2308" customFormat="1" ht="24.95" customHeight="1">
      <c r="A897" s="1162"/>
      <c r="B897" s="824" t="s">
        <v>1910</v>
      </c>
      <c r="C897" s="2524">
        <v>1</v>
      </c>
      <c r="D897" s="1797"/>
      <c r="E897" s="2304"/>
      <c r="F897" s="2449">
        <v>1</v>
      </c>
      <c r="G897" s="2449">
        <v>1</v>
      </c>
      <c r="H897" s="2449"/>
      <c r="I897" s="2449"/>
      <c r="J897" s="2408"/>
      <c r="K897" s="2306"/>
      <c r="L897" s="2306"/>
      <c r="M897" s="2307"/>
      <c r="N897" s="2306"/>
      <c r="O897" s="2306"/>
      <c r="P897" s="2306"/>
    </row>
    <row r="898" spans="1:16" s="2308" customFormat="1" ht="24.95" customHeight="1" outlineLevel="1">
      <c r="A898" s="1162"/>
      <c r="B898" s="824" t="s">
        <v>1911</v>
      </c>
      <c r="C898" s="2524">
        <v>1</v>
      </c>
      <c r="D898" s="1797"/>
      <c r="E898" s="2304"/>
      <c r="F898" s="2449">
        <v>1</v>
      </c>
      <c r="G898" s="2449">
        <v>1</v>
      </c>
      <c r="H898" s="2449"/>
      <c r="I898" s="2449"/>
      <c r="J898" s="2408"/>
      <c r="K898" s="2306"/>
      <c r="L898" s="2306"/>
      <c r="M898" s="2307"/>
      <c r="N898" s="2306"/>
      <c r="O898" s="2306"/>
      <c r="P898" s="2306"/>
    </row>
    <row r="899" spans="1:16" s="2308" customFormat="1" ht="24.95" customHeight="1" outlineLevel="1">
      <c r="A899" s="1162"/>
      <c r="B899" s="824" t="s">
        <v>1912</v>
      </c>
      <c r="C899" s="2524">
        <v>1</v>
      </c>
      <c r="D899" s="1797"/>
      <c r="E899" s="2304"/>
      <c r="F899" s="2449">
        <v>1</v>
      </c>
      <c r="G899" s="2449">
        <v>1</v>
      </c>
      <c r="H899" s="2449"/>
      <c r="I899" s="2449"/>
      <c r="J899" s="2408"/>
      <c r="K899" s="2306"/>
      <c r="L899" s="2306"/>
      <c r="M899" s="2307"/>
      <c r="N899" s="2306"/>
      <c r="O899" s="2306"/>
      <c r="P899" s="2306"/>
    </row>
    <row r="900" spans="1:16" s="2308" customFormat="1" ht="24.95" customHeight="1">
      <c r="A900" s="1162"/>
      <c r="B900" s="824" t="s">
        <v>1913</v>
      </c>
      <c r="C900" s="2524">
        <v>1</v>
      </c>
      <c r="D900" s="1797"/>
      <c r="E900" s="2304"/>
      <c r="F900" s="2449">
        <v>1</v>
      </c>
      <c r="G900" s="2449">
        <v>1</v>
      </c>
      <c r="H900" s="2449"/>
      <c r="I900" s="2449"/>
      <c r="J900" s="2408"/>
      <c r="K900" s="2306"/>
      <c r="L900" s="2306"/>
      <c r="M900" s="2307"/>
      <c r="N900" s="2306"/>
      <c r="O900" s="2306"/>
      <c r="P900" s="2306"/>
    </row>
    <row r="901" spans="1:16" s="2308" customFormat="1" ht="24.95" customHeight="1" outlineLevel="1">
      <c r="A901" s="1162"/>
      <c r="B901" s="824" t="s">
        <v>1914</v>
      </c>
      <c r="C901" s="2524">
        <v>1</v>
      </c>
      <c r="D901" s="1797"/>
      <c r="E901" s="2304"/>
      <c r="F901" s="2449">
        <v>1</v>
      </c>
      <c r="G901" s="2449">
        <v>1</v>
      </c>
      <c r="H901" s="2449"/>
      <c r="I901" s="2449"/>
      <c r="J901" s="2408"/>
      <c r="K901" s="2306"/>
      <c r="L901" s="2306"/>
      <c r="M901" s="2307"/>
      <c r="N901" s="2306"/>
      <c r="O901" s="2306"/>
      <c r="P901" s="2306"/>
    </row>
    <row r="902" spans="1:16" s="2308" customFormat="1" ht="24.95" customHeight="1" outlineLevel="1">
      <c r="A902" s="1162"/>
      <c r="B902" s="824" t="s">
        <v>1915</v>
      </c>
      <c r="C902" s="2524">
        <v>1</v>
      </c>
      <c r="D902" s="1797"/>
      <c r="E902" s="2304"/>
      <c r="F902" s="2449">
        <v>1</v>
      </c>
      <c r="G902" s="2449">
        <v>1</v>
      </c>
      <c r="H902" s="2449"/>
      <c r="I902" s="2449"/>
      <c r="J902" s="2408"/>
      <c r="K902" s="2306"/>
      <c r="L902" s="2306"/>
      <c r="M902" s="2307"/>
      <c r="N902" s="2306"/>
      <c r="O902" s="2306"/>
      <c r="P902" s="2306"/>
    </row>
    <row r="903" spans="1:16" s="2308" customFormat="1" ht="24.95" customHeight="1" outlineLevel="1">
      <c r="A903" s="1162"/>
      <c r="B903" s="824" t="s">
        <v>1916</v>
      </c>
      <c r="C903" s="2524">
        <v>1</v>
      </c>
      <c r="D903" s="1797"/>
      <c r="E903" s="2304"/>
      <c r="F903" s="2449">
        <v>1</v>
      </c>
      <c r="G903" s="2449">
        <v>1</v>
      </c>
      <c r="H903" s="2449"/>
      <c r="I903" s="2449"/>
      <c r="J903" s="2408"/>
      <c r="K903" s="2306"/>
      <c r="L903" s="2306"/>
      <c r="M903" s="2307"/>
      <c r="N903" s="2306"/>
      <c r="O903" s="2306"/>
      <c r="P903" s="2306"/>
    </row>
    <row r="904" spans="1:16" s="2308" customFormat="1" ht="24.95" customHeight="1">
      <c r="A904" s="1162"/>
      <c r="B904" s="824" t="s">
        <v>1917</v>
      </c>
      <c r="C904" s="2524">
        <v>1</v>
      </c>
      <c r="D904" s="1797"/>
      <c r="E904" s="2304"/>
      <c r="F904" s="2449">
        <v>1</v>
      </c>
      <c r="G904" s="2449">
        <v>1</v>
      </c>
      <c r="H904" s="2449"/>
      <c r="I904" s="2449"/>
      <c r="J904" s="2408"/>
      <c r="K904" s="2306"/>
      <c r="L904" s="2306"/>
      <c r="M904" s="2307"/>
      <c r="N904" s="2306"/>
      <c r="O904" s="2306"/>
      <c r="P904" s="2306"/>
    </row>
    <row r="905" spans="1:16" s="2308" customFormat="1" ht="24.95" customHeight="1" outlineLevel="1">
      <c r="A905" s="1162"/>
      <c r="B905" s="824" t="s">
        <v>1918</v>
      </c>
      <c r="C905" s="2524">
        <v>1</v>
      </c>
      <c r="D905" s="1797"/>
      <c r="E905" s="2304"/>
      <c r="F905" s="2449">
        <v>1</v>
      </c>
      <c r="G905" s="2449">
        <v>1</v>
      </c>
      <c r="H905" s="2449"/>
      <c r="I905" s="2449"/>
      <c r="J905" s="2408"/>
      <c r="K905" s="2306"/>
      <c r="L905" s="2306"/>
      <c r="M905" s="2307"/>
      <c r="N905" s="2306"/>
      <c r="O905" s="2306"/>
      <c r="P905" s="2306"/>
    </row>
    <row r="906" spans="1:16" s="2308" customFormat="1" ht="24.95" customHeight="1" outlineLevel="1">
      <c r="A906" s="1162"/>
      <c r="B906" s="824" t="s">
        <v>1919</v>
      </c>
      <c r="C906" s="2524">
        <v>1</v>
      </c>
      <c r="D906" s="1797"/>
      <c r="E906" s="2304"/>
      <c r="F906" s="2449">
        <v>1</v>
      </c>
      <c r="G906" s="2449">
        <v>1</v>
      </c>
      <c r="H906" s="2449"/>
      <c r="I906" s="2449"/>
      <c r="J906" s="2408"/>
      <c r="K906" s="2306"/>
      <c r="L906" s="2306"/>
      <c r="M906" s="2307"/>
      <c r="N906" s="2306"/>
      <c r="O906" s="2306"/>
      <c r="P906" s="2306"/>
    </row>
    <row r="907" spans="1:16" s="2308" customFormat="1" ht="24.95" customHeight="1" outlineLevel="1">
      <c r="A907" s="1162"/>
      <c r="B907" s="824" t="s">
        <v>1920</v>
      </c>
      <c r="C907" s="2524">
        <v>1</v>
      </c>
      <c r="D907" s="1797"/>
      <c r="E907" s="2304"/>
      <c r="F907" s="2449">
        <v>1</v>
      </c>
      <c r="G907" s="2449">
        <v>1</v>
      </c>
      <c r="H907" s="2449"/>
      <c r="I907" s="2449"/>
      <c r="J907" s="2408"/>
      <c r="K907" s="2306"/>
      <c r="L907" s="2306"/>
      <c r="M907" s="2307"/>
      <c r="N907" s="2306"/>
      <c r="O907" s="2306"/>
      <c r="P907" s="2306"/>
    </row>
    <row r="908" spans="1:16" s="2308" customFormat="1" ht="24.95" customHeight="1">
      <c r="A908" s="1162"/>
      <c r="B908" s="824" t="s">
        <v>1921</v>
      </c>
      <c r="C908" s="2524">
        <v>1</v>
      </c>
      <c r="D908" s="1797"/>
      <c r="E908" s="2304"/>
      <c r="F908" s="2449">
        <v>1</v>
      </c>
      <c r="G908" s="2449">
        <v>1</v>
      </c>
      <c r="H908" s="2449"/>
      <c r="I908" s="2449"/>
      <c r="J908" s="2408"/>
      <c r="K908" s="2306"/>
      <c r="L908" s="2306"/>
      <c r="M908" s="2307"/>
      <c r="N908" s="2306"/>
      <c r="O908" s="2306"/>
      <c r="P908" s="2306"/>
    </row>
    <row r="909" spans="1:16" s="2308" customFormat="1" ht="24.95" customHeight="1" outlineLevel="1">
      <c r="A909" s="1162"/>
      <c r="B909" s="824" t="s">
        <v>1922</v>
      </c>
      <c r="C909" s="2524">
        <v>1</v>
      </c>
      <c r="D909" s="1797"/>
      <c r="E909" s="2304"/>
      <c r="F909" s="2449">
        <v>1</v>
      </c>
      <c r="G909" s="2449">
        <v>1</v>
      </c>
      <c r="H909" s="2449"/>
      <c r="I909" s="2449"/>
      <c r="J909" s="2408"/>
      <c r="K909" s="2306"/>
      <c r="L909" s="2306"/>
      <c r="M909" s="2307"/>
      <c r="N909" s="2306"/>
      <c r="O909" s="2306"/>
      <c r="P909" s="2306"/>
    </row>
    <row r="910" spans="1:16" s="2308" customFormat="1" ht="24.95" customHeight="1" outlineLevel="1">
      <c r="A910" s="1162"/>
      <c r="B910" s="824" t="s">
        <v>1923</v>
      </c>
      <c r="C910" s="2524">
        <v>1</v>
      </c>
      <c r="D910" s="1797"/>
      <c r="E910" s="2304"/>
      <c r="F910" s="2449">
        <v>1</v>
      </c>
      <c r="G910" s="2449">
        <v>1</v>
      </c>
      <c r="H910" s="2449"/>
      <c r="I910" s="2449"/>
      <c r="J910" s="2408"/>
      <c r="K910" s="2306"/>
      <c r="L910" s="2306"/>
      <c r="M910" s="2307"/>
      <c r="N910" s="2306"/>
      <c r="O910" s="2306"/>
      <c r="P910" s="2306"/>
    </row>
    <row r="911" spans="1:16" s="2308" customFormat="1" ht="24.95" customHeight="1" outlineLevel="1">
      <c r="A911" s="1162"/>
      <c r="B911" s="824" t="s">
        <v>1924</v>
      </c>
      <c r="C911" s="2524">
        <v>1</v>
      </c>
      <c r="D911" s="1797"/>
      <c r="E911" s="2304"/>
      <c r="F911" s="2449">
        <v>1</v>
      </c>
      <c r="G911" s="2449">
        <v>1</v>
      </c>
      <c r="H911" s="2449"/>
      <c r="I911" s="2449"/>
      <c r="J911" s="2408"/>
      <c r="K911" s="2306"/>
      <c r="L911" s="2306"/>
      <c r="M911" s="2307"/>
      <c r="N911" s="2306"/>
      <c r="O911" s="2306"/>
      <c r="P911" s="2306"/>
    </row>
    <row r="912" spans="1:16" s="2308" customFormat="1" ht="24.95" customHeight="1" outlineLevel="1">
      <c r="A912" s="1162"/>
      <c r="B912" s="824" t="s">
        <v>1925</v>
      </c>
      <c r="C912" s="2524">
        <v>1</v>
      </c>
      <c r="D912" s="1797"/>
      <c r="E912" s="2304"/>
      <c r="F912" s="2449">
        <v>1</v>
      </c>
      <c r="G912" s="2449">
        <v>1</v>
      </c>
      <c r="H912" s="2449"/>
      <c r="I912" s="2449"/>
      <c r="J912" s="2408"/>
      <c r="K912" s="2306"/>
      <c r="L912" s="2306"/>
      <c r="M912" s="2307"/>
      <c r="N912" s="2306"/>
      <c r="O912" s="2306"/>
      <c r="P912" s="2306"/>
    </row>
    <row r="913" spans="1:22" s="2308" customFormat="1" ht="24.95" customHeight="1">
      <c r="A913" s="1162"/>
      <c r="B913" s="824" t="s">
        <v>1926</v>
      </c>
      <c r="C913" s="2524">
        <v>1</v>
      </c>
      <c r="D913" s="1797"/>
      <c r="E913" s="2304"/>
      <c r="F913" s="2449">
        <v>1</v>
      </c>
      <c r="G913" s="2449">
        <v>1</v>
      </c>
      <c r="H913" s="2449"/>
      <c r="I913" s="2449"/>
      <c r="J913" s="2408"/>
      <c r="K913" s="2306"/>
      <c r="L913" s="2306"/>
      <c r="M913" s="2307"/>
      <c r="N913" s="2306"/>
      <c r="O913" s="2306"/>
      <c r="P913" s="2306"/>
    </row>
    <row r="914" spans="1:22" s="2308" customFormat="1" ht="24.95" customHeight="1" outlineLevel="1">
      <c r="A914" s="1162"/>
      <c r="B914" s="824" t="s">
        <v>1927</v>
      </c>
      <c r="C914" s="2524">
        <v>1</v>
      </c>
      <c r="D914" s="1797"/>
      <c r="E914" s="2304"/>
      <c r="F914" s="2449">
        <v>1</v>
      </c>
      <c r="G914" s="2449">
        <v>1</v>
      </c>
      <c r="H914" s="2449"/>
      <c r="I914" s="2449"/>
      <c r="J914" s="2408"/>
      <c r="K914" s="2306"/>
      <c r="L914" s="2306"/>
      <c r="M914" s="2307"/>
      <c r="N914" s="2306"/>
      <c r="O914" s="2306"/>
      <c r="P914" s="2306"/>
    </row>
    <row r="915" spans="1:22" s="2308" customFormat="1" ht="24.95" customHeight="1" outlineLevel="1">
      <c r="A915" s="1162"/>
      <c r="B915" s="824" t="s">
        <v>1928</v>
      </c>
      <c r="C915" s="2524">
        <v>1</v>
      </c>
      <c r="D915" s="1797"/>
      <c r="E915" s="2304"/>
      <c r="F915" s="2449">
        <v>1</v>
      </c>
      <c r="G915" s="2449">
        <v>1</v>
      </c>
      <c r="H915" s="2449"/>
      <c r="I915" s="2449"/>
      <c r="J915" s="2408"/>
      <c r="K915" s="2306"/>
      <c r="L915" s="2306"/>
      <c r="M915" s="2307"/>
      <c r="N915" s="2306"/>
      <c r="O915" s="2306"/>
      <c r="P915" s="2306"/>
    </row>
    <row r="916" spans="1:22" s="2308" customFormat="1" ht="24.95" customHeight="1">
      <c r="A916" s="1162"/>
      <c r="B916" s="824" t="s">
        <v>1929</v>
      </c>
      <c r="C916" s="2524">
        <v>1</v>
      </c>
      <c r="D916" s="1797"/>
      <c r="E916" s="2304"/>
      <c r="F916" s="2449">
        <v>1</v>
      </c>
      <c r="G916" s="2449">
        <v>1</v>
      </c>
      <c r="H916" s="2449"/>
      <c r="I916" s="2449"/>
      <c r="J916" s="2408"/>
      <c r="K916" s="2306"/>
      <c r="L916" s="2306"/>
      <c r="M916" s="2307"/>
      <c r="N916" s="2306"/>
      <c r="O916" s="2306"/>
      <c r="P916" s="2306"/>
    </row>
    <row r="917" spans="1:22" s="2308" customFormat="1" ht="24.95" customHeight="1" outlineLevel="1">
      <c r="A917" s="1162"/>
      <c r="B917" s="824" t="s">
        <v>1930</v>
      </c>
      <c r="C917" s="2524">
        <v>1</v>
      </c>
      <c r="D917" s="1797"/>
      <c r="E917" s="2304"/>
      <c r="F917" s="2449">
        <v>1</v>
      </c>
      <c r="G917" s="2449">
        <v>1</v>
      </c>
      <c r="H917" s="2449"/>
      <c r="I917" s="2449"/>
      <c r="J917" s="2408"/>
      <c r="K917" s="2306"/>
      <c r="L917" s="2306"/>
      <c r="M917" s="2307"/>
      <c r="N917" s="2306"/>
      <c r="O917" s="2306"/>
      <c r="P917" s="2306"/>
    </row>
    <row r="918" spans="1:22" s="2308" customFormat="1" ht="24.95" customHeight="1" outlineLevel="1">
      <c r="A918" s="1162"/>
      <c r="B918" s="824" t="s">
        <v>1931</v>
      </c>
      <c r="C918" s="2524">
        <v>1</v>
      </c>
      <c r="D918" s="1797"/>
      <c r="E918" s="2304"/>
      <c r="F918" s="2449">
        <v>1</v>
      </c>
      <c r="G918" s="2449">
        <v>1</v>
      </c>
      <c r="H918" s="2449"/>
      <c r="I918" s="2449"/>
      <c r="J918" s="2408"/>
      <c r="K918" s="2306"/>
      <c r="L918" s="2306"/>
      <c r="M918" s="2307"/>
      <c r="N918" s="2306"/>
      <c r="O918" s="2306"/>
      <c r="P918" s="2306"/>
    </row>
    <row r="919" spans="1:22" s="2308" customFormat="1" ht="24.95" customHeight="1">
      <c r="A919" s="2410"/>
      <c r="B919" s="824" t="s">
        <v>1932</v>
      </c>
      <c r="C919" s="2524">
        <v>1</v>
      </c>
      <c r="D919" s="1797"/>
      <c r="E919" s="2304"/>
      <c r="F919" s="2449">
        <v>1</v>
      </c>
      <c r="G919" s="2449">
        <v>1</v>
      </c>
      <c r="H919" s="2449"/>
      <c r="I919" s="2449"/>
      <c r="J919" s="2408"/>
      <c r="K919" s="2306"/>
      <c r="L919" s="2306"/>
      <c r="M919" s="2307"/>
      <c r="N919" s="2306"/>
      <c r="O919" s="2306"/>
      <c r="P919" s="2306"/>
    </row>
    <row r="920" spans="1:22" s="2308" customFormat="1" ht="24.95" customHeight="1" outlineLevel="1">
      <c r="A920" s="1162"/>
      <c r="B920" s="824" t="s">
        <v>1933</v>
      </c>
      <c r="C920" s="2524">
        <v>1</v>
      </c>
      <c r="D920" s="1797"/>
      <c r="E920" s="2304"/>
      <c r="F920" s="2449">
        <v>1</v>
      </c>
      <c r="G920" s="2449">
        <v>1</v>
      </c>
      <c r="H920" s="2449"/>
      <c r="I920" s="2449"/>
      <c r="J920" s="2408"/>
      <c r="K920" s="2306"/>
      <c r="L920" s="2306"/>
      <c r="M920" s="2307"/>
      <c r="N920" s="2306"/>
      <c r="O920" s="2306"/>
      <c r="P920" s="2306"/>
    </row>
    <row r="921" spans="1:22" s="2308" customFormat="1" ht="24.95" customHeight="1" outlineLevel="1">
      <c r="A921" s="1162"/>
      <c r="B921" s="824" t="s">
        <v>1934</v>
      </c>
      <c r="C921" s="2524">
        <v>1</v>
      </c>
      <c r="D921" s="1797"/>
      <c r="E921" s="2304"/>
      <c r="F921" s="2449">
        <v>1</v>
      </c>
      <c r="G921" s="2449">
        <v>1</v>
      </c>
      <c r="H921" s="2449"/>
      <c r="I921" s="2449"/>
      <c r="J921" s="2408"/>
      <c r="K921" s="2306"/>
      <c r="L921" s="2306"/>
      <c r="M921" s="2307"/>
      <c r="N921" s="2306"/>
      <c r="O921" s="2306"/>
      <c r="P921" s="2306"/>
    </row>
    <row r="922" spans="1:22" s="2308" customFormat="1" ht="24.95" customHeight="1">
      <c r="A922" s="974"/>
      <c r="B922" s="866" t="s">
        <v>1935</v>
      </c>
      <c r="C922" s="2524">
        <v>1</v>
      </c>
      <c r="D922" s="1797"/>
      <c r="E922" s="2315"/>
      <c r="F922" s="2449">
        <v>1</v>
      </c>
      <c r="G922" s="2449">
        <v>1</v>
      </c>
      <c r="H922" s="2449"/>
      <c r="I922" s="2449"/>
      <c r="J922" s="2411"/>
      <c r="K922" s="2317"/>
      <c r="L922" s="2318"/>
    </row>
    <row r="923" spans="1:22" ht="26.1" customHeight="1">
      <c r="A923" s="1275"/>
      <c r="B923" s="847"/>
      <c r="C923" s="2273"/>
      <c r="D923" s="2886"/>
      <c r="E923" s="1816"/>
      <c r="F923" s="1876"/>
      <c r="G923" s="1816"/>
      <c r="H923" s="1931"/>
      <c r="I923" s="1931"/>
      <c r="J923" s="1931"/>
      <c r="L923" s="1889" t="s">
        <v>1355</v>
      </c>
      <c r="M923" s="1890"/>
      <c r="N923" s="1883"/>
      <c r="O923" s="1886"/>
      <c r="P923" s="536"/>
      <c r="Q923" s="536"/>
      <c r="R923" s="536"/>
      <c r="S923" s="536"/>
      <c r="T923" s="536"/>
      <c r="U923" s="536"/>
      <c r="V923" s="2193" t="s">
        <v>1669</v>
      </c>
    </row>
    <row r="924" spans="1:22" ht="26.1" customHeight="1">
      <c r="A924" s="2227"/>
      <c r="B924" s="1237"/>
      <c r="C924" s="2883"/>
      <c r="D924" s="2884"/>
      <c r="E924" s="2219"/>
      <c r="F924" s="2885"/>
      <c r="G924" s="2219"/>
      <c r="H924" s="1939"/>
      <c r="I924" s="1939"/>
      <c r="J924" s="1939"/>
      <c r="L924" s="1889" t="s">
        <v>1358</v>
      </c>
      <c r="M924" s="1890"/>
      <c r="N924" s="1886"/>
      <c r="O924" s="1891"/>
      <c r="P924" s="536"/>
      <c r="Q924" s="536"/>
      <c r="R924" s="536"/>
      <c r="S924" s="536"/>
      <c r="T924" s="536"/>
      <c r="U924" s="536"/>
      <c r="V924" s="2193" t="s">
        <v>1669</v>
      </c>
    </row>
    <row r="925" spans="1:22" ht="26.1" customHeight="1">
      <c r="A925" s="1676" t="s">
        <v>2263</v>
      </c>
      <c r="B925" s="4638" t="s">
        <v>187</v>
      </c>
      <c r="C925" s="4639"/>
      <c r="D925" s="4639"/>
      <c r="E925" s="1872"/>
      <c r="F925" s="2887"/>
      <c r="G925" s="2887"/>
      <c r="H925" s="750"/>
      <c r="I925" s="2224"/>
      <c r="J925" s="2865"/>
      <c r="L925" s="536"/>
      <c r="M925" s="536"/>
      <c r="N925" s="536"/>
      <c r="O925" s="536"/>
      <c r="P925" s="536"/>
      <c r="Q925" s="536"/>
      <c r="R925" s="536"/>
      <c r="S925" s="536"/>
      <c r="T925" s="536"/>
      <c r="U925" s="536"/>
    </row>
    <row r="926" spans="1:22" ht="26.1" customHeight="1">
      <c r="A926" s="2464" t="s">
        <v>1875</v>
      </c>
      <c r="B926" s="847" t="s">
        <v>38</v>
      </c>
      <c r="C926" s="2529">
        <v>1</v>
      </c>
      <c r="D926" s="1783"/>
      <c r="E926" s="1876"/>
      <c r="F926" s="1688"/>
      <c r="G926" s="1876"/>
      <c r="H926" s="1931"/>
      <c r="I926" s="1931"/>
      <c r="J926" s="1931"/>
      <c r="L926" s="536"/>
      <c r="M926" s="536"/>
      <c r="N926" s="536"/>
      <c r="O926" s="536"/>
      <c r="P926" s="536"/>
      <c r="Q926" s="536"/>
      <c r="R926" s="536"/>
      <c r="S926" s="536"/>
      <c r="T926" s="536"/>
      <c r="U926" s="536"/>
    </row>
    <row r="927" spans="1:22" s="2308" customFormat="1" ht="18" customHeight="1">
      <c r="A927" s="2523"/>
      <c r="B927" s="824" t="s">
        <v>1938</v>
      </c>
      <c r="C927" s="2524">
        <v>1</v>
      </c>
      <c r="D927" s="1797"/>
      <c r="E927" s="2304"/>
      <c r="F927" s="2449">
        <v>1</v>
      </c>
      <c r="G927" s="2976">
        <v>0.75929999999999997</v>
      </c>
      <c r="H927" s="2449"/>
      <c r="I927" s="2449"/>
      <c r="J927" s="2408"/>
      <c r="K927" s="2306"/>
      <c r="L927" s="2306"/>
      <c r="M927" s="2307"/>
      <c r="N927" s="2306"/>
      <c r="O927" s="2306"/>
      <c r="P927" s="2306"/>
    </row>
    <row r="928" spans="1:22" s="2308" customFormat="1" ht="18" customHeight="1" outlineLevel="1">
      <c r="A928" s="972"/>
      <c r="B928" s="824" t="s">
        <v>1880</v>
      </c>
      <c r="C928" s="2524">
        <v>1</v>
      </c>
      <c r="D928" s="1797"/>
      <c r="E928" s="2304"/>
      <c r="F928" s="2449">
        <v>1</v>
      </c>
      <c r="G928" s="2449"/>
      <c r="H928" s="2449"/>
      <c r="I928" s="2449"/>
      <c r="J928" s="2408"/>
      <c r="K928" s="2306"/>
      <c r="L928" s="2306"/>
      <c r="M928" s="2307"/>
      <c r="N928" s="2306"/>
      <c r="O928" s="2306"/>
      <c r="P928" s="2306"/>
    </row>
    <row r="929" spans="1:16" s="2308" customFormat="1" ht="18" customHeight="1" outlineLevel="1">
      <c r="A929" s="2036"/>
      <c r="B929" s="824" t="s">
        <v>1881</v>
      </c>
      <c r="C929" s="2524">
        <v>1</v>
      </c>
      <c r="D929" s="1797"/>
      <c r="E929" s="2304"/>
      <c r="F929" s="2449">
        <v>1</v>
      </c>
      <c r="G929" s="2449"/>
      <c r="H929" s="2449"/>
      <c r="I929" s="2449"/>
      <c r="J929" s="2408"/>
      <c r="K929" s="2306"/>
      <c r="L929" s="2306"/>
      <c r="M929" s="2307"/>
      <c r="N929" s="2306"/>
      <c r="O929" s="2306"/>
      <c r="P929" s="2306"/>
    </row>
    <row r="930" spans="1:16" s="2308" customFormat="1" ht="18" customHeight="1" outlineLevel="1">
      <c r="A930" s="2036"/>
      <c r="B930" s="824" t="s">
        <v>1882</v>
      </c>
      <c r="C930" s="2524">
        <v>1</v>
      </c>
      <c r="D930" s="1797"/>
      <c r="E930" s="2304"/>
      <c r="F930" s="2449">
        <v>1</v>
      </c>
      <c r="G930" s="2449"/>
      <c r="H930" s="2449"/>
      <c r="I930" s="2449"/>
      <c r="J930" s="2408"/>
      <c r="K930" s="2306"/>
      <c r="L930" s="2306"/>
      <c r="M930" s="2307"/>
      <c r="N930" s="2306"/>
      <c r="O930" s="2306"/>
      <c r="P930" s="2306"/>
    </row>
    <row r="931" spans="1:16" s="2308" customFormat="1" ht="18" customHeight="1" outlineLevel="1">
      <c r="A931" s="2036"/>
      <c r="B931" s="824" t="s">
        <v>1883</v>
      </c>
      <c r="C931" s="2524">
        <v>1</v>
      </c>
      <c r="D931" s="1797"/>
      <c r="E931" s="2304"/>
      <c r="F931" s="2449">
        <v>1</v>
      </c>
      <c r="G931" s="2449"/>
      <c r="H931" s="2449"/>
      <c r="I931" s="2449"/>
      <c r="J931" s="2408"/>
      <c r="K931" s="2306"/>
      <c r="L931" s="2306"/>
      <c r="M931" s="2307"/>
      <c r="N931" s="2306"/>
      <c r="O931" s="2306"/>
      <c r="P931" s="2306"/>
    </row>
    <row r="932" spans="1:16" s="2308" customFormat="1" ht="18" customHeight="1">
      <c r="A932" s="2525"/>
      <c r="B932" s="824" t="s">
        <v>1884</v>
      </c>
      <c r="C932" s="2524">
        <v>1</v>
      </c>
      <c r="D932" s="1797"/>
      <c r="E932" s="2304"/>
      <c r="F932" s="2449">
        <v>1</v>
      </c>
      <c r="G932" s="2449"/>
      <c r="H932" s="2449"/>
      <c r="I932" s="2449"/>
      <c r="J932" s="2408"/>
      <c r="K932" s="2306"/>
      <c r="L932" s="2306"/>
      <c r="M932" s="2307"/>
      <c r="N932" s="2306"/>
      <c r="O932" s="2306"/>
      <c r="P932" s="2306"/>
    </row>
    <row r="933" spans="1:16" s="2308" customFormat="1" ht="18" customHeight="1" outlineLevel="1">
      <c r="A933" s="2523"/>
      <c r="B933" s="824" t="s">
        <v>1885</v>
      </c>
      <c r="C933" s="2524">
        <v>1</v>
      </c>
      <c r="D933" s="1797"/>
      <c r="E933" s="2304"/>
      <c r="F933" s="2449">
        <v>1</v>
      </c>
      <c r="G933" s="2449"/>
      <c r="H933" s="2449"/>
      <c r="I933" s="2449"/>
      <c r="J933" s="2408"/>
      <c r="K933" s="2306"/>
      <c r="L933" s="2306"/>
      <c r="M933" s="2307"/>
      <c r="N933" s="2306"/>
      <c r="O933" s="2306"/>
      <c r="P933" s="2306"/>
    </row>
    <row r="934" spans="1:16" s="2308" customFormat="1" ht="18" customHeight="1" outlineLevel="1">
      <c r="A934" s="2523"/>
      <c r="B934" s="824" t="s">
        <v>1886</v>
      </c>
      <c r="C934" s="2524">
        <v>1</v>
      </c>
      <c r="D934" s="1797"/>
      <c r="E934" s="2304"/>
      <c r="F934" s="2449">
        <v>1</v>
      </c>
      <c r="G934" s="2449"/>
      <c r="H934" s="2449"/>
      <c r="I934" s="2449"/>
      <c r="J934" s="2408"/>
      <c r="K934" s="2306"/>
      <c r="L934" s="2306"/>
      <c r="M934" s="2307"/>
      <c r="N934" s="2306"/>
      <c r="O934" s="2306"/>
      <c r="P934" s="2306"/>
    </row>
    <row r="935" spans="1:16" s="2308" customFormat="1" ht="18" customHeight="1" outlineLevel="1">
      <c r="A935" s="2036"/>
      <c r="B935" s="824" t="s">
        <v>1887</v>
      </c>
      <c r="C935" s="2524">
        <v>1</v>
      </c>
      <c r="D935" s="1797"/>
      <c r="E935" s="2304"/>
      <c r="F935" s="2449">
        <v>1</v>
      </c>
      <c r="G935" s="2449"/>
      <c r="H935" s="2449"/>
      <c r="I935" s="2449"/>
      <c r="J935" s="2408"/>
      <c r="K935" s="2306"/>
      <c r="L935" s="2306"/>
      <c r="M935" s="2307"/>
      <c r="N935" s="2306"/>
      <c r="O935" s="2306"/>
      <c r="P935" s="2306"/>
    </row>
    <row r="936" spans="1:16" s="2308" customFormat="1" ht="18" customHeight="1">
      <c r="A936" s="2036"/>
      <c r="B936" s="824" t="s">
        <v>1888</v>
      </c>
      <c r="C936" s="2524">
        <v>1</v>
      </c>
      <c r="D936" s="1797"/>
      <c r="E936" s="2304"/>
      <c r="F936" s="2449">
        <v>1</v>
      </c>
      <c r="G936" s="2449"/>
      <c r="H936" s="2449"/>
      <c r="I936" s="2449"/>
      <c r="J936" s="2408"/>
      <c r="K936" s="2306"/>
      <c r="L936" s="2306"/>
      <c r="M936" s="2307"/>
      <c r="N936" s="2306"/>
      <c r="O936" s="2306"/>
      <c r="P936" s="2306"/>
    </row>
    <row r="937" spans="1:16" s="2308" customFormat="1" ht="18" customHeight="1" outlineLevel="1">
      <c r="A937" s="2036"/>
      <c r="B937" s="824" t="s">
        <v>1889</v>
      </c>
      <c r="C937" s="2524">
        <v>1</v>
      </c>
      <c r="D937" s="1797"/>
      <c r="E937" s="2304"/>
      <c r="F937" s="2449">
        <v>1</v>
      </c>
      <c r="G937" s="2449"/>
      <c r="H937" s="2449"/>
      <c r="I937" s="2449"/>
      <c r="J937" s="2408"/>
      <c r="K937" s="2306"/>
      <c r="L937" s="2306"/>
      <c r="M937" s="2307"/>
      <c r="N937" s="2306"/>
      <c r="O937" s="2306"/>
      <c r="P937" s="2306"/>
    </row>
    <row r="938" spans="1:16" s="2308" customFormat="1" ht="18" customHeight="1" outlineLevel="1">
      <c r="A938" s="2036"/>
      <c r="B938" s="824" t="s">
        <v>1890</v>
      </c>
      <c r="C938" s="2524">
        <v>1</v>
      </c>
      <c r="D938" s="1797"/>
      <c r="E938" s="2304"/>
      <c r="F938" s="2449">
        <v>1</v>
      </c>
      <c r="G938" s="2449"/>
      <c r="H938" s="2449"/>
      <c r="I938" s="2449"/>
      <c r="J938" s="2408"/>
      <c r="K938" s="2306"/>
      <c r="L938" s="2306"/>
      <c r="M938" s="2307"/>
      <c r="N938" s="2306"/>
      <c r="O938" s="2306"/>
      <c r="P938" s="2306"/>
    </row>
    <row r="939" spans="1:16" s="2308" customFormat="1" ht="18" customHeight="1" outlineLevel="1">
      <c r="A939" s="2526"/>
      <c r="B939" s="824" t="s">
        <v>1891</v>
      </c>
      <c r="C939" s="2524">
        <v>1</v>
      </c>
      <c r="D939" s="1797"/>
      <c r="E939" s="2304"/>
      <c r="F939" s="2449">
        <v>1</v>
      </c>
      <c r="G939" s="2449"/>
      <c r="H939" s="2449"/>
      <c r="I939" s="2449"/>
      <c r="J939" s="2408"/>
      <c r="K939" s="2306"/>
      <c r="L939" s="2306"/>
      <c r="M939" s="2307"/>
      <c r="N939" s="2306"/>
      <c r="O939" s="2306"/>
      <c r="P939" s="2306"/>
    </row>
    <row r="940" spans="1:16" s="2308" customFormat="1" ht="18" customHeight="1">
      <c r="A940" s="2036"/>
      <c r="B940" s="824" t="s">
        <v>1892</v>
      </c>
      <c r="C940" s="2524">
        <v>1</v>
      </c>
      <c r="D940" s="1797"/>
      <c r="E940" s="2304"/>
      <c r="F940" s="2449">
        <v>1</v>
      </c>
      <c r="G940" s="2449"/>
      <c r="H940" s="2449"/>
      <c r="I940" s="2449"/>
      <c r="J940" s="2408"/>
      <c r="K940" s="2306"/>
      <c r="L940" s="2306"/>
      <c r="M940" s="2307"/>
      <c r="N940" s="2306"/>
      <c r="O940" s="2306"/>
      <c r="P940" s="2306"/>
    </row>
    <row r="941" spans="1:16" s="2308" customFormat="1" ht="18" customHeight="1" outlineLevel="1">
      <c r="A941" s="1162"/>
      <c r="B941" s="824" t="s">
        <v>1893</v>
      </c>
      <c r="C941" s="2524">
        <v>1</v>
      </c>
      <c r="D941" s="1797"/>
      <c r="E941" s="2304"/>
      <c r="F941" s="2449">
        <v>1</v>
      </c>
      <c r="G941" s="2449"/>
      <c r="H941" s="2449"/>
      <c r="I941" s="2449"/>
      <c r="J941" s="2408"/>
      <c r="K941" s="2306"/>
      <c r="L941" s="2306"/>
      <c r="M941" s="2307"/>
      <c r="N941" s="2306"/>
      <c r="O941" s="2306"/>
      <c r="P941" s="2306"/>
    </row>
    <row r="942" spans="1:16" s="2308" customFormat="1" ht="18" customHeight="1" outlineLevel="1">
      <c r="A942" s="2527"/>
      <c r="B942" s="824" t="s">
        <v>1894</v>
      </c>
      <c r="C942" s="2524">
        <v>1</v>
      </c>
      <c r="D942" s="1797"/>
      <c r="E942" s="2304"/>
      <c r="F942" s="2449">
        <v>1</v>
      </c>
      <c r="G942" s="2449"/>
      <c r="H942" s="2449"/>
      <c r="I942" s="2449"/>
      <c r="J942" s="2408"/>
      <c r="K942" s="2306"/>
      <c r="L942" s="2306"/>
      <c r="M942" s="2307"/>
      <c r="N942" s="2306"/>
      <c r="O942" s="2306"/>
      <c r="P942" s="2306"/>
    </row>
    <row r="943" spans="1:16" s="2308" customFormat="1" ht="18" customHeight="1" outlineLevel="1">
      <c r="A943" s="2036"/>
      <c r="B943" s="824" t="s">
        <v>1895</v>
      </c>
      <c r="C943" s="2524">
        <v>1</v>
      </c>
      <c r="D943" s="1797"/>
      <c r="E943" s="2304"/>
      <c r="F943" s="2449">
        <v>1</v>
      </c>
      <c r="G943" s="2449"/>
      <c r="H943" s="2449"/>
      <c r="I943" s="2449"/>
      <c r="J943" s="2408"/>
      <c r="K943" s="2306"/>
      <c r="L943" s="2306"/>
      <c r="M943" s="2307"/>
      <c r="N943" s="2306"/>
      <c r="O943" s="2306"/>
      <c r="P943" s="2306"/>
    </row>
    <row r="944" spans="1:16" s="2308" customFormat="1" ht="18" customHeight="1" outlineLevel="1">
      <c r="A944" s="1163"/>
      <c r="B944" s="824" t="s">
        <v>1896</v>
      </c>
      <c r="C944" s="2524">
        <v>1</v>
      </c>
      <c r="D944" s="1797"/>
      <c r="E944" s="2304"/>
      <c r="F944" s="2449">
        <v>1</v>
      </c>
      <c r="G944" s="2449"/>
      <c r="H944" s="2449"/>
      <c r="I944" s="2449"/>
      <c r="J944" s="2408"/>
      <c r="K944" s="2306"/>
      <c r="L944" s="2306"/>
      <c r="M944" s="2307"/>
      <c r="N944" s="2306"/>
      <c r="O944" s="2306"/>
      <c r="P944" s="2306"/>
    </row>
    <row r="945" spans="1:16" s="2308" customFormat="1" ht="18" customHeight="1">
      <c r="A945" s="2528"/>
      <c r="B945" s="824" t="s">
        <v>1897</v>
      </c>
      <c r="C945" s="2524">
        <v>1</v>
      </c>
      <c r="D945" s="1797"/>
      <c r="E945" s="2304"/>
      <c r="F945" s="2449">
        <v>1</v>
      </c>
      <c r="G945" s="2449"/>
      <c r="H945" s="2449"/>
      <c r="I945" s="2449"/>
      <c r="J945" s="2408"/>
      <c r="K945" s="2306"/>
      <c r="L945" s="2306"/>
      <c r="M945" s="2307"/>
      <c r="N945" s="2306"/>
      <c r="O945" s="2306"/>
      <c r="P945" s="2306"/>
    </row>
    <row r="946" spans="1:16" s="2308" customFormat="1" ht="18" customHeight="1" outlineLevel="1">
      <c r="A946" s="2528"/>
      <c r="B946" s="824" t="s">
        <v>1898</v>
      </c>
      <c r="C946" s="2524">
        <v>1</v>
      </c>
      <c r="D946" s="1797"/>
      <c r="E946" s="2304"/>
      <c r="F946" s="2449">
        <v>1</v>
      </c>
      <c r="G946" s="2449"/>
      <c r="H946" s="2449"/>
      <c r="I946" s="2449"/>
      <c r="J946" s="2408"/>
      <c r="K946" s="2306"/>
      <c r="L946" s="2306"/>
      <c r="M946" s="2307"/>
      <c r="N946" s="2306"/>
      <c r="O946" s="2306"/>
      <c r="P946" s="2306"/>
    </row>
    <row r="947" spans="1:16" s="2308" customFormat="1" ht="18" customHeight="1" outlineLevel="1">
      <c r="A947" s="1163"/>
      <c r="B947" s="824" t="s">
        <v>1899</v>
      </c>
      <c r="C947" s="2524">
        <v>1</v>
      </c>
      <c r="D947" s="1797"/>
      <c r="E947" s="2304"/>
      <c r="F947" s="2449">
        <v>1</v>
      </c>
      <c r="G947" s="2449"/>
      <c r="H947" s="2449"/>
      <c r="I947" s="2449"/>
      <c r="J947" s="2408"/>
      <c r="K947" s="2306"/>
      <c r="L947" s="2306"/>
      <c r="M947" s="2307"/>
      <c r="N947" s="2306"/>
      <c r="O947" s="2306"/>
      <c r="P947" s="2306"/>
    </row>
    <row r="948" spans="1:16" s="2308" customFormat="1" ht="18" customHeight="1">
      <c r="A948" s="1162"/>
      <c r="B948" s="824" t="s">
        <v>1900</v>
      </c>
      <c r="C948" s="2524">
        <v>1</v>
      </c>
      <c r="D948" s="1797"/>
      <c r="E948" s="2304"/>
      <c r="F948" s="2449">
        <v>1</v>
      </c>
      <c r="G948" s="2449"/>
      <c r="H948" s="2449"/>
      <c r="I948" s="2449"/>
      <c r="J948" s="2408"/>
      <c r="K948" s="2306"/>
      <c r="L948" s="2306"/>
      <c r="M948" s="2307"/>
      <c r="N948" s="2306"/>
      <c r="O948" s="2306"/>
      <c r="P948" s="2306"/>
    </row>
    <row r="949" spans="1:16" s="2308" customFormat="1" ht="18" customHeight="1" outlineLevel="1">
      <c r="A949" s="1162"/>
      <c r="B949" s="824" t="s">
        <v>1901</v>
      </c>
      <c r="C949" s="2524">
        <v>1</v>
      </c>
      <c r="D949" s="1797"/>
      <c r="E949" s="2304"/>
      <c r="F949" s="2449">
        <v>1</v>
      </c>
      <c r="G949" s="2449"/>
      <c r="H949" s="2449"/>
      <c r="I949" s="2449"/>
      <c r="J949" s="2408"/>
      <c r="K949" s="2306"/>
      <c r="L949" s="2306"/>
      <c r="M949" s="2307"/>
      <c r="N949" s="2306"/>
      <c r="O949" s="2306"/>
      <c r="P949" s="2306"/>
    </row>
    <row r="950" spans="1:16" s="2308" customFormat="1" ht="18" customHeight="1" outlineLevel="1">
      <c r="A950" s="1162"/>
      <c r="B950" s="824" t="s">
        <v>1902</v>
      </c>
      <c r="C950" s="2524">
        <v>1</v>
      </c>
      <c r="D950" s="1797"/>
      <c r="E950" s="2304"/>
      <c r="F950" s="2449">
        <v>1</v>
      </c>
      <c r="G950" s="2449"/>
      <c r="H950" s="2449"/>
      <c r="I950" s="2449"/>
      <c r="J950" s="2408"/>
      <c r="K950" s="2306"/>
      <c r="L950" s="2306"/>
      <c r="M950" s="2307"/>
      <c r="N950" s="2306"/>
      <c r="O950" s="2306"/>
      <c r="P950" s="2306"/>
    </row>
    <row r="951" spans="1:16" s="2308" customFormat="1" ht="18" customHeight="1" outlineLevel="1">
      <c r="A951" s="1162"/>
      <c r="B951" s="824" t="s">
        <v>1903</v>
      </c>
      <c r="C951" s="2524">
        <v>1</v>
      </c>
      <c r="D951" s="1797"/>
      <c r="E951" s="2304"/>
      <c r="F951" s="2449">
        <v>1</v>
      </c>
      <c r="G951" s="2449"/>
      <c r="H951" s="2449"/>
      <c r="I951" s="2449"/>
      <c r="J951" s="2408"/>
      <c r="K951" s="2306"/>
      <c r="L951" s="2306"/>
      <c r="M951" s="2307"/>
      <c r="N951" s="2306"/>
      <c r="O951" s="2306"/>
      <c r="P951" s="2306"/>
    </row>
    <row r="952" spans="1:16" s="2308" customFormat="1" ht="18" customHeight="1" outlineLevel="1">
      <c r="A952" s="1483"/>
      <c r="B952" s="824" t="s">
        <v>1904</v>
      </c>
      <c r="C952" s="2524">
        <v>1</v>
      </c>
      <c r="D952" s="1797"/>
      <c r="E952" s="2304"/>
      <c r="F952" s="2449">
        <v>1</v>
      </c>
      <c r="G952" s="2449"/>
      <c r="H952" s="2449"/>
      <c r="I952" s="2449"/>
      <c r="J952" s="2408"/>
      <c r="K952" s="2306"/>
      <c r="L952" s="2306"/>
      <c r="M952" s="2307"/>
      <c r="N952" s="2306"/>
      <c r="O952" s="2306"/>
      <c r="P952" s="2306"/>
    </row>
    <row r="953" spans="1:16" s="2308" customFormat="1" ht="18" customHeight="1">
      <c r="A953" s="1162"/>
      <c r="B953" s="824" t="s">
        <v>1905</v>
      </c>
      <c r="C953" s="2524">
        <v>1</v>
      </c>
      <c r="D953" s="1797"/>
      <c r="E953" s="2304"/>
      <c r="F953" s="2449">
        <v>1</v>
      </c>
      <c r="G953" s="2449"/>
      <c r="H953" s="2449"/>
      <c r="I953" s="2449"/>
      <c r="J953" s="2408"/>
      <c r="K953" s="2306"/>
      <c r="L953" s="2306"/>
      <c r="M953" s="2307"/>
      <c r="N953" s="2306"/>
      <c r="O953" s="2306"/>
      <c r="P953" s="2306"/>
    </row>
    <row r="954" spans="1:16" s="2308" customFormat="1" ht="18" customHeight="1" outlineLevel="1">
      <c r="A954" s="1162"/>
      <c r="B954" s="824" t="s">
        <v>1906</v>
      </c>
      <c r="C954" s="2524">
        <v>1</v>
      </c>
      <c r="D954" s="1797"/>
      <c r="E954" s="2304"/>
      <c r="F954" s="2449">
        <v>1</v>
      </c>
      <c r="G954" s="2449"/>
      <c r="H954" s="2449"/>
      <c r="I954" s="2449"/>
      <c r="J954" s="2408"/>
      <c r="K954" s="2306"/>
      <c r="L954" s="2306"/>
      <c r="M954" s="2307"/>
      <c r="N954" s="2306"/>
      <c r="O954" s="2306"/>
      <c r="P954" s="2306"/>
    </row>
    <row r="955" spans="1:16" s="2308" customFormat="1" ht="18" customHeight="1" outlineLevel="1">
      <c r="A955" s="1162"/>
      <c r="B955" s="824" t="s">
        <v>1907</v>
      </c>
      <c r="C955" s="2524">
        <v>1</v>
      </c>
      <c r="D955" s="1797"/>
      <c r="E955" s="2304"/>
      <c r="F955" s="2449">
        <v>1</v>
      </c>
      <c r="G955" s="2449"/>
      <c r="H955" s="2449"/>
      <c r="I955" s="2449"/>
      <c r="J955" s="2408"/>
      <c r="K955" s="2306"/>
      <c r="L955" s="2306"/>
      <c r="M955" s="2307"/>
      <c r="N955" s="2306"/>
      <c r="O955" s="2306"/>
      <c r="P955" s="2306"/>
    </row>
    <row r="956" spans="1:16" s="2308" customFormat="1" ht="18" customHeight="1" outlineLevel="1">
      <c r="A956" s="1162"/>
      <c r="B956" s="824" t="s">
        <v>1908</v>
      </c>
      <c r="C956" s="2524">
        <v>1</v>
      </c>
      <c r="D956" s="1797"/>
      <c r="E956" s="2304"/>
      <c r="F956" s="2449">
        <v>1</v>
      </c>
      <c r="G956" s="2449"/>
      <c r="H956" s="2449"/>
      <c r="I956" s="2449"/>
      <c r="J956" s="2408"/>
      <c r="K956" s="2306"/>
      <c r="L956" s="2306"/>
      <c r="M956" s="2307"/>
      <c r="N956" s="2306"/>
      <c r="O956" s="2306"/>
      <c r="P956" s="2306"/>
    </row>
    <row r="957" spans="1:16" s="2308" customFormat="1" ht="18" customHeight="1">
      <c r="A957" s="1162"/>
      <c r="B957" s="824" t="s">
        <v>1909</v>
      </c>
      <c r="C957" s="2524">
        <v>1</v>
      </c>
      <c r="D957" s="1797"/>
      <c r="E957" s="2304"/>
      <c r="F957" s="2449">
        <v>1</v>
      </c>
      <c r="G957" s="2449"/>
      <c r="H957" s="2449"/>
      <c r="I957" s="2449"/>
      <c r="J957" s="2408"/>
      <c r="K957" s="2306"/>
      <c r="L957" s="2306"/>
      <c r="M957" s="2307"/>
      <c r="N957" s="2306"/>
      <c r="O957" s="2306"/>
      <c r="P957" s="2306"/>
    </row>
    <row r="958" spans="1:16" s="2308" customFormat="1" ht="18" customHeight="1">
      <c r="A958" s="1162"/>
      <c r="B958" s="824" t="s">
        <v>1910</v>
      </c>
      <c r="C958" s="2524">
        <v>1</v>
      </c>
      <c r="D958" s="1797"/>
      <c r="E958" s="2304"/>
      <c r="F958" s="2449">
        <v>1</v>
      </c>
      <c r="G958" s="2449"/>
      <c r="H958" s="2449"/>
      <c r="I958" s="2449"/>
      <c r="J958" s="2408"/>
      <c r="K958" s="2306"/>
      <c r="L958" s="2306"/>
      <c r="M958" s="2307"/>
      <c r="N958" s="2306"/>
      <c r="O958" s="2306"/>
      <c r="P958" s="2306"/>
    </row>
    <row r="959" spans="1:16" s="2308" customFormat="1" ht="18" customHeight="1" outlineLevel="1">
      <c r="A959" s="1162"/>
      <c r="B959" s="824" t="s">
        <v>1911</v>
      </c>
      <c r="C959" s="2524">
        <v>1</v>
      </c>
      <c r="D959" s="1797"/>
      <c r="E959" s="2304"/>
      <c r="F959" s="2449">
        <v>1</v>
      </c>
      <c r="G959" s="2449"/>
      <c r="H959" s="2449"/>
      <c r="I959" s="2449"/>
      <c r="J959" s="2408"/>
      <c r="K959" s="2306"/>
      <c r="L959" s="2306"/>
      <c r="M959" s="2307"/>
      <c r="N959" s="2306"/>
      <c r="O959" s="2306"/>
      <c r="P959" s="2306"/>
    </row>
    <row r="960" spans="1:16" s="2308" customFormat="1" ht="18" customHeight="1" outlineLevel="1">
      <c r="A960" s="1162"/>
      <c r="B960" s="824" t="s">
        <v>1912</v>
      </c>
      <c r="C960" s="2524">
        <v>1</v>
      </c>
      <c r="D960" s="1797"/>
      <c r="E960" s="2304"/>
      <c r="F960" s="2449">
        <v>1</v>
      </c>
      <c r="G960" s="2449"/>
      <c r="H960" s="2449"/>
      <c r="I960" s="2449"/>
      <c r="J960" s="2408"/>
      <c r="K960" s="2306"/>
      <c r="L960" s="2306"/>
      <c r="M960" s="2307"/>
      <c r="N960" s="2306"/>
      <c r="O960" s="2306"/>
      <c r="P960" s="2306"/>
    </row>
    <row r="961" spans="1:16" s="2308" customFormat="1" ht="18" customHeight="1">
      <c r="A961" s="1162"/>
      <c r="B961" s="824" t="s">
        <v>1913</v>
      </c>
      <c r="C961" s="2524">
        <v>1</v>
      </c>
      <c r="D961" s="1797"/>
      <c r="E961" s="2304"/>
      <c r="F961" s="2449">
        <v>1</v>
      </c>
      <c r="G961" s="2449"/>
      <c r="H961" s="2449"/>
      <c r="I961" s="2449"/>
      <c r="J961" s="2408"/>
      <c r="K961" s="2306"/>
      <c r="L961" s="2306"/>
      <c r="M961" s="2307"/>
      <c r="N961" s="2306"/>
      <c r="O961" s="2306"/>
      <c r="P961" s="2306"/>
    </row>
    <row r="962" spans="1:16" s="2308" customFormat="1" ht="18" customHeight="1" outlineLevel="1">
      <c r="A962" s="1162"/>
      <c r="B962" s="824" t="s">
        <v>1914</v>
      </c>
      <c r="C962" s="2524">
        <v>1</v>
      </c>
      <c r="D962" s="1797"/>
      <c r="E962" s="2304"/>
      <c r="F962" s="2449">
        <v>1</v>
      </c>
      <c r="G962" s="2449"/>
      <c r="H962" s="2449"/>
      <c r="I962" s="2449"/>
      <c r="J962" s="2408"/>
      <c r="K962" s="2306"/>
      <c r="L962" s="2306"/>
      <c r="M962" s="2307"/>
      <c r="N962" s="2306"/>
      <c r="O962" s="2306"/>
      <c r="P962" s="2306"/>
    </row>
    <row r="963" spans="1:16" s="2308" customFormat="1" ht="18" customHeight="1" outlineLevel="1">
      <c r="A963" s="1162"/>
      <c r="B963" s="824" t="s">
        <v>1915</v>
      </c>
      <c r="C963" s="2524">
        <v>1</v>
      </c>
      <c r="D963" s="1797"/>
      <c r="E963" s="2304"/>
      <c r="F963" s="2449">
        <v>1</v>
      </c>
      <c r="G963" s="2449"/>
      <c r="H963" s="2449"/>
      <c r="I963" s="2449"/>
      <c r="J963" s="2408"/>
      <c r="K963" s="2306"/>
      <c r="L963" s="2306"/>
      <c r="M963" s="2307"/>
      <c r="N963" s="2306"/>
      <c r="O963" s="2306"/>
      <c r="P963" s="2306"/>
    </row>
    <row r="964" spans="1:16" s="2308" customFormat="1" ht="18" customHeight="1" outlineLevel="1">
      <c r="A964" s="1162"/>
      <c r="B964" s="824" t="s">
        <v>1916</v>
      </c>
      <c r="C964" s="2524">
        <v>1</v>
      </c>
      <c r="D964" s="1797"/>
      <c r="E964" s="2304"/>
      <c r="F964" s="2449">
        <v>1</v>
      </c>
      <c r="G964" s="2449"/>
      <c r="H964" s="2449"/>
      <c r="I964" s="2449"/>
      <c r="J964" s="2408"/>
      <c r="K964" s="2306"/>
      <c r="L964" s="2306"/>
      <c r="M964" s="2307"/>
      <c r="N964" s="2306"/>
      <c r="O964" s="2306"/>
      <c r="P964" s="2306"/>
    </row>
    <row r="965" spans="1:16" s="2308" customFormat="1" ht="18" customHeight="1">
      <c r="A965" s="1162"/>
      <c r="B965" s="824" t="s">
        <v>1917</v>
      </c>
      <c r="C965" s="2524">
        <v>1</v>
      </c>
      <c r="D965" s="1797"/>
      <c r="E965" s="2304"/>
      <c r="F965" s="2449">
        <v>1</v>
      </c>
      <c r="G965" s="2449"/>
      <c r="H965" s="2449"/>
      <c r="I965" s="2449"/>
      <c r="J965" s="2408"/>
      <c r="K965" s="2306"/>
      <c r="L965" s="2306"/>
      <c r="M965" s="2307"/>
      <c r="N965" s="2306"/>
      <c r="O965" s="2306"/>
      <c r="P965" s="2306"/>
    </row>
    <row r="966" spans="1:16" s="2308" customFormat="1" ht="18" customHeight="1" outlineLevel="1">
      <c r="A966" s="1162"/>
      <c r="B966" s="824" t="s">
        <v>1918</v>
      </c>
      <c r="C966" s="2524">
        <v>1</v>
      </c>
      <c r="D966" s="1797"/>
      <c r="E966" s="2304"/>
      <c r="F966" s="2449">
        <v>1</v>
      </c>
      <c r="G966" s="2449"/>
      <c r="H966" s="2449"/>
      <c r="I966" s="2449"/>
      <c r="J966" s="2408"/>
      <c r="K966" s="2306"/>
      <c r="L966" s="2306"/>
      <c r="M966" s="2307"/>
      <c r="N966" s="2306"/>
      <c r="O966" s="2306"/>
      <c r="P966" s="2306"/>
    </row>
    <row r="967" spans="1:16" s="2308" customFormat="1" ht="18" customHeight="1" outlineLevel="1">
      <c r="A967" s="1162"/>
      <c r="B967" s="824" t="s">
        <v>1919</v>
      </c>
      <c r="C967" s="2524">
        <v>1</v>
      </c>
      <c r="D967" s="1797"/>
      <c r="E967" s="2304"/>
      <c r="F967" s="2449">
        <v>1</v>
      </c>
      <c r="G967" s="2449"/>
      <c r="H967" s="2449"/>
      <c r="I967" s="2449"/>
      <c r="J967" s="2408"/>
      <c r="K967" s="2306"/>
      <c r="L967" s="2306"/>
      <c r="M967" s="2307"/>
      <c r="N967" s="2306"/>
      <c r="O967" s="2306"/>
      <c r="P967" s="2306"/>
    </row>
    <row r="968" spans="1:16" s="2308" customFormat="1" ht="18" customHeight="1" outlineLevel="1">
      <c r="A968" s="1162"/>
      <c r="B968" s="824" t="s">
        <v>1920</v>
      </c>
      <c r="C968" s="2524">
        <v>1</v>
      </c>
      <c r="D968" s="1797"/>
      <c r="E968" s="2304"/>
      <c r="F968" s="2449">
        <v>1</v>
      </c>
      <c r="G968" s="2449"/>
      <c r="H968" s="2449"/>
      <c r="I968" s="2449"/>
      <c r="J968" s="2408"/>
      <c r="K968" s="2306"/>
      <c r="L968" s="2306"/>
      <c r="M968" s="2307"/>
      <c r="N968" s="2306"/>
      <c r="O968" s="2306"/>
      <c r="P968" s="2306"/>
    </row>
    <row r="969" spans="1:16" s="2308" customFormat="1" ht="18" customHeight="1">
      <c r="A969" s="1162"/>
      <c r="B969" s="824" t="s">
        <v>1921</v>
      </c>
      <c r="C969" s="2524">
        <v>1</v>
      </c>
      <c r="D969" s="1797"/>
      <c r="E969" s="2304"/>
      <c r="F969" s="2449">
        <v>1</v>
      </c>
      <c r="G969" s="2449"/>
      <c r="H969" s="2449"/>
      <c r="I969" s="2449"/>
      <c r="J969" s="2408"/>
      <c r="K969" s="2306"/>
      <c r="L969" s="2306"/>
      <c r="M969" s="2307"/>
      <c r="N969" s="2306"/>
      <c r="O969" s="2306"/>
      <c r="P969" s="2306"/>
    </row>
    <row r="970" spans="1:16" s="2308" customFormat="1" ht="18" customHeight="1" outlineLevel="1">
      <c r="A970" s="1162"/>
      <c r="B970" s="824" t="s">
        <v>1922</v>
      </c>
      <c r="C970" s="2524">
        <v>1</v>
      </c>
      <c r="D970" s="1797"/>
      <c r="E970" s="2304"/>
      <c r="F970" s="2449">
        <v>1</v>
      </c>
      <c r="G970" s="2449"/>
      <c r="H970" s="2449"/>
      <c r="I970" s="2449"/>
      <c r="J970" s="2408"/>
      <c r="K970" s="2306"/>
      <c r="L970" s="2306"/>
      <c r="M970" s="2307"/>
      <c r="N970" s="2306"/>
      <c r="O970" s="2306"/>
      <c r="P970" s="2306"/>
    </row>
    <row r="971" spans="1:16" s="2308" customFormat="1" ht="18" customHeight="1" outlineLevel="1">
      <c r="A971" s="1162"/>
      <c r="B971" s="824" t="s">
        <v>1923</v>
      </c>
      <c r="C971" s="2524">
        <v>1</v>
      </c>
      <c r="D971" s="1797"/>
      <c r="E971" s="2304"/>
      <c r="F971" s="2449">
        <v>1</v>
      </c>
      <c r="G971" s="2449"/>
      <c r="H971" s="2449"/>
      <c r="I971" s="2449"/>
      <c r="J971" s="2408"/>
      <c r="K971" s="2306"/>
      <c r="L971" s="2306"/>
      <c r="M971" s="2307"/>
      <c r="N971" s="2306"/>
      <c r="O971" s="2306"/>
      <c r="P971" s="2306"/>
    </row>
    <row r="972" spans="1:16" s="2308" customFormat="1" ht="18" customHeight="1" outlineLevel="1">
      <c r="A972" s="1162"/>
      <c r="B972" s="824" t="s">
        <v>1924</v>
      </c>
      <c r="C972" s="2524">
        <v>1</v>
      </c>
      <c r="D972" s="1797"/>
      <c r="E972" s="2304"/>
      <c r="F972" s="2449">
        <v>1</v>
      </c>
      <c r="G972" s="2449"/>
      <c r="H972" s="2449"/>
      <c r="I972" s="2449"/>
      <c r="J972" s="2408"/>
      <c r="K972" s="2306"/>
      <c r="L972" s="2306"/>
      <c r="M972" s="2307"/>
      <c r="N972" s="2306"/>
      <c r="O972" s="2306"/>
      <c r="P972" s="2306"/>
    </row>
    <row r="973" spans="1:16" s="2308" customFormat="1" ht="18" customHeight="1" outlineLevel="1">
      <c r="A973" s="1162"/>
      <c r="B973" s="824" t="s">
        <v>1925</v>
      </c>
      <c r="C973" s="2524">
        <v>1</v>
      </c>
      <c r="D973" s="1797"/>
      <c r="E973" s="2304"/>
      <c r="F973" s="2449">
        <v>1</v>
      </c>
      <c r="G973" s="2449"/>
      <c r="H973" s="2449"/>
      <c r="I973" s="2449"/>
      <c r="J973" s="2408"/>
      <c r="K973" s="2306"/>
      <c r="L973" s="2306"/>
      <c r="M973" s="2307"/>
      <c r="N973" s="2306"/>
      <c r="O973" s="2306"/>
      <c r="P973" s="2306"/>
    </row>
    <row r="974" spans="1:16" s="2308" customFormat="1" ht="18" customHeight="1">
      <c r="A974" s="1162"/>
      <c r="B974" s="824" t="s">
        <v>1926</v>
      </c>
      <c r="C974" s="2524">
        <v>1</v>
      </c>
      <c r="D974" s="1797"/>
      <c r="E974" s="2304"/>
      <c r="F974" s="2449">
        <v>1</v>
      </c>
      <c r="G974" s="2449"/>
      <c r="H974" s="2449"/>
      <c r="I974" s="2449"/>
      <c r="J974" s="2408"/>
      <c r="K974" s="2306"/>
      <c r="L974" s="2306"/>
      <c r="M974" s="2307"/>
      <c r="N974" s="2306"/>
      <c r="O974" s="2306"/>
      <c r="P974" s="2306"/>
    </row>
    <row r="975" spans="1:16" s="2308" customFormat="1" ht="18" customHeight="1" outlineLevel="1">
      <c r="A975" s="1162"/>
      <c r="B975" s="824" t="s">
        <v>1927</v>
      </c>
      <c r="C975" s="2524">
        <v>1</v>
      </c>
      <c r="D975" s="1797"/>
      <c r="E975" s="2304"/>
      <c r="F975" s="2449">
        <v>1</v>
      </c>
      <c r="G975" s="2449"/>
      <c r="H975" s="2449"/>
      <c r="I975" s="2449"/>
      <c r="J975" s="2408"/>
      <c r="K975" s="2306"/>
      <c r="L975" s="2306"/>
      <c r="M975" s="2307"/>
      <c r="N975" s="2306"/>
      <c r="O975" s="2306"/>
      <c r="P975" s="2306"/>
    </row>
    <row r="976" spans="1:16" s="2308" customFormat="1" ht="18" customHeight="1" outlineLevel="1">
      <c r="A976" s="1162"/>
      <c r="B976" s="824" t="s">
        <v>1928</v>
      </c>
      <c r="C976" s="2524">
        <v>1</v>
      </c>
      <c r="D976" s="1797"/>
      <c r="E976" s="2304"/>
      <c r="F976" s="2449">
        <v>1</v>
      </c>
      <c r="G976" s="2449"/>
      <c r="H976" s="2449"/>
      <c r="I976" s="2449"/>
      <c r="J976" s="2408"/>
      <c r="K976" s="2306"/>
      <c r="L976" s="2306"/>
      <c r="M976" s="2307"/>
      <c r="N976" s="2306"/>
      <c r="O976" s="2306"/>
      <c r="P976" s="2306"/>
    </row>
    <row r="977" spans="1:22" s="2308" customFormat="1" ht="18" customHeight="1">
      <c r="A977" s="1162"/>
      <c r="B977" s="824" t="s">
        <v>1929</v>
      </c>
      <c r="C977" s="2524">
        <v>1</v>
      </c>
      <c r="D977" s="1797"/>
      <c r="E977" s="2304"/>
      <c r="F977" s="2449">
        <v>1</v>
      </c>
      <c r="G977" s="2449"/>
      <c r="H977" s="2449"/>
      <c r="I977" s="2449"/>
      <c r="J977" s="2408"/>
      <c r="K977" s="2306"/>
      <c r="L977" s="2306"/>
      <c r="M977" s="2307"/>
      <c r="N977" s="2306"/>
      <c r="O977" s="2306"/>
      <c r="P977" s="2306"/>
    </row>
    <row r="978" spans="1:22" s="2308" customFormat="1" ht="18" customHeight="1" outlineLevel="1">
      <c r="A978" s="1162"/>
      <c r="B978" s="824" t="s">
        <v>1930</v>
      </c>
      <c r="C978" s="2524">
        <v>1</v>
      </c>
      <c r="D978" s="1797"/>
      <c r="E978" s="2304"/>
      <c r="F978" s="2449">
        <v>1</v>
      </c>
      <c r="G978" s="2449"/>
      <c r="H978" s="2449"/>
      <c r="I978" s="2449"/>
      <c r="J978" s="2408"/>
      <c r="K978" s="2306"/>
      <c r="L978" s="2306"/>
      <c r="M978" s="2307"/>
      <c r="N978" s="2306"/>
      <c r="O978" s="2306"/>
      <c r="P978" s="2306"/>
    </row>
    <row r="979" spans="1:22" s="2308" customFormat="1" ht="18" customHeight="1" outlineLevel="1">
      <c r="A979" s="1162"/>
      <c r="B979" s="824" t="s">
        <v>1931</v>
      </c>
      <c r="C979" s="2524">
        <v>1</v>
      </c>
      <c r="D979" s="1797"/>
      <c r="E979" s="2304"/>
      <c r="F979" s="2449">
        <v>1</v>
      </c>
      <c r="G979" s="2449"/>
      <c r="H979" s="2449"/>
      <c r="I979" s="2449"/>
      <c r="J979" s="2408"/>
      <c r="K979" s="2306"/>
      <c r="L979" s="2306"/>
      <c r="M979" s="2307"/>
      <c r="N979" s="2306"/>
      <c r="O979" s="2306"/>
      <c r="P979" s="2306"/>
    </row>
    <row r="980" spans="1:22" s="2308" customFormat="1" ht="18" customHeight="1">
      <c r="A980" s="2410"/>
      <c r="B980" s="824" t="s">
        <v>1932</v>
      </c>
      <c r="C980" s="2524">
        <v>1</v>
      </c>
      <c r="D980" s="1797"/>
      <c r="E980" s="2304"/>
      <c r="F980" s="2449">
        <v>1</v>
      </c>
      <c r="G980" s="2449"/>
      <c r="H980" s="2449"/>
      <c r="I980" s="2449"/>
      <c r="J980" s="2408"/>
      <c r="K980" s="2306"/>
      <c r="L980" s="2306"/>
      <c r="M980" s="2307"/>
      <c r="N980" s="2306"/>
      <c r="O980" s="2306"/>
      <c r="P980" s="2306"/>
    </row>
    <row r="981" spans="1:22" s="2308" customFormat="1" ht="18" customHeight="1" outlineLevel="1">
      <c r="A981" s="1162"/>
      <c r="B981" s="824" t="s">
        <v>1933</v>
      </c>
      <c r="C981" s="2524">
        <v>1</v>
      </c>
      <c r="D981" s="1797"/>
      <c r="E981" s="2304"/>
      <c r="F981" s="2449">
        <v>1</v>
      </c>
      <c r="G981" s="2449"/>
      <c r="H981" s="2449"/>
      <c r="I981" s="2449"/>
      <c r="J981" s="2408"/>
      <c r="K981" s="2306"/>
      <c r="L981" s="2306"/>
      <c r="M981" s="2307"/>
      <c r="N981" s="2306"/>
      <c r="O981" s="2306"/>
      <c r="P981" s="2306"/>
    </row>
    <row r="982" spans="1:22" s="2308" customFormat="1" ht="18" customHeight="1" outlineLevel="1">
      <c r="A982" s="1162"/>
      <c r="B982" s="824" t="s">
        <v>1934</v>
      </c>
      <c r="C982" s="2524">
        <v>1</v>
      </c>
      <c r="D982" s="1797"/>
      <c r="E982" s="2304"/>
      <c r="F982" s="2449">
        <v>1</v>
      </c>
      <c r="G982" s="2449"/>
      <c r="H982" s="2449"/>
      <c r="I982" s="2449"/>
      <c r="J982" s="2408"/>
      <c r="K982" s="2306"/>
      <c r="L982" s="2306"/>
      <c r="M982" s="2307"/>
      <c r="N982" s="2306"/>
      <c r="O982" s="2306"/>
      <c r="P982" s="2306"/>
    </row>
    <row r="983" spans="1:22" s="2308" customFormat="1" ht="18" customHeight="1">
      <c r="A983" s="974"/>
      <c r="B983" s="866" t="s">
        <v>1935</v>
      </c>
      <c r="C983" s="2524">
        <v>1</v>
      </c>
      <c r="D983" s="1797"/>
      <c r="E983" s="2315"/>
      <c r="F983" s="2449">
        <v>1</v>
      </c>
      <c r="G983" s="2449"/>
      <c r="H983" s="2449"/>
      <c r="I983" s="2449"/>
      <c r="J983" s="2411"/>
      <c r="K983" s="2317"/>
      <c r="L983" s="2318"/>
    </row>
    <row r="984" spans="1:22" ht="26.1" customHeight="1">
      <c r="A984" s="1275"/>
      <c r="B984" s="847"/>
      <c r="C984" s="2273"/>
      <c r="D984" s="1783"/>
      <c r="E984" s="1876"/>
      <c r="F984" s="1688"/>
      <c r="G984" s="1688"/>
      <c r="H984" s="1931"/>
      <c r="I984" s="1931"/>
      <c r="J984" s="1931"/>
      <c r="L984" s="1890" t="s">
        <v>1356</v>
      </c>
      <c r="M984" s="1890"/>
      <c r="N984" s="1886"/>
      <c r="O984" s="1887"/>
      <c r="P984" s="536"/>
      <c r="Q984" s="536"/>
      <c r="R984" s="536"/>
      <c r="S984" s="536"/>
      <c r="T984" s="536"/>
      <c r="U984" s="536"/>
      <c r="V984" s="2193" t="s">
        <v>1669</v>
      </c>
    </row>
    <row r="985" spans="1:22" ht="26.1" customHeight="1">
      <c r="A985" s="1275"/>
      <c r="B985" s="847"/>
      <c r="C985" s="2273"/>
      <c r="D985" s="1783"/>
      <c r="E985" s="1848"/>
      <c r="F985" s="1848"/>
      <c r="G985" s="1848"/>
      <c r="H985" s="1931"/>
      <c r="I985" s="1931"/>
      <c r="J985" s="1931"/>
      <c r="L985" s="1890" t="s">
        <v>1359</v>
      </c>
      <c r="M985" s="1890"/>
      <c r="N985" s="1892"/>
      <c r="O985" s="1892"/>
      <c r="P985" s="536"/>
      <c r="Q985" s="536"/>
      <c r="R985" s="536"/>
      <c r="S985" s="536"/>
      <c r="T985" s="536"/>
      <c r="U985" s="536"/>
      <c r="V985" s="2193" t="s">
        <v>1669</v>
      </c>
    </row>
    <row r="986" spans="1:22" ht="26.1" customHeight="1">
      <c r="A986" s="1275"/>
      <c r="B986" s="847"/>
      <c r="C986" s="2273"/>
      <c r="D986" s="1783"/>
      <c r="E986" s="1848"/>
      <c r="F986" s="1848"/>
      <c r="G986" s="1848"/>
      <c r="H986" s="1931"/>
      <c r="I986" s="1931"/>
      <c r="J986" s="1931"/>
      <c r="L986" s="536"/>
      <c r="M986" s="536"/>
      <c r="N986" s="536"/>
      <c r="O986" s="536"/>
      <c r="P986" s="536"/>
      <c r="Q986" s="536"/>
      <c r="R986" s="536"/>
      <c r="S986" s="536"/>
      <c r="T986" s="536"/>
      <c r="U986" s="536"/>
      <c r="V986" s="2193" t="s">
        <v>1669</v>
      </c>
    </row>
    <row r="987" spans="1:22" ht="26.1" customHeight="1">
      <c r="A987" s="1275"/>
      <c r="B987" s="847"/>
      <c r="C987" s="1283"/>
      <c r="D987" s="1283"/>
      <c r="E987" s="1848"/>
      <c r="F987" s="1848"/>
      <c r="G987" s="1848"/>
      <c r="H987" s="743"/>
      <c r="I987" s="132"/>
      <c r="J987" s="55"/>
      <c r="L987" s="536"/>
      <c r="M987" s="536"/>
      <c r="N987" s="536"/>
      <c r="O987" s="536"/>
      <c r="P987" s="536"/>
      <c r="Q987" s="536"/>
      <c r="R987" s="536"/>
      <c r="S987" s="536"/>
      <c r="T987" s="536"/>
      <c r="U987" s="536"/>
      <c r="V987" s="2193" t="s">
        <v>1669</v>
      </c>
    </row>
    <row r="988" spans="1:22" ht="26.1" customHeight="1">
      <c r="A988" s="2464" t="s">
        <v>1875</v>
      </c>
      <c r="B988" s="4615" t="s">
        <v>188</v>
      </c>
      <c r="C988" s="4616"/>
      <c r="D988" s="4616"/>
      <c r="E988" s="1848"/>
      <c r="F988" s="1848"/>
      <c r="G988" s="1848"/>
      <c r="H988" s="753"/>
      <c r="I988" s="132"/>
      <c r="J988" s="2522"/>
      <c r="L988" s="536"/>
      <c r="M988" s="536"/>
      <c r="N988" s="536"/>
      <c r="O988" s="536"/>
      <c r="P988" s="536"/>
      <c r="Q988" s="536"/>
      <c r="R988" s="536"/>
      <c r="S988" s="536"/>
      <c r="T988" s="536"/>
      <c r="U988" s="536"/>
    </row>
    <row r="989" spans="1:22" ht="26.1" customHeight="1">
      <c r="A989" s="1285"/>
      <c r="B989" s="847" t="s">
        <v>38</v>
      </c>
      <c r="C989" s="2529">
        <v>1</v>
      </c>
      <c r="D989" s="1783"/>
      <c r="E989" s="1876"/>
      <c r="F989" s="1688"/>
      <c r="G989" s="1876"/>
      <c r="H989" s="1931"/>
      <c r="I989" s="1931"/>
      <c r="J989" s="1931"/>
      <c r="L989" s="536"/>
      <c r="M989" s="536"/>
      <c r="N989" s="536"/>
      <c r="O989" s="536"/>
      <c r="P989" s="536"/>
      <c r="Q989" s="536"/>
      <c r="R989" s="536"/>
      <c r="S989" s="536"/>
      <c r="T989" s="536"/>
      <c r="U989" s="536"/>
    </row>
    <row r="990" spans="1:22" s="2308" customFormat="1" ht="18" customHeight="1">
      <c r="A990" s="2523"/>
      <c r="B990" s="824" t="s">
        <v>1938</v>
      </c>
      <c r="C990" s="2524">
        <v>1</v>
      </c>
      <c r="D990" s="1797"/>
      <c r="E990" s="2304"/>
      <c r="F990" s="2449">
        <v>1</v>
      </c>
      <c r="G990" s="2976">
        <v>0.66669999999999996</v>
      </c>
      <c r="H990" s="2449"/>
      <c r="I990" s="2449"/>
      <c r="J990" s="2408"/>
      <c r="K990" s="2306"/>
      <c r="L990" s="2306"/>
      <c r="M990" s="2307"/>
      <c r="N990" s="2306"/>
      <c r="O990" s="2306"/>
      <c r="P990" s="2306"/>
    </row>
    <row r="991" spans="1:22" s="2308" customFormat="1" ht="18" customHeight="1" outlineLevel="1">
      <c r="A991" s="972"/>
      <c r="B991" s="824" t="s">
        <v>1880</v>
      </c>
      <c r="C991" s="2524">
        <v>1</v>
      </c>
      <c r="D991" s="1797"/>
      <c r="E991" s="2304"/>
      <c r="F991" s="2449">
        <v>1</v>
      </c>
      <c r="G991" s="2449"/>
      <c r="H991" s="2449"/>
      <c r="I991" s="2449"/>
      <c r="J991" s="2408"/>
      <c r="K991" s="2306"/>
      <c r="L991" s="2306"/>
      <c r="M991" s="2307"/>
      <c r="N991" s="2306"/>
      <c r="O991" s="2306"/>
      <c r="P991" s="2306"/>
    </row>
    <row r="992" spans="1:22" s="2308" customFormat="1" ht="18" customHeight="1" outlineLevel="1">
      <c r="A992" s="2036"/>
      <c r="B992" s="824" t="s">
        <v>1881</v>
      </c>
      <c r="C992" s="2524">
        <v>1</v>
      </c>
      <c r="D992" s="1797"/>
      <c r="E992" s="2304"/>
      <c r="F992" s="2449">
        <v>1</v>
      </c>
      <c r="G992" s="2449"/>
      <c r="H992" s="2449"/>
      <c r="I992" s="2449"/>
      <c r="J992" s="2408"/>
      <c r="K992" s="2306"/>
      <c r="L992" s="2306"/>
      <c r="M992" s="2307"/>
      <c r="N992" s="2306"/>
      <c r="O992" s="2306"/>
      <c r="P992" s="2306"/>
    </row>
    <row r="993" spans="1:16" s="2308" customFormat="1" ht="18" customHeight="1" outlineLevel="1">
      <c r="A993" s="2036"/>
      <c r="B993" s="824" t="s">
        <v>1882</v>
      </c>
      <c r="C993" s="2524">
        <v>1</v>
      </c>
      <c r="D993" s="1797"/>
      <c r="E993" s="2304"/>
      <c r="F993" s="2449">
        <v>1</v>
      </c>
      <c r="G993" s="2449"/>
      <c r="H993" s="2449"/>
      <c r="I993" s="2449"/>
      <c r="J993" s="2408"/>
      <c r="K993" s="2306"/>
      <c r="L993" s="2306"/>
      <c r="M993" s="2307"/>
      <c r="N993" s="2306"/>
      <c r="O993" s="2306"/>
      <c r="P993" s="2306"/>
    </row>
    <row r="994" spans="1:16" s="2308" customFormat="1" ht="18" customHeight="1" outlineLevel="1">
      <c r="A994" s="2036"/>
      <c r="B994" s="824" t="s">
        <v>1883</v>
      </c>
      <c r="C994" s="2524">
        <v>1</v>
      </c>
      <c r="D994" s="1797"/>
      <c r="E994" s="2304"/>
      <c r="F994" s="2449">
        <v>1</v>
      </c>
      <c r="G994" s="2449"/>
      <c r="H994" s="2449"/>
      <c r="I994" s="2449"/>
      <c r="J994" s="2408"/>
      <c r="K994" s="2306"/>
      <c r="L994" s="2306"/>
      <c r="M994" s="2307"/>
      <c r="N994" s="2306"/>
      <c r="O994" s="2306"/>
      <c r="P994" s="2306"/>
    </row>
    <row r="995" spans="1:16" s="2308" customFormat="1" ht="18" customHeight="1">
      <c r="A995" s="2525"/>
      <c r="B995" s="824" t="s">
        <v>1884</v>
      </c>
      <c r="C995" s="2524">
        <v>1</v>
      </c>
      <c r="D995" s="1797"/>
      <c r="E995" s="2304"/>
      <c r="F995" s="2449">
        <v>1</v>
      </c>
      <c r="G995" s="2449"/>
      <c r="H995" s="2449"/>
      <c r="I995" s="2449"/>
      <c r="J995" s="2408"/>
      <c r="K995" s="2306"/>
      <c r="L995" s="2306"/>
      <c r="M995" s="2307"/>
      <c r="N995" s="2306"/>
      <c r="O995" s="2306"/>
      <c r="P995" s="2306"/>
    </row>
    <row r="996" spans="1:16" s="2308" customFormat="1" ht="18" customHeight="1" outlineLevel="1">
      <c r="A996" s="2523"/>
      <c r="B996" s="824" t="s">
        <v>1885</v>
      </c>
      <c r="C996" s="2524">
        <v>1</v>
      </c>
      <c r="D996" s="1797"/>
      <c r="E996" s="2304"/>
      <c r="F996" s="2449">
        <v>1</v>
      </c>
      <c r="G996" s="2449"/>
      <c r="H996" s="2449"/>
      <c r="I996" s="2449"/>
      <c r="J996" s="2408"/>
      <c r="K996" s="2306"/>
      <c r="L996" s="2306"/>
      <c r="M996" s="2307"/>
      <c r="N996" s="2306"/>
      <c r="O996" s="2306"/>
      <c r="P996" s="2306"/>
    </row>
    <row r="997" spans="1:16" s="2308" customFormat="1" ht="18" customHeight="1" outlineLevel="1">
      <c r="A997" s="2523"/>
      <c r="B997" s="824" t="s">
        <v>1886</v>
      </c>
      <c r="C997" s="2524">
        <v>1</v>
      </c>
      <c r="D997" s="1797"/>
      <c r="E997" s="2304"/>
      <c r="F997" s="2449">
        <v>1</v>
      </c>
      <c r="G997" s="2449"/>
      <c r="H997" s="2449"/>
      <c r="I997" s="2449"/>
      <c r="J997" s="2408"/>
      <c r="K997" s="2306"/>
      <c r="L997" s="2306"/>
      <c r="M997" s="2307"/>
      <c r="N997" s="2306"/>
      <c r="O997" s="2306"/>
      <c r="P997" s="2306"/>
    </row>
    <row r="998" spans="1:16" s="2308" customFormat="1" ht="18" customHeight="1" outlineLevel="1">
      <c r="A998" s="2036"/>
      <c r="B998" s="824" t="s">
        <v>1887</v>
      </c>
      <c r="C998" s="2524">
        <v>1</v>
      </c>
      <c r="D998" s="1797"/>
      <c r="E998" s="2304"/>
      <c r="F998" s="2449">
        <v>1</v>
      </c>
      <c r="G998" s="2449"/>
      <c r="H998" s="2449"/>
      <c r="I998" s="2449"/>
      <c r="J998" s="2408"/>
      <c r="K998" s="2306"/>
      <c r="L998" s="2306"/>
      <c r="M998" s="2307"/>
      <c r="N998" s="2306"/>
      <c r="O998" s="2306"/>
      <c r="P998" s="2306"/>
    </row>
    <row r="999" spans="1:16" s="2308" customFormat="1" ht="18" customHeight="1">
      <c r="A999" s="2036"/>
      <c r="B999" s="824" t="s">
        <v>1888</v>
      </c>
      <c r="C999" s="2524">
        <v>1</v>
      </c>
      <c r="D999" s="1797"/>
      <c r="E999" s="2304"/>
      <c r="F999" s="2449">
        <v>1</v>
      </c>
      <c r="G999" s="2449"/>
      <c r="H999" s="2449"/>
      <c r="I999" s="2449"/>
      <c r="J999" s="2408"/>
      <c r="K999" s="2306"/>
      <c r="L999" s="2306"/>
      <c r="M999" s="2307"/>
      <c r="N999" s="2306"/>
      <c r="O999" s="2306"/>
      <c r="P999" s="2306"/>
    </row>
    <row r="1000" spans="1:16" s="2308" customFormat="1" ht="18" customHeight="1" outlineLevel="1">
      <c r="A1000" s="2036"/>
      <c r="B1000" s="824" t="s">
        <v>1889</v>
      </c>
      <c r="C1000" s="2524">
        <v>1</v>
      </c>
      <c r="D1000" s="1797"/>
      <c r="E1000" s="2304"/>
      <c r="F1000" s="2449">
        <v>1</v>
      </c>
      <c r="G1000" s="2449"/>
      <c r="H1000" s="2449"/>
      <c r="I1000" s="2449"/>
      <c r="J1000" s="2408"/>
      <c r="K1000" s="2306"/>
      <c r="L1000" s="2306"/>
      <c r="M1000" s="2307"/>
      <c r="N1000" s="2306"/>
      <c r="O1000" s="2306"/>
      <c r="P1000" s="2306"/>
    </row>
    <row r="1001" spans="1:16" s="2308" customFormat="1" ht="18" customHeight="1" outlineLevel="1">
      <c r="A1001" s="2036"/>
      <c r="B1001" s="824" t="s">
        <v>1890</v>
      </c>
      <c r="C1001" s="2524">
        <v>1</v>
      </c>
      <c r="D1001" s="1797"/>
      <c r="E1001" s="2304"/>
      <c r="F1001" s="2449">
        <v>1</v>
      </c>
      <c r="G1001" s="2449"/>
      <c r="H1001" s="2449"/>
      <c r="I1001" s="2449"/>
      <c r="J1001" s="2408"/>
      <c r="K1001" s="2306"/>
      <c r="L1001" s="2306"/>
      <c r="M1001" s="2307"/>
      <c r="N1001" s="2306"/>
      <c r="O1001" s="2306"/>
      <c r="P1001" s="2306"/>
    </row>
    <row r="1002" spans="1:16" s="2308" customFormat="1" ht="18" customHeight="1" outlineLevel="1">
      <c r="A1002" s="2526"/>
      <c r="B1002" s="824" t="s">
        <v>1891</v>
      </c>
      <c r="C1002" s="2524">
        <v>1</v>
      </c>
      <c r="D1002" s="1797"/>
      <c r="E1002" s="2304"/>
      <c r="F1002" s="2449">
        <v>1</v>
      </c>
      <c r="G1002" s="2449"/>
      <c r="H1002" s="2449"/>
      <c r="I1002" s="2449"/>
      <c r="J1002" s="2408"/>
      <c r="K1002" s="2306"/>
      <c r="L1002" s="2306"/>
      <c r="M1002" s="2307"/>
      <c r="N1002" s="2306"/>
      <c r="O1002" s="2306"/>
      <c r="P1002" s="2306"/>
    </row>
    <row r="1003" spans="1:16" s="2308" customFormat="1" ht="18" customHeight="1">
      <c r="A1003" s="2036"/>
      <c r="B1003" s="824" t="s">
        <v>1892</v>
      </c>
      <c r="C1003" s="2524">
        <v>1</v>
      </c>
      <c r="D1003" s="1797"/>
      <c r="E1003" s="2304"/>
      <c r="F1003" s="2449">
        <v>1</v>
      </c>
      <c r="G1003" s="2449"/>
      <c r="H1003" s="2449"/>
      <c r="I1003" s="2449"/>
      <c r="J1003" s="2408"/>
      <c r="K1003" s="2306"/>
      <c r="L1003" s="2306"/>
      <c r="M1003" s="2307"/>
      <c r="N1003" s="2306"/>
      <c r="O1003" s="2306"/>
      <c r="P1003" s="2306"/>
    </row>
    <row r="1004" spans="1:16" s="2308" customFormat="1" ht="18" customHeight="1" outlineLevel="1">
      <c r="A1004" s="1162"/>
      <c r="B1004" s="824" t="s">
        <v>1893</v>
      </c>
      <c r="C1004" s="2524">
        <v>1</v>
      </c>
      <c r="D1004" s="1797"/>
      <c r="E1004" s="2304"/>
      <c r="F1004" s="2449">
        <v>1</v>
      </c>
      <c r="G1004" s="2449"/>
      <c r="H1004" s="2449"/>
      <c r="I1004" s="2449"/>
      <c r="J1004" s="2408"/>
      <c r="K1004" s="2306"/>
      <c r="L1004" s="2306"/>
      <c r="M1004" s="2307"/>
      <c r="N1004" s="2306"/>
      <c r="O1004" s="2306"/>
      <c r="P1004" s="2306"/>
    </row>
    <row r="1005" spans="1:16" s="2308" customFormat="1" ht="18" customHeight="1" outlineLevel="1">
      <c r="A1005" s="2527"/>
      <c r="B1005" s="824" t="s">
        <v>1894</v>
      </c>
      <c r="C1005" s="2524">
        <v>1</v>
      </c>
      <c r="D1005" s="1797"/>
      <c r="E1005" s="2304"/>
      <c r="F1005" s="2449">
        <v>1</v>
      </c>
      <c r="G1005" s="2449"/>
      <c r="H1005" s="2449"/>
      <c r="I1005" s="2449"/>
      <c r="J1005" s="2408"/>
      <c r="K1005" s="2306"/>
      <c r="L1005" s="2306"/>
      <c r="M1005" s="2307"/>
      <c r="N1005" s="2306"/>
      <c r="O1005" s="2306"/>
      <c r="P1005" s="2306"/>
    </row>
    <row r="1006" spans="1:16" s="2308" customFormat="1" ht="18" customHeight="1" outlineLevel="1">
      <c r="A1006" s="2036"/>
      <c r="B1006" s="824" t="s">
        <v>1895</v>
      </c>
      <c r="C1006" s="2524">
        <v>1</v>
      </c>
      <c r="D1006" s="1797"/>
      <c r="E1006" s="2304"/>
      <c r="F1006" s="2449">
        <v>1</v>
      </c>
      <c r="G1006" s="2449"/>
      <c r="H1006" s="2449"/>
      <c r="I1006" s="2449"/>
      <c r="J1006" s="2408"/>
      <c r="K1006" s="2306"/>
      <c r="L1006" s="2306"/>
      <c r="M1006" s="2307"/>
      <c r="N1006" s="2306"/>
      <c r="O1006" s="2306"/>
      <c r="P1006" s="2306"/>
    </row>
    <row r="1007" spans="1:16" s="2308" customFormat="1" ht="18" customHeight="1" outlineLevel="1">
      <c r="A1007" s="1163"/>
      <c r="B1007" s="824" t="s">
        <v>1896</v>
      </c>
      <c r="C1007" s="2524">
        <v>1</v>
      </c>
      <c r="D1007" s="1797"/>
      <c r="E1007" s="2304"/>
      <c r="F1007" s="2449">
        <v>1</v>
      </c>
      <c r="G1007" s="2449"/>
      <c r="H1007" s="2449"/>
      <c r="I1007" s="2449"/>
      <c r="J1007" s="2408"/>
      <c r="K1007" s="2306"/>
      <c r="L1007" s="2306"/>
      <c r="M1007" s="2307"/>
      <c r="N1007" s="2306"/>
      <c r="O1007" s="2306"/>
      <c r="P1007" s="2306"/>
    </row>
    <row r="1008" spans="1:16" s="2308" customFormat="1" ht="18" customHeight="1">
      <c r="A1008" s="2528"/>
      <c r="B1008" s="824" t="s">
        <v>1897</v>
      </c>
      <c r="C1008" s="2524">
        <v>1</v>
      </c>
      <c r="D1008" s="1797"/>
      <c r="E1008" s="2304"/>
      <c r="F1008" s="2449">
        <v>1</v>
      </c>
      <c r="G1008" s="2449"/>
      <c r="H1008" s="2449"/>
      <c r="I1008" s="2449"/>
      <c r="J1008" s="2408"/>
      <c r="K1008" s="2306"/>
      <c r="L1008" s="2306"/>
      <c r="M1008" s="2307"/>
      <c r="N1008" s="2306"/>
      <c r="O1008" s="2306"/>
      <c r="P1008" s="2306"/>
    </row>
    <row r="1009" spans="1:16" s="2308" customFormat="1" ht="18" customHeight="1" outlineLevel="1">
      <c r="A1009" s="2528"/>
      <c r="B1009" s="824" t="s">
        <v>1898</v>
      </c>
      <c r="C1009" s="2524">
        <v>1</v>
      </c>
      <c r="D1009" s="1797"/>
      <c r="E1009" s="2304"/>
      <c r="F1009" s="2449">
        <v>1</v>
      </c>
      <c r="G1009" s="2449"/>
      <c r="H1009" s="2449"/>
      <c r="I1009" s="2449"/>
      <c r="J1009" s="2408"/>
      <c r="K1009" s="2306"/>
      <c r="L1009" s="2306"/>
      <c r="M1009" s="2307"/>
      <c r="N1009" s="2306"/>
      <c r="O1009" s="2306"/>
      <c r="P1009" s="2306"/>
    </row>
    <row r="1010" spans="1:16" s="2308" customFormat="1" ht="18" customHeight="1" outlineLevel="1">
      <c r="A1010" s="1163"/>
      <c r="B1010" s="824" t="s">
        <v>1899</v>
      </c>
      <c r="C1010" s="2524">
        <v>1</v>
      </c>
      <c r="D1010" s="1797"/>
      <c r="E1010" s="2304"/>
      <c r="F1010" s="2449">
        <v>1</v>
      </c>
      <c r="G1010" s="2449"/>
      <c r="H1010" s="2449"/>
      <c r="I1010" s="2449"/>
      <c r="J1010" s="2408"/>
      <c r="K1010" s="2306"/>
      <c r="L1010" s="2306"/>
      <c r="M1010" s="2307"/>
      <c r="N1010" s="2306"/>
      <c r="O1010" s="2306"/>
      <c r="P1010" s="2306"/>
    </row>
    <row r="1011" spans="1:16" s="2308" customFormat="1" ht="18" customHeight="1">
      <c r="A1011" s="1162"/>
      <c r="B1011" s="824" t="s">
        <v>1900</v>
      </c>
      <c r="C1011" s="2524">
        <v>1</v>
      </c>
      <c r="D1011" s="1797"/>
      <c r="E1011" s="2304"/>
      <c r="F1011" s="2449">
        <v>1</v>
      </c>
      <c r="G1011" s="2449"/>
      <c r="H1011" s="2449"/>
      <c r="I1011" s="2449"/>
      <c r="J1011" s="2408"/>
      <c r="K1011" s="2306"/>
      <c r="L1011" s="2306"/>
      <c r="M1011" s="2307"/>
      <c r="N1011" s="2306"/>
      <c r="O1011" s="2306"/>
      <c r="P1011" s="2306"/>
    </row>
    <row r="1012" spans="1:16" s="2308" customFormat="1" ht="18" customHeight="1" outlineLevel="1">
      <c r="A1012" s="1162"/>
      <c r="B1012" s="824" t="s">
        <v>1901</v>
      </c>
      <c r="C1012" s="2524">
        <v>1</v>
      </c>
      <c r="D1012" s="1797"/>
      <c r="E1012" s="2304"/>
      <c r="F1012" s="2449">
        <v>1</v>
      </c>
      <c r="G1012" s="2449"/>
      <c r="H1012" s="2449"/>
      <c r="I1012" s="2449"/>
      <c r="J1012" s="2408"/>
      <c r="K1012" s="2306"/>
      <c r="L1012" s="2306"/>
      <c r="M1012" s="2307"/>
      <c r="N1012" s="2306"/>
      <c r="O1012" s="2306"/>
      <c r="P1012" s="2306"/>
    </row>
    <row r="1013" spans="1:16" s="2308" customFormat="1" ht="18" customHeight="1" outlineLevel="1">
      <c r="A1013" s="1162"/>
      <c r="B1013" s="824" t="s">
        <v>1902</v>
      </c>
      <c r="C1013" s="2524">
        <v>1</v>
      </c>
      <c r="D1013" s="1797"/>
      <c r="E1013" s="2304"/>
      <c r="F1013" s="2449">
        <v>1</v>
      </c>
      <c r="G1013" s="2449"/>
      <c r="H1013" s="2449"/>
      <c r="I1013" s="2449"/>
      <c r="J1013" s="2408"/>
      <c r="K1013" s="2306"/>
      <c r="L1013" s="2306"/>
      <c r="M1013" s="2307"/>
      <c r="N1013" s="2306"/>
      <c r="O1013" s="2306"/>
      <c r="P1013" s="2306"/>
    </row>
    <row r="1014" spans="1:16" s="2308" customFormat="1" ht="18" customHeight="1" outlineLevel="1">
      <c r="A1014" s="1162"/>
      <c r="B1014" s="824" t="s">
        <v>1903</v>
      </c>
      <c r="C1014" s="2524">
        <v>1</v>
      </c>
      <c r="D1014" s="1797"/>
      <c r="E1014" s="2304"/>
      <c r="F1014" s="2449">
        <v>1</v>
      </c>
      <c r="G1014" s="2449"/>
      <c r="H1014" s="2449"/>
      <c r="I1014" s="2449"/>
      <c r="J1014" s="2408"/>
      <c r="K1014" s="2306"/>
      <c r="L1014" s="2306"/>
      <c r="M1014" s="2307"/>
      <c r="N1014" s="2306"/>
      <c r="O1014" s="2306"/>
      <c r="P1014" s="2306"/>
    </row>
    <row r="1015" spans="1:16" s="2308" customFormat="1" ht="18" customHeight="1" outlineLevel="1">
      <c r="A1015" s="1483"/>
      <c r="B1015" s="824" t="s">
        <v>1904</v>
      </c>
      <c r="C1015" s="2524">
        <v>1</v>
      </c>
      <c r="D1015" s="1797"/>
      <c r="E1015" s="2304"/>
      <c r="F1015" s="2449">
        <v>1</v>
      </c>
      <c r="G1015" s="2449"/>
      <c r="H1015" s="2449"/>
      <c r="I1015" s="2449"/>
      <c r="J1015" s="2408"/>
      <c r="K1015" s="2306"/>
      <c r="L1015" s="2306"/>
      <c r="M1015" s="2307"/>
      <c r="N1015" s="2306"/>
      <c r="O1015" s="2306"/>
      <c r="P1015" s="2306"/>
    </row>
    <row r="1016" spans="1:16" s="2308" customFormat="1" ht="18" customHeight="1">
      <c r="A1016" s="1162"/>
      <c r="B1016" s="824" t="s">
        <v>1905</v>
      </c>
      <c r="C1016" s="2524">
        <v>1</v>
      </c>
      <c r="D1016" s="1797"/>
      <c r="E1016" s="2304"/>
      <c r="F1016" s="2449">
        <v>1</v>
      </c>
      <c r="G1016" s="2449"/>
      <c r="H1016" s="2449"/>
      <c r="I1016" s="2449"/>
      <c r="J1016" s="2408"/>
      <c r="K1016" s="2306"/>
      <c r="L1016" s="2306"/>
      <c r="M1016" s="2307"/>
      <c r="N1016" s="2306"/>
      <c r="O1016" s="2306"/>
      <c r="P1016" s="2306"/>
    </row>
    <row r="1017" spans="1:16" s="2308" customFormat="1" ht="18" customHeight="1" outlineLevel="1">
      <c r="A1017" s="1162"/>
      <c r="B1017" s="824" t="s">
        <v>1906</v>
      </c>
      <c r="C1017" s="2524">
        <v>1</v>
      </c>
      <c r="D1017" s="1797"/>
      <c r="E1017" s="2304"/>
      <c r="F1017" s="2449">
        <v>1</v>
      </c>
      <c r="G1017" s="2449"/>
      <c r="H1017" s="2449"/>
      <c r="I1017" s="2449"/>
      <c r="J1017" s="2408"/>
      <c r="K1017" s="2306"/>
      <c r="L1017" s="2306"/>
      <c r="M1017" s="2307"/>
      <c r="N1017" s="2306"/>
      <c r="O1017" s="2306"/>
      <c r="P1017" s="2306"/>
    </row>
    <row r="1018" spans="1:16" s="2308" customFormat="1" ht="18" customHeight="1" outlineLevel="1">
      <c r="A1018" s="1162"/>
      <c r="B1018" s="824" t="s">
        <v>1907</v>
      </c>
      <c r="C1018" s="2524">
        <v>1</v>
      </c>
      <c r="D1018" s="1797"/>
      <c r="E1018" s="2304"/>
      <c r="F1018" s="2449">
        <v>1</v>
      </c>
      <c r="G1018" s="2449"/>
      <c r="H1018" s="2449"/>
      <c r="I1018" s="2449"/>
      <c r="J1018" s="2408"/>
      <c r="K1018" s="2306"/>
      <c r="L1018" s="2306"/>
      <c r="M1018" s="2307"/>
      <c r="N1018" s="2306"/>
      <c r="O1018" s="2306"/>
      <c r="P1018" s="2306"/>
    </row>
    <row r="1019" spans="1:16" s="2308" customFormat="1" ht="18" customHeight="1" outlineLevel="1">
      <c r="A1019" s="1162"/>
      <c r="B1019" s="824" t="s">
        <v>1908</v>
      </c>
      <c r="C1019" s="2524">
        <v>1</v>
      </c>
      <c r="D1019" s="1797"/>
      <c r="E1019" s="2304"/>
      <c r="F1019" s="2449">
        <v>1</v>
      </c>
      <c r="G1019" s="2449"/>
      <c r="H1019" s="2449"/>
      <c r="I1019" s="2449"/>
      <c r="J1019" s="2408"/>
      <c r="K1019" s="2306"/>
      <c r="L1019" s="2306"/>
      <c r="M1019" s="2307"/>
      <c r="N1019" s="2306"/>
      <c r="O1019" s="2306"/>
      <c r="P1019" s="2306"/>
    </row>
    <row r="1020" spans="1:16" s="2308" customFormat="1" ht="18" customHeight="1">
      <c r="A1020" s="1162"/>
      <c r="B1020" s="824" t="s">
        <v>1909</v>
      </c>
      <c r="C1020" s="2524">
        <v>1</v>
      </c>
      <c r="D1020" s="1797"/>
      <c r="E1020" s="2304"/>
      <c r="F1020" s="2449">
        <v>1</v>
      </c>
      <c r="G1020" s="2449"/>
      <c r="H1020" s="2449"/>
      <c r="I1020" s="2449"/>
      <c r="J1020" s="2408"/>
      <c r="K1020" s="2306"/>
      <c r="L1020" s="2306"/>
      <c r="M1020" s="2307"/>
      <c r="N1020" s="2306"/>
      <c r="O1020" s="2306"/>
      <c r="P1020" s="2306"/>
    </row>
    <row r="1021" spans="1:16" s="2308" customFormat="1" ht="18" customHeight="1">
      <c r="A1021" s="1162"/>
      <c r="B1021" s="824" t="s">
        <v>1910</v>
      </c>
      <c r="C1021" s="2524">
        <v>1</v>
      </c>
      <c r="D1021" s="1797"/>
      <c r="E1021" s="2304"/>
      <c r="F1021" s="2449">
        <v>1</v>
      </c>
      <c r="G1021" s="2449"/>
      <c r="H1021" s="2449"/>
      <c r="I1021" s="2449"/>
      <c r="J1021" s="2408"/>
      <c r="K1021" s="2306"/>
      <c r="L1021" s="2306"/>
      <c r="M1021" s="2307"/>
      <c r="N1021" s="2306"/>
      <c r="O1021" s="2306"/>
      <c r="P1021" s="2306"/>
    </row>
    <row r="1022" spans="1:16" s="2308" customFormat="1" ht="18" customHeight="1" outlineLevel="1">
      <c r="A1022" s="1162"/>
      <c r="B1022" s="824" t="s">
        <v>1911</v>
      </c>
      <c r="C1022" s="2524">
        <v>1</v>
      </c>
      <c r="D1022" s="1797"/>
      <c r="E1022" s="2304"/>
      <c r="F1022" s="2449">
        <v>1</v>
      </c>
      <c r="G1022" s="2449"/>
      <c r="H1022" s="2449"/>
      <c r="I1022" s="2449"/>
      <c r="J1022" s="2408"/>
      <c r="K1022" s="2306"/>
      <c r="L1022" s="2306"/>
      <c r="M1022" s="2307"/>
      <c r="N1022" s="2306"/>
      <c r="O1022" s="2306"/>
      <c r="P1022" s="2306"/>
    </row>
    <row r="1023" spans="1:16" s="2308" customFormat="1" ht="18" customHeight="1" outlineLevel="1">
      <c r="A1023" s="1162"/>
      <c r="B1023" s="824" t="s">
        <v>1912</v>
      </c>
      <c r="C1023" s="2524">
        <v>1</v>
      </c>
      <c r="D1023" s="1797"/>
      <c r="E1023" s="2304"/>
      <c r="F1023" s="2449">
        <v>1</v>
      </c>
      <c r="G1023" s="2449"/>
      <c r="H1023" s="2449"/>
      <c r="I1023" s="2449"/>
      <c r="J1023" s="2408"/>
      <c r="K1023" s="2306"/>
      <c r="L1023" s="2306"/>
      <c r="M1023" s="2307"/>
      <c r="N1023" s="2306"/>
      <c r="O1023" s="2306"/>
      <c r="P1023" s="2306"/>
    </row>
    <row r="1024" spans="1:16" s="2308" customFormat="1" ht="18" customHeight="1">
      <c r="A1024" s="1162"/>
      <c r="B1024" s="824" t="s">
        <v>1913</v>
      </c>
      <c r="C1024" s="2524">
        <v>1</v>
      </c>
      <c r="D1024" s="1797"/>
      <c r="E1024" s="2304"/>
      <c r="F1024" s="2449">
        <v>1</v>
      </c>
      <c r="G1024" s="2449"/>
      <c r="H1024" s="2449"/>
      <c r="I1024" s="2449"/>
      <c r="J1024" s="2408"/>
      <c r="K1024" s="2306"/>
      <c r="L1024" s="2306"/>
      <c r="M1024" s="2307"/>
      <c r="N1024" s="2306"/>
      <c r="O1024" s="2306"/>
      <c r="P1024" s="2306"/>
    </row>
    <row r="1025" spans="1:16" s="2308" customFormat="1" ht="18" customHeight="1" outlineLevel="1">
      <c r="A1025" s="1162"/>
      <c r="B1025" s="824" t="s">
        <v>1914</v>
      </c>
      <c r="C1025" s="2524">
        <v>1</v>
      </c>
      <c r="D1025" s="1797"/>
      <c r="E1025" s="2304"/>
      <c r="F1025" s="2449">
        <v>1</v>
      </c>
      <c r="G1025" s="2449"/>
      <c r="H1025" s="2449"/>
      <c r="I1025" s="2449"/>
      <c r="J1025" s="2408"/>
      <c r="K1025" s="2306"/>
      <c r="L1025" s="2306"/>
      <c r="M1025" s="2307"/>
      <c r="N1025" s="2306"/>
      <c r="O1025" s="2306"/>
      <c r="P1025" s="2306"/>
    </row>
    <row r="1026" spans="1:16" s="2308" customFormat="1" ht="18" customHeight="1" outlineLevel="1">
      <c r="A1026" s="1162"/>
      <c r="B1026" s="824" t="s">
        <v>1915</v>
      </c>
      <c r="C1026" s="2524">
        <v>1</v>
      </c>
      <c r="D1026" s="1797"/>
      <c r="E1026" s="2304"/>
      <c r="F1026" s="2449">
        <v>1</v>
      </c>
      <c r="G1026" s="2449"/>
      <c r="H1026" s="2449"/>
      <c r="I1026" s="2449"/>
      <c r="J1026" s="2408"/>
      <c r="K1026" s="2306"/>
      <c r="L1026" s="2306"/>
      <c r="M1026" s="2307"/>
      <c r="N1026" s="2306"/>
      <c r="O1026" s="2306"/>
      <c r="P1026" s="2306"/>
    </row>
    <row r="1027" spans="1:16" s="2308" customFormat="1" ht="18" customHeight="1" outlineLevel="1">
      <c r="A1027" s="1162"/>
      <c r="B1027" s="824" t="s">
        <v>1916</v>
      </c>
      <c r="C1027" s="2524">
        <v>1</v>
      </c>
      <c r="D1027" s="1797"/>
      <c r="E1027" s="2304"/>
      <c r="F1027" s="2449">
        <v>1</v>
      </c>
      <c r="G1027" s="2449"/>
      <c r="H1027" s="2449"/>
      <c r="I1027" s="2449"/>
      <c r="J1027" s="2408"/>
      <c r="K1027" s="2306"/>
      <c r="L1027" s="2306"/>
      <c r="M1027" s="2307"/>
      <c r="N1027" s="2306"/>
      <c r="O1027" s="2306"/>
      <c r="P1027" s="2306"/>
    </row>
    <row r="1028" spans="1:16" s="2308" customFormat="1" ht="18" customHeight="1">
      <c r="A1028" s="1162"/>
      <c r="B1028" s="824" t="s">
        <v>1917</v>
      </c>
      <c r="C1028" s="2524">
        <v>1</v>
      </c>
      <c r="D1028" s="1797"/>
      <c r="E1028" s="2304"/>
      <c r="F1028" s="2449">
        <v>1</v>
      </c>
      <c r="G1028" s="2449"/>
      <c r="H1028" s="2449"/>
      <c r="I1028" s="2449"/>
      <c r="J1028" s="2408"/>
      <c r="K1028" s="2306"/>
      <c r="L1028" s="2306"/>
      <c r="M1028" s="2307"/>
      <c r="N1028" s="2306"/>
      <c r="O1028" s="2306"/>
      <c r="P1028" s="2306"/>
    </row>
    <row r="1029" spans="1:16" s="2308" customFormat="1" ht="18" customHeight="1" outlineLevel="1">
      <c r="A1029" s="1162"/>
      <c r="B1029" s="824" t="s">
        <v>1918</v>
      </c>
      <c r="C1029" s="2524">
        <v>1</v>
      </c>
      <c r="D1029" s="1797"/>
      <c r="E1029" s="2304"/>
      <c r="F1029" s="2449">
        <v>1</v>
      </c>
      <c r="G1029" s="2449"/>
      <c r="H1029" s="2449"/>
      <c r="I1029" s="2449"/>
      <c r="J1029" s="2408"/>
      <c r="K1029" s="2306"/>
      <c r="L1029" s="2306"/>
      <c r="M1029" s="2307"/>
      <c r="N1029" s="2306"/>
      <c r="O1029" s="2306"/>
      <c r="P1029" s="2306"/>
    </row>
    <row r="1030" spans="1:16" s="2308" customFormat="1" ht="18" customHeight="1" outlineLevel="1">
      <c r="A1030" s="1162"/>
      <c r="B1030" s="824" t="s">
        <v>1919</v>
      </c>
      <c r="C1030" s="2524">
        <v>1</v>
      </c>
      <c r="D1030" s="1797"/>
      <c r="E1030" s="2304"/>
      <c r="F1030" s="2449">
        <v>1</v>
      </c>
      <c r="G1030" s="2449"/>
      <c r="H1030" s="2449"/>
      <c r="I1030" s="2449"/>
      <c r="J1030" s="2408"/>
      <c r="K1030" s="2306"/>
      <c r="L1030" s="2306"/>
      <c r="M1030" s="2307"/>
      <c r="N1030" s="2306"/>
      <c r="O1030" s="2306"/>
      <c r="P1030" s="2306"/>
    </row>
    <row r="1031" spans="1:16" s="2308" customFormat="1" ht="18" customHeight="1" outlineLevel="1">
      <c r="A1031" s="1162"/>
      <c r="B1031" s="824" t="s">
        <v>1920</v>
      </c>
      <c r="C1031" s="2524">
        <v>1</v>
      </c>
      <c r="D1031" s="1797"/>
      <c r="E1031" s="2304"/>
      <c r="F1031" s="2449">
        <v>1</v>
      </c>
      <c r="G1031" s="2449"/>
      <c r="H1031" s="2449"/>
      <c r="I1031" s="2449"/>
      <c r="J1031" s="2408"/>
      <c r="K1031" s="2306"/>
      <c r="L1031" s="2306"/>
      <c r="M1031" s="2307"/>
      <c r="N1031" s="2306"/>
      <c r="O1031" s="2306"/>
      <c r="P1031" s="2306"/>
    </row>
    <row r="1032" spans="1:16" s="2308" customFormat="1" ht="18" customHeight="1">
      <c r="A1032" s="1162"/>
      <c r="B1032" s="824" t="s">
        <v>1921</v>
      </c>
      <c r="C1032" s="2524">
        <v>1</v>
      </c>
      <c r="D1032" s="1797"/>
      <c r="E1032" s="2304"/>
      <c r="F1032" s="2449">
        <v>1</v>
      </c>
      <c r="G1032" s="2449"/>
      <c r="H1032" s="2449"/>
      <c r="I1032" s="2449"/>
      <c r="J1032" s="2408"/>
      <c r="K1032" s="2306"/>
      <c r="L1032" s="2306"/>
      <c r="M1032" s="2307"/>
      <c r="N1032" s="2306"/>
      <c r="O1032" s="2306"/>
      <c r="P1032" s="2306"/>
    </row>
    <row r="1033" spans="1:16" s="2308" customFormat="1" ht="18" customHeight="1" outlineLevel="1">
      <c r="A1033" s="1162"/>
      <c r="B1033" s="824" t="s">
        <v>1922</v>
      </c>
      <c r="C1033" s="2524">
        <v>1</v>
      </c>
      <c r="D1033" s="1797"/>
      <c r="E1033" s="2304"/>
      <c r="F1033" s="2449">
        <v>1</v>
      </c>
      <c r="G1033" s="2449"/>
      <c r="H1033" s="2449"/>
      <c r="I1033" s="2449"/>
      <c r="J1033" s="2408"/>
      <c r="K1033" s="2306"/>
      <c r="L1033" s="2306"/>
      <c r="M1033" s="2307"/>
      <c r="N1033" s="2306"/>
      <c r="O1033" s="2306"/>
      <c r="P1033" s="2306"/>
    </row>
    <row r="1034" spans="1:16" s="2308" customFormat="1" ht="18" customHeight="1" outlineLevel="1">
      <c r="A1034" s="1162"/>
      <c r="B1034" s="824" t="s">
        <v>1923</v>
      </c>
      <c r="C1034" s="2524">
        <v>1</v>
      </c>
      <c r="D1034" s="1797"/>
      <c r="E1034" s="2304"/>
      <c r="F1034" s="2449">
        <v>1</v>
      </c>
      <c r="G1034" s="2449"/>
      <c r="H1034" s="2449"/>
      <c r="I1034" s="2449"/>
      <c r="J1034" s="2408"/>
      <c r="K1034" s="2306"/>
      <c r="L1034" s="2306"/>
      <c r="M1034" s="2307"/>
      <c r="N1034" s="2306"/>
      <c r="O1034" s="2306"/>
      <c r="P1034" s="2306"/>
    </row>
    <row r="1035" spans="1:16" s="2308" customFormat="1" ht="18" customHeight="1" outlineLevel="1">
      <c r="A1035" s="1162"/>
      <c r="B1035" s="824" t="s">
        <v>1924</v>
      </c>
      <c r="C1035" s="2524">
        <v>1</v>
      </c>
      <c r="D1035" s="1797"/>
      <c r="E1035" s="2304"/>
      <c r="F1035" s="2449">
        <v>1</v>
      </c>
      <c r="G1035" s="2449"/>
      <c r="H1035" s="2449"/>
      <c r="I1035" s="2449"/>
      <c r="J1035" s="2408"/>
      <c r="K1035" s="2306"/>
      <c r="L1035" s="2306"/>
      <c r="M1035" s="2307"/>
      <c r="N1035" s="2306"/>
      <c r="O1035" s="2306"/>
      <c r="P1035" s="2306"/>
    </row>
    <row r="1036" spans="1:16" s="2308" customFormat="1" ht="18" customHeight="1" outlineLevel="1">
      <c r="A1036" s="1162"/>
      <c r="B1036" s="824" t="s">
        <v>1925</v>
      </c>
      <c r="C1036" s="2524">
        <v>1</v>
      </c>
      <c r="D1036" s="1797"/>
      <c r="E1036" s="2304"/>
      <c r="F1036" s="2449">
        <v>1</v>
      </c>
      <c r="G1036" s="2449"/>
      <c r="H1036" s="2449"/>
      <c r="I1036" s="2449"/>
      <c r="J1036" s="2408"/>
      <c r="K1036" s="2306"/>
      <c r="L1036" s="2306"/>
      <c r="M1036" s="2307"/>
      <c r="N1036" s="2306"/>
      <c r="O1036" s="2306"/>
      <c r="P1036" s="2306"/>
    </row>
    <row r="1037" spans="1:16" s="2308" customFormat="1" ht="18" customHeight="1">
      <c r="A1037" s="1162"/>
      <c r="B1037" s="824" t="s">
        <v>1926</v>
      </c>
      <c r="C1037" s="2524">
        <v>1</v>
      </c>
      <c r="D1037" s="1797"/>
      <c r="E1037" s="2304"/>
      <c r="F1037" s="2449">
        <v>1</v>
      </c>
      <c r="G1037" s="2449"/>
      <c r="H1037" s="2449"/>
      <c r="I1037" s="2449"/>
      <c r="J1037" s="2408"/>
      <c r="K1037" s="2306"/>
      <c r="L1037" s="2306"/>
      <c r="M1037" s="2307"/>
      <c r="N1037" s="2306"/>
      <c r="O1037" s="2306"/>
      <c r="P1037" s="2306"/>
    </row>
    <row r="1038" spans="1:16" s="2308" customFormat="1" ht="18" customHeight="1" outlineLevel="1">
      <c r="A1038" s="1162"/>
      <c r="B1038" s="824" t="s">
        <v>1927</v>
      </c>
      <c r="C1038" s="2524">
        <v>1</v>
      </c>
      <c r="D1038" s="1797"/>
      <c r="E1038" s="2304"/>
      <c r="F1038" s="2449">
        <v>1</v>
      </c>
      <c r="G1038" s="2449"/>
      <c r="H1038" s="2449"/>
      <c r="I1038" s="2449"/>
      <c r="J1038" s="2408"/>
      <c r="K1038" s="2306"/>
      <c r="L1038" s="2306"/>
      <c r="M1038" s="2307"/>
      <c r="N1038" s="2306"/>
      <c r="O1038" s="2306"/>
      <c r="P1038" s="2306"/>
    </row>
    <row r="1039" spans="1:16" s="2308" customFormat="1" ht="18" customHeight="1" outlineLevel="1">
      <c r="A1039" s="1162"/>
      <c r="B1039" s="824" t="s">
        <v>1928</v>
      </c>
      <c r="C1039" s="2524">
        <v>1</v>
      </c>
      <c r="D1039" s="1797"/>
      <c r="E1039" s="2304"/>
      <c r="F1039" s="2449">
        <v>1</v>
      </c>
      <c r="G1039" s="2449"/>
      <c r="H1039" s="2449"/>
      <c r="I1039" s="2449"/>
      <c r="J1039" s="2408"/>
      <c r="K1039" s="2306"/>
      <c r="L1039" s="2306"/>
      <c r="M1039" s="2307"/>
      <c r="N1039" s="2306"/>
      <c r="O1039" s="2306"/>
      <c r="P1039" s="2306"/>
    </row>
    <row r="1040" spans="1:16" s="2308" customFormat="1" ht="18" customHeight="1">
      <c r="A1040" s="1162"/>
      <c r="B1040" s="824" t="s">
        <v>1929</v>
      </c>
      <c r="C1040" s="2524">
        <v>1</v>
      </c>
      <c r="D1040" s="1797"/>
      <c r="E1040" s="2304"/>
      <c r="F1040" s="2449">
        <v>1</v>
      </c>
      <c r="G1040" s="2449"/>
      <c r="H1040" s="2449"/>
      <c r="I1040" s="2449"/>
      <c r="J1040" s="2408"/>
      <c r="K1040" s="2306"/>
      <c r="L1040" s="2306"/>
      <c r="M1040" s="2307"/>
      <c r="N1040" s="2306"/>
      <c r="O1040" s="2306"/>
      <c r="P1040" s="2306"/>
    </row>
    <row r="1041" spans="1:22" s="2308" customFormat="1" ht="18" customHeight="1" outlineLevel="1">
      <c r="A1041" s="1162"/>
      <c r="B1041" s="824" t="s">
        <v>1930</v>
      </c>
      <c r="C1041" s="2524">
        <v>1</v>
      </c>
      <c r="D1041" s="1797"/>
      <c r="E1041" s="2304"/>
      <c r="F1041" s="2449">
        <v>1</v>
      </c>
      <c r="G1041" s="2449"/>
      <c r="H1041" s="2449"/>
      <c r="I1041" s="2449"/>
      <c r="J1041" s="2408"/>
      <c r="K1041" s="2306"/>
      <c r="L1041" s="2306"/>
      <c r="M1041" s="2307"/>
      <c r="N1041" s="2306"/>
      <c r="O1041" s="2306"/>
      <c r="P1041" s="2306"/>
    </row>
    <row r="1042" spans="1:22" s="2308" customFormat="1" ht="18" customHeight="1" outlineLevel="1">
      <c r="A1042" s="1162"/>
      <c r="B1042" s="824" t="s">
        <v>1931</v>
      </c>
      <c r="C1042" s="2524">
        <v>1</v>
      </c>
      <c r="D1042" s="1797"/>
      <c r="E1042" s="2304"/>
      <c r="F1042" s="2449">
        <v>1</v>
      </c>
      <c r="G1042" s="2449"/>
      <c r="H1042" s="2449"/>
      <c r="I1042" s="2449"/>
      <c r="J1042" s="2408"/>
      <c r="K1042" s="2306"/>
      <c r="L1042" s="2306"/>
      <c r="M1042" s="2307"/>
      <c r="N1042" s="2306"/>
      <c r="O1042" s="2306"/>
      <c r="P1042" s="2306"/>
    </row>
    <row r="1043" spans="1:22" s="2308" customFormat="1" ht="18" customHeight="1">
      <c r="A1043" s="2410"/>
      <c r="B1043" s="824" t="s">
        <v>1932</v>
      </c>
      <c r="C1043" s="2524">
        <v>1</v>
      </c>
      <c r="D1043" s="1797"/>
      <c r="E1043" s="2304"/>
      <c r="F1043" s="2449">
        <v>1</v>
      </c>
      <c r="G1043" s="2449"/>
      <c r="H1043" s="2449"/>
      <c r="I1043" s="2449"/>
      <c r="J1043" s="2408"/>
      <c r="K1043" s="2306"/>
      <c r="L1043" s="2306"/>
      <c r="M1043" s="2307"/>
      <c r="N1043" s="2306"/>
      <c r="O1043" s="2306"/>
      <c r="P1043" s="2306"/>
    </row>
    <row r="1044" spans="1:22" s="2308" customFormat="1" ht="18" customHeight="1" outlineLevel="1">
      <c r="A1044" s="1162"/>
      <c r="B1044" s="824" t="s">
        <v>1933</v>
      </c>
      <c r="C1044" s="2524">
        <v>1</v>
      </c>
      <c r="D1044" s="1797"/>
      <c r="E1044" s="2304"/>
      <c r="F1044" s="2449">
        <v>1</v>
      </c>
      <c r="G1044" s="2449"/>
      <c r="H1044" s="2449"/>
      <c r="I1044" s="2449"/>
      <c r="J1044" s="2408"/>
      <c r="K1044" s="2306"/>
      <c r="L1044" s="2306"/>
      <c r="M1044" s="2307"/>
      <c r="N1044" s="2306"/>
      <c r="O1044" s="2306"/>
      <c r="P1044" s="2306"/>
    </row>
    <row r="1045" spans="1:22" s="2308" customFormat="1" ht="18" customHeight="1" outlineLevel="1">
      <c r="A1045" s="1162"/>
      <c r="B1045" s="824" t="s">
        <v>1934</v>
      </c>
      <c r="C1045" s="2524">
        <v>1</v>
      </c>
      <c r="D1045" s="1797"/>
      <c r="E1045" s="2304"/>
      <c r="F1045" s="2449">
        <v>1</v>
      </c>
      <c r="G1045" s="2449"/>
      <c r="H1045" s="2449"/>
      <c r="I1045" s="2449"/>
      <c r="J1045" s="2408"/>
      <c r="K1045" s="2306"/>
      <c r="L1045" s="2306"/>
      <c r="M1045" s="2307"/>
      <c r="N1045" s="2306"/>
      <c r="O1045" s="2306"/>
      <c r="P1045" s="2306"/>
    </row>
    <row r="1046" spans="1:22" s="2308" customFormat="1" ht="18" customHeight="1">
      <c r="A1046" s="974"/>
      <c r="B1046" s="866" t="s">
        <v>1935</v>
      </c>
      <c r="C1046" s="2524">
        <v>1</v>
      </c>
      <c r="D1046" s="1797"/>
      <c r="E1046" s="2315"/>
      <c r="F1046" s="2449">
        <v>1</v>
      </c>
      <c r="G1046" s="2449"/>
      <c r="H1046" s="2449"/>
      <c r="I1046" s="2449"/>
      <c r="J1046" s="2411"/>
      <c r="K1046" s="2317"/>
      <c r="L1046" s="2318"/>
    </row>
    <row r="1047" spans="1:22" ht="26.1" customHeight="1">
      <c r="A1047" s="1286"/>
      <c r="B1047" s="847"/>
      <c r="C1047" s="2273"/>
      <c r="D1047" s="1888"/>
      <c r="E1047" s="1876"/>
      <c r="F1047" s="1688"/>
      <c r="G1047" s="1876"/>
      <c r="H1047" s="1931"/>
      <c r="I1047" s="1931"/>
      <c r="J1047" s="1931"/>
      <c r="L1047" s="1889" t="s">
        <v>1357</v>
      </c>
      <c r="M1047" s="1890"/>
      <c r="N1047" s="536"/>
      <c r="O1047" s="536"/>
      <c r="P1047" s="536"/>
      <c r="Q1047" s="536"/>
      <c r="R1047" s="536"/>
      <c r="S1047" s="536"/>
      <c r="T1047" s="536"/>
      <c r="U1047" s="536"/>
      <c r="V1047" s="2193" t="s">
        <v>1669</v>
      </c>
    </row>
    <row r="1048" spans="1:22" ht="26.1" customHeight="1">
      <c r="A1048" s="1286"/>
      <c r="B1048" s="847"/>
      <c r="C1048" s="2273"/>
      <c r="D1048" s="1888"/>
      <c r="E1048" s="1876"/>
      <c r="F1048" s="1688"/>
      <c r="G1048" s="1688"/>
      <c r="H1048" s="1931"/>
      <c r="I1048" s="1931"/>
      <c r="J1048" s="1931"/>
      <c r="L1048" s="1893" t="s">
        <v>1360</v>
      </c>
      <c r="M1048" s="1894"/>
      <c r="N1048" s="536"/>
      <c r="O1048" s="536"/>
      <c r="P1048" s="536"/>
      <c r="Q1048" s="536"/>
      <c r="R1048" s="536"/>
      <c r="S1048" s="536"/>
      <c r="T1048" s="536"/>
      <c r="U1048" s="536"/>
      <c r="V1048" s="2193" t="s">
        <v>1669</v>
      </c>
    </row>
    <row r="1049" spans="1:22" ht="26.1" customHeight="1">
      <c r="A1049" s="1287"/>
      <c r="B1049" s="1237"/>
      <c r="C1049" s="2883"/>
      <c r="D1049" s="2888"/>
      <c r="E1049" s="1882"/>
      <c r="F1049" s="1882"/>
      <c r="G1049" s="1882"/>
      <c r="H1049" s="1939"/>
      <c r="I1049" s="1939"/>
      <c r="J1049" s="1939"/>
      <c r="V1049" s="2193" t="s">
        <v>1669</v>
      </c>
    </row>
    <row r="1050" spans="1:22" s="3384" customFormat="1" ht="26.1" customHeight="1">
      <c r="A1050" s="3743" t="s">
        <v>2263</v>
      </c>
      <c r="B1050" s="4626" t="s">
        <v>2274</v>
      </c>
      <c r="C1050" s="4627"/>
      <c r="D1050" s="4628"/>
      <c r="E1050" s="3498" t="s">
        <v>936</v>
      </c>
      <c r="F1050" s="3380"/>
      <c r="G1050" s="3380"/>
      <c r="H1050" s="3114"/>
      <c r="I1050" s="3114"/>
      <c r="J1050" s="3830" t="s">
        <v>1942</v>
      </c>
      <c r="K1050" s="3384" t="s">
        <v>2038</v>
      </c>
      <c r="O1050" s="3384">
        <v>17</v>
      </c>
    </row>
    <row r="1051" spans="1:22" s="3384" customFormat="1" ht="26.1" customHeight="1">
      <c r="A1051" s="3660"/>
      <c r="B1051" s="4617" t="s">
        <v>1670</v>
      </c>
      <c r="C1051" s="4618"/>
      <c r="D1051" s="4619"/>
      <c r="E1051" s="3474" t="s">
        <v>943</v>
      </c>
      <c r="F1051" s="3419"/>
      <c r="G1051" s="3420"/>
      <c r="H1051" s="3128"/>
      <c r="I1051" s="3128"/>
      <c r="J1051" s="3128"/>
    </row>
    <row r="1052" spans="1:22" s="3384" customFormat="1" ht="20.100000000000001" customHeight="1">
      <c r="A1052" s="3831"/>
      <c r="B1052" s="4629" t="s">
        <v>2173</v>
      </c>
      <c r="C1052" s="4630"/>
      <c r="D1052" s="4631"/>
      <c r="E1052" s="3474" t="s">
        <v>663</v>
      </c>
      <c r="F1052" s="3419"/>
      <c r="G1052" s="3419"/>
      <c r="H1052" s="3128"/>
      <c r="I1052" s="3128"/>
      <c r="J1052" s="3128"/>
    </row>
    <row r="1053" spans="1:22" s="3478" customFormat="1" ht="20.100000000000001" customHeight="1">
      <c r="A1053" s="3660"/>
      <c r="B1053" s="3832" t="s">
        <v>1938</v>
      </c>
      <c r="C1053" s="3833">
        <v>1</v>
      </c>
      <c r="D1053" s="3818"/>
      <c r="E1053" s="3806"/>
      <c r="F1053" s="3834" t="s">
        <v>24</v>
      </c>
      <c r="G1053" s="3834"/>
      <c r="H1053" s="3834"/>
      <c r="I1053" s="3834"/>
      <c r="J1053" s="3481"/>
    </row>
    <row r="1054" spans="1:22" s="3230" customFormat="1" ht="20.100000000000001" customHeight="1" outlineLevel="1">
      <c r="A1054" s="3223"/>
      <c r="B1054" s="3133" t="s">
        <v>1880</v>
      </c>
      <c r="C1054" s="3833">
        <v>1</v>
      </c>
      <c r="D1054" s="3225"/>
      <c r="E1054" s="3226"/>
      <c r="F1054" s="3834" t="s">
        <v>24</v>
      </c>
      <c r="G1054" s="3834"/>
      <c r="H1054" s="3834"/>
      <c r="I1054" s="3834"/>
      <c r="J1054" s="3601"/>
      <c r="K1054" s="3228"/>
      <c r="L1054" s="3228"/>
      <c r="M1054" s="3229"/>
      <c r="N1054" s="3228"/>
      <c r="O1054" s="3228"/>
      <c r="P1054" s="3228"/>
    </row>
    <row r="1055" spans="1:22" s="3230" customFormat="1" ht="20.100000000000001" customHeight="1" outlineLevel="1">
      <c r="A1055" s="3223"/>
      <c r="B1055" s="3133" t="s">
        <v>1881</v>
      </c>
      <c r="C1055" s="3833">
        <v>1</v>
      </c>
      <c r="D1055" s="3225"/>
      <c r="E1055" s="3226"/>
      <c r="F1055" s="3834" t="s">
        <v>24</v>
      </c>
      <c r="G1055" s="3834"/>
      <c r="H1055" s="3834"/>
      <c r="I1055" s="3834"/>
      <c r="J1055" s="3601"/>
      <c r="K1055" s="3228"/>
      <c r="L1055" s="3228"/>
      <c r="M1055" s="3229"/>
      <c r="N1055" s="3228"/>
      <c r="O1055" s="3228"/>
      <c r="P1055" s="3228"/>
    </row>
    <row r="1056" spans="1:22" s="3230" customFormat="1" ht="20.100000000000001" customHeight="1" outlineLevel="1">
      <c r="A1056" s="3223"/>
      <c r="B1056" s="3133" t="s">
        <v>1882</v>
      </c>
      <c r="C1056" s="3833">
        <v>1</v>
      </c>
      <c r="D1056" s="3225"/>
      <c r="E1056" s="3226"/>
      <c r="F1056" s="3834" t="s">
        <v>24</v>
      </c>
      <c r="G1056" s="3834"/>
      <c r="H1056" s="3834"/>
      <c r="I1056" s="3834"/>
      <c r="J1056" s="3601"/>
      <c r="K1056" s="3228"/>
      <c r="L1056" s="3228"/>
      <c r="M1056" s="3229"/>
      <c r="N1056" s="3228"/>
      <c r="O1056" s="3228"/>
      <c r="P1056" s="3228"/>
    </row>
    <row r="1057" spans="1:16" s="3230" customFormat="1" ht="20.100000000000001" customHeight="1" outlineLevel="1">
      <c r="A1057" s="3223"/>
      <c r="B1057" s="3133" t="s">
        <v>1883</v>
      </c>
      <c r="C1057" s="3833">
        <v>1</v>
      </c>
      <c r="D1057" s="3225"/>
      <c r="E1057" s="3226"/>
      <c r="F1057" s="3834" t="s">
        <v>24</v>
      </c>
      <c r="G1057" s="3834"/>
      <c r="H1057" s="3834"/>
      <c r="I1057" s="3834"/>
      <c r="J1057" s="3601"/>
      <c r="K1057" s="3228"/>
      <c r="L1057" s="3228"/>
      <c r="M1057" s="3229"/>
      <c r="N1057" s="3228"/>
      <c r="O1057" s="3228"/>
      <c r="P1057" s="3228"/>
    </row>
    <row r="1058" spans="1:16" s="3230" customFormat="1" ht="20.100000000000001" customHeight="1">
      <c r="A1058" s="3223"/>
      <c r="B1058" s="3133" t="s">
        <v>1884</v>
      </c>
      <c r="C1058" s="3833">
        <v>1</v>
      </c>
      <c r="D1058" s="3225"/>
      <c r="E1058" s="3226"/>
      <c r="F1058" s="3834" t="s">
        <v>24</v>
      </c>
      <c r="G1058" s="3834"/>
      <c r="H1058" s="3834"/>
      <c r="I1058" s="3834"/>
      <c r="J1058" s="3601"/>
      <c r="K1058" s="3228"/>
      <c r="L1058" s="3228"/>
      <c r="M1058" s="3229"/>
      <c r="N1058" s="3228"/>
      <c r="O1058" s="3228"/>
      <c r="P1058" s="3228"/>
    </row>
    <row r="1059" spans="1:16" s="3230" customFormat="1" ht="20.100000000000001" customHeight="1" outlineLevel="1">
      <c r="A1059" s="3223"/>
      <c r="B1059" s="3133" t="s">
        <v>1885</v>
      </c>
      <c r="C1059" s="3833">
        <v>1</v>
      </c>
      <c r="D1059" s="3225"/>
      <c r="E1059" s="3226"/>
      <c r="F1059" s="3834" t="s">
        <v>24</v>
      </c>
      <c r="G1059" s="3834"/>
      <c r="H1059" s="3834"/>
      <c r="I1059" s="3834"/>
      <c r="J1059" s="3601"/>
      <c r="K1059" s="3228"/>
      <c r="L1059" s="3228"/>
      <c r="M1059" s="3229"/>
      <c r="N1059" s="3228"/>
      <c r="O1059" s="3228"/>
      <c r="P1059" s="3228"/>
    </row>
    <row r="1060" spans="1:16" s="3230" customFormat="1" ht="20.100000000000001" customHeight="1" outlineLevel="1">
      <c r="A1060" s="3223"/>
      <c r="B1060" s="3133" t="s">
        <v>1886</v>
      </c>
      <c r="C1060" s="3833">
        <v>1</v>
      </c>
      <c r="D1060" s="3225"/>
      <c r="E1060" s="3226"/>
      <c r="F1060" s="3834" t="s">
        <v>24</v>
      </c>
      <c r="G1060" s="3834"/>
      <c r="H1060" s="3834"/>
      <c r="I1060" s="3834"/>
      <c r="J1060" s="3601"/>
      <c r="K1060" s="3228"/>
      <c r="L1060" s="3228"/>
      <c r="M1060" s="3229"/>
      <c r="N1060" s="3228"/>
      <c r="O1060" s="3228"/>
      <c r="P1060" s="3228"/>
    </row>
    <row r="1061" spans="1:16" s="3230" customFormat="1" ht="20.100000000000001" customHeight="1" outlineLevel="1">
      <c r="A1061" s="3223"/>
      <c r="B1061" s="3133" t="s">
        <v>1887</v>
      </c>
      <c r="C1061" s="3833">
        <v>1</v>
      </c>
      <c r="D1061" s="3225"/>
      <c r="E1061" s="3226"/>
      <c r="F1061" s="3834" t="s">
        <v>24</v>
      </c>
      <c r="G1061" s="3834"/>
      <c r="H1061" s="3834"/>
      <c r="I1061" s="3834"/>
      <c r="J1061" s="3601"/>
      <c r="K1061" s="3228"/>
      <c r="L1061" s="3228"/>
      <c r="M1061" s="3229"/>
      <c r="N1061" s="3228"/>
      <c r="O1061" s="3228"/>
      <c r="P1061" s="3228"/>
    </row>
    <row r="1062" spans="1:16" s="3230" customFormat="1" ht="20.100000000000001" customHeight="1">
      <c r="A1062" s="3223"/>
      <c r="B1062" s="3133" t="s">
        <v>1888</v>
      </c>
      <c r="C1062" s="3833">
        <v>1</v>
      </c>
      <c r="D1062" s="3225"/>
      <c r="E1062" s="3226"/>
      <c r="F1062" s="3834" t="s">
        <v>24</v>
      </c>
      <c r="G1062" s="3834"/>
      <c r="H1062" s="3834"/>
      <c r="I1062" s="3834"/>
      <c r="J1062" s="3601"/>
      <c r="K1062" s="3228"/>
      <c r="L1062" s="3228"/>
      <c r="M1062" s="3229"/>
      <c r="N1062" s="3228"/>
      <c r="O1062" s="3228"/>
      <c r="P1062" s="3228"/>
    </row>
    <row r="1063" spans="1:16" s="3230" customFormat="1" ht="20.100000000000001" customHeight="1" outlineLevel="1">
      <c r="A1063" s="3223"/>
      <c r="B1063" s="3133" t="s">
        <v>1889</v>
      </c>
      <c r="C1063" s="3833">
        <v>1</v>
      </c>
      <c r="D1063" s="3225"/>
      <c r="E1063" s="3226"/>
      <c r="F1063" s="3834" t="s">
        <v>24</v>
      </c>
      <c r="G1063" s="3834"/>
      <c r="H1063" s="3834"/>
      <c r="I1063" s="3834"/>
      <c r="J1063" s="3601"/>
      <c r="K1063" s="3228"/>
      <c r="L1063" s="3228"/>
      <c r="M1063" s="3229"/>
      <c r="N1063" s="3228"/>
      <c r="O1063" s="3228"/>
      <c r="P1063" s="3228"/>
    </row>
    <row r="1064" spans="1:16" s="3230" customFormat="1" ht="20.100000000000001" customHeight="1" outlineLevel="1">
      <c r="A1064" s="3223"/>
      <c r="B1064" s="3133" t="s">
        <v>1890</v>
      </c>
      <c r="C1064" s="3833">
        <v>1</v>
      </c>
      <c r="D1064" s="3225"/>
      <c r="E1064" s="3226"/>
      <c r="F1064" s="3834" t="s">
        <v>24</v>
      </c>
      <c r="G1064" s="3834"/>
      <c r="H1064" s="3834"/>
      <c r="I1064" s="3834"/>
      <c r="J1064" s="3601"/>
      <c r="K1064" s="3228"/>
      <c r="L1064" s="3228"/>
      <c r="M1064" s="3229"/>
      <c r="N1064" s="3228"/>
      <c r="O1064" s="3228"/>
      <c r="P1064" s="3228"/>
    </row>
    <row r="1065" spans="1:16" s="3230" customFormat="1" ht="20.100000000000001" customHeight="1" outlineLevel="1">
      <c r="A1065" s="3223"/>
      <c r="B1065" s="3133" t="s">
        <v>1891</v>
      </c>
      <c r="C1065" s="3833">
        <v>1</v>
      </c>
      <c r="D1065" s="3225"/>
      <c r="E1065" s="3226"/>
      <c r="F1065" s="3834" t="s">
        <v>24</v>
      </c>
      <c r="G1065" s="3834"/>
      <c r="H1065" s="3834"/>
      <c r="I1065" s="3834"/>
      <c r="J1065" s="3601"/>
      <c r="K1065" s="3228"/>
      <c r="L1065" s="3228"/>
      <c r="M1065" s="3229"/>
      <c r="N1065" s="3228"/>
      <c r="O1065" s="3228"/>
      <c r="P1065" s="3228"/>
    </row>
    <row r="1066" spans="1:16" s="3230" customFormat="1" ht="20.100000000000001" customHeight="1">
      <c r="A1066" s="3223"/>
      <c r="B1066" s="3133" t="s">
        <v>1892</v>
      </c>
      <c r="C1066" s="3833">
        <v>1</v>
      </c>
      <c r="D1066" s="3225"/>
      <c r="E1066" s="3226"/>
      <c r="F1066" s="3834" t="s">
        <v>24</v>
      </c>
      <c r="G1066" s="3834"/>
      <c r="H1066" s="3834"/>
      <c r="I1066" s="3834"/>
      <c r="J1066" s="3601"/>
      <c r="K1066" s="3228"/>
      <c r="L1066" s="3228"/>
      <c r="M1066" s="3229"/>
      <c r="N1066" s="3228"/>
      <c r="O1066" s="3228"/>
      <c r="P1066" s="3228"/>
    </row>
    <row r="1067" spans="1:16" s="3230" customFormat="1" ht="20.100000000000001" customHeight="1" outlineLevel="1">
      <c r="A1067" s="3223"/>
      <c r="B1067" s="3133" t="s">
        <v>1893</v>
      </c>
      <c r="C1067" s="3833">
        <v>1</v>
      </c>
      <c r="D1067" s="3225"/>
      <c r="E1067" s="3226"/>
      <c r="F1067" s="3834" t="s">
        <v>24</v>
      </c>
      <c r="G1067" s="3834"/>
      <c r="H1067" s="3834"/>
      <c r="I1067" s="3834"/>
      <c r="J1067" s="3601"/>
      <c r="K1067" s="3228"/>
      <c r="L1067" s="3228"/>
      <c r="M1067" s="3229"/>
      <c r="N1067" s="3228"/>
      <c r="O1067" s="3228"/>
      <c r="P1067" s="3228"/>
    </row>
    <row r="1068" spans="1:16" s="3230" customFormat="1" ht="20.100000000000001" customHeight="1" outlineLevel="1">
      <c r="A1068" s="3223"/>
      <c r="B1068" s="3133" t="s">
        <v>1894</v>
      </c>
      <c r="C1068" s="3833">
        <v>1</v>
      </c>
      <c r="D1068" s="3225"/>
      <c r="E1068" s="3226"/>
      <c r="F1068" s="3834" t="s">
        <v>24</v>
      </c>
      <c r="G1068" s="3834"/>
      <c r="H1068" s="3834"/>
      <c r="I1068" s="3834"/>
      <c r="J1068" s="3601"/>
      <c r="K1068" s="3228"/>
      <c r="L1068" s="3228"/>
      <c r="M1068" s="3229"/>
      <c r="N1068" s="3228"/>
      <c r="O1068" s="3228"/>
      <c r="P1068" s="3228"/>
    </row>
    <row r="1069" spans="1:16" s="3230" customFormat="1" ht="20.100000000000001" customHeight="1" outlineLevel="1">
      <c r="A1069" s="3223"/>
      <c r="B1069" s="3133" t="s">
        <v>1895</v>
      </c>
      <c r="C1069" s="3833">
        <v>1</v>
      </c>
      <c r="D1069" s="3225"/>
      <c r="E1069" s="3226"/>
      <c r="F1069" s="3834" t="s">
        <v>24</v>
      </c>
      <c r="G1069" s="3834"/>
      <c r="H1069" s="3834"/>
      <c r="I1069" s="3834"/>
      <c r="J1069" s="3601"/>
      <c r="K1069" s="3228"/>
      <c r="L1069" s="3228"/>
      <c r="M1069" s="3229"/>
      <c r="N1069" s="3228"/>
      <c r="O1069" s="3228"/>
      <c r="P1069" s="3228"/>
    </row>
    <row r="1070" spans="1:16" s="3230" customFormat="1" ht="20.100000000000001" customHeight="1" outlineLevel="1">
      <c r="A1070" s="3223"/>
      <c r="B1070" s="3133" t="s">
        <v>1896</v>
      </c>
      <c r="C1070" s="3833">
        <v>1</v>
      </c>
      <c r="D1070" s="3225"/>
      <c r="E1070" s="3226"/>
      <c r="F1070" s="3834" t="s">
        <v>24</v>
      </c>
      <c r="G1070" s="3834"/>
      <c r="H1070" s="3834"/>
      <c r="I1070" s="3834"/>
      <c r="J1070" s="3601"/>
      <c r="K1070" s="3228"/>
      <c r="L1070" s="3228"/>
      <c r="M1070" s="3229"/>
      <c r="N1070" s="3228"/>
      <c r="O1070" s="3228"/>
      <c r="P1070" s="3228"/>
    </row>
    <row r="1071" spans="1:16" s="3230" customFormat="1" ht="20.100000000000001" customHeight="1">
      <c r="A1071" s="3223"/>
      <c r="B1071" s="3133" t="s">
        <v>1897</v>
      </c>
      <c r="C1071" s="3833">
        <v>1</v>
      </c>
      <c r="D1071" s="3225"/>
      <c r="E1071" s="3226"/>
      <c r="F1071" s="3834" t="s">
        <v>24</v>
      </c>
      <c r="G1071" s="3834"/>
      <c r="H1071" s="3834"/>
      <c r="I1071" s="3834"/>
      <c r="J1071" s="3601"/>
      <c r="K1071" s="3228"/>
      <c r="L1071" s="3228"/>
      <c r="M1071" s="3229"/>
      <c r="N1071" s="3228"/>
      <c r="O1071" s="3228"/>
      <c r="P1071" s="3228"/>
    </row>
    <row r="1072" spans="1:16" s="3230" customFormat="1" ht="20.100000000000001" customHeight="1" outlineLevel="1">
      <c r="A1072" s="3223"/>
      <c r="B1072" s="3133" t="s">
        <v>1898</v>
      </c>
      <c r="C1072" s="3833">
        <v>1</v>
      </c>
      <c r="D1072" s="3225"/>
      <c r="E1072" s="3226"/>
      <c r="F1072" s="3834" t="s">
        <v>24</v>
      </c>
      <c r="G1072" s="3834"/>
      <c r="H1072" s="3834"/>
      <c r="I1072" s="3834"/>
      <c r="J1072" s="3601"/>
      <c r="K1072" s="3228"/>
      <c r="L1072" s="3228"/>
      <c r="M1072" s="3229"/>
      <c r="N1072" s="3228"/>
      <c r="O1072" s="3228"/>
      <c r="P1072" s="3228"/>
    </row>
    <row r="1073" spans="1:16" s="3230" customFormat="1" ht="20.100000000000001" customHeight="1" outlineLevel="1">
      <c r="A1073" s="3223"/>
      <c r="B1073" s="3133" t="s">
        <v>1899</v>
      </c>
      <c r="C1073" s="3833">
        <v>1</v>
      </c>
      <c r="D1073" s="3225"/>
      <c r="E1073" s="3226"/>
      <c r="F1073" s="3834" t="s">
        <v>24</v>
      </c>
      <c r="G1073" s="3834"/>
      <c r="H1073" s="3834"/>
      <c r="I1073" s="3834"/>
      <c r="J1073" s="3601"/>
      <c r="K1073" s="3228"/>
      <c r="L1073" s="3228"/>
      <c r="M1073" s="3229"/>
      <c r="N1073" s="3228"/>
      <c r="O1073" s="3228"/>
      <c r="P1073" s="3228"/>
    </row>
    <row r="1074" spans="1:16" s="3230" customFormat="1" ht="20.100000000000001" customHeight="1">
      <c r="A1074" s="3223"/>
      <c r="B1074" s="3133" t="s">
        <v>1900</v>
      </c>
      <c r="C1074" s="3833">
        <v>1</v>
      </c>
      <c r="D1074" s="3225"/>
      <c r="E1074" s="3226"/>
      <c r="F1074" s="3834" t="s">
        <v>24</v>
      </c>
      <c r="G1074" s="3834"/>
      <c r="H1074" s="3834"/>
      <c r="I1074" s="3834"/>
      <c r="J1074" s="3601"/>
      <c r="K1074" s="3228"/>
      <c r="L1074" s="3228"/>
      <c r="M1074" s="3229"/>
      <c r="N1074" s="3228"/>
      <c r="O1074" s="3228"/>
      <c r="P1074" s="3228"/>
    </row>
    <row r="1075" spans="1:16" s="3230" customFormat="1" ht="20.100000000000001" customHeight="1" outlineLevel="1">
      <c r="A1075" s="3223"/>
      <c r="B1075" s="3133" t="s">
        <v>1901</v>
      </c>
      <c r="C1075" s="3833">
        <v>1</v>
      </c>
      <c r="D1075" s="3225"/>
      <c r="E1075" s="3226"/>
      <c r="F1075" s="3834" t="s">
        <v>24</v>
      </c>
      <c r="G1075" s="3834"/>
      <c r="H1075" s="3834"/>
      <c r="I1075" s="3834"/>
      <c r="J1075" s="3601"/>
      <c r="K1075" s="3228"/>
      <c r="L1075" s="3228"/>
      <c r="M1075" s="3229"/>
      <c r="N1075" s="3228"/>
      <c r="O1075" s="3228"/>
      <c r="P1075" s="3228"/>
    </row>
    <row r="1076" spans="1:16" s="3230" customFormat="1" ht="20.100000000000001" customHeight="1" outlineLevel="1">
      <c r="A1076" s="3223"/>
      <c r="B1076" s="3133" t="s">
        <v>1902</v>
      </c>
      <c r="C1076" s="3833">
        <v>1</v>
      </c>
      <c r="D1076" s="3225"/>
      <c r="E1076" s="3226"/>
      <c r="F1076" s="3834" t="s">
        <v>24</v>
      </c>
      <c r="G1076" s="3834"/>
      <c r="H1076" s="3834"/>
      <c r="I1076" s="3834"/>
      <c r="J1076" s="3601"/>
      <c r="K1076" s="3228"/>
      <c r="L1076" s="3228"/>
      <c r="M1076" s="3229"/>
      <c r="N1076" s="3228"/>
      <c r="O1076" s="3228"/>
      <c r="P1076" s="3228"/>
    </row>
    <row r="1077" spans="1:16" s="3230" customFormat="1" ht="20.100000000000001" customHeight="1" outlineLevel="1">
      <c r="A1077" s="3223"/>
      <c r="B1077" s="3133" t="s">
        <v>1903</v>
      </c>
      <c r="C1077" s="3833">
        <v>1</v>
      </c>
      <c r="D1077" s="3225"/>
      <c r="E1077" s="3226"/>
      <c r="F1077" s="3834" t="s">
        <v>24</v>
      </c>
      <c r="G1077" s="3834"/>
      <c r="H1077" s="3834"/>
      <c r="I1077" s="3834"/>
      <c r="J1077" s="3601"/>
      <c r="K1077" s="3228"/>
      <c r="L1077" s="3228"/>
      <c r="M1077" s="3229"/>
      <c r="N1077" s="3228"/>
      <c r="O1077" s="3228"/>
      <c r="P1077" s="3228"/>
    </row>
    <row r="1078" spans="1:16" s="3230" customFormat="1" ht="20.100000000000001" customHeight="1" outlineLevel="1">
      <c r="A1078" s="3231"/>
      <c r="B1078" s="3133" t="s">
        <v>1904</v>
      </c>
      <c r="C1078" s="3833">
        <v>1</v>
      </c>
      <c r="D1078" s="3225"/>
      <c r="E1078" s="3226"/>
      <c r="F1078" s="3834" t="s">
        <v>24</v>
      </c>
      <c r="G1078" s="3834"/>
      <c r="H1078" s="3834"/>
      <c r="I1078" s="3834"/>
      <c r="J1078" s="3601"/>
      <c r="K1078" s="3228"/>
      <c r="L1078" s="3228"/>
      <c r="M1078" s="3229"/>
      <c r="N1078" s="3228"/>
      <c r="O1078" s="3228"/>
      <c r="P1078" s="3228"/>
    </row>
    <row r="1079" spans="1:16" s="3230" customFormat="1" ht="20.100000000000001" customHeight="1">
      <c r="A1079" s="3223"/>
      <c r="B1079" s="3133" t="s">
        <v>1905</v>
      </c>
      <c r="C1079" s="3833">
        <v>1</v>
      </c>
      <c r="D1079" s="3225"/>
      <c r="E1079" s="3226"/>
      <c r="F1079" s="3834" t="s">
        <v>24</v>
      </c>
      <c r="G1079" s="3834"/>
      <c r="H1079" s="3834"/>
      <c r="I1079" s="3834"/>
      <c r="J1079" s="3601"/>
      <c r="K1079" s="3228"/>
      <c r="L1079" s="3228"/>
      <c r="M1079" s="3229"/>
      <c r="N1079" s="3228"/>
      <c r="O1079" s="3228"/>
      <c r="P1079" s="3228"/>
    </row>
    <row r="1080" spans="1:16" s="3230" customFormat="1" ht="20.100000000000001" customHeight="1" outlineLevel="1">
      <c r="A1080" s="3223"/>
      <c r="B1080" s="3133" t="s">
        <v>1906</v>
      </c>
      <c r="C1080" s="3833">
        <v>1</v>
      </c>
      <c r="D1080" s="3225"/>
      <c r="E1080" s="3226"/>
      <c r="F1080" s="3834" t="s">
        <v>24</v>
      </c>
      <c r="G1080" s="3834"/>
      <c r="H1080" s="3834"/>
      <c r="I1080" s="3834"/>
      <c r="J1080" s="3601"/>
      <c r="K1080" s="3228"/>
      <c r="L1080" s="3228"/>
      <c r="M1080" s="3229"/>
      <c r="N1080" s="3228"/>
      <c r="O1080" s="3228"/>
      <c r="P1080" s="3228"/>
    </row>
    <row r="1081" spans="1:16" s="3230" customFormat="1" ht="20.100000000000001" customHeight="1" outlineLevel="1">
      <c r="A1081" s="3223"/>
      <c r="B1081" s="3133" t="s">
        <v>1907</v>
      </c>
      <c r="C1081" s="3833">
        <v>1</v>
      </c>
      <c r="D1081" s="3225"/>
      <c r="E1081" s="3226"/>
      <c r="F1081" s="3834" t="s">
        <v>24</v>
      </c>
      <c r="G1081" s="3834"/>
      <c r="H1081" s="3834"/>
      <c r="I1081" s="3834"/>
      <c r="J1081" s="3601"/>
      <c r="K1081" s="3228"/>
      <c r="L1081" s="3228"/>
      <c r="M1081" s="3229"/>
      <c r="N1081" s="3228"/>
      <c r="O1081" s="3228"/>
      <c r="P1081" s="3228"/>
    </row>
    <row r="1082" spans="1:16" s="3230" customFormat="1" ht="20.100000000000001" customHeight="1" outlineLevel="1">
      <c r="A1082" s="3223"/>
      <c r="B1082" s="3133" t="s">
        <v>1908</v>
      </c>
      <c r="C1082" s="3833">
        <v>1</v>
      </c>
      <c r="D1082" s="3225"/>
      <c r="E1082" s="3226"/>
      <c r="F1082" s="3834" t="s">
        <v>24</v>
      </c>
      <c r="G1082" s="3834"/>
      <c r="H1082" s="3834"/>
      <c r="I1082" s="3834"/>
      <c r="J1082" s="3601"/>
      <c r="K1082" s="3228"/>
      <c r="L1082" s="3228"/>
      <c r="M1082" s="3229"/>
      <c r="N1082" s="3228"/>
      <c r="O1082" s="3228"/>
      <c r="P1082" s="3228"/>
    </row>
    <row r="1083" spans="1:16" s="3230" customFormat="1" ht="20.100000000000001" customHeight="1">
      <c r="A1083" s="3223"/>
      <c r="B1083" s="3133" t="s">
        <v>1909</v>
      </c>
      <c r="C1083" s="3833">
        <v>1</v>
      </c>
      <c r="D1083" s="3225"/>
      <c r="E1083" s="3226"/>
      <c r="F1083" s="3834" t="s">
        <v>24</v>
      </c>
      <c r="G1083" s="3834"/>
      <c r="H1083" s="3834"/>
      <c r="I1083" s="3834"/>
      <c r="J1083" s="3601"/>
      <c r="K1083" s="3228"/>
      <c r="L1083" s="3228"/>
      <c r="M1083" s="3229"/>
      <c r="N1083" s="3228"/>
      <c r="O1083" s="3228"/>
      <c r="P1083" s="3228"/>
    </row>
    <row r="1084" spans="1:16" s="3230" customFormat="1" ht="20.100000000000001" customHeight="1">
      <c r="A1084" s="3223"/>
      <c r="B1084" s="3133" t="s">
        <v>1910</v>
      </c>
      <c r="C1084" s="3833">
        <v>1</v>
      </c>
      <c r="D1084" s="3225"/>
      <c r="E1084" s="3226"/>
      <c r="F1084" s="3834" t="s">
        <v>24</v>
      </c>
      <c r="G1084" s="3834"/>
      <c r="H1084" s="3834"/>
      <c r="I1084" s="3834"/>
      <c r="J1084" s="3601"/>
      <c r="K1084" s="3228"/>
      <c r="L1084" s="3228"/>
      <c r="M1084" s="3229"/>
      <c r="N1084" s="3228"/>
      <c r="O1084" s="3228"/>
      <c r="P1084" s="3228"/>
    </row>
    <row r="1085" spans="1:16" s="3230" customFormat="1" ht="20.100000000000001" customHeight="1" outlineLevel="1">
      <c r="A1085" s="3223"/>
      <c r="B1085" s="3133" t="s">
        <v>1911</v>
      </c>
      <c r="C1085" s="3833">
        <v>1</v>
      </c>
      <c r="D1085" s="3225"/>
      <c r="E1085" s="3226"/>
      <c r="F1085" s="3834" t="s">
        <v>24</v>
      </c>
      <c r="G1085" s="3834"/>
      <c r="H1085" s="3834"/>
      <c r="I1085" s="3834"/>
      <c r="J1085" s="3601"/>
      <c r="K1085" s="3228"/>
      <c r="L1085" s="3228"/>
      <c r="M1085" s="3229"/>
      <c r="N1085" s="3228"/>
      <c r="O1085" s="3228"/>
      <c r="P1085" s="3228"/>
    </row>
    <row r="1086" spans="1:16" s="3230" customFormat="1" ht="20.100000000000001" customHeight="1" outlineLevel="1">
      <c r="A1086" s="3223"/>
      <c r="B1086" s="3133" t="s">
        <v>1912</v>
      </c>
      <c r="C1086" s="3833">
        <v>1</v>
      </c>
      <c r="D1086" s="3225"/>
      <c r="E1086" s="3226"/>
      <c r="F1086" s="3834" t="s">
        <v>24</v>
      </c>
      <c r="G1086" s="3834"/>
      <c r="H1086" s="3834"/>
      <c r="I1086" s="3834"/>
      <c r="J1086" s="3601"/>
      <c r="K1086" s="3228"/>
      <c r="L1086" s="3228"/>
      <c r="M1086" s="3229"/>
      <c r="N1086" s="3228"/>
      <c r="O1086" s="3228"/>
      <c r="P1086" s="3228"/>
    </row>
    <row r="1087" spans="1:16" s="3230" customFormat="1" ht="20.100000000000001" customHeight="1">
      <c r="A1087" s="3223"/>
      <c r="B1087" s="3133" t="s">
        <v>1913</v>
      </c>
      <c r="C1087" s="3833">
        <v>1</v>
      </c>
      <c r="D1087" s="3225"/>
      <c r="E1087" s="3226"/>
      <c r="F1087" s="3834" t="s">
        <v>24</v>
      </c>
      <c r="G1087" s="3834"/>
      <c r="H1087" s="3834"/>
      <c r="I1087" s="3834"/>
      <c r="J1087" s="3601"/>
      <c r="K1087" s="3228"/>
      <c r="L1087" s="3228"/>
      <c r="M1087" s="3229"/>
      <c r="N1087" s="3228"/>
      <c r="O1087" s="3228"/>
      <c r="P1087" s="3228"/>
    </row>
    <row r="1088" spans="1:16" s="3230" customFormat="1" ht="20.100000000000001" customHeight="1" outlineLevel="1">
      <c r="A1088" s="3223"/>
      <c r="B1088" s="3133" t="s">
        <v>1914</v>
      </c>
      <c r="C1088" s="3833">
        <v>1</v>
      </c>
      <c r="D1088" s="3225"/>
      <c r="E1088" s="3226"/>
      <c r="F1088" s="3834" t="s">
        <v>24</v>
      </c>
      <c r="G1088" s="3834"/>
      <c r="H1088" s="3834"/>
      <c r="I1088" s="3834"/>
      <c r="J1088" s="3601"/>
      <c r="K1088" s="3228"/>
      <c r="L1088" s="3228"/>
      <c r="M1088" s="3229"/>
      <c r="N1088" s="3228"/>
      <c r="O1088" s="3228"/>
      <c r="P1088" s="3228"/>
    </row>
    <row r="1089" spans="1:16" s="3230" customFormat="1" ht="20.100000000000001" customHeight="1" outlineLevel="1">
      <c r="A1089" s="3223"/>
      <c r="B1089" s="3133" t="s">
        <v>1915</v>
      </c>
      <c r="C1089" s="3833">
        <v>1</v>
      </c>
      <c r="D1089" s="3225"/>
      <c r="E1089" s="3226"/>
      <c r="F1089" s="3834" t="s">
        <v>24</v>
      </c>
      <c r="G1089" s="3834"/>
      <c r="H1089" s="3834"/>
      <c r="I1089" s="3834"/>
      <c r="J1089" s="3601"/>
      <c r="K1089" s="3228"/>
      <c r="L1089" s="3228"/>
      <c r="M1089" s="3229"/>
      <c r="N1089" s="3228"/>
      <c r="O1089" s="3228"/>
      <c r="P1089" s="3228"/>
    </row>
    <row r="1090" spans="1:16" s="3230" customFormat="1" ht="20.100000000000001" customHeight="1" outlineLevel="1">
      <c r="A1090" s="3223"/>
      <c r="B1090" s="3133" t="s">
        <v>1916</v>
      </c>
      <c r="C1090" s="3833">
        <v>1</v>
      </c>
      <c r="D1090" s="3225"/>
      <c r="E1090" s="3226"/>
      <c r="F1090" s="3834" t="s">
        <v>24</v>
      </c>
      <c r="G1090" s="3834"/>
      <c r="H1090" s="3834"/>
      <c r="I1090" s="3834"/>
      <c r="J1090" s="3601"/>
      <c r="K1090" s="3228"/>
      <c r="L1090" s="3228"/>
      <c r="M1090" s="3229"/>
      <c r="N1090" s="3228"/>
      <c r="O1090" s="3228"/>
      <c r="P1090" s="3228"/>
    </row>
    <row r="1091" spans="1:16" s="3230" customFormat="1" ht="20.100000000000001" customHeight="1">
      <c r="A1091" s="3223"/>
      <c r="B1091" s="3133" t="s">
        <v>1917</v>
      </c>
      <c r="C1091" s="3833">
        <v>1</v>
      </c>
      <c r="D1091" s="3225"/>
      <c r="E1091" s="3226"/>
      <c r="F1091" s="3834" t="s">
        <v>24</v>
      </c>
      <c r="G1091" s="3834"/>
      <c r="H1091" s="3834"/>
      <c r="I1091" s="3834"/>
      <c r="J1091" s="3601"/>
      <c r="K1091" s="3228"/>
      <c r="L1091" s="3228"/>
      <c r="M1091" s="3229"/>
      <c r="N1091" s="3228"/>
      <c r="O1091" s="3228"/>
      <c r="P1091" s="3228"/>
    </row>
    <row r="1092" spans="1:16" s="3230" customFormat="1" ht="20.100000000000001" customHeight="1" outlineLevel="1">
      <c r="A1092" s="3223"/>
      <c r="B1092" s="3133" t="s">
        <v>1918</v>
      </c>
      <c r="C1092" s="3833">
        <v>1</v>
      </c>
      <c r="D1092" s="3225"/>
      <c r="E1092" s="3226"/>
      <c r="F1092" s="3834" t="s">
        <v>24</v>
      </c>
      <c r="G1092" s="3834"/>
      <c r="H1092" s="3834"/>
      <c r="I1092" s="3834"/>
      <c r="J1092" s="3601"/>
      <c r="K1092" s="3228"/>
      <c r="L1092" s="3228"/>
      <c r="M1092" s="3229"/>
      <c r="N1092" s="3228"/>
      <c r="O1092" s="3228"/>
      <c r="P1092" s="3228"/>
    </row>
    <row r="1093" spans="1:16" s="3230" customFormat="1" ht="20.100000000000001" customHeight="1" outlineLevel="1">
      <c r="A1093" s="3223"/>
      <c r="B1093" s="3133" t="s">
        <v>1919</v>
      </c>
      <c r="C1093" s="3833">
        <v>1</v>
      </c>
      <c r="D1093" s="3225"/>
      <c r="E1093" s="3226"/>
      <c r="F1093" s="3834" t="s">
        <v>24</v>
      </c>
      <c r="G1093" s="3834"/>
      <c r="H1093" s="3834"/>
      <c r="I1093" s="3834"/>
      <c r="J1093" s="3601"/>
      <c r="K1093" s="3228"/>
      <c r="L1093" s="3228"/>
      <c r="M1093" s="3229"/>
      <c r="N1093" s="3228"/>
      <c r="O1093" s="3228"/>
      <c r="P1093" s="3228"/>
    </row>
    <row r="1094" spans="1:16" s="3230" customFormat="1" ht="20.100000000000001" customHeight="1" outlineLevel="1">
      <c r="A1094" s="3223"/>
      <c r="B1094" s="3133" t="s">
        <v>1920</v>
      </c>
      <c r="C1094" s="3833">
        <v>1</v>
      </c>
      <c r="D1094" s="3225"/>
      <c r="E1094" s="3226"/>
      <c r="F1094" s="3834" t="s">
        <v>24</v>
      </c>
      <c r="G1094" s="3834"/>
      <c r="H1094" s="3834"/>
      <c r="I1094" s="3834"/>
      <c r="J1094" s="3601"/>
      <c r="K1094" s="3228"/>
      <c r="L1094" s="3228"/>
      <c r="M1094" s="3229"/>
      <c r="N1094" s="3228"/>
      <c r="O1094" s="3228"/>
      <c r="P1094" s="3228"/>
    </row>
    <row r="1095" spans="1:16" s="3230" customFormat="1" ht="20.100000000000001" customHeight="1">
      <c r="A1095" s="3223"/>
      <c r="B1095" s="3133" t="s">
        <v>1921</v>
      </c>
      <c r="C1095" s="3833">
        <v>1</v>
      </c>
      <c r="D1095" s="3225"/>
      <c r="E1095" s="3226"/>
      <c r="F1095" s="3834" t="s">
        <v>24</v>
      </c>
      <c r="G1095" s="3834"/>
      <c r="H1095" s="3834"/>
      <c r="I1095" s="3834"/>
      <c r="J1095" s="3601"/>
      <c r="K1095" s="3228"/>
      <c r="L1095" s="3228"/>
      <c r="M1095" s="3229"/>
      <c r="N1095" s="3228"/>
      <c r="O1095" s="3228"/>
      <c r="P1095" s="3228"/>
    </row>
    <row r="1096" spans="1:16" s="3230" customFormat="1" ht="20.100000000000001" customHeight="1" outlineLevel="1">
      <c r="A1096" s="3223"/>
      <c r="B1096" s="3133" t="s">
        <v>1922</v>
      </c>
      <c r="C1096" s="3833">
        <v>1</v>
      </c>
      <c r="D1096" s="3225"/>
      <c r="E1096" s="3226"/>
      <c r="F1096" s="3834" t="s">
        <v>24</v>
      </c>
      <c r="G1096" s="3834"/>
      <c r="H1096" s="3834"/>
      <c r="I1096" s="3834"/>
      <c r="J1096" s="3601"/>
      <c r="K1096" s="3228"/>
      <c r="L1096" s="3228"/>
      <c r="M1096" s="3229"/>
      <c r="N1096" s="3228"/>
      <c r="O1096" s="3228"/>
      <c r="P1096" s="3228"/>
    </row>
    <row r="1097" spans="1:16" s="3230" customFormat="1" ht="20.100000000000001" customHeight="1" outlineLevel="1">
      <c r="A1097" s="3223"/>
      <c r="B1097" s="3133" t="s">
        <v>1923</v>
      </c>
      <c r="C1097" s="3833">
        <v>1</v>
      </c>
      <c r="D1097" s="3225"/>
      <c r="E1097" s="3226"/>
      <c r="F1097" s="3834" t="s">
        <v>24</v>
      </c>
      <c r="G1097" s="3834"/>
      <c r="H1097" s="3834"/>
      <c r="I1097" s="3834"/>
      <c r="J1097" s="3601"/>
      <c r="K1097" s="3228"/>
      <c r="L1097" s="3228"/>
      <c r="M1097" s="3229"/>
      <c r="N1097" s="3228"/>
      <c r="O1097" s="3228"/>
      <c r="P1097" s="3228"/>
    </row>
    <row r="1098" spans="1:16" s="3230" customFormat="1" ht="20.100000000000001" customHeight="1" outlineLevel="1">
      <c r="A1098" s="3223"/>
      <c r="B1098" s="3133" t="s">
        <v>1924</v>
      </c>
      <c r="C1098" s="3833">
        <v>1</v>
      </c>
      <c r="D1098" s="3225"/>
      <c r="E1098" s="3226"/>
      <c r="F1098" s="3834" t="s">
        <v>24</v>
      </c>
      <c r="G1098" s="3834"/>
      <c r="H1098" s="3834"/>
      <c r="I1098" s="3834"/>
      <c r="J1098" s="3601"/>
      <c r="K1098" s="3228"/>
      <c r="L1098" s="3228"/>
      <c r="M1098" s="3229"/>
      <c r="N1098" s="3228"/>
      <c r="O1098" s="3228"/>
      <c r="P1098" s="3228"/>
    </row>
    <row r="1099" spans="1:16" s="3230" customFormat="1" ht="20.100000000000001" customHeight="1" outlineLevel="1">
      <c r="A1099" s="3223"/>
      <c r="B1099" s="3133" t="s">
        <v>1925</v>
      </c>
      <c r="C1099" s="3833">
        <v>1</v>
      </c>
      <c r="D1099" s="3225"/>
      <c r="E1099" s="3226"/>
      <c r="F1099" s="3834" t="s">
        <v>24</v>
      </c>
      <c r="G1099" s="3834"/>
      <c r="H1099" s="3834"/>
      <c r="I1099" s="3834"/>
      <c r="J1099" s="3601"/>
      <c r="K1099" s="3228"/>
      <c r="L1099" s="3228"/>
      <c r="M1099" s="3229"/>
      <c r="N1099" s="3228"/>
      <c r="O1099" s="3228"/>
      <c r="P1099" s="3228"/>
    </row>
    <row r="1100" spans="1:16" s="3230" customFormat="1" ht="20.100000000000001" customHeight="1">
      <c r="A1100" s="3223"/>
      <c r="B1100" s="3133" t="s">
        <v>1926</v>
      </c>
      <c r="C1100" s="3833">
        <v>1</v>
      </c>
      <c r="D1100" s="3225"/>
      <c r="E1100" s="3226"/>
      <c r="F1100" s="3834" t="s">
        <v>24</v>
      </c>
      <c r="G1100" s="3834"/>
      <c r="H1100" s="3834"/>
      <c r="I1100" s="3834"/>
      <c r="J1100" s="3601"/>
      <c r="K1100" s="3228"/>
      <c r="L1100" s="3228"/>
      <c r="M1100" s="3229"/>
      <c r="N1100" s="3228"/>
      <c r="O1100" s="3228"/>
      <c r="P1100" s="3228"/>
    </row>
    <row r="1101" spans="1:16" s="3230" customFormat="1" ht="20.100000000000001" customHeight="1" outlineLevel="1">
      <c r="A1101" s="3223"/>
      <c r="B1101" s="3133" t="s">
        <v>1927</v>
      </c>
      <c r="C1101" s="3833">
        <v>1</v>
      </c>
      <c r="D1101" s="3225"/>
      <c r="E1101" s="3226"/>
      <c r="F1101" s="3834" t="s">
        <v>24</v>
      </c>
      <c r="G1101" s="3834"/>
      <c r="H1101" s="3834"/>
      <c r="I1101" s="3834"/>
      <c r="J1101" s="3601"/>
      <c r="K1101" s="3228"/>
      <c r="L1101" s="3228"/>
      <c r="M1101" s="3229"/>
      <c r="N1101" s="3228"/>
      <c r="O1101" s="3228"/>
      <c r="P1101" s="3228"/>
    </row>
    <row r="1102" spans="1:16" s="3230" customFormat="1" ht="20.100000000000001" customHeight="1" outlineLevel="1">
      <c r="A1102" s="3223"/>
      <c r="B1102" s="3133" t="s">
        <v>1928</v>
      </c>
      <c r="C1102" s="3833">
        <v>1</v>
      </c>
      <c r="D1102" s="3225"/>
      <c r="E1102" s="3226"/>
      <c r="F1102" s="3834" t="s">
        <v>24</v>
      </c>
      <c r="G1102" s="3834"/>
      <c r="H1102" s="3834"/>
      <c r="I1102" s="3834"/>
      <c r="J1102" s="3601"/>
      <c r="K1102" s="3228"/>
      <c r="L1102" s="3228"/>
      <c r="M1102" s="3229"/>
      <c r="N1102" s="3228"/>
      <c r="O1102" s="3228"/>
      <c r="P1102" s="3228"/>
    </row>
    <row r="1103" spans="1:16" s="3230" customFormat="1" ht="20.100000000000001" customHeight="1">
      <c r="A1103" s="3223"/>
      <c r="B1103" s="3133" t="s">
        <v>1929</v>
      </c>
      <c r="C1103" s="3833">
        <v>1</v>
      </c>
      <c r="D1103" s="3225"/>
      <c r="E1103" s="3226"/>
      <c r="F1103" s="3834" t="s">
        <v>24</v>
      </c>
      <c r="G1103" s="3834"/>
      <c r="H1103" s="3834"/>
      <c r="I1103" s="3834"/>
      <c r="J1103" s="3601"/>
      <c r="K1103" s="3228"/>
      <c r="L1103" s="3228"/>
      <c r="M1103" s="3229"/>
      <c r="N1103" s="3228"/>
      <c r="O1103" s="3228"/>
      <c r="P1103" s="3228"/>
    </row>
    <row r="1104" spans="1:16" s="3230" customFormat="1" ht="20.100000000000001" customHeight="1" outlineLevel="1">
      <c r="A1104" s="3223"/>
      <c r="B1104" s="3133" t="s">
        <v>1930</v>
      </c>
      <c r="C1104" s="3833">
        <v>1</v>
      </c>
      <c r="D1104" s="3225"/>
      <c r="E1104" s="3226"/>
      <c r="F1104" s="3834" t="s">
        <v>24</v>
      </c>
      <c r="G1104" s="3834"/>
      <c r="H1104" s="3834"/>
      <c r="I1104" s="3834"/>
      <c r="J1104" s="3601"/>
      <c r="K1104" s="3228"/>
      <c r="L1104" s="3228"/>
      <c r="M1104" s="3229"/>
      <c r="N1104" s="3228"/>
      <c r="O1104" s="3228"/>
      <c r="P1104" s="3228"/>
    </row>
    <row r="1105" spans="1:16" s="3230" customFormat="1" ht="20.100000000000001" customHeight="1" outlineLevel="1">
      <c r="A1105" s="3223"/>
      <c r="B1105" s="3133" t="s">
        <v>1931</v>
      </c>
      <c r="C1105" s="3833">
        <v>1</v>
      </c>
      <c r="D1105" s="3225"/>
      <c r="E1105" s="3226"/>
      <c r="F1105" s="3834" t="s">
        <v>24</v>
      </c>
      <c r="G1105" s="3834"/>
      <c r="H1105" s="3834"/>
      <c r="I1105" s="3834"/>
      <c r="J1105" s="3601"/>
      <c r="K1105" s="3228"/>
      <c r="L1105" s="3228"/>
      <c r="M1105" s="3229"/>
      <c r="N1105" s="3228"/>
      <c r="O1105" s="3228"/>
      <c r="P1105" s="3228"/>
    </row>
    <row r="1106" spans="1:16" s="3230" customFormat="1" ht="20.100000000000001" customHeight="1">
      <c r="A1106" s="3266"/>
      <c r="B1106" s="3133" t="s">
        <v>1932</v>
      </c>
      <c r="C1106" s="3833">
        <v>1</v>
      </c>
      <c r="D1106" s="3225"/>
      <c r="E1106" s="3226"/>
      <c r="F1106" s="3834" t="s">
        <v>24</v>
      </c>
      <c r="G1106" s="3834"/>
      <c r="H1106" s="3834"/>
      <c r="I1106" s="3834"/>
      <c r="J1106" s="3601"/>
      <c r="K1106" s="3228"/>
      <c r="L1106" s="3228"/>
      <c r="M1106" s="3229"/>
      <c r="N1106" s="3228"/>
      <c r="O1106" s="3228"/>
      <c r="P1106" s="3228"/>
    </row>
    <row r="1107" spans="1:16" s="3230" customFormat="1" ht="20.100000000000001" customHeight="1" outlineLevel="1">
      <c r="A1107" s="3223"/>
      <c r="B1107" s="3133" t="s">
        <v>1933</v>
      </c>
      <c r="C1107" s="3833">
        <v>1</v>
      </c>
      <c r="D1107" s="3225"/>
      <c r="E1107" s="3226"/>
      <c r="F1107" s="3834" t="s">
        <v>24</v>
      </c>
      <c r="G1107" s="3834"/>
      <c r="H1107" s="3834"/>
      <c r="I1107" s="3834"/>
      <c r="J1107" s="3601"/>
      <c r="K1107" s="3228"/>
      <c r="L1107" s="3228"/>
      <c r="M1107" s="3229"/>
      <c r="N1107" s="3228"/>
      <c r="O1107" s="3228"/>
      <c r="P1107" s="3228"/>
    </row>
    <row r="1108" spans="1:16" s="3230" customFormat="1" ht="20.100000000000001" customHeight="1" outlineLevel="1">
      <c r="A1108" s="3223"/>
      <c r="B1108" s="3133" t="s">
        <v>1934</v>
      </c>
      <c r="C1108" s="3833">
        <v>1</v>
      </c>
      <c r="D1108" s="3225"/>
      <c r="E1108" s="3226"/>
      <c r="F1108" s="3834" t="s">
        <v>24</v>
      </c>
      <c r="G1108" s="3834"/>
      <c r="H1108" s="3834"/>
      <c r="I1108" s="3834"/>
      <c r="J1108" s="3601"/>
      <c r="K1108" s="3228"/>
      <c r="L1108" s="3228"/>
      <c r="M1108" s="3229"/>
      <c r="N1108" s="3228"/>
      <c r="O1108" s="3228"/>
      <c r="P1108" s="3228"/>
    </row>
    <row r="1109" spans="1:16" s="3230" customFormat="1" ht="20.100000000000001" customHeight="1">
      <c r="A1109" s="3246"/>
      <c r="B1109" s="3835" t="s">
        <v>1935</v>
      </c>
      <c r="C1109" s="3833">
        <v>1</v>
      </c>
      <c r="D1109" s="3836"/>
      <c r="E1109" s="3247"/>
      <c r="F1109" s="3834" t="s">
        <v>24</v>
      </c>
      <c r="G1109" s="3834"/>
      <c r="H1109" s="3834"/>
      <c r="I1109" s="3834"/>
      <c r="J1109" s="3604"/>
      <c r="K1109" s="3249"/>
      <c r="L1109" s="3250"/>
    </row>
    <row r="1110" spans="1:16" s="3384" customFormat="1" ht="26.1" customHeight="1">
      <c r="A1110" s="3660"/>
      <c r="B1110" s="3555"/>
      <c r="C1110" s="3817"/>
      <c r="D1110" s="3837"/>
      <c r="E1110" s="3821"/>
      <c r="F1110" s="3838"/>
      <c r="G1110" s="3838"/>
      <c r="H1110" s="3800"/>
      <c r="I1110" s="3839"/>
      <c r="J1110" s="3392"/>
      <c r="L1110" s="3818"/>
    </row>
    <row r="1111" spans="1:16" s="3384" customFormat="1" ht="26.1" customHeight="1">
      <c r="A1111" s="3660"/>
      <c r="B1111" s="3555"/>
      <c r="C1111" s="3817"/>
      <c r="D1111" s="3837"/>
      <c r="E1111" s="3757"/>
      <c r="F1111" s="3757"/>
      <c r="G1111" s="3757"/>
      <c r="H1111" s="3815"/>
      <c r="I1111" s="3839"/>
      <c r="J1111" s="3392"/>
      <c r="L1111" s="3818"/>
    </row>
    <row r="1112" spans="1:16" s="3384" customFormat="1" ht="26.1" customHeight="1">
      <c r="A1112" s="3660"/>
      <c r="B1112" s="3555"/>
      <c r="C1112" s="3817"/>
      <c r="D1112" s="3837"/>
      <c r="E1112" s="3757"/>
      <c r="F1112" s="3757"/>
      <c r="G1112" s="3757"/>
      <c r="H1112" s="3840"/>
      <c r="I1112" s="3841"/>
      <c r="J1112" s="3407"/>
      <c r="L1112" s="3818"/>
    </row>
    <row r="1113" spans="1:16" s="3384" customFormat="1" ht="26.1" customHeight="1">
      <c r="A1113" s="3660"/>
      <c r="B1113" s="3842"/>
      <c r="C1113" s="3843"/>
      <c r="D1113" s="3843"/>
      <c r="E1113" s="3844"/>
      <c r="F1113" s="3844"/>
      <c r="G1113" s="3844"/>
      <c r="H1113" s="3845"/>
      <c r="I1113" s="3846"/>
      <c r="J1113" s="3847"/>
    </row>
    <row r="1114" spans="1:16" s="3384" customFormat="1" ht="26.1" customHeight="1">
      <c r="A1114" s="3848"/>
      <c r="B1114" s="3849"/>
      <c r="C1114" s="3850"/>
      <c r="D1114" s="3850"/>
      <c r="E1114" s="3851"/>
      <c r="F1114" s="3851"/>
      <c r="G1114" s="3851"/>
      <c r="H1114" s="3852"/>
      <c r="I1114" s="3853"/>
      <c r="J1114" s="3854"/>
    </row>
    <row r="1115" spans="1:16" s="3384" customFormat="1" ht="26.1" customHeight="1">
      <c r="A1115" s="3855"/>
      <c r="B1115" s="4617" t="s">
        <v>2275</v>
      </c>
      <c r="C1115" s="4618"/>
      <c r="D1115" s="4619"/>
      <c r="E1115" s="3474" t="s">
        <v>936</v>
      </c>
      <c r="F1115" s="3389"/>
      <c r="G1115" s="3389"/>
      <c r="H1115" s="3128"/>
      <c r="I1115" s="3128"/>
      <c r="J1115" s="3450" t="s">
        <v>2039</v>
      </c>
      <c r="O1115" s="3384">
        <v>18</v>
      </c>
    </row>
    <row r="1116" spans="1:16" s="3384" customFormat="1" ht="26.1" customHeight="1">
      <c r="A1116" s="3660"/>
      <c r="B1116" s="4617" t="s">
        <v>1671</v>
      </c>
      <c r="C1116" s="4618"/>
      <c r="D1116" s="4619"/>
      <c r="E1116" s="3474" t="s">
        <v>943</v>
      </c>
      <c r="F1116" s="3419"/>
      <c r="G1116" s="3420"/>
      <c r="H1116" s="3128"/>
      <c r="I1116" s="3128"/>
      <c r="J1116" s="3128"/>
    </row>
    <row r="1117" spans="1:16" s="3384" customFormat="1" ht="26.1" customHeight="1">
      <c r="A1117" s="3660"/>
      <c r="B1117" s="3856" t="s">
        <v>1840</v>
      </c>
      <c r="C1117" s="3857"/>
      <c r="D1117" s="3818"/>
      <c r="E1117" s="3474" t="s">
        <v>663</v>
      </c>
      <c r="F1117" s="3419"/>
      <c r="G1117" s="3419"/>
      <c r="H1117" s="3551"/>
      <c r="I1117" s="3551"/>
      <c r="J1117" s="3551"/>
    </row>
    <row r="1118" spans="1:16" s="3384" customFormat="1" ht="26.1" customHeight="1">
      <c r="A1118" s="3660"/>
      <c r="B1118" s="3555" t="s">
        <v>663</v>
      </c>
      <c r="C1118" s="3858">
        <v>140</v>
      </c>
      <c r="D1118" s="3818" t="s">
        <v>2004</v>
      </c>
      <c r="E1118" s="3859"/>
      <c r="F1118" s="3860">
        <v>1</v>
      </c>
      <c r="G1118" s="3860"/>
      <c r="H1118" s="3523"/>
      <c r="I1118" s="3523"/>
      <c r="J1118" s="3128"/>
      <c r="K1118" s="3803" t="s">
        <v>2179</v>
      </c>
    </row>
    <row r="1119" spans="1:16" s="3384" customFormat="1" ht="26.1" customHeight="1">
      <c r="A1119" s="3660"/>
      <c r="B1119" s="3555" t="s">
        <v>2174</v>
      </c>
      <c r="C1119" s="3819"/>
      <c r="D1119" s="3818"/>
      <c r="E1119" s="3859"/>
      <c r="F1119" s="3859"/>
      <c r="G1119" s="3859"/>
      <c r="H1119" s="3128"/>
      <c r="I1119" s="3128"/>
      <c r="J1119" s="3128"/>
      <c r="K1119" s="3861" t="s">
        <v>2224</v>
      </c>
    </row>
    <row r="1120" spans="1:16" s="3384" customFormat="1" ht="26.1" customHeight="1">
      <c r="A1120" s="3660"/>
      <c r="B1120" s="3862" t="s">
        <v>2175</v>
      </c>
      <c r="C1120" s="3819"/>
      <c r="D1120" s="3818"/>
      <c r="E1120" s="3859"/>
      <c r="F1120" s="3859"/>
      <c r="G1120" s="3859"/>
      <c r="H1120" s="3128"/>
      <c r="I1120" s="3128"/>
      <c r="J1120" s="3128"/>
    </row>
    <row r="1121" spans="1:15" s="3384" customFormat="1" ht="26.1" customHeight="1">
      <c r="A1121" s="3660"/>
      <c r="B1121" s="3863" t="s">
        <v>2176</v>
      </c>
      <c r="C1121" s="3819"/>
      <c r="D1121" s="3818"/>
      <c r="E1121" s="3859"/>
      <c r="F1121" s="3859"/>
      <c r="G1121" s="3859"/>
      <c r="H1121" s="3128"/>
      <c r="I1121" s="3128"/>
      <c r="J1121" s="3128"/>
    </row>
    <row r="1122" spans="1:15" s="3384" customFormat="1" ht="26.1" customHeight="1">
      <c r="A1122" s="3660"/>
      <c r="B1122" s="3863" t="s">
        <v>2177</v>
      </c>
      <c r="C1122" s="3819"/>
      <c r="D1122" s="3818"/>
      <c r="E1122" s="3859"/>
      <c r="F1122" s="3859"/>
      <c r="G1122" s="3859"/>
      <c r="H1122" s="3128"/>
      <c r="I1122" s="3128"/>
      <c r="J1122" s="3128"/>
    </row>
    <row r="1123" spans="1:15" s="3384" customFormat="1" ht="26.1" customHeight="1">
      <c r="A1123" s="3660"/>
      <c r="B1123" s="3863" t="s">
        <v>2178</v>
      </c>
      <c r="C1123" s="3819"/>
      <c r="D1123" s="3818"/>
      <c r="E1123" s="3859"/>
      <c r="F1123" s="3859"/>
      <c r="G1123" s="3859"/>
      <c r="H1123" s="3128"/>
      <c r="I1123" s="3128"/>
      <c r="J1123" s="3128"/>
    </row>
    <row r="1124" spans="1:15" s="3384" customFormat="1" ht="26.1" customHeight="1">
      <c r="A1124" s="3660"/>
      <c r="B1124" s="3864"/>
      <c r="C1124" s="3819"/>
      <c r="D1124" s="3818"/>
      <c r="E1124" s="3859"/>
      <c r="F1124" s="3859"/>
      <c r="G1124" s="3859"/>
      <c r="H1124" s="3758"/>
      <c r="I1124" s="3128"/>
      <c r="J1124" s="3128"/>
    </row>
    <row r="1125" spans="1:15" s="3384" customFormat="1" ht="26.1" customHeight="1">
      <c r="A1125" s="3660"/>
      <c r="B1125" s="3864"/>
      <c r="C1125" s="3819"/>
      <c r="D1125" s="3818"/>
      <c r="E1125" s="3859"/>
      <c r="F1125" s="3859"/>
      <c r="G1125" s="3859"/>
      <c r="H1125" s="3758"/>
      <c r="I1125" s="3128"/>
      <c r="J1125" s="3128"/>
    </row>
    <row r="1126" spans="1:15" s="3384" customFormat="1" ht="26.1" customHeight="1">
      <c r="A1126" s="3865"/>
      <c r="B1126" s="3866"/>
      <c r="C1126" s="3867"/>
      <c r="D1126" s="3868"/>
      <c r="E1126" s="3794"/>
      <c r="F1126" s="3794"/>
      <c r="G1126" s="3794"/>
      <c r="H1126" s="3795"/>
      <c r="I1126" s="3192"/>
      <c r="J1126" s="3192"/>
    </row>
    <row r="1127" spans="1:15" s="3384" customFormat="1" ht="26.1" customHeight="1">
      <c r="A1127" s="3869" t="s">
        <v>2276</v>
      </c>
      <c r="B1127" s="4626" t="s">
        <v>2277</v>
      </c>
      <c r="C1127" s="4627"/>
      <c r="D1127" s="4628"/>
      <c r="E1127" s="3380"/>
      <c r="F1127" s="3380"/>
      <c r="G1127" s="3380"/>
      <c r="H1127" s="3114"/>
      <c r="I1127" s="3114"/>
      <c r="J1127" s="3114"/>
    </row>
    <row r="1128" spans="1:15" s="3384" customFormat="1" ht="26.1" customHeight="1">
      <c r="A1128" s="3870"/>
      <c r="B1128" s="4601" t="s">
        <v>2278</v>
      </c>
      <c r="C1128" s="4602"/>
      <c r="D1128" s="4603"/>
      <c r="E1128" s="3474" t="s">
        <v>936</v>
      </c>
      <c r="F1128" s="3419"/>
      <c r="G1128" s="3420"/>
      <c r="H1128" s="3128"/>
      <c r="I1128" s="3128"/>
      <c r="J1128" s="3524" t="s">
        <v>1999</v>
      </c>
      <c r="O1128" s="3384">
        <v>19</v>
      </c>
    </row>
    <row r="1129" spans="1:15" s="3384" customFormat="1" ht="26.1" customHeight="1">
      <c r="A1129" s="3870"/>
      <c r="B1129" s="4620" t="s">
        <v>1349</v>
      </c>
      <c r="C1129" s="4621"/>
      <c r="D1129" s="4622"/>
      <c r="E1129" s="3474" t="s">
        <v>943</v>
      </c>
      <c r="F1129" s="3871">
        <v>0.3</v>
      </c>
      <c r="G1129" s="3872"/>
      <c r="H1129" s="3873"/>
      <c r="I1129" s="3874"/>
      <c r="J1129" s="3128"/>
    </row>
    <row r="1130" spans="1:15" s="3478" customFormat="1" ht="20.100000000000001" customHeight="1">
      <c r="A1130" s="3831"/>
      <c r="B1130" s="3555" t="s">
        <v>42</v>
      </c>
      <c r="C1130" s="3875">
        <v>14</v>
      </c>
      <c r="D1130" s="3819" t="s">
        <v>920</v>
      </c>
      <c r="E1130" s="3474" t="s">
        <v>663</v>
      </c>
      <c r="F1130" s="3876">
        <v>4</v>
      </c>
      <c r="G1130" s="3876"/>
      <c r="H1130" s="3877"/>
      <c r="I1130" s="3807"/>
      <c r="J1130" s="3481"/>
    </row>
    <row r="1131" spans="1:15" s="3478" customFormat="1" ht="20.100000000000001" customHeight="1">
      <c r="A1131" s="3831"/>
      <c r="B1131" s="3555"/>
      <c r="C1131" s="3875"/>
      <c r="D1131" s="3819"/>
      <c r="E1131" s="3806"/>
      <c r="F1131" s="3878"/>
      <c r="G1131" s="3876"/>
      <c r="H1131" s="3877"/>
      <c r="I1131" s="3807"/>
      <c r="J1131" s="3481"/>
    </row>
    <row r="1132" spans="1:15" s="3478" customFormat="1" ht="20.100000000000001" customHeight="1">
      <c r="A1132" s="3831"/>
      <c r="B1132" s="3879" t="s">
        <v>2040</v>
      </c>
      <c r="C1132" s="3875"/>
      <c r="D1132" s="3819"/>
      <c r="E1132" s="3806"/>
      <c r="F1132" s="3880" t="s">
        <v>2040</v>
      </c>
      <c r="G1132" s="3807"/>
      <c r="H1132" s="3807"/>
      <c r="I1132" s="3807"/>
      <c r="J1132" s="3481"/>
    </row>
    <row r="1133" spans="1:15" s="3478" customFormat="1" ht="20.100000000000001" customHeight="1">
      <c r="A1133" s="3831"/>
      <c r="B1133" s="3879" t="s">
        <v>2041</v>
      </c>
      <c r="C1133" s="3875"/>
      <c r="D1133" s="3819"/>
      <c r="E1133" s="3806"/>
      <c r="F1133" s="3880" t="s">
        <v>2041</v>
      </c>
      <c r="G1133" s="3807"/>
      <c r="H1133" s="3807"/>
      <c r="I1133" s="3807"/>
      <c r="J1133" s="3481"/>
    </row>
    <row r="1134" spans="1:15" s="3478" customFormat="1" ht="20.100000000000001" customHeight="1">
      <c r="A1134" s="3831"/>
      <c r="B1134" s="3879" t="s">
        <v>2042</v>
      </c>
      <c r="C1134" s="3875"/>
      <c r="D1134" s="3819"/>
      <c r="E1134" s="3806"/>
      <c r="F1134" s="3880" t="s">
        <v>2042</v>
      </c>
      <c r="G1134" s="3807"/>
      <c r="H1134" s="3807"/>
      <c r="I1134" s="3807"/>
      <c r="J1134" s="3481"/>
    </row>
    <row r="1135" spans="1:15" s="3478" customFormat="1" ht="20.100000000000001" customHeight="1">
      <c r="A1135" s="3831"/>
      <c r="B1135" s="3879" t="s">
        <v>2043</v>
      </c>
      <c r="C1135" s="3875"/>
      <c r="D1135" s="3819"/>
      <c r="E1135" s="3806"/>
      <c r="F1135" s="3880" t="s">
        <v>2043</v>
      </c>
      <c r="G1135" s="3807"/>
      <c r="H1135" s="3807"/>
      <c r="I1135" s="3807"/>
      <c r="J1135" s="3481"/>
    </row>
    <row r="1136" spans="1:15" s="3478" customFormat="1" ht="20.100000000000001" customHeight="1">
      <c r="A1136" s="3831"/>
      <c r="B1136" s="3879" t="s">
        <v>2044</v>
      </c>
      <c r="C1136" s="3875"/>
      <c r="D1136" s="3819"/>
      <c r="E1136" s="3806"/>
      <c r="F1136" s="3807" t="s">
        <v>24</v>
      </c>
      <c r="G1136" s="3880"/>
      <c r="H1136" s="3807"/>
      <c r="I1136" s="3807"/>
      <c r="J1136" s="3481"/>
    </row>
    <row r="1137" spans="1:15" s="3478" customFormat="1" ht="20.100000000000001" customHeight="1">
      <c r="A1137" s="3831"/>
      <c r="B1137" s="3879" t="s">
        <v>2045</v>
      </c>
      <c r="C1137" s="3875"/>
      <c r="D1137" s="3819"/>
      <c r="E1137" s="3806"/>
      <c r="F1137" s="3807" t="s">
        <v>24</v>
      </c>
      <c r="G1137" s="3880"/>
      <c r="H1137" s="3807"/>
      <c r="I1137" s="3807"/>
      <c r="J1137" s="3481"/>
    </row>
    <row r="1138" spans="1:15" s="3478" customFormat="1" ht="20.100000000000001" customHeight="1">
      <c r="A1138" s="3831"/>
      <c r="B1138" s="3879" t="s">
        <v>2046</v>
      </c>
      <c r="C1138" s="3875"/>
      <c r="D1138" s="3819"/>
      <c r="E1138" s="3806"/>
      <c r="F1138" s="3807" t="s">
        <v>24</v>
      </c>
      <c r="G1138" s="3880"/>
      <c r="H1138" s="3807"/>
      <c r="I1138" s="3807"/>
      <c r="J1138" s="3481"/>
    </row>
    <row r="1139" spans="1:15" s="3478" customFormat="1" ht="20.100000000000001" customHeight="1">
      <c r="A1139" s="3831"/>
      <c r="B1139" s="3879" t="s">
        <v>2047</v>
      </c>
      <c r="C1139" s="3875"/>
      <c r="D1139" s="3819"/>
      <c r="E1139" s="3806"/>
      <c r="F1139" s="3807" t="s">
        <v>24</v>
      </c>
      <c r="G1139" s="3880"/>
      <c r="H1139" s="3807"/>
      <c r="I1139" s="3807"/>
      <c r="J1139" s="3481"/>
    </row>
    <row r="1140" spans="1:15" s="3478" customFormat="1" ht="20.100000000000001" customHeight="1">
      <c r="A1140" s="3831"/>
      <c r="B1140" s="3879" t="s">
        <v>2048</v>
      </c>
      <c r="C1140" s="3875"/>
      <c r="D1140" s="3819"/>
      <c r="E1140" s="3806"/>
      <c r="F1140" s="3807" t="s">
        <v>24</v>
      </c>
      <c r="G1140" s="3807"/>
      <c r="H1140" s="3880"/>
      <c r="I1140" s="3807"/>
      <c r="J1140" s="3481"/>
    </row>
    <row r="1141" spans="1:15" s="3478" customFormat="1" ht="20.100000000000001" customHeight="1">
      <c r="A1141" s="3831"/>
      <c r="B1141" s="3879" t="s">
        <v>2049</v>
      </c>
      <c r="C1141" s="3875"/>
      <c r="D1141" s="3819"/>
      <c r="E1141" s="3806"/>
      <c r="F1141" s="3807" t="s">
        <v>24</v>
      </c>
      <c r="G1141" s="3807"/>
      <c r="H1141" s="3880"/>
      <c r="I1141" s="3807"/>
      <c r="J1141" s="3481"/>
    </row>
    <row r="1142" spans="1:15" s="3478" customFormat="1" ht="20.100000000000001" customHeight="1">
      <c r="A1142" s="3831"/>
      <c r="B1142" s="3879" t="s">
        <v>2050</v>
      </c>
      <c r="C1142" s="3875"/>
      <c r="D1142" s="3819"/>
      <c r="E1142" s="3806"/>
      <c r="F1142" s="3807" t="s">
        <v>24</v>
      </c>
      <c r="G1142" s="3807"/>
      <c r="H1142" s="3880"/>
      <c r="I1142" s="3807"/>
      <c r="J1142" s="3481"/>
    </row>
    <row r="1143" spans="1:15" s="3478" customFormat="1" ht="20.100000000000001" customHeight="1">
      <c r="A1143" s="3831"/>
      <c r="B1143" s="3879" t="s">
        <v>2051</v>
      </c>
      <c r="C1143" s="3875"/>
      <c r="D1143" s="3819"/>
      <c r="E1143" s="3806"/>
      <c r="F1143" s="3807" t="s">
        <v>24</v>
      </c>
      <c r="G1143" s="3807"/>
      <c r="H1143" s="3880"/>
      <c r="I1143" s="3807"/>
      <c r="J1143" s="3481"/>
    </row>
    <row r="1144" spans="1:15" s="3478" customFormat="1" ht="20.100000000000001" customHeight="1">
      <c r="A1144" s="3831"/>
      <c r="B1144" s="3879" t="s">
        <v>2052</v>
      </c>
      <c r="C1144" s="3875"/>
      <c r="D1144" s="3819"/>
      <c r="E1144" s="3806"/>
      <c r="F1144" s="3807" t="s">
        <v>24</v>
      </c>
      <c r="G1144" s="3807"/>
      <c r="H1144" s="3880"/>
      <c r="I1144" s="3807"/>
      <c r="J1144" s="3481"/>
    </row>
    <row r="1145" spans="1:15" s="3478" customFormat="1" ht="20.100000000000001" customHeight="1">
      <c r="A1145" s="3831"/>
      <c r="B1145" s="3879" t="s">
        <v>2053</v>
      </c>
      <c r="C1145" s="3875"/>
      <c r="D1145" s="3819"/>
      <c r="E1145" s="3806"/>
      <c r="F1145" s="3807" t="s">
        <v>24</v>
      </c>
      <c r="G1145" s="3807"/>
      <c r="H1145" s="3880"/>
      <c r="I1145" s="3807"/>
      <c r="J1145" s="3481"/>
    </row>
    <row r="1146" spans="1:15" s="3478" customFormat="1" ht="20.100000000000001" customHeight="1">
      <c r="A1146" s="3831"/>
      <c r="B1146" s="3879"/>
      <c r="C1146" s="3875"/>
      <c r="D1146" s="3819"/>
      <c r="E1146" s="3806"/>
      <c r="F1146" s="3807"/>
      <c r="G1146" s="3807"/>
      <c r="H1146" s="3880"/>
      <c r="I1146" s="3807"/>
      <c r="J1146" s="3481"/>
    </row>
    <row r="1147" spans="1:15" s="3478" customFormat="1" ht="20.100000000000001" customHeight="1">
      <c r="A1147" s="3831"/>
      <c r="B1147" s="3879"/>
      <c r="C1147" s="3875"/>
      <c r="D1147" s="3819"/>
      <c r="E1147" s="3806"/>
      <c r="F1147" s="3807"/>
      <c r="G1147" s="3807"/>
      <c r="H1147" s="3880"/>
      <c r="I1147" s="3807"/>
      <c r="J1147" s="3481"/>
    </row>
    <row r="1148" spans="1:15" s="3384" customFormat="1" ht="20.100000000000001" customHeight="1">
      <c r="A1148" s="3831"/>
      <c r="B1148" s="3555"/>
      <c r="C1148" s="3875"/>
      <c r="D1148" s="3819"/>
      <c r="E1148" s="3821"/>
      <c r="F1148" s="3838"/>
      <c r="G1148" s="3821"/>
      <c r="H1148" s="3128"/>
      <c r="I1148" s="3128"/>
      <c r="J1148" s="3128"/>
    </row>
    <row r="1149" spans="1:15" s="3384" customFormat="1" ht="20.100000000000001" customHeight="1">
      <c r="A1149" s="3881"/>
      <c r="B1149" s="4601" t="s">
        <v>2279</v>
      </c>
      <c r="C1149" s="4602"/>
      <c r="D1149" s="4603"/>
      <c r="E1149" s="3474" t="s">
        <v>936</v>
      </c>
      <c r="F1149" s="3882">
        <v>0.2</v>
      </c>
      <c r="G1149" s="3883"/>
      <c r="H1149" s="3884"/>
      <c r="I1149" s="3562"/>
      <c r="J1149" s="3524" t="s">
        <v>1999</v>
      </c>
      <c r="O1149" s="3384">
        <v>20</v>
      </c>
    </row>
    <row r="1150" spans="1:15" s="3478" customFormat="1" ht="20.100000000000001" customHeight="1">
      <c r="A1150" s="3831"/>
      <c r="B1150" s="3555" t="s">
        <v>189</v>
      </c>
      <c r="C1150" s="3755">
        <v>11</v>
      </c>
      <c r="D1150" s="3885" t="s">
        <v>920</v>
      </c>
      <c r="E1150" s="3474" t="s">
        <v>943</v>
      </c>
      <c r="F1150" s="3876">
        <v>2</v>
      </c>
      <c r="G1150" s="3876"/>
      <c r="H1150" s="3877"/>
      <c r="I1150" s="3807"/>
      <c r="J1150" s="3481"/>
    </row>
    <row r="1151" spans="1:15" s="3478" customFormat="1" ht="20.100000000000001" customHeight="1">
      <c r="A1151" s="3831"/>
      <c r="B1151" s="3886"/>
      <c r="C1151" s="3755"/>
      <c r="D1151" s="3885"/>
      <c r="E1151" s="3474" t="s">
        <v>663</v>
      </c>
      <c r="F1151" s="3481"/>
      <c r="G1151" s="3481"/>
      <c r="H1151" s="3128"/>
      <c r="I1151" s="3128"/>
      <c r="J1151" s="3481"/>
    </row>
    <row r="1152" spans="1:15" s="3478" customFormat="1" ht="20.100000000000001" customHeight="1">
      <c r="A1152" s="3831"/>
      <c r="B1152" s="3879" t="s">
        <v>2054</v>
      </c>
      <c r="C1152" s="3755"/>
      <c r="D1152" s="3885"/>
      <c r="E1152" s="3474"/>
      <c r="F1152" s="3880" t="s">
        <v>2054</v>
      </c>
      <c r="G1152" s="3807"/>
      <c r="H1152" s="3807"/>
      <c r="I1152" s="3807"/>
      <c r="J1152" s="3481"/>
    </row>
    <row r="1153" spans="1:15" s="3478" customFormat="1" ht="20.100000000000001" customHeight="1">
      <c r="A1153" s="3831"/>
      <c r="B1153" s="3879" t="s">
        <v>2055</v>
      </c>
      <c r="C1153" s="3755"/>
      <c r="D1153" s="3885"/>
      <c r="E1153" s="3474"/>
      <c r="F1153" s="3880" t="s">
        <v>2055</v>
      </c>
      <c r="G1153" s="3807"/>
      <c r="H1153" s="3807"/>
      <c r="I1153" s="3807"/>
      <c r="J1153" s="3481"/>
    </row>
    <row r="1154" spans="1:15" s="3478" customFormat="1" ht="20.100000000000001" customHeight="1">
      <c r="A1154" s="3831"/>
      <c r="B1154" s="3879" t="s">
        <v>2056</v>
      </c>
      <c r="C1154" s="3755"/>
      <c r="D1154" s="3885"/>
      <c r="E1154" s="3474"/>
      <c r="F1154" s="3807" t="s">
        <v>24</v>
      </c>
      <c r="G1154" s="3880"/>
      <c r="H1154" s="3807"/>
      <c r="I1154" s="3807"/>
      <c r="J1154" s="3481"/>
    </row>
    <row r="1155" spans="1:15" s="3478" customFormat="1" ht="20.100000000000001" customHeight="1">
      <c r="A1155" s="3831"/>
      <c r="B1155" s="3879" t="s">
        <v>2057</v>
      </c>
      <c r="C1155" s="3755"/>
      <c r="D1155" s="3885"/>
      <c r="E1155" s="3474"/>
      <c r="F1155" s="3807" t="s">
        <v>24</v>
      </c>
      <c r="G1155" s="3880"/>
      <c r="H1155" s="3807"/>
      <c r="I1155" s="3807"/>
      <c r="J1155" s="3481"/>
    </row>
    <row r="1156" spans="1:15" s="3478" customFormat="1" ht="20.100000000000001" customHeight="1">
      <c r="A1156" s="3831"/>
      <c r="B1156" s="3879" t="s">
        <v>2044</v>
      </c>
      <c r="C1156" s="3755"/>
      <c r="D1156" s="3885"/>
      <c r="E1156" s="3474"/>
      <c r="F1156" s="3807" t="s">
        <v>24</v>
      </c>
      <c r="G1156" s="3807"/>
      <c r="H1156" s="3880"/>
      <c r="I1156" s="3807"/>
      <c r="J1156" s="3481"/>
    </row>
    <row r="1157" spans="1:15" s="3478" customFormat="1" ht="20.100000000000001" customHeight="1">
      <c r="A1157" s="3831"/>
      <c r="B1157" s="3879" t="s">
        <v>2058</v>
      </c>
      <c r="C1157" s="3755"/>
      <c r="D1157" s="3885"/>
      <c r="E1157" s="3474"/>
      <c r="F1157" s="3807" t="s">
        <v>24</v>
      </c>
      <c r="G1157" s="3807"/>
      <c r="H1157" s="3880"/>
      <c r="I1157" s="3807"/>
      <c r="J1157" s="3481"/>
    </row>
    <row r="1158" spans="1:15" s="3478" customFormat="1" ht="20.100000000000001" customHeight="1">
      <c r="A1158" s="3831"/>
      <c r="B1158" s="3879" t="s">
        <v>2059</v>
      </c>
      <c r="C1158" s="3755"/>
      <c r="D1158" s="3885"/>
      <c r="E1158" s="3474"/>
      <c r="F1158" s="3807" t="s">
        <v>24</v>
      </c>
      <c r="G1158" s="3807"/>
      <c r="H1158" s="3880"/>
      <c r="I1158" s="3807"/>
      <c r="J1158" s="3481"/>
    </row>
    <row r="1159" spans="1:15" s="3478" customFormat="1" ht="20.100000000000001" customHeight="1">
      <c r="A1159" s="3831"/>
      <c r="B1159" s="3879" t="s">
        <v>2060</v>
      </c>
      <c r="C1159" s="3755"/>
      <c r="D1159" s="3885"/>
      <c r="E1159" s="3474"/>
      <c r="F1159" s="3807" t="s">
        <v>24</v>
      </c>
      <c r="G1159" s="3807"/>
      <c r="H1159" s="3880"/>
      <c r="I1159" s="3807"/>
      <c r="J1159" s="3481"/>
    </row>
    <row r="1160" spans="1:15" s="3478" customFormat="1" ht="20.100000000000001" customHeight="1">
      <c r="A1160" s="3831"/>
      <c r="B1160" s="3879" t="s">
        <v>2061</v>
      </c>
      <c r="C1160" s="3755"/>
      <c r="D1160" s="3885"/>
      <c r="E1160" s="3474"/>
      <c r="F1160" s="3807" t="s">
        <v>24</v>
      </c>
      <c r="G1160" s="3807"/>
      <c r="H1160" s="3880"/>
      <c r="I1160" s="3807"/>
      <c r="J1160" s="3481"/>
    </row>
    <row r="1161" spans="1:15" s="3478" customFormat="1" ht="20.100000000000001" customHeight="1">
      <c r="A1161" s="3831"/>
      <c r="B1161" s="3879" t="s">
        <v>2062</v>
      </c>
      <c r="C1161" s="3755"/>
      <c r="D1161" s="3885"/>
      <c r="E1161" s="3474"/>
      <c r="F1161" s="3807" t="s">
        <v>24</v>
      </c>
      <c r="G1161" s="3807"/>
      <c r="H1161" s="3880"/>
      <c r="I1161" s="3807"/>
      <c r="J1161" s="3481"/>
    </row>
    <row r="1162" spans="1:15" s="3478" customFormat="1" ht="20.100000000000001" customHeight="1">
      <c r="A1162" s="3831"/>
      <c r="B1162" s="3879" t="s">
        <v>2063</v>
      </c>
      <c r="C1162" s="3755"/>
      <c r="D1162" s="3885"/>
      <c r="E1162" s="3474"/>
      <c r="F1162" s="3807" t="s">
        <v>24</v>
      </c>
      <c r="G1162" s="3807"/>
      <c r="H1162" s="3880"/>
      <c r="I1162" s="3807"/>
      <c r="J1162" s="3481"/>
    </row>
    <row r="1163" spans="1:15" s="3478" customFormat="1" ht="20.100000000000001" customHeight="1">
      <c r="A1163" s="3831"/>
      <c r="B1163" s="3879"/>
      <c r="C1163" s="3755"/>
      <c r="D1163" s="3885"/>
      <c r="E1163" s="3474"/>
      <c r="F1163" s="3807"/>
      <c r="G1163" s="3807"/>
      <c r="H1163" s="3880"/>
      <c r="I1163" s="3807"/>
      <c r="J1163" s="3481"/>
    </row>
    <row r="1164" spans="1:15" s="3478" customFormat="1" ht="20.100000000000001" customHeight="1">
      <c r="A1164" s="3831"/>
      <c r="B1164" s="3879"/>
      <c r="C1164" s="3755"/>
      <c r="D1164" s="3885"/>
      <c r="E1164" s="3474"/>
      <c r="F1164" s="3807"/>
      <c r="G1164" s="3807"/>
      <c r="H1164" s="3880"/>
      <c r="I1164" s="3807"/>
      <c r="J1164" s="3481"/>
    </row>
    <row r="1165" spans="1:15" s="3478" customFormat="1" ht="20.100000000000001" customHeight="1">
      <c r="A1165" s="3831"/>
      <c r="B1165" s="3879"/>
      <c r="C1165" s="3755"/>
      <c r="D1165" s="3885"/>
      <c r="E1165" s="3474"/>
      <c r="F1165" s="3807"/>
      <c r="G1165" s="3807"/>
      <c r="H1165" s="3880"/>
      <c r="I1165" s="3807"/>
      <c r="J1165" s="3481"/>
    </row>
    <row r="1166" spans="1:15" s="3384" customFormat="1" ht="26.1" customHeight="1">
      <c r="A1166" s="3887"/>
      <c r="B1166" s="3888"/>
      <c r="C1166" s="3792"/>
      <c r="D1166" s="3889"/>
      <c r="E1166" s="3695"/>
      <c r="F1166" s="3890"/>
      <c r="G1166" s="3529"/>
      <c r="H1166" s="3192"/>
      <c r="I1166" s="3192"/>
      <c r="J1166" s="3192"/>
    </row>
    <row r="1167" spans="1:15" s="3384" customFormat="1" ht="24.95" customHeight="1">
      <c r="A1167" s="3869" t="s">
        <v>2282</v>
      </c>
      <c r="B1167" s="4623" t="s">
        <v>2280</v>
      </c>
      <c r="C1167" s="4624"/>
      <c r="D1167" s="4625"/>
      <c r="E1167" s="3498" t="s">
        <v>936</v>
      </c>
      <c r="F1167" s="3380"/>
      <c r="G1167" s="3380"/>
      <c r="H1167" s="3891"/>
      <c r="I1167" s="3892"/>
      <c r="J1167" s="3500" t="s">
        <v>1942</v>
      </c>
      <c r="O1167" s="3384">
        <v>21</v>
      </c>
    </row>
    <row r="1168" spans="1:15" s="3384" customFormat="1" ht="24.95" customHeight="1">
      <c r="A1168" s="3831"/>
      <c r="B1168" s="4601" t="s">
        <v>1319</v>
      </c>
      <c r="C1168" s="4602"/>
      <c r="D1168" s="4603"/>
      <c r="E1168" s="3474" t="s">
        <v>943</v>
      </c>
      <c r="F1168" s="3419"/>
      <c r="G1168" s="3420"/>
      <c r="H1168" s="3893"/>
      <c r="I1168" s="3801"/>
      <c r="J1168" s="3392"/>
    </row>
    <row r="1169" spans="1:24" s="3384" customFormat="1" ht="24.95" customHeight="1">
      <c r="A1169" s="3831"/>
      <c r="B1169" s="3555" t="s">
        <v>38</v>
      </c>
      <c r="C1169" s="3819" t="s">
        <v>1868</v>
      </c>
      <c r="D1169" s="3819"/>
      <c r="E1169" s="3474" t="s">
        <v>663</v>
      </c>
      <c r="F1169" s="3894" t="s">
        <v>24</v>
      </c>
      <c r="G1169" s="3894"/>
      <c r="H1169" s="3894"/>
      <c r="I1169" s="3895"/>
      <c r="J1169" s="3128"/>
      <c r="L1169" s="3408"/>
      <c r="W1169" s="3896" t="s">
        <v>1433</v>
      </c>
      <c r="X1169" s="3897"/>
    </row>
    <row r="1170" spans="1:24" s="3478" customFormat="1" ht="24.95" customHeight="1">
      <c r="A1170" s="3831"/>
      <c r="B1170" s="3898" t="s">
        <v>2066</v>
      </c>
      <c r="C1170" s="3899"/>
      <c r="D1170" s="3819"/>
      <c r="E1170" s="3806"/>
      <c r="F1170" s="3805"/>
      <c r="G1170" s="3806"/>
      <c r="H1170" s="3128"/>
      <c r="I1170" s="3128"/>
      <c r="J1170" s="3481"/>
    </row>
    <row r="1171" spans="1:24" s="3478" customFormat="1" ht="24.95" customHeight="1">
      <c r="A1171" s="3831"/>
      <c r="B1171" s="3898" t="s">
        <v>2064</v>
      </c>
      <c r="C1171" s="3900"/>
      <c r="D1171" s="3819"/>
      <c r="E1171" s="3806"/>
      <c r="F1171" s="3805"/>
      <c r="G1171" s="3806"/>
      <c r="H1171" s="3128"/>
      <c r="I1171" s="3128"/>
      <c r="J1171" s="3481"/>
    </row>
    <row r="1172" spans="1:24" s="3478" customFormat="1" ht="24.95" customHeight="1">
      <c r="A1172" s="3831"/>
      <c r="B1172" s="3898" t="s">
        <v>2065</v>
      </c>
      <c r="C1172" s="3900"/>
      <c r="D1172" s="3819"/>
      <c r="E1172" s="3806"/>
      <c r="F1172" s="3805"/>
      <c r="G1172" s="3806"/>
      <c r="H1172" s="3758"/>
      <c r="I1172" s="3128"/>
      <c r="J1172" s="3481"/>
    </row>
    <row r="1173" spans="1:24" s="3230" customFormat="1" ht="24.95" customHeight="1">
      <c r="A1173" s="3628"/>
      <c r="B1173" s="3133" t="s">
        <v>1938</v>
      </c>
      <c r="C1173" s="3901">
        <f>SUM(C1178:C1229)</f>
        <v>500</v>
      </c>
      <c r="D1173" s="3225" t="s">
        <v>182</v>
      </c>
      <c r="E1173" s="3226"/>
      <c r="F1173" s="3761" t="s">
        <v>24</v>
      </c>
      <c r="G1173" s="3902"/>
      <c r="H1173" s="3902"/>
      <c r="I1173" s="3761"/>
      <c r="J1173" s="3601"/>
      <c r="K1173" s="3228"/>
      <c r="L1173" s="3228"/>
      <c r="M1173" s="3229"/>
      <c r="N1173" s="3228"/>
      <c r="O1173" s="3228"/>
      <c r="P1173" s="3228"/>
    </row>
    <row r="1174" spans="1:24" s="3230" customFormat="1" ht="24.95" customHeight="1" outlineLevel="1">
      <c r="A1174" s="3223"/>
      <c r="B1174" s="3133" t="s">
        <v>1880</v>
      </c>
      <c r="C1174" s="3773"/>
      <c r="D1174" s="3225"/>
      <c r="E1174" s="3226"/>
      <c r="F1174" s="3761" t="s">
        <v>24</v>
      </c>
      <c r="G1174" s="3902"/>
      <c r="H1174" s="3902"/>
      <c r="I1174" s="3761"/>
      <c r="J1174" s="3601"/>
      <c r="K1174" s="3228"/>
      <c r="L1174" s="3228"/>
      <c r="M1174" s="3229"/>
      <c r="N1174" s="3228"/>
      <c r="O1174" s="3228"/>
      <c r="P1174" s="3228"/>
    </row>
    <row r="1175" spans="1:24" s="3230" customFormat="1" ht="24.95" customHeight="1" outlineLevel="1">
      <c r="A1175" s="3223"/>
      <c r="B1175" s="3133" t="s">
        <v>1881</v>
      </c>
      <c r="C1175" s="3773"/>
      <c r="D1175" s="3225"/>
      <c r="E1175" s="3226"/>
      <c r="F1175" s="3761" t="s">
        <v>24</v>
      </c>
      <c r="G1175" s="3902"/>
      <c r="H1175" s="3902"/>
      <c r="I1175" s="3761"/>
      <c r="J1175" s="3601"/>
      <c r="K1175" s="3228"/>
      <c r="L1175" s="3228"/>
      <c r="M1175" s="3229"/>
      <c r="N1175" s="3228"/>
      <c r="O1175" s="3228"/>
      <c r="P1175" s="3228"/>
    </row>
    <row r="1176" spans="1:24" s="3230" customFormat="1" ht="24.95" customHeight="1" outlineLevel="1">
      <c r="A1176" s="3223"/>
      <c r="B1176" s="3133" t="s">
        <v>1882</v>
      </c>
      <c r="C1176" s="3773"/>
      <c r="D1176" s="3225"/>
      <c r="E1176" s="3226"/>
      <c r="F1176" s="3761" t="s">
        <v>24</v>
      </c>
      <c r="G1176" s="3902"/>
      <c r="H1176" s="3902"/>
      <c r="I1176" s="3761"/>
      <c r="J1176" s="3601"/>
      <c r="K1176" s="3228"/>
      <c r="L1176" s="3228"/>
      <c r="M1176" s="3229"/>
      <c r="N1176" s="3228"/>
      <c r="O1176" s="3228"/>
      <c r="P1176" s="3228"/>
    </row>
    <row r="1177" spans="1:24" s="3230" customFormat="1" ht="24.95" customHeight="1" outlineLevel="1">
      <c r="A1177" s="3223"/>
      <c r="B1177" s="3133" t="s">
        <v>1883</v>
      </c>
      <c r="C1177" s="3773"/>
      <c r="D1177" s="3225"/>
      <c r="E1177" s="3226"/>
      <c r="F1177" s="3761" t="s">
        <v>24</v>
      </c>
      <c r="G1177" s="3902"/>
      <c r="H1177" s="3902"/>
      <c r="I1177" s="3761"/>
      <c r="J1177" s="3601"/>
      <c r="K1177" s="3228"/>
      <c r="L1177" s="3228"/>
      <c r="M1177" s="3229"/>
      <c r="N1177" s="3228"/>
      <c r="O1177" s="3228"/>
      <c r="P1177" s="3228"/>
    </row>
    <row r="1178" spans="1:24" s="3230" customFormat="1" ht="24.95" customHeight="1">
      <c r="A1178" s="3223"/>
      <c r="B1178" s="3133" t="s">
        <v>1884</v>
      </c>
      <c r="C1178" s="3903">
        <v>42</v>
      </c>
      <c r="D1178" s="3225" t="s">
        <v>1939</v>
      </c>
      <c r="E1178" s="3226"/>
      <c r="F1178" s="3761" t="s">
        <v>24</v>
      </c>
      <c r="G1178" s="3902"/>
      <c r="H1178" s="3902"/>
      <c r="I1178" s="3761"/>
      <c r="J1178" s="3601"/>
      <c r="K1178" s="3228"/>
      <c r="L1178" s="3228"/>
      <c r="M1178" s="3229"/>
      <c r="N1178" s="3228"/>
      <c r="O1178" s="3228"/>
      <c r="P1178" s="3228"/>
    </row>
    <row r="1179" spans="1:24" s="3230" customFormat="1" ht="24.95" customHeight="1" outlineLevel="1">
      <c r="A1179" s="3223"/>
      <c r="B1179" s="3133" t="s">
        <v>1885</v>
      </c>
      <c r="C1179" s="3773"/>
      <c r="D1179" s="3225" t="s">
        <v>1939</v>
      </c>
      <c r="E1179" s="3226"/>
      <c r="F1179" s="3761" t="s">
        <v>24</v>
      </c>
      <c r="G1179" s="3902"/>
      <c r="H1179" s="3902"/>
      <c r="I1179" s="3761"/>
      <c r="J1179" s="3601"/>
      <c r="K1179" s="3228"/>
      <c r="L1179" s="3228"/>
      <c r="M1179" s="3229"/>
      <c r="N1179" s="3228"/>
      <c r="O1179" s="3228"/>
      <c r="P1179" s="3228"/>
    </row>
    <row r="1180" spans="1:24" s="3230" customFormat="1" ht="24.95" customHeight="1" outlineLevel="1">
      <c r="A1180" s="3223"/>
      <c r="B1180" s="3133" t="s">
        <v>1886</v>
      </c>
      <c r="C1180" s="3773"/>
      <c r="D1180" s="3225" t="s">
        <v>1939</v>
      </c>
      <c r="E1180" s="3226"/>
      <c r="F1180" s="3761" t="s">
        <v>24</v>
      </c>
      <c r="G1180" s="3902"/>
      <c r="H1180" s="3902"/>
      <c r="I1180" s="3761"/>
      <c r="J1180" s="3601"/>
      <c r="K1180" s="3228"/>
      <c r="L1180" s="3228"/>
      <c r="M1180" s="3229"/>
      <c r="N1180" s="3228"/>
      <c r="O1180" s="3228"/>
      <c r="P1180" s="3228"/>
    </row>
    <row r="1181" spans="1:24" s="3230" customFormat="1" ht="24.95" customHeight="1" outlineLevel="1">
      <c r="A1181" s="3223"/>
      <c r="B1181" s="3133" t="s">
        <v>1887</v>
      </c>
      <c r="C1181" s="3773"/>
      <c r="D1181" s="3225" t="s">
        <v>1939</v>
      </c>
      <c r="E1181" s="3226"/>
      <c r="F1181" s="3761" t="s">
        <v>24</v>
      </c>
      <c r="G1181" s="3902"/>
      <c r="H1181" s="3902"/>
      <c r="I1181" s="3761"/>
      <c r="J1181" s="3601"/>
      <c r="K1181" s="3228"/>
      <c r="L1181" s="3228"/>
      <c r="M1181" s="3229"/>
      <c r="N1181" s="3228"/>
      <c r="O1181" s="3228"/>
      <c r="P1181" s="3228"/>
    </row>
    <row r="1182" spans="1:24" s="3230" customFormat="1" ht="24.95" customHeight="1">
      <c r="A1182" s="3223"/>
      <c r="B1182" s="3133" t="s">
        <v>1888</v>
      </c>
      <c r="C1182" s="3903">
        <v>30</v>
      </c>
      <c r="D1182" s="3225" t="s">
        <v>1939</v>
      </c>
      <c r="E1182" s="3226"/>
      <c r="F1182" s="3761" t="s">
        <v>24</v>
      </c>
      <c r="G1182" s="3902"/>
      <c r="H1182" s="3902"/>
      <c r="I1182" s="3761"/>
      <c r="J1182" s="3601"/>
      <c r="K1182" s="3228"/>
      <c r="L1182" s="3228"/>
      <c r="M1182" s="3229"/>
      <c r="N1182" s="3228"/>
      <c r="O1182" s="3228"/>
      <c r="P1182" s="3228"/>
    </row>
    <row r="1183" spans="1:24" s="3230" customFormat="1" ht="24.95" customHeight="1" outlineLevel="1">
      <c r="A1183" s="3223"/>
      <c r="B1183" s="3133" t="s">
        <v>1889</v>
      </c>
      <c r="C1183" s="3773"/>
      <c r="D1183" s="3225" t="s">
        <v>1939</v>
      </c>
      <c r="E1183" s="3226"/>
      <c r="F1183" s="3761" t="s">
        <v>24</v>
      </c>
      <c r="G1183" s="3902"/>
      <c r="H1183" s="3902"/>
      <c r="I1183" s="3761"/>
      <c r="J1183" s="3601"/>
      <c r="K1183" s="3228"/>
      <c r="L1183" s="3228"/>
      <c r="M1183" s="3229"/>
      <c r="N1183" s="3228"/>
      <c r="O1183" s="3228"/>
      <c r="P1183" s="3228"/>
    </row>
    <row r="1184" spans="1:24" s="3230" customFormat="1" ht="24.95" customHeight="1" outlineLevel="1">
      <c r="A1184" s="3223"/>
      <c r="B1184" s="3133" t="s">
        <v>1890</v>
      </c>
      <c r="C1184" s="3773"/>
      <c r="D1184" s="3225" t="s">
        <v>1939</v>
      </c>
      <c r="E1184" s="3226"/>
      <c r="F1184" s="3761" t="s">
        <v>24</v>
      </c>
      <c r="G1184" s="3902"/>
      <c r="H1184" s="3902"/>
      <c r="I1184" s="3761"/>
      <c r="J1184" s="3601"/>
      <c r="K1184" s="3228"/>
      <c r="L1184" s="3228"/>
      <c r="M1184" s="3229"/>
      <c r="N1184" s="3228"/>
      <c r="O1184" s="3228"/>
      <c r="P1184" s="3228"/>
    </row>
    <row r="1185" spans="1:16" s="3230" customFormat="1" ht="24.95" customHeight="1" outlineLevel="1">
      <c r="A1185" s="3223"/>
      <c r="B1185" s="3133" t="s">
        <v>1891</v>
      </c>
      <c r="C1185" s="3773"/>
      <c r="D1185" s="3225" t="s">
        <v>1939</v>
      </c>
      <c r="E1185" s="3226"/>
      <c r="F1185" s="3761" t="s">
        <v>24</v>
      </c>
      <c r="G1185" s="3902"/>
      <c r="H1185" s="3902"/>
      <c r="I1185" s="3761"/>
      <c r="J1185" s="3601"/>
      <c r="K1185" s="3228"/>
      <c r="L1185" s="3228"/>
      <c r="M1185" s="3229"/>
      <c r="N1185" s="3228"/>
      <c r="O1185" s="3228"/>
      <c r="P1185" s="3228"/>
    </row>
    <row r="1186" spans="1:16" s="3230" customFormat="1" ht="24.95" customHeight="1">
      <c r="A1186" s="3223"/>
      <c r="B1186" s="3133" t="s">
        <v>1892</v>
      </c>
      <c r="C1186" s="3903">
        <v>60</v>
      </c>
      <c r="D1186" s="3225" t="s">
        <v>1939</v>
      </c>
      <c r="E1186" s="3226"/>
      <c r="F1186" s="3761" t="s">
        <v>24</v>
      </c>
      <c r="G1186" s="3902"/>
      <c r="H1186" s="3902"/>
      <c r="I1186" s="3761"/>
      <c r="J1186" s="3601"/>
      <c r="K1186" s="3228"/>
      <c r="L1186" s="3228"/>
      <c r="M1186" s="3229"/>
      <c r="N1186" s="3228"/>
      <c r="O1186" s="3228"/>
      <c r="P1186" s="3228"/>
    </row>
    <row r="1187" spans="1:16" s="3230" customFormat="1" ht="24.95" customHeight="1" outlineLevel="1">
      <c r="A1187" s="3223"/>
      <c r="B1187" s="3133" t="s">
        <v>1893</v>
      </c>
      <c r="C1187" s="3773"/>
      <c r="D1187" s="3225" t="s">
        <v>1939</v>
      </c>
      <c r="E1187" s="3226"/>
      <c r="F1187" s="3761" t="s">
        <v>24</v>
      </c>
      <c r="G1187" s="3902"/>
      <c r="H1187" s="3902"/>
      <c r="I1187" s="3761"/>
      <c r="J1187" s="3601"/>
      <c r="K1187" s="3228"/>
      <c r="L1187" s="3228"/>
      <c r="M1187" s="3229"/>
      <c r="N1187" s="3228"/>
      <c r="O1187" s="3228"/>
      <c r="P1187" s="3228"/>
    </row>
    <row r="1188" spans="1:16" s="3230" customFormat="1" ht="24.95" customHeight="1" outlineLevel="1">
      <c r="A1188" s="3223"/>
      <c r="B1188" s="3133" t="s">
        <v>1894</v>
      </c>
      <c r="C1188" s="3773"/>
      <c r="D1188" s="3225" t="s">
        <v>1939</v>
      </c>
      <c r="E1188" s="3226"/>
      <c r="F1188" s="3761" t="s">
        <v>24</v>
      </c>
      <c r="G1188" s="3902"/>
      <c r="H1188" s="3902"/>
      <c r="I1188" s="3761"/>
      <c r="J1188" s="3601"/>
      <c r="K1188" s="3228"/>
      <c r="L1188" s="3228"/>
      <c r="M1188" s="3229"/>
      <c r="N1188" s="3228"/>
      <c r="O1188" s="3228"/>
      <c r="P1188" s="3228"/>
    </row>
    <row r="1189" spans="1:16" s="3230" customFormat="1" ht="24.95" customHeight="1" outlineLevel="1">
      <c r="A1189" s="3223"/>
      <c r="B1189" s="3133" t="s">
        <v>1895</v>
      </c>
      <c r="C1189" s="3773"/>
      <c r="D1189" s="3225" t="s">
        <v>1939</v>
      </c>
      <c r="E1189" s="3226"/>
      <c r="F1189" s="3761" t="s">
        <v>24</v>
      </c>
      <c r="G1189" s="3902"/>
      <c r="H1189" s="3902"/>
      <c r="I1189" s="3761"/>
      <c r="J1189" s="3601"/>
      <c r="K1189" s="3228"/>
      <c r="L1189" s="3228"/>
      <c r="M1189" s="3229"/>
      <c r="N1189" s="3228"/>
      <c r="O1189" s="3228"/>
      <c r="P1189" s="3228"/>
    </row>
    <row r="1190" spans="1:16" s="3230" customFormat="1" ht="24.95" customHeight="1" outlineLevel="1">
      <c r="A1190" s="3223"/>
      <c r="B1190" s="3133" t="s">
        <v>1896</v>
      </c>
      <c r="C1190" s="3773"/>
      <c r="D1190" s="3225" t="s">
        <v>1939</v>
      </c>
      <c r="E1190" s="3226"/>
      <c r="F1190" s="3761" t="s">
        <v>24</v>
      </c>
      <c r="G1190" s="3902"/>
      <c r="H1190" s="3902"/>
      <c r="I1190" s="3761"/>
      <c r="J1190" s="3601"/>
      <c r="K1190" s="3228"/>
      <c r="L1190" s="3228"/>
      <c r="M1190" s="3229"/>
      <c r="N1190" s="3228"/>
      <c r="O1190" s="3228"/>
      <c r="P1190" s="3228"/>
    </row>
    <row r="1191" spans="1:16" s="3230" customFormat="1" ht="24.95" customHeight="1">
      <c r="A1191" s="3223"/>
      <c r="B1191" s="3133" t="s">
        <v>1897</v>
      </c>
      <c r="C1191" s="3903">
        <v>35</v>
      </c>
      <c r="D1191" s="3225" t="s">
        <v>1939</v>
      </c>
      <c r="E1191" s="3226"/>
      <c r="F1191" s="3761" t="s">
        <v>24</v>
      </c>
      <c r="G1191" s="3902"/>
      <c r="H1191" s="3902"/>
      <c r="I1191" s="3761"/>
      <c r="J1191" s="3601"/>
      <c r="K1191" s="3228"/>
      <c r="L1191" s="3228"/>
      <c r="M1191" s="3229"/>
      <c r="N1191" s="3228"/>
      <c r="O1191" s="3228"/>
      <c r="P1191" s="3228"/>
    </row>
    <row r="1192" spans="1:16" s="3230" customFormat="1" ht="24.95" customHeight="1" outlineLevel="1">
      <c r="A1192" s="3223"/>
      <c r="B1192" s="3133" t="s">
        <v>1898</v>
      </c>
      <c r="C1192" s="3773"/>
      <c r="D1192" s="3225" t="s">
        <v>1939</v>
      </c>
      <c r="E1192" s="3226"/>
      <c r="F1192" s="3761" t="s">
        <v>24</v>
      </c>
      <c r="G1192" s="3902"/>
      <c r="H1192" s="3902"/>
      <c r="I1192" s="3761"/>
      <c r="J1192" s="3601"/>
      <c r="K1192" s="3228"/>
      <c r="L1192" s="3228"/>
      <c r="M1192" s="3229"/>
      <c r="N1192" s="3228"/>
      <c r="O1192" s="3228"/>
      <c r="P1192" s="3228"/>
    </row>
    <row r="1193" spans="1:16" s="3230" customFormat="1" ht="24.95" customHeight="1" outlineLevel="1">
      <c r="A1193" s="3223"/>
      <c r="B1193" s="3133" t="s">
        <v>1899</v>
      </c>
      <c r="C1193" s="3773"/>
      <c r="D1193" s="3225" t="s">
        <v>1939</v>
      </c>
      <c r="E1193" s="3226"/>
      <c r="F1193" s="3761" t="s">
        <v>24</v>
      </c>
      <c r="G1193" s="3902"/>
      <c r="H1193" s="3902"/>
      <c r="I1193" s="3761"/>
      <c r="J1193" s="3601"/>
      <c r="K1193" s="3228"/>
      <c r="L1193" s="3228"/>
      <c r="M1193" s="3229"/>
      <c r="N1193" s="3228"/>
      <c r="O1193" s="3228"/>
      <c r="P1193" s="3228"/>
    </row>
    <row r="1194" spans="1:16" s="3230" customFormat="1" ht="24.95" customHeight="1">
      <c r="A1194" s="3223"/>
      <c r="B1194" s="3133" t="s">
        <v>1900</v>
      </c>
      <c r="C1194" s="3903">
        <v>40</v>
      </c>
      <c r="D1194" s="3225" t="s">
        <v>1939</v>
      </c>
      <c r="E1194" s="3226"/>
      <c r="F1194" s="3761" t="s">
        <v>24</v>
      </c>
      <c r="G1194" s="3902"/>
      <c r="H1194" s="3902"/>
      <c r="I1194" s="3761"/>
      <c r="J1194" s="3601"/>
      <c r="K1194" s="3228"/>
      <c r="L1194" s="3228"/>
      <c r="M1194" s="3229"/>
      <c r="N1194" s="3228"/>
      <c r="O1194" s="3228"/>
      <c r="P1194" s="3228"/>
    </row>
    <row r="1195" spans="1:16" s="3230" customFormat="1" ht="24.95" customHeight="1" outlineLevel="1">
      <c r="A1195" s="3223"/>
      <c r="B1195" s="3133" t="s">
        <v>1901</v>
      </c>
      <c r="C1195" s="3773"/>
      <c r="D1195" s="3225" t="s">
        <v>1939</v>
      </c>
      <c r="E1195" s="3226"/>
      <c r="F1195" s="3761" t="s">
        <v>24</v>
      </c>
      <c r="G1195" s="3902"/>
      <c r="H1195" s="3902"/>
      <c r="I1195" s="3761"/>
      <c r="J1195" s="3601"/>
      <c r="K1195" s="3228"/>
      <c r="L1195" s="3228"/>
      <c r="M1195" s="3229"/>
      <c r="N1195" s="3228"/>
      <c r="O1195" s="3228"/>
      <c r="P1195" s="3228"/>
    </row>
    <row r="1196" spans="1:16" s="3230" customFormat="1" ht="24.95" customHeight="1" outlineLevel="1">
      <c r="A1196" s="3223"/>
      <c r="B1196" s="3133" t="s">
        <v>1902</v>
      </c>
      <c r="C1196" s="3773"/>
      <c r="D1196" s="3225" t="s">
        <v>1939</v>
      </c>
      <c r="E1196" s="3226"/>
      <c r="F1196" s="3761" t="s">
        <v>24</v>
      </c>
      <c r="G1196" s="3902"/>
      <c r="H1196" s="3902"/>
      <c r="I1196" s="3761"/>
      <c r="J1196" s="3601"/>
      <c r="K1196" s="3228"/>
      <c r="L1196" s="3228"/>
      <c r="M1196" s="3229"/>
      <c r="N1196" s="3228"/>
      <c r="O1196" s="3228"/>
      <c r="P1196" s="3228"/>
    </row>
    <row r="1197" spans="1:16" s="3230" customFormat="1" ht="24.95" customHeight="1" outlineLevel="1">
      <c r="A1197" s="3223"/>
      <c r="B1197" s="3133" t="s">
        <v>1903</v>
      </c>
      <c r="C1197" s="3773"/>
      <c r="D1197" s="3225" t="s">
        <v>1939</v>
      </c>
      <c r="E1197" s="3226"/>
      <c r="F1197" s="3761" t="s">
        <v>24</v>
      </c>
      <c r="G1197" s="3902"/>
      <c r="H1197" s="3902"/>
      <c r="I1197" s="3761"/>
      <c r="J1197" s="3601"/>
      <c r="K1197" s="3228"/>
      <c r="L1197" s="3228"/>
      <c r="M1197" s="3229"/>
      <c r="N1197" s="3228"/>
      <c r="O1197" s="3228"/>
      <c r="P1197" s="3228"/>
    </row>
    <row r="1198" spans="1:16" s="3230" customFormat="1" ht="24.95" customHeight="1" outlineLevel="1">
      <c r="A1198" s="3231"/>
      <c r="B1198" s="3133" t="s">
        <v>1904</v>
      </c>
      <c r="C1198" s="3773"/>
      <c r="D1198" s="3225" t="s">
        <v>1939</v>
      </c>
      <c r="E1198" s="3226"/>
      <c r="F1198" s="3761" t="s">
        <v>24</v>
      </c>
      <c r="G1198" s="3902"/>
      <c r="H1198" s="3902"/>
      <c r="I1198" s="3761"/>
      <c r="J1198" s="3601"/>
      <c r="K1198" s="3228"/>
      <c r="L1198" s="3228"/>
      <c r="M1198" s="3229"/>
      <c r="N1198" s="3228"/>
      <c r="O1198" s="3228"/>
      <c r="P1198" s="3228"/>
    </row>
    <row r="1199" spans="1:16" s="3230" customFormat="1" ht="24.95" customHeight="1">
      <c r="A1199" s="3223"/>
      <c r="B1199" s="3133" t="s">
        <v>1905</v>
      </c>
      <c r="C1199" s="3903">
        <v>35</v>
      </c>
      <c r="D1199" s="3225" t="s">
        <v>1939</v>
      </c>
      <c r="E1199" s="3226"/>
      <c r="F1199" s="3761" t="s">
        <v>24</v>
      </c>
      <c r="G1199" s="3902"/>
      <c r="H1199" s="3902"/>
      <c r="I1199" s="3761"/>
      <c r="J1199" s="3601"/>
      <c r="K1199" s="3228"/>
      <c r="L1199" s="3228"/>
      <c r="M1199" s="3229"/>
      <c r="N1199" s="3228"/>
      <c r="O1199" s="3228"/>
      <c r="P1199" s="3228"/>
    </row>
    <row r="1200" spans="1:16" s="3230" customFormat="1" ht="24.95" customHeight="1" outlineLevel="1">
      <c r="A1200" s="3223"/>
      <c r="B1200" s="3133" t="s">
        <v>1906</v>
      </c>
      <c r="C1200" s="3773"/>
      <c r="D1200" s="3225" t="s">
        <v>1939</v>
      </c>
      <c r="E1200" s="3226"/>
      <c r="F1200" s="3761" t="s">
        <v>24</v>
      </c>
      <c r="G1200" s="3902"/>
      <c r="H1200" s="3902"/>
      <c r="I1200" s="3761"/>
      <c r="J1200" s="3601"/>
      <c r="K1200" s="3228"/>
      <c r="L1200" s="3228"/>
      <c r="M1200" s="3229"/>
      <c r="N1200" s="3228"/>
      <c r="O1200" s="3228"/>
      <c r="P1200" s="3228"/>
    </row>
    <row r="1201" spans="1:16" s="3230" customFormat="1" ht="24.95" customHeight="1" outlineLevel="1">
      <c r="A1201" s="3223"/>
      <c r="B1201" s="3133" t="s">
        <v>1907</v>
      </c>
      <c r="C1201" s="3773"/>
      <c r="D1201" s="3225" t="s">
        <v>1939</v>
      </c>
      <c r="E1201" s="3226"/>
      <c r="F1201" s="3761" t="s">
        <v>24</v>
      </c>
      <c r="G1201" s="3902"/>
      <c r="H1201" s="3902"/>
      <c r="I1201" s="3761"/>
      <c r="J1201" s="3601"/>
      <c r="K1201" s="3228"/>
      <c r="L1201" s="3228"/>
      <c r="M1201" s="3229"/>
      <c r="N1201" s="3228"/>
      <c r="O1201" s="3228"/>
      <c r="P1201" s="3228"/>
    </row>
    <row r="1202" spans="1:16" s="3230" customFormat="1" ht="24.95" customHeight="1" outlineLevel="1">
      <c r="A1202" s="3223"/>
      <c r="B1202" s="3133" t="s">
        <v>1908</v>
      </c>
      <c r="C1202" s="3773"/>
      <c r="D1202" s="3225" t="s">
        <v>1939</v>
      </c>
      <c r="E1202" s="3226"/>
      <c r="F1202" s="3761" t="s">
        <v>24</v>
      </c>
      <c r="G1202" s="3902"/>
      <c r="H1202" s="3902"/>
      <c r="I1202" s="3761"/>
      <c r="J1202" s="3601"/>
      <c r="K1202" s="3228"/>
      <c r="L1202" s="3228"/>
      <c r="M1202" s="3229"/>
      <c r="N1202" s="3228"/>
      <c r="O1202" s="3228"/>
      <c r="P1202" s="3228"/>
    </row>
    <row r="1203" spans="1:16" s="3230" customFormat="1" ht="24.95" customHeight="1">
      <c r="A1203" s="3223"/>
      <c r="B1203" s="3133" t="s">
        <v>1909</v>
      </c>
      <c r="C1203" s="3903">
        <v>30</v>
      </c>
      <c r="D1203" s="3225" t="s">
        <v>1939</v>
      </c>
      <c r="E1203" s="3226"/>
      <c r="F1203" s="3761" t="s">
        <v>24</v>
      </c>
      <c r="G1203" s="3902"/>
      <c r="H1203" s="3902"/>
      <c r="I1203" s="3761"/>
      <c r="J1203" s="3601"/>
      <c r="K1203" s="3228"/>
      <c r="L1203" s="3228"/>
      <c r="M1203" s="3229"/>
      <c r="N1203" s="3228"/>
      <c r="O1203" s="3228"/>
      <c r="P1203" s="3228"/>
    </row>
    <row r="1204" spans="1:16" s="3230" customFormat="1" ht="24.95" customHeight="1">
      <c r="A1204" s="3223"/>
      <c r="B1204" s="3133" t="s">
        <v>1910</v>
      </c>
      <c r="C1204" s="3903">
        <v>12</v>
      </c>
      <c r="D1204" s="3225" t="s">
        <v>1939</v>
      </c>
      <c r="E1204" s="3226"/>
      <c r="F1204" s="3761" t="s">
        <v>24</v>
      </c>
      <c r="G1204" s="3902"/>
      <c r="H1204" s="3902"/>
      <c r="I1204" s="3761"/>
      <c r="J1204" s="3601"/>
      <c r="K1204" s="3228"/>
      <c r="L1204" s="3228"/>
      <c r="M1204" s="3229"/>
      <c r="N1204" s="3228"/>
      <c r="O1204" s="3228"/>
      <c r="P1204" s="3228"/>
    </row>
    <row r="1205" spans="1:16" s="3230" customFormat="1" ht="24.95" customHeight="1" outlineLevel="1">
      <c r="A1205" s="3223"/>
      <c r="B1205" s="3133" t="s">
        <v>1911</v>
      </c>
      <c r="C1205" s="3773"/>
      <c r="D1205" s="3225" t="s">
        <v>1939</v>
      </c>
      <c r="E1205" s="3226"/>
      <c r="F1205" s="3761" t="s">
        <v>24</v>
      </c>
      <c r="G1205" s="3902"/>
      <c r="H1205" s="3902"/>
      <c r="I1205" s="3761"/>
      <c r="J1205" s="3601"/>
      <c r="K1205" s="3228"/>
      <c r="L1205" s="3228"/>
      <c r="M1205" s="3229"/>
      <c r="N1205" s="3228"/>
      <c r="O1205" s="3228"/>
      <c r="P1205" s="3228"/>
    </row>
    <row r="1206" spans="1:16" s="3230" customFormat="1" ht="24.95" customHeight="1" outlineLevel="1">
      <c r="A1206" s="3223"/>
      <c r="B1206" s="3133" t="s">
        <v>1912</v>
      </c>
      <c r="C1206" s="3773"/>
      <c r="D1206" s="3225" t="s">
        <v>1939</v>
      </c>
      <c r="E1206" s="3226"/>
      <c r="F1206" s="3761" t="s">
        <v>24</v>
      </c>
      <c r="G1206" s="3902"/>
      <c r="H1206" s="3902"/>
      <c r="I1206" s="3761"/>
      <c r="J1206" s="3601"/>
      <c r="K1206" s="3228"/>
      <c r="L1206" s="3228"/>
      <c r="M1206" s="3229"/>
      <c r="N1206" s="3228"/>
      <c r="O1206" s="3228"/>
      <c r="P1206" s="3228"/>
    </row>
    <row r="1207" spans="1:16" s="3230" customFormat="1" ht="24.95" customHeight="1">
      <c r="A1207" s="3223"/>
      <c r="B1207" s="3133" t="s">
        <v>1913</v>
      </c>
      <c r="C1207" s="3903">
        <v>17</v>
      </c>
      <c r="D1207" s="3225" t="s">
        <v>1939</v>
      </c>
      <c r="E1207" s="3226"/>
      <c r="F1207" s="3761" t="s">
        <v>24</v>
      </c>
      <c r="G1207" s="3902"/>
      <c r="H1207" s="3902"/>
      <c r="I1207" s="3761"/>
      <c r="J1207" s="3601"/>
      <c r="K1207" s="3228"/>
      <c r="L1207" s="3228"/>
      <c r="M1207" s="3229"/>
      <c r="N1207" s="3228"/>
      <c r="O1207" s="3228"/>
      <c r="P1207" s="3228"/>
    </row>
    <row r="1208" spans="1:16" s="3230" customFormat="1" ht="24.95" customHeight="1" outlineLevel="1">
      <c r="A1208" s="3223"/>
      <c r="B1208" s="3133" t="s">
        <v>1914</v>
      </c>
      <c r="C1208" s="3773"/>
      <c r="D1208" s="3225" t="s">
        <v>1939</v>
      </c>
      <c r="E1208" s="3226"/>
      <c r="F1208" s="3761" t="s">
        <v>24</v>
      </c>
      <c r="G1208" s="3902"/>
      <c r="H1208" s="3902"/>
      <c r="I1208" s="3761"/>
      <c r="J1208" s="3601"/>
      <c r="K1208" s="3228"/>
      <c r="L1208" s="3228"/>
      <c r="M1208" s="3229"/>
      <c r="N1208" s="3228"/>
      <c r="O1208" s="3228"/>
      <c r="P1208" s="3228"/>
    </row>
    <row r="1209" spans="1:16" s="3230" customFormat="1" ht="24.95" customHeight="1" outlineLevel="1">
      <c r="A1209" s="3223"/>
      <c r="B1209" s="3133" t="s">
        <v>1915</v>
      </c>
      <c r="C1209" s="3773"/>
      <c r="D1209" s="3225" t="s">
        <v>1939</v>
      </c>
      <c r="E1209" s="3226"/>
      <c r="F1209" s="3761" t="s">
        <v>24</v>
      </c>
      <c r="G1209" s="3902"/>
      <c r="H1209" s="3902"/>
      <c r="I1209" s="3761"/>
      <c r="J1209" s="3601"/>
      <c r="K1209" s="3228"/>
      <c r="L1209" s="3228"/>
      <c r="M1209" s="3229"/>
      <c r="N1209" s="3228"/>
      <c r="O1209" s="3228"/>
      <c r="P1209" s="3228"/>
    </row>
    <row r="1210" spans="1:16" s="3230" customFormat="1" ht="24.95" customHeight="1" outlineLevel="1">
      <c r="A1210" s="3223"/>
      <c r="B1210" s="3133" t="s">
        <v>1916</v>
      </c>
      <c r="C1210" s="3773"/>
      <c r="D1210" s="3225" t="s">
        <v>1939</v>
      </c>
      <c r="E1210" s="3226"/>
      <c r="F1210" s="3761" t="s">
        <v>24</v>
      </c>
      <c r="G1210" s="3902"/>
      <c r="H1210" s="3902"/>
      <c r="I1210" s="3761"/>
      <c r="J1210" s="3601"/>
      <c r="K1210" s="3228"/>
      <c r="L1210" s="3228"/>
      <c r="M1210" s="3229"/>
      <c r="N1210" s="3228"/>
      <c r="O1210" s="3228"/>
      <c r="P1210" s="3228"/>
    </row>
    <row r="1211" spans="1:16" s="3230" customFormat="1" ht="24.95" customHeight="1">
      <c r="A1211" s="3223"/>
      <c r="B1211" s="3133" t="s">
        <v>1917</v>
      </c>
      <c r="C1211" s="3903">
        <v>37</v>
      </c>
      <c r="D1211" s="3225" t="s">
        <v>1939</v>
      </c>
      <c r="E1211" s="3226"/>
      <c r="F1211" s="3761" t="s">
        <v>24</v>
      </c>
      <c r="G1211" s="3902"/>
      <c r="H1211" s="3902"/>
      <c r="I1211" s="3761"/>
      <c r="J1211" s="3601"/>
      <c r="K1211" s="3228"/>
      <c r="L1211" s="3228"/>
      <c r="M1211" s="3229"/>
      <c r="N1211" s="3228"/>
      <c r="O1211" s="3228"/>
      <c r="P1211" s="3228"/>
    </row>
    <row r="1212" spans="1:16" s="3230" customFormat="1" ht="24.95" customHeight="1" outlineLevel="1">
      <c r="A1212" s="3223"/>
      <c r="B1212" s="3133" t="s">
        <v>1918</v>
      </c>
      <c r="C1212" s="3773"/>
      <c r="D1212" s="3225" t="s">
        <v>1939</v>
      </c>
      <c r="E1212" s="3226"/>
      <c r="F1212" s="3761" t="s">
        <v>24</v>
      </c>
      <c r="G1212" s="3902"/>
      <c r="H1212" s="3902"/>
      <c r="I1212" s="3761"/>
      <c r="J1212" s="3601"/>
      <c r="K1212" s="3228"/>
      <c r="L1212" s="3228"/>
      <c r="M1212" s="3229"/>
      <c r="N1212" s="3228"/>
      <c r="O1212" s="3228"/>
      <c r="P1212" s="3228"/>
    </row>
    <row r="1213" spans="1:16" s="3230" customFormat="1" ht="24.95" customHeight="1" outlineLevel="1">
      <c r="A1213" s="3223"/>
      <c r="B1213" s="3133" t="s">
        <v>1919</v>
      </c>
      <c r="C1213" s="3773"/>
      <c r="D1213" s="3225" t="s">
        <v>1939</v>
      </c>
      <c r="E1213" s="3226"/>
      <c r="F1213" s="3761" t="s">
        <v>24</v>
      </c>
      <c r="G1213" s="3902"/>
      <c r="H1213" s="3902"/>
      <c r="I1213" s="3761"/>
      <c r="J1213" s="3601"/>
      <c r="K1213" s="3228"/>
      <c r="L1213" s="3228"/>
      <c r="M1213" s="3229"/>
      <c r="N1213" s="3228"/>
      <c r="O1213" s="3228"/>
      <c r="P1213" s="3228"/>
    </row>
    <row r="1214" spans="1:16" s="3230" customFormat="1" ht="24.95" customHeight="1" outlineLevel="1">
      <c r="A1214" s="3223"/>
      <c r="B1214" s="3133" t="s">
        <v>1920</v>
      </c>
      <c r="C1214" s="3773"/>
      <c r="D1214" s="3225" t="s">
        <v>1939</v>
      </c>
      <c r="E1214" s="3226"/>
      <c r="F1214" s="3761" t="s">
        <v>24</v>
      </c>
      <c r="G1214" s="3902"/>
      <c r="H1214" s="3902"/>
      <c r="I1214" s="3761"/>
      <c r="J1214" s="3601"/>
      <c r="K1214" s="3228"/>
      <c r="L1214" s="3228"/>
      <c r="M1214" s="3229"/>
      <c r="N1214" s="3228"/>
      <c r="O1214" s="3228"/>
      <c r="P1214" s="3228"/>
    </row>
    <row r="1215" spans="1:16" s="3230" customFormat="1" ht="24.95" customHeight="1">
      <c r="A1215" s="3223"/>
      <c r="B1215" s="3133" t="s">
        <v>1921</v>
      </c>
      <c r="C1215" s="3903">
        <v>30</v>
      </c>
      <c r="D1215" s="3225" t="s">
        <v>1939</v>
      </c>
      <c r="E1215" s="3226"/>
      <c r="F1215" s="3761" t="s">
        <v>24</v>
      </c>
      <c r="G1215" s="3902"/>
      <c r="H1215" s="3902"/>
      <c r="I1215" s="3761"/>
      <c r="J1215" s="3601"/>
      <c r="K1215" s="3228"/>
      <c r="L1215" s="3228"/>
      <c r="M1215" s="3229"/>
      <c r="N1215" s="3228"/>
      <c r="O1215" s="3228"/>
      <c r="P1215" s="3228"/>
    </row>
    <row r="1216" spans="1:16" s="3230" customFormat="1" ht="24.95" customHeight="1" outlineLevel="1">
      <c r="A1216" s="3223"/>
      <c r="B1216" s="3133" t="s">
        <v>1922</v>
      </c>
      <c r="C1216" s="3773"/>
      <c r="D1216" s="3225" t="s">
        <v>1939</v>
      </c>
      <c r="E1216" s="3226"/>
      <c r="F1216" s="3761" t="s">
        <v>24</v>
      </c>
      <c r="G1216" s="3902"/>
      <c r="H1216" s="3902"/>
      <c r="I1216" s="3761"/>
      <c r="J1216" s="3601"/>
      <c r="K1216" s="3228"/>
      <c r="L1216" s="3228"/>
      <c r="M1216" s="3229"/>
      <c r="N1216" s="3228"/>
      <c r="O1216" s="3228"/>
      <c r="P1216" s="3228"/>
    </row>
    <row r="1217" spans="1:24" s="3230" customFormat="1" ht="24.95" customHeight="1" outlineLevel="1">
      <c r="A1217" s="3223"/>
      <c r="B1217" s="3133" t="s">
        <v>1923</v>
      </c>
      <c r="C1217" s="3773"/>
      <c r="D1217" s="3225" t="s">
        <v>1939</v>
      </c>
      <c r="E1217" s="3226"/>
      <c r="F1217" s="3761" t="s">
        <v>24</v>
      </c>
      <c r="G1217" s="3902"/>
      <c r="H1217" s="3902"/>
      <c r="I1217" s="3761"/>
      <c r="J1217" s="3601"/>
      <c r="K1217" s="3228"/>
      <c r="L1217" s="3228"/>
      <c r="M1217" s="3229"/>
      <c r="N1217" s="3228"/>
      <c r="O1217" s="3228"/>
      <c r="P1217" s="3228"/>
    </row>
    <row r="1218" spans="1:24" s="3230" customFormat="1" ht="24.95" customHeight="1" outlineLevel="1">
      <c r="A1218" s="3223"/>
      <c r="B1218" s="3133" t="s">
        <v>1924</v>
      </c>
      <c r="C1218" s="3773"/>
      <c r="D1218" s="3225" t="s">
        <v>1939</v>
      </c>
      <c r="E1218" s="3226"/>
      <c r="F1218" s="3761" t="s">
        <v>24</v>
      </c>
      <c r="G1218" s="3902"/>
      <c r="H1218" s="3902"/>
      <c r="I1218" s="3761"/>
      <c r="J1218" s="3601"/>
      <c r="K1218" s="3228"/>
      <c r="L1218" s="3228"/>
      <c r="M1218" s="3229"/>
      <c r="N1218" s="3228"/>
      <c r="O1218" s="3228"/>
      <c r="P1218" s="3228"/>
    </row>
    <row r="1219" spans="1:24" s="3230" customFormat="1" ht="24.95" customHeight="1" outlineLevel="1">
      <c r="A1219" s="3223"/>
      <c r="B1219" s="3133" t="s">
        <v>1925</v>
      </c>
      <c r="C1219" s="3773"/>
      <c r="D1219" s="3225" t="s">
        <v>1939</v>
      </c>
      <c r="E1219" s="3226"/>
      <c r="F1219" s="3761" t="s">
        <v>24</v>
      </c>
      <c r="G1219" s="3902"/>
      <c r="H1219" s="3902"/>
      <c r="I1219" s="3761"/>
      <c r="J1219" s="3601"/>
      <c r="K1219" s="3228"/>
      <c r="L1219" s="3228"/>
      <c r="M1219" s="3229"/>
      <c r="N1219" s="3228"/>
      <c r="O1219" s="3228"/>
      <c r="P1219" s="3228"/>
    </row>
    <row r="1220" spans="1:24" s="3230" customFormat="1" ht="24.95" customHeight="1">
      <c r="A1220" s="3223"/>
      <c r="B1220" s="3133" t="s">
        <v>1926</v>
      </c>
      <c r="C1220" s="3903">
        <v>27</v>
      </c>
      <c r="D1220" s="3225" t="s">
        <v>1939</v>
      </c>
      <c r="E1220" s="3226"/>
      <c r="F1220" s="3761" t="s">
        <v>24</v>
      </c>
      <c r="G1220" s="3902"/>
      <c r="H1220" s="3902"/>
      <c r="I1220" s="3761"/>
      <c r="J1220" s="3601"/>
      <c r="K1220" s="3228"/>
      <c r="L1220" s="3228"/>
      <c r="M1220" s="3229"/>
      <c r="N1220" s="3228"/>
      <c r="O1220" s="3228"/>
      <c r="P1220" s="3228"/>
    </row>
    <row r="1221" spans="1:24" s="3230" customFormat="1" ht="24.95" customHeight="1" outlineLevel="1">
      <c r="A1221" s="3223"/>
      <c r="B1221" s="3133" t="s">
        <v>1927</v>
      </c>
      <c r="C1221" s="3773"/>
      <c r="D1221" s="3225" t="s">
        <v>1939</v>
      </c>
      <c r="E1221" s="3226"/>
      <c r="F1221" s="3761" t="s">
        <v>24</v>
      </c>
      <c r="G1221" s="3902"/>
      <c r="H1221" s="3902"/>
      <c r="I1221" s="3761"/>
      <c r="J1221" s="3601"/>
      <c r="K1221" s="3228"/>
      <c r="L1221" s="3228"/>
      <c r="M1221" s="3229"/>
      <c r="N1221" s="3228"/>
      <c r="O1221" s="3228"/>
      <c r="P1221" s="3228"/>
    </row>
    <row r="1222" spans="1:24" s="3230" customFormat="1" ht="24.95" customHeight="1" outlineLevel="1">
      <c r="A1222" s="3223"/>
      <c r="B1222" s="3133" t="s">
        <v>1928</v>
      </c>
      <c r="C1222" s="3773"/>
      <c r="D1222" s="3225" t="s">
        <v>1939</v>
      </c>
      <c r="E1222" s="3226"/>
      <c r="F1222" s="3761" t="s">
        <v>24</v>
      </c>
      <c r="G1222" s="3902"/>
      <c r="H1222" s="3902"/>
      <c r="I1222" s="3761"/>
      <c r="J1222" s="3601"/>
      <c r="K1222" s="3228"/>
      <c r="L1222" s="3228"/>
      <c r="M1222" s="3229"/>
      <c r="N1222" s="3228"/>
      <c r="O1222" s="3228"/>
      <c r="P1222" s="3228"/>
    </row>
    <row r="1223" spans="1:24" s="3230" customFormat="1" ht="24.95" customHeight="1">
      <c r="A1223" s="3223"/>
      <c r="B1223" s="3133" t="s">
        <v>1929</v>
      </c>
      <c r="C1223" s="3903">
        <v>25</v>
      </c>
      <c r="D1223" s="3225" t="s">
        <v>1939</v>
      </c>
      <c r="E1223" s="3226"/>
      <c r="F1223" s="3761" t="s">
        <v>24</v>
      </c>
      <c r="G1223" s="3902"/>
      <c r="H1223" s="3902"/>
      <c r="I1223" s="3761"/>
      <c r="J1223" s="3601"/>
      <c r="K1223" s="3228"/>
      <c r="L1223" s="3228"/>
      <c r="M1223" s="3229"/>
      <c r="N1223" s="3228"/>
      <c r="O1223" s="3228"/>
      <c r="P1223" s="3228"/>
    </row>
    <row r="1224" spans="1:24" s="3230" customFormat="1" ht="24.95" customHeight="1" outlineLevel="1">
      <c r="A1224" s="3223"/>
      <c r="B1224" s="3133" t="s">
        <v>1930</v>
      </c>
      <c r="C1224" s="3773"/>
      <c r="D1224" s="3225" t="s">
        <v>1939</v>
      </c>
      <c r="E1224" s="3226"/>
      <c r="F1224" s="3761" t="s">
        <v>24</v>
      </c>
      <c r="G1224" s="3902"/>
      <c r="H1224" s="3902"/>
      <c r="I1224" s="3761"/>
      <c r="J1224" s="3601"/>
      <c r="K1224" s="3228"/>
      <c r="L1224" s="3228"/>
      <c r="M1224" s="3229"/>
      <c r="N1224" s="3228"/>
      <c r="O1224" s="3228"/>
      <c r="P1224" s="3228"/>
    </row>
    <row r="1225" spans="1:24" s="3230" customFormat="1" ht="24.95" customHeight="1" outlineLevel="1">
      <c r="A1225" s="3223"/>
      <c r="B1225" s="3133" t="s">
        <v>1931</v>
      </c>
      <c r="C1225" s="3773"/>
      <c r="D1225" s="3225" t="s">
        <v>1939</v>
      </c>
      <c r="E1225" s="3226"/>
      <c r="F1225" s="3761" t="s">
        <v>24</v>
      </c>
      <c r="G1225" s="3902"/>
      <c r="H1225" s="3902"/>
      <c r="I1225" s="3761"/>
      <c r="J1225" s="3601"/>
      <c r="K1225" s="3228"/>
      <c r="L1225" s="3228"/>
      <c r="M1225" s="3229"/>
      <c r="N1225" s="3228"/>
      <c r="O1225" s="3228"/>
      <c r="P1225" s="3228"/>
    </row>
    <row r="1226" spans="1:24" s="3230" customFormat="1" ht="24.95" customHeight="1">
      <c r="A1226" s="3266"/>
      <c r="B1226" s="3133" t="s">
        <v>1932</v>
      </c>
      <c r="C1226" s="3903">
        <v>40</v>
      </c>
      <c r="D1226" s="3225" t="s">
        <v>1939</v>
      </c>
      <c r="E1226" s="3226"/>
      <c r="F1226" s="3761" t="s">
        <v>24</v>
      </c>
      <c r="G1226" s="3902"/>
      <c r="H1226" s="3902"/>
      <c r="I1226" s="3761"/>
      <c r="J1226" s="3601"/>
      <c r="K1226" s="3228"/>
      <c r="L1226" s="3228"/>
      <c r="M1226" s="3229"/>
      <c r="N1226" s="3228"/>
      <c r="O1226" s="3228"/>
      <c r="P1226" s="3228"/>
    </row>
    <row r="1227" spans="1:24" s="3230" customFormat="1" ht="24.95" customHeight="1" outlineLevel="1">
      <c r="A1227" s="3223"/>
      <c r="B1227" s="3133" t="s">
        <v>1933</v>
      </c>
      <c r="C1227" s="3773"/>
      <c r="D1227" s="3225" t="s">
        <v>1939</v>
      </c>
      <c r="E1227" s="3226"/>
      <c r="F1227" s="3761" t="s">
        <v>24</v>
      </c>
      <c r="G1227" s="3902"/>
      <c r="H1227" s="3902"/>
      <c r="I1227" s="3761"/>
      <c r="J1227" s="3601"/>
      <c r="K1227" s="3228"/>
      <c r="L1227" s="3228"/>
      <c r="M1227" s="3229"/>
      <c r="N1227" s="3228"/>
      <c r="O1227" s="3228"/>
      <c r="P1227" s="3228"/>
    </row>
    <row r="1228" spans="1:24" s="3230" customFormat="1" ht="24.95" customHeight="1" outlineLevel="1">
      <c r="A1228" s="3223"/>
      <c r="B1228" s="3133" t="s">
        <v>1934</v>
      </c>
      <c r="C1228" s="3773"/>
      <c r="D1228" s="3225" t="s">
        <v>1939</v>
      </c>
      <c r="E1228" s="3226"/>
      <c r="F1228" s="3761" t="s">
        <v>24</v>
      </c>
      <c r="G1228" s="3902"/>
      <c r="H1228" s="3902"/>
      <c r="I1228" s="3761"/>
      <c r="J1228" s="3601"/>
      <c r="K1228" s="3228"/>
      <c r="L1228" s="3228"/>
      <c r="M1228" s="3229"/>
      <c r="N1228" s="3228"/>
      <c r="O1228" s="3228"/>
      <c r="P1228" s="3228"/>
    </row>
    <row r="1229" spans="1:24" s="3230" customFormat="1" ht="24.95" customHeight="1">
      <c r="A1229" s="3246"/>
      <c r="B1229" s="3835" t="s">
        <v>1935</v>
      </c>
      <c r="C1229" s="3901">
        <v>40</v>
      </c>
      <c r="D1229" s="3225" t="s">
        <v>1939</v>
      </c>
      <c r="E1229" s="3247"/>
      <c r="F1229" s="3761" t="s">
        <v>24</v>
      </c>
      <c r="G1229" s="3902"/>
      <c r="H1229" s="3902"/>
      <c r="I1229" s="3761"/>
      <c r="J1229" s="3604"/>
      <c r="K1229" s="3249"/>
      <c r="L1229" s="3250"/>
    </row>
    <row r="1230" spans="1:24" ht="24.95" customHeight="1">
      <c r="A1230" s="1285"/>
      <c r="B1230" s="847"/>
      <c r="C1230" s="1787"/>
      <c r="D1230" s="1787"/>
      <c r="E1230" s="1876"/>
      <c r="F1230" s="1688"/>
      <c r="G1230" s="1876"/>
      <c r="H1230" s="1931"/>
      <c r="I1230" s="1931"/>
      <c r="J1230" s="1931"/>
      <c r="L1230" s="1895"/>
      <c r="W1230" s="1994"/>
      <c r="X1230" s="1995"/>
    </row>
    <row r="1231" spans="1:24" ht="26.1" customHeight="1">
      <c r="A1231" s="1285"/>
      <c r="B1231" s="847"/>
      <c r="C1231" s="1787"/>
      <c r="D1231" s="1787"/>
      <c r="E1231" s="1876"/>
      <c r="F1231" s="1688"/>
      <c r="G1231" s="1876"/>
      <c r="H1231" s="1931"/>
      <c r="I1231" s="1931"/>
      <c r="J1231" s="1931"/>
      <c r="L1231" s="536"/>
      <c r="W1231" s="1996"/>
      <c r="X1231" s="1997"/>
    </row>
    <row r="1232" spans="1:24" ht="26.1" customHeight="1">
      <c r="A1232" s="1285"/>
      <c r="B1232" s="847"/>
      <c r="C1232" s="1787"/>
      <c r="D1232" s="1787"/>
      <c r="E1232" s="1876"/>
      <c r="F1232" s="1688"/>
      <c r="G1232" s="1876"/>
      <c r="H1232" s="1931"/>
      <c r="I1232" s="1931"/>
      <c r="J1232" s="1931"/>
      <c r="W1232" s="1996" t="s">
        <v>1421</v>
      </c>
      <c r="X1232" s="1997"/>
    </row>
    <row r="1233" spans="1:24" ht="26.1" customHeight="1">
      <c r="A1233" s="1285"/>
      <c r="B1233" s="859"/>
      <c r="C1233" s="1292"/>
      <c r="D1233" s="1292"/>
      <c r="E1233" s="1876"/>
      <c r="F1233" s="1688"/>
      <c r="G1233" s="1876"/>
      <c r="H1233" s="744"/>
      <c r="I1233" s="31"/>
      <c r="J1233" s="55"/>
      <c r="W1233" s="1996"/>
      <c r="X1233" s="1997"/>
    </row>
    <row r="1234" spans="1:24" ht="26.1" customHeight="1">
      <c r="A1234" s="1285"/>
      <c r="B1234" s="859"/>
      <c r="C1234" s="1292"/>
      <c r="D1234" s="1292"/>
      <c r="E1234" s="1876"/>
      <c r="F1234" s="1856"/>
      <c r="G1234" s="1881"/>
      <c r="H1234" s="732"/>
      <c r="I1234" s="31"/>
      <c r="J1234" s="55"/>
      <c r="W1234" s="1998"/>
      <c r="X1234" s="1999"/>
    </row>
    <row r="1235" spans="1:24" ht="26.1" customHeight="1">
      <c r="A1235" s="1786"/>
      <c r="B1235" s="1262"/>
      <c r="C1235" s="1896"/>
      <c r="D1235" s="1896"/>
      <c r="E1235" s="1897"/>
      <c r="F1235" s="1898"/>
      <c r="G1235" s="1899"/>
      <c r="H1235" s="1900"/>
      <c r="I1235" s="1901"/>
      <c r="J1235" s="72"/>
      <c r="W1235" s="1996"/>
      <c r="X1235" s="2000"/>
    </row>
    <row r="1236" spans="1:24" ht="26.1" customHeight="1">
      <c r="A1236" s="1285"/>
      <c r="B1236" s="853"/>
      <c r="C1236" s="1292"/>
      <c r="D1236" s="1292"/>
      <c r="E1236" s="1876"/>
      <c r="F1236" s="1856"/>
      <c r="G1236" s="1881"/>
      <c r="H1236" s="732"/>
      <c r="I1236" s="31"/>
      <c r="J1236" s="55"/>
      <c r="W1236" s="1998"/>
      <c r="X1236" s="2000"/>
    </row>
    <row r="1237" spans="1:24" ht="26.1" customHeight="1">
      <c r="A1237" s="2228"/>
      <c r="B1237" s="1252"/>
      <c r="C1237" s="2229"/>
      <c r="D1237" s="2229"/>
      <c r="E1237" s="2230"/>
      <c r="F1237" s="2231"/>
      <c r="G1237" s="2232"/>
      <c r="H1237" s="2233"/>
      <c r="I1237" s="2234"/>
      <c r="J1237" s="1638"/>
      <c r="W1237" s="1998"/>
      <c r="X1237" s="2000"/>
    </row>
    <row r="1238" spans="1:24" ht="20.100000000000001" customHeight="1">
      <c r="A1238" s="2235" t="s">
        <v>2282</v>
      </c>
      <c r="B1238" s="4477" t="s">
        <v>2281</v>
      </c>
      <c r="C1238" s="4478"/>
      <c r="D1238" s="4479"/>
      <c r="E1238" s="2505" t="s">
        <v>936</v>
      </c>
      <c r="F1238" s="1872"/>
      <c r="G1238" s="1872"/>
      <c r="H1238" s="747"/>
      <c r="I1238" s="115"/>
      <c r="J1238" s="2686"/>
      <c r="W1238" s="1996"/>
      <c r="X1238" s="1995"/>
    </row>
    <row r="1239" spans="1:24" ht="20.100000000000001" customHeight="1">
      <c r="A1239" s="1285"/>
      <c r="B1239" s="4474" t="s">
        <v>2283</v>
      </c>
      <c r="C1239" s="4475"/>
      <c r="D1239" s="4476"/>
      <c r="E1239" s="2493" t="s">
        <v>943</v>
      </c>
      <c r="F1239" s="1884"/>
      <c r="G1239" s="1814"/>
      <c r="H1239" s="744"/>
      <c r="I1239" s="31"/>
      <c r="J1239" s="2365" t="s">
        <v>2067</v>
      </c>
      <c r="O1239" s="50">
        <v>22</v>
      </c>
      <c r="W1239" s="1996"/>
      <c r="X1239" s="1997"/>
    </row>
    <row r="1240" spans="1:24" s="119" customFormat="1" ht="20.100000000000001" customHeight="1">
      <c r="A1240" s="1285"/>
      <c r="B1240" s="847" t="s">
        <v>69</v>
      </c>
      <c r="C1240" s="1777">
        <v>15000</v>
      </c>
      <c r="D1240" s="1777" t="s">
        <v>1320</v>
      </c>
      <c r="E1240" s="2768" t="s">
        <v>663</v>
      </c>
      <c r="F1240" s="2550"/>
      <c r="G1240" s="2550"/>
      <c r="H1240" s="2769"/>
      <c r="I1240" s="2769"/>
      <c r="J1240" s="2769"/>
      <c r="W1240" s="2770"/>
      <c r="X1240" s="2771"/>
    </row>
    <row r="1241" spans="1:24" s="2308" customFormat="1" ht="20.100000000000001" customHeight="1">
      <c r="A1241" s="2413"/>
      <c r="B1241" s="824" t="s">
        <v>1938</v>
      </c>
      <c r="C1241" s="2443">
        <f>SUM(C1246,C1250,C1254,C1259,C1262,C1267,C1271,C1272,C1275,C1279,C1283,C1288,C1291,C1294,C1297)</f>
        <v>15000</v>
      </c>
      <c r="D1241" s="1797" t="s">
        <v>1939</v>
      </c>
      <c r="E1241" s="2304"/>
      <c r="F1241" s="2419">
        <f>SUM(F1246,F1250,F1254,F1259,F1262,F1267,F1271,F1272,F1275,F1279,F1283,F1288,F1291,F1294,F1297)</f>
        <v>9390</v>
      </c>
      <c r="G1241" s="2977">
        <v>5350</v>
      </c>
      <c r="H1241" s="2419"/>
      <c r="I1241" s="2980">
        <f>IF(OR(G1241=F1241,G1241&gt;F1241),1,0)</f>
        <v>0</v>
      </c>
      <c r="J1241" s="890"/>
    </row>
    <row r="1242" spans="1:24" s="2308" customFormat="1" ht="20.100000000000001" customHeight="1" outlineLevel="1">
      <c r="A1242" s="1162"/>
      <c r="B1242" s="2772" t="s">
        <v>1880</v>
      </c>
      <c r="C1242" s="2773">
        <v>2180</v>
      </c>
      <c r="D1242" s="1797" t="s">
        <v>1939</v>
      </c>
      <c r="E1242" s="2304"/>
      <c r="F1242" s="2767">
        <v>700</v>
      </c>
      <c r="G1242" s="2978">
        <v>0</v>
      </c>
      <c r="H1242" s="2767"/>
      <c r="I1242" s="2980">
        <f t="shared" ref="I1242:I1297" si="34">IF(OR(G1242=F1242,G1242&gt;F1242),1,0)</f>
        <v>0</v>
      </c>
      <c r="J1242" s="890"/>
    </row>
    <row r="1243" spans="1:24" s="2308" customFormat="1" ht="20.100000000000001" customHeight="1" outlineLevel="1">
      <c r="A1243" s="1162"/>
      <c r="B1243" s="2772" t="s">
        <v>1881</v>
      </c>
      <c r="C1243" s="2774">
        <v>490</v>
      </c>
      <c r="D1243" s="1797" t="s">
        <v>1939</v>
      </c>
      <c r="E1243" s="2304"/>
      <c r="F1243" s="2767">
        <v>490</v>
      </c>
      <c r="G1243" s="2978">
        <v>0</v>
      </c>
      <c r="H1243" s="2427"/>
      <c r="I1243" s="2980">
        <f t="shared" si="34"/>
        <v>0</v>
      </c>
      <c r="J1243" s="890"/>
    </row>
    <row r="1244" spans="1:24" s="2308" customFormat="1" ht="20.100000000000001" customHeight="1" outlineLevel="1">
      <c r="A1244" s="1162"/>
      <c r="B1244" s="2772" t="s">
        <v>1882</v>
      </c>
      <c r="C1244" s="2774">
        <v>480</v>
      </c>
      <c r="D1244" s="1797" t="s">
        <v>1939</v>
      </c>
      <c r="E1244" s="2304"/>
      <c r="F1244" s="2767">
        <v>480</v>
      </c>
      <c r="G1244" s="2978">
        <v>410</v>
      </c>
      <c r="H1244" s="2427"/>
      <c r="I1244" s="2980">
        <f t="shared" si="34"/>
        <v>0</v>
      </c>
      <c r="J1244" s="890"/>
    </row>
    <row r="1245" spans="1:24" s="2308" customFormat="1" ht="20.100000000000001" customHeight="1" outlineLevel="1">
      <c r="A1245" s="1162"/>
      <c r="B1245" s="2772" t="s">
        <v>1883</v>
      </c>
      <c r="C1245" s="2774">
        <v>0</v>
      </c>
      <c r="D1245" s="1797" t="s">
        <v>1939</v>
      </c>
      <c r="E1245" s="2304"/>
      <c r="F1245" s="2427">
        <v>0</v>
      </c>
      <c r="G1245" s="2979">
        <v>50</v>
      </c>
      <c r="H1245" s="2427"/>
      <c r="I1245" s="2980">
        <f t="shared" si="34"/>
        <v>1</v>
      </c>
      <c r="J1245" s="890"/>
    </row>
    <row r="1246" spans="1:24" s="2308" customFormat="1" ht="20.100000000000001" customHeight="1">
      <c r="A1246" s="1162"/>
      <c r="B1246" s="824" t="s">
        <v>1884</v>
      </c>
      <c r="C1246" s="2443">
        <f>SUM(C1242:C1245)</f>
        <v>3150</v>
      </c>
      <c r="D1246" s="1797" t="s">
        <v>1939</v>
      </c>
      <c r="E1246" s="2304"/>
      <c r="F1246" s="2419">
        <f>SUM(F1242:F1245)</f>
        <v>1670</v>
      </c>
      <c r="G1246" s="2977">
        <v>460</v>
      </c>
      <c r="H1246" s="2419"/>
      <c r="I1246" s="2980">
        <f t="shared" si="34"/>
        <v>0</v>
      </c>
      <c r="J1246" s="890"/>
    </row>
    <row r="1247" spans="1:24" s="2308" customFormat="1" ht="20.100000000000001" customHeight="1" outlineLevel="1">
      <c r="A1247" s="1162"/>
      <c r="B1247" s="2772" t="s">
        <v>1885</v>
      </c>
      <c r="C1247" s="2774">
        <f>15000-13420</f>
        <v>1580</v>
      </c>
      <c r="D1247" s="1797" t="s">
        <v>1939</v>
      </c>
      <c r="E1247" s="2304"/>
      <c r="F1247" s="2427">
        <v>350</v>
      </c>
      <c r="G1247" s="2979">
        <v>0</v>
      </c>
      <c r="H1247" s="2427"/>
      <c r="I1247" s="2980">
        <f t="shared" si="34"/>
        <v>0</v>
      </c>
      <c r="J1247" s="890"/>
    </row>
    <row r="1248" spans="1:24" s="2308" customFormat="1" ht="20.100000000000001" customHeight="1" outlineLevel="1">
      <c r="A1248" s="1162"/>
      <c r="B1248" s="2772" t="s">
        <v>1886</v>
      </c>
      <c r="C1248" s="2774">
        <v>50</v>
      </c>
      <c r="D1248" s="1797" t="s">
        <v>1939</v>
      </c>
      <c r="E1248" s="2304"/>
      <c r="F1248" s="2427">
        <v>50</v>
      </c>
      <c r="G1248" s="2979">
        <v>50</v>
      </c>
      <c r="H1248" s="2427"/>
      <c r="I1248" s="2980">
        <f t="shared" si="34"/>
        <v>1</v>
      </c>
      <c r="J1248" s="890"/>
    </row>
    <row r="1249" spans="1:10" s="2308" customFormat="1" ht="20.100000000000001" customHeight="1" outlineLevel="1">
      <c r="A1249" s="1162"/>
      <c r="B1249" s="2772" t="s">
        <v>1887</v>
      </c>
      <c r="C1249" s="2774">
        <v>0</v>
      </c>
      <c r="D1249" s="1797" t="s">
        <v>1939</v>
      </c>
      <c r="E1249" s="2304"/>
      <c r="F1249" s="2427">
        <v>0</v>
      </c>
      <c r="G1249" s="2979">
        <v>0</v>
      </c>
      <c r="H1249" s="2427"/>
      <c r="I1249" s="2980"/>
      <c r="J1249" s="890"/>
    </row>
    <row r="1250" spans="1:10" s="2308" customFormat="1" ht="20.100000000000001" customHeight="1">
      <c r="A1250" s="1162"/>
      <c r="B1250" s="824" t="s">
        <v>1888</v>
      </c>
      <c r="C1250" s="2443">
        <f>SUM(C1247:C1249)</f>
        <v>1630</v>
      </c>
      <c r="D1250" s="1797" t="s">
        <v>1939</v>
      </c>
      <c r="E1250" s="2304"/>
      <c r="F1250" s="2419">
        <f>SUM(F1247:F1249)</f>
        <v>400</v>
      </c>
      <c r="G1250" s="2977">
        <v>50</v>
      </c>
      <c r="H1250" s="2419"/>
      <c r="I1250" s="2980">
        <f t="shared" si="34"/>
        <v>0</v>
      </c>
      <c r="J1250" s="890"/>
    </row>
    <row r="1251" spans="1:10" s="2308" customFormat="1" ht="20.100000000000001" customHeight="1" outlineLevel="1">
      <c r="A1251" s="1162"/>
      <c r="B1251" s="2772" t="s">
        <v>1889</v>
      </c>
      <c r="C1251" s="2774">
        <v>150</v>
      </c>
      <c r="D1251" s="1797" t="s">
        <v>1939</v>
      </c>
      <c r="E1251" s="2304"/>
      <c r="F1251" s="2427">
        <v>150</v>
      </c>
      <c r="G1251" s="2979">
        <v>0</v>
      </c>
      <c r="H1251" s="2427"/>
      <c r="I1251" s="2980">
        <f t="shared" si="34"/>
        <v>0</v>
      </c>
      <c r="J1251" s="890"/>
    </row>
    <row r="1252" spans="1:10" s="2308" customFormat="1" ht="20.100000000000001" customHeight="1" outlineLevel="1">
      <c r="A1252" s="1162"/>
      <c r="B1252" s="2772" t="s">
        <v>1890</v>
      </c>
      <c r="C1252" s="2774">
        <v>230</v>
      </c>
      <c r="D1252" s="1797" t="s">
        <v>1939</v>
      </c>
      <c r="E1252" s="2304"/>
      <c r="F1252" s="2427">
        <v>230</v>
      </c>
      <c r="G1252" s="2979">
        <v>0</v>
      </c>
      <c r="H1252" s="2427"/>
      <c r="I1252" s="2980">
        <f t="shared" si="34"/>
        <v>0</v>
      </c>
      <c r="J1252" s="890"/>
    </row>
    <row r="1253" spans="1:10" s="2308" customFormat="1" ht="20.100000000000001" customHeight="1" outlineLevel="1">
      <c r="A1253" s="1162"/>
      <c r="B1253" s="2772" t="s">
        <v>1891</v>
      </c>
      <c r="C1253" s="2774">
        <v>410</v>
      </c>
      <c r="D1253" s="1797" t="s">
        <v>1939</v>
      </c>
      <c r="E1253" s="2304"/>
      <c r="F1253" s="2427">
        <v>410</v>
      </c>
      <c r="G1253" s="2979">
        <v>0</v>
      </c>
      <c r="H1253" s="2427"/>
      <c r="I1253" s="2980">
        <f t="shared" si="34"/>
        <v>0</v>
      </c>
      <c r="J1253" s="890"/>
    </row>
    <row r="1254" spans="1:10" s="2308" customFormat="1" ht="20.100000000000001" customHeight="1">
      <c r="A1254" s="1162"/>
      <c r="B1254" s="824" t="s">
        <v>1892</v>
      </c>
      <c r="C1254" s="2443">
        <f>SUM(C1251:C1253)</f>
        <v>790</v>
      </c>
      <c r="D1254" s="1797" t="s">
        <v>1939</v>
      </c>
      <c r="E1254" s="2304"/>
      <c r="F1254" s="2419">
        <f>SUM(F1251:F1253)</f>
        <v>790</v>
      </c>
      <c r="G1254" s="2977">
        <v>0</v>
      </c>
      <c r="H1254" s="2419"/>
      <c r="I1254" s="2980">
        <f t="shared" si="34"/>
        <v>0</v>
      </c>
      <c r="J1254" s="890"/>
    </row>
    <row r="1255" spans="1:10" s="2308" customFormat="1" ht="20.100000000000001" customHeight="1" outlineLevel="1">
      <c r="A1255" s="1162"/>
      <c r="B1255" s="2772" t="s">
        <v>1893</v>
      </c>
      <c r="C1255" s="2774">
        <v>520</v>
      </c>
      <c r="D1255" s="1797" t="s">
        <v>1939</v>
      </c>
      <c r="E1255" s="2304"/>
      <c r="F1255" s="2427">
        <v>520</v>
      </c>
      <c r="G1255" s="2979">
        <v>0</v>
      </c>
      <c r="H1255" s="2427"/>
      <c r="I1255" s="2980">
        <f t="shared" si="34"/>
        <v>0</v>
      </c>
      <c r="J1255" s="890"/>
    </row>
    <row r="1256" spans="1:10" s="2308" customFormat="1" ht="20.100000000000001" customHeight="1" outlineLevel="1">
      <c r="A1256" s="1162"/>
      <c r="B1256" s="2772" t="s">
        <v>1894</v>
      </c>
      <c r="C1256" s="2774">
        <v>320</v>
      </c>
      <c r="D1256" s="1797" t="s">
        <v>1939</v>
      </c>
      <c r="E1256" s="2304"/>
      <c r="F1256" s="2427">
        <v>320</v>
      </c>
      <c r="G1256" s="2979">
        <v>290</v>
      </c>
      <c r="H1256" s="2427"/>
      <c r="I1256" s="2980">
        <f t="shared" si="34"/>
        <v>0</v>
      </c>
      <c r="J1256" s="890"/>
    </row>
    <row r="1257" spans="1:10" s="2308" customFormat="1" ht="20.100000000000001" customHeight="1" outlineLevel="1">
      <c r="A1257" s="1162"/>
      <c r="B1257" s="2772" t="s">
        <v>1895</v>
      </c>
      <c r="C1257" s="2774">
        <v>0</v>
      </c>
      <c r="D1257" s="1797" t="s">
        <v>1939</v>
      </c>
      <c r="E1257" s="2304"/>
      <c r="F1257" s="2427">
        <v>0</v>
      </c>
      <c r="G1257" s="2979">
        <v>100</v>
      </c>
      <c r="H1257" s="2427"/>
      <c r="I1257" s="2980">
        <f t="shared" si="34"/>
        <v>1</v>
      </c>
      <c r="J1257" s="890"/>
    </row>
    <row r="1258" spans="1:10" s="2308" customFormat="1" ht="20.100000000000001" customHeight="1" outlineLevel="1">
      <c r="A1258" s="1162"/>
      <c r="B1258" s="2772" t="s">
        <v>1896</v>
      </c>
      <c r="C1258" s="2774">
        <v>150</v>
      </c>
      <c r="D1258" s="1797" t="s">
        <v>1939</v>
      </c>
      <c r="E1258" s="2304"/>
      <c r="F1258" s="2427">
        <v>150</v>
      </c>
      <c r="G1258" s="2979">
        <v>150</v>
      </c>
      <c r="H1258" s="2427"/>
      <c r="I1258" s="2980">
        <f t="shared" si="34"/>
        <v>1</v>
      </c>
      <c r="J1258" s="890"/>
    </row>
    <row r="1259" spans="1:10" s="2308" customFormat="1" ht="20.100000000000001" customHeight="1">
      <c r="A1259" s="1162"/>
      <c r="B1259" s="824" t="s">
        <v>1897</v>
      </c>
      <c r="C1259" s="2443">
        <f>SUM(C1255:C1258)</f>
        <v>990</v>
      </c>
      <c r="D1259" s="1797" t="s">
        <v>1939</v>
      </c>
      <c r="E1259" s="2304"/>
      <c r="F1259" s="2419">
        <f>SUM(F1255:F1258)</f>
        <v>990</v>
      </c>
      <c r="G1259" s="2977">
        <v>540</v>
      </c>
      <c r="H1259" s="2419"/>
      <c r="I1259" s="2980">
        <f t="shared" si="34"/>
        <v>0</v>
      </c>
      <c r="J1259" s="890"/>
    </row>
    <row r="1260" spans="1:10" s="2308" customFormat="1" ht="20.100000000000001" customHeight="1" outlineLevel="1">
      <c r="A1260" s="1162"/>
      <c r="B1260" s="2772" t="s">
        <v>1898</v>
      </c>
      <c r="C1260" s="2774">
        <v>260</v>
      </c>
      <c r="D1260" s="1797" t="s">
        <v>1939</v>
      </c>
      <c r="E1260" s="2304"/>
      <c r="F1260" s="2427">
        <v>260</v>
      </c>
      <c r="G1260" s="2979">
        <v>260</v>
      </c>
      <c r="H1260" s="2427"/>
      <c r="I1260" s="2980">
        <f t="shared" si="34"/>
        <v>1</v>
      </c>
      <c r="J1260" s="890"/>
    </row>
    <row r="1261" spans="1:10" s="2308" customFormat="1" ht="20.100000000000001" customHeight="1" outlineLevel="1">
      <c r="A1261" s="1162"/>
      <c r="B1261" s="2772" t="s">
        <v>1899</v>
      </c>
      <c r="C1261" s="2774">
        <v>290</v>
      </c>
      <c r="D1261" s="1797" t="s">
        <v>1939</v>
      </c>
      <c r="E1261" s="2304"/>
      <c r="F1261" s="2427">
        <v>290</v>
      </c>
      <c r="G1261" s="2979">
        <v>290</v>
      </c>
      <c r="H1261" s="2427"/>
      <c r="I1261" s="2980">
        <f t="shared" si="34"/>
        <v>1</v>
      </c>
      <c r="J1261" s="890"/>
    </row>
    <row r="1262" spans="1:10" s="2308" customFormat="1" ht="20.100000000000001" customHeight="1">
      <c r="A1262" s="1162"/>
      <c r="B1262" s="824" t="s">
        <v>1900</v>
      </c>
      <c r="C1262" s="2443">
        <f>SUM(C1260:C1261)</f>
        <v>550</v>
      </c>
      <c r="D1262" s="1797" t="s">
        <v>1939</v>
      </c>
      <c r="E1262" s="2304"/>
      <c r="F1262" s="2419">
        <f>SUM(F1260:F1261)</f>
        <v>550</v>
      </c>
      <c r="G1262" s="2977">
        <v>550</v>
      </c>
      <c r="H1262" s="2419"/>
      <c r="I1262" s="2980">
        <f t="shared" si="34"/>
        <v>1</v>
      </c>
      <c r="J1262" s="890"/>
    </row>
    <row r="1263" spans="1:10" s="2308" customFormat="1" ht="20.100000000000001" customHeight="1" outlineLevel="1">
      <c r="A1263" s="1162"/>
      <c r="B1263" s="2772" t="s">
        <v>1901</v>
      </c>
      <c r="C1263" s="2774">
        <v>30</v>
      </c>
      <c r="D1263" s="1797" t="s">
        <v>1939</v>
      </c>
      <c r="E1263" s="2304"/>
      <c r="F1263" s="2427">
        <v>30</v>
      </c>
      <c r="G1263" s="2979">
        <v>0</v>
      </c>
      <c r="H1263" s="2427"/>
      <c r="I1263" s="2980">
        <f t="shared" si="34"/>
        <v>0</v>
      </c>
      <c r="J1263" s="890"/>
    </row>
    <row r="1264" spans="1:10" s="2308" customFormat="1" ht="20.100000000000001" customHeight="1" outlineLevel="1">
      <c r="A1264" s="1162"/>
      <c r="B1264" s="2772" t="s">
        <v>1902</v>
      </c>
      <c r="C1264" s="2774">
        <v>390</v>
      </c>
      <c r="D1264" s="1797" t="s">
        <v>1939</v>
      </c>
      <c r="E1264" s="2304"/>
      <c r="F1264" s="2427">
        <v>390</v>
      </c>
      <c r="G1264" s="2979">
        <v>290</v>
      </c>
      <c r="H1264" s="2427"/>
      <c r="I1264" s="2980">
        <f t="shared" si="34"/>
        <v>0</v>
      </c>
      <c r="J1264" s="890"/>
    </row>
    <row r="1265" spans="1:10" s="2308" customFormat="1" ht="20.100000000000001" customHeight="1" outlineLevel="1">
      <c r="A1265" s="1162"/>
      <c r="B1265" s="2772" t="s">
        <v>1903</v>
      </c>
      <c r="C1265" s="2774">
        <v>150</v>
      </c>
      <c r="D1265" s="1797" t="s">
        <v>1939</v>
      </c>
      <c r="E1265" s="2304"/>
      <c r="F1265" s="2427">
        <v>150</v>
      </c>
      <c r="G1265" s="2979">
        <v>150</v>
      </c>
      <c r="H1265" s="2427"/>
      <c r="I1265" s="2980">
        <f t="shared" si="34"/>
        <v>1</v>
      </c>
      <c r="J1265" s="890"/>
    </row>
    <row r="1266" spans="1:10" s="2308" customFormat="1" ht="20.100000000000001" customHeight="1" outlineLevel="1">
      <c r="A1266" s="1483"/>
      <c r="B1266" s="2772" t="s">
        <v>1904</v>
      </c>
      <c r="C1266" s="2774">
        <v>0</v>
      </c>
      <c r="D1266" s="1797" t="s">
        <v>1939</v>
      </c>
      <c r="E1266" s="2304"/>
      <c r="F1266" s="2427">
        <v>0</v>
      </c>
      <c r="G1266" s="2979">
        <v>0</v>
      </c>
      <c r="H1266" s="2427"/>
      <c r="I1266" s="2980"/>
      <c r="J1266" s="890"/>
    </row>
    <row r="1267" spans="1:10" s="2308" customFormat="1" ht="20.100000000000001" customHeight="1">
      <c r="A1267" s="1162"/>
      <c r="B1267" s="824" t="s">
        <v>1905</v>
      </c>
      <c r="C1267" s="2443">
        <f>SUM(C1263:C1266)</f>
        <v>570</v>
      </c>
      <c r="D1267" s="1797" t="s">
        <v>1939</v>
      </c>
      <c r="E1267" s="2304"/>
      <c r="F1267" s="2419">
        <f>SUM(F1263:F1266)</f>
        <v>570</v>
      </c>
      <c r="G1267" s="2977">
        <v>440</v>
      </c>
      <c r="H1267" s="2419"/>
      <c r="I1267" s="2980">
        <f t="shared" si="34"/>
        <v>0</v>
      </c>
      <c r="J1267" s="890"/>
    </row>
    <row r="1268" spans="1:10" s="2308" customFormat="1" ht="20.100000000000001" customHeight="1" outlineLevel="1">
      <c r="A1268" s="1162"/>
      <c r="B1268" s="2772" t="s">
        <v>1906</v>
      </c>
      <c r="C1268" s="2774">
        <v>200</v>
      </c>
      <c r="D1268" s="1797" t="s">
        <v>1939</v>
      </c>
      <c r="E1268" s="2304"/>
      <c r="F1268" s="2427">
        <v>200</v>
      </c>
      <c r="G1268" s="2979">
        <v>200</v>
      </c>
      <c r="H1268" s="2427"/>
      <c r="I1268" s="2980">
        <f t="shared" si="34"/>
        <v>1</v>
      </c>
      <c r="J1268" s="890"/>
    </row>
    <row r="1269" spans="1:10" s="2308" customFormat="1" ht="20.100000000000001" customHeight="1" outlineLevel="1">
      <c r="A1269" s="1162"/>
      <c r="B1269" s="2772" t="s">
        <v>1907</v>
      </c>
      <c r="C1269" s="2774">
        <v>150</v>
      </c>
      <c r="D1269" s="1797" t="s">
        <v>1939</v>
      </c>
      <c r="E1269" s="2304"/>
      <c r="F1269" s="2427">
        <v>150</v>
      </c>
      <c r="G1269" s="2979">
        <v>80</v>
      </c>
      <c r="H1269" s="2427"/>
      <c r="I1269" s="2980">
        <f t="shared" si="34"/>
        <v>0</v>
      </c>
      <c r="J1269" s="890"/>
    </row>
    <row r="1270" spans="1:10" s="2308" customFormat="1" ht="20.100000000000001" customHeight="1" outlineLevel="1">
      <c r="A1270" s="1162"/>
      <c r="B1270" s="2772" t="s">
        <v>1908</v>
      </c>
      <c r="C1270" s="2774">
        <v>50</v>
      </c>
      <c r="D1270" s="1797" t="s">
        <v>1939</v>
      </c>
      <c r="E1270" s="2304"/>
      <c r="F1270" s="2427">
        <v>50</v>
      </c>
      <c r="G1270" s="2979">
        <v>100</v>
      </c>
      <c r="H1270" s="2427"/>
      <c r="I1270" s="2980">
        <f t="shared" si="34"/>
        <v>1</v>
      </c>
      <c r="J1270" s="890"/>
    </row>
    <row r="1271" spans="1:10" s="2308" customFormat="1" ht="20.100000000000001" customHeight="1">
      <c r="A1271" s="1162"/>
      <c r="B1271" s="824" t="s">
        <v>1909</v>
      </c>
      <c r="C1271" s="2443">
        <f>SUM(C1268:C1270)</f>
        <v>400</v>
      </c>
      <c r="D1271" s="1797" t="s">
        <v>1939</v>
      </c>
      <c r="E1271" s="2304"/>
      <c r="F1271" s="2419">
        <f>SUM(F1268:F1270)</f>
        <v>400</v>
      </c>
      <c r="G1271" s="2977">
        <v>380</v>
      </c>
      <c r="H1271" s="2419"/>
      <c r="I1271" s="2980">
        <f t="shared" si="34"/>
        <v>0</v>
      </c>
      <c r="J1271" s="890"/>
    </row>
    <row r="1272" spans="1:10" s="2308" customFormat="1" ht="20.100000000000001" customHeight="1">
      <c r="A1272" s="1162"/>
      <c r="B1272" s="824" t="s">
        <v>1910</v>
      </c>
      <c r="C1272" s="2443">
        <v>260</v>
      </c>
      <c r="D1272" s="1797" t="s">
        <v>1939</v>
      </c>
      <c r="E1272" s="2304"/>
      <c r="F1272" s="2419">
        <v>260</v>
      </c>
      <c r="G1272" s="2977">
        <v>260</v>
      </c>
      <c r="H1272" s="2427"/>
      <c r="I1272" s="2980">
        <f t="shared" si="34"/>
        <v>1</v>
      </c>
      <c r="J1272" s="890"/>
    </row>
    <row r="1273" spans="1:10" s="2308" customFormat="1" ht="20.100000000000001" customHeight="1" outlineLevel="1">
      <c r="A1273" s="1162"/>
      <c r="B1273" s="2772" t="s">
        <v>1911</v>
      </c>
      <c r="C1273" s="2774">
        <v>550</v>
      </c>
      <c r="D1273" s="1797" t="s">
        <v>1939</v>
      </c>
      <c r="E1273" s="2304"/>
      <c r="F1273" s="2427">
        <v>550</v>
      </c>
      <c r="G1273" s="2979">
        <v>0</v>
      </c>
      <c r="H1273" s="2427"/>
      <c r="I1273" s="2980">
        <f t="shared" si="34"/>
        <v>0</v>
      </c>
      <c r="J1273" s="890"/>
    </row>
    <row r="1274" spans="1:10" s="2308" customFormat="1" ht="20.100000000000001" customHeight="1" outlineLevel="1">
      <c r="A1274" s="1162"/>
      <c r="B1274" s="2772" t="s">
        <v>1912</v>
      </c>
      <c r="C1274" s="2774">
        <v>410</v>
      </c>
      <c r="D1274" s="1797" t="s">
        <v>1939</v>
      </c>
      <c r="E1274" s="2304"/>
      <c r="F1274" s="2427">
        <v>410</v>
      </c>
      <c r="G1274" s="2979">
        <v>410</v>
      </c>
      <c r="H1274" s="2427"/>
      <c r="I1274" s="2980">
        <f t="shared" si="34"/>
        <v>1</v>
      </c>
      <c r="J1274" s="890"/>
    </row>
    <row r="1275" spans="1:10" s="2308" customFormat="1" ht="20.100000000000001" customHeight="1">
      <c r="A1275" s="1162"/>
      <c r="B1275" s="824" t="s">
        <v>1913</v>
      </c>
      <c r="C1275" s="2443">
        <f>SUM(C1273:C1274)</f>
        <v>960</v>
      </c>
      <c r="D1275" s="1797" t="s">
        <v>1939</v>
      </c>
      <c r="E1275" s="2304"/>
      <c r="F1275" s="2419">
        <f>SUM(F1273:F1274)</f>
        <v>960</v>
      </c>
      <c r="G1275" s="2977">
        <v>410</v>
      </c>
      <c r="H1275" s="2419"/>
      <c r="I1275" s="2980">
        <f t="shared" si="34"/>
        <v>0</v>
      </c>
      <c r="J1275" s="890"/>
    </row>
    <row r="1276" spans="1:10" s="2308" customFormat="1" ht="20.100000000000001" customHeight="1" outlineLevel="1">
      <c r="A1276" s="1162"/>
      <c r="B1276" s="2772" t="s">
        <v>1914</v>
      </c>
      <c r="C1276" s="2774">
        <v>670</v>
      </c>
      <c r="D1276" s="1797" t="s">
        <v>1939</v>
      </c>
      <c r="E1276" s="2304"/>
      <c r="F1276" s="2427">
        <v>300</v>
      </c>
      <c r="G1276" s="2979">
        <v>310</v>
      </c>
      <c r="H1276" s="2427"/>
      <c r="I1276" s="2980">
        <f t="shared" si="34"/>
        <v>1</v>
      </c>
      <c r="J1276" s="890"/>
    </row>
    <row r="1277" spans="1:10" s="2308" customFormat="1" ht="20.100000000000001" customHeight="1" outlineLevel="1">
      <c r="A1277" s="1162"/>
      <c r="B1277" s="2772" t="s">
        <v>1915</v>
      </c>
      <c r="C1277" s="2774">
        <v>1100</v>
      </c>
      <c r="D1277" s="1797" t="s">
        <v>1939</v>
      </c>
      <c r="E1277" s="2304"/>
      <c r="F1277" s="2427">
        <v>500</v>
      </c>
      <c r="G1277" s="2979">
        <v>100</v>
      </c>
      <c r="H1277" s="2427"/>
      <c r="I1277" s="2980">
        <f t="shared" si="34"/>
        <v>0</v>
      </c>
      <c r="J1277" s="890"/>
    </row>
    <row r="1278" spans="1:10" s="2308" customFormat="1" ht="20.100000000000001" customHeight="1" outlineLevel="1">
      <c r="A1278" s="1162"/>
      <c r="B1278" s="2772" t="s">
        <v>1916</v>
      </c>
      <c r="C1278" s="2774">
        <v>0</v>
      </c>
      <c r="D1278" s="1797" t="s">
        <v>1939</v>
      </c>
      <c r="E1278" s="2304"/>
      <c r="F1278" s="2427">
        <v>0</v>
      </c>
      <c r="G1278" s="2979">
        <v>0</v>
      </c>
      <c r="H1278" s="2427"/>
      <c r="I1278" s="2980"/>
      <c r="J1278" s="890"/>
    </row>
    <row r="1279" spans="1:10" s="2308" customFormat="1" ht="20.100000000000001" customHeight="1">
      <c r="A1279" s="1162"/>
      <c r="B1279" s="824" t="s">
        <v>1917</v>
      </c>
      <c r="C1279" s="2443">
        <f>SUM(C1276:C1278)</f>
        <v>1770</v>
      </c>
      <c r="D1279" s="1797" t="s">
        <v>1939</v>
      </c>
      <c r="E1279" s="2304"/>
      <c r="F1279" s="2419">
        <f>SUM(F1276:F1278)</f>
        <v>800</v>
      </c>
      <c r="G1279" s="2977">
        <v>410</v>
      </c>
      <c r="H1279" s="2419"/>
      <c r="I1279" s="2980">
        <f t="shared" si="34"/>
        <v>0</v>
      </c>
      <c r="J1279" s="890"/>
    </row>
    <row r="1280" spans="1:10" s="2308" customFormat="1" ht="20.100000000000001" customHeight="1" outlineLevel="1">
      <c r="A1280" s="1162"/>
      <c r="B1280" s="2772" t="s">
        <v>1918</v>
      </c>
      <c r="C1280" s="2774">
        <v>50</v>
      </c>
      <c r="D1280" s="1797" t="s">
        <v>1939</v>
      </c>
      <c r="E1280" s="2304"/>
      <c r="F1280" s="2427">
        <v>50</v>
      </c>
      <c r="G1280" s="2979">
        <v>250</v>
      </c>
      <c r="H1280" s="2427"/>
      <c r="I1280" s="2980">
        <f t="shared" si="34"/>
        <v>1</v>
      </c>
      <c r="J1280" s="890"/>
    </row>
    <row r="1281" spans="1:10" s="2308" customFormat="1" ht="20.100000000000001" customHeight="1" outlineLevel="1">
      <c r="A1281" s="1162"/>
      <c r="B1281" s="2772" t="s">
        <v>1919</v>
      </c>
      <c r="C1281" s="2774">
        <v>50</v>
      </c>
      <c r="D1281" s="1797" t="s">
        <v>1939</v>
      </c>
      <c r="E1281" s="2304"/>
      <c r="F1281" s="2427">
        <v>50</v>
      </c>
      <c r="G1281" s="2979">
        <v>50</v>
      </c>
      <c r="H1281" s="2427"/>
      <c r="I1281" s="2980">
        <f t="shared" si="34"/>
        <v>1</v>
      </c>
      <c r="J1281" s="890"/>
    </row>
    <row r="1282" spans="1:10" s="2308" customFormat="1" ht="20.100000000000001" customHeight="1" outlineLevel="1">
      <c r="A1282" s="1162"/>
      <c r="B1282" s="2772" t="s">
        <v>1920</v>
      </c>
      <c r="C1282" s="2774">
        <v>0</v>
      </c>
      <c r="D1282" s="1797" t="s">
        <v>1939</v>
      </c>
      <c r="E1282" s="2304"/>
      <c r="F1282" s="2427">
        <v>0</v>
      </c>
      <c r="G1282" s="2979">
        <v>0</v>
      </c>
      <c r="H1282" s="2427"/>
      <c r="I1282" s="2980"/>
      <c r="J1282" s="890"/>
    </row>
    <row r="1283" spans="1:10" s="2308" customFormat="1" ht="20.100000000000001" customHeight="1">
      <c r="A1283" s="1162"/>
      <c r="B1283" s="824" t="s">
        <v>1921</v>
      </c>
      <c r="C1283" s="2443">
        <f>SUM(C1280:C1282)</f>
        <v>100</v>
      </c>
      <c r="D1283" s="1797" t="s">
        <v>1939</v>
      </c>
      <c r="E1283" s="2304"/>
      <c r="F1283" s="2419">
        <f>SUM(F1280:F1282)</f>
        <v>100</v>
      </c>
      <c r="G1283" s="2977">
        <v>300</v>
      </c>
      <c r="H1283" s="2419"/>
      <c r="I1283" s="2980">
        <f t="shared" si="34"/>
        <v>1</v>
      </c>
      <c r="J1283" s="890"/>
    </row>
    <row r="1284" spans="1:10" s="2308" customFormat="1" ht="20.100000000000001" customHeight="1" outlineLevel="1">
      <c r="A1284" s="1162"/>
      <c r="B1284" s="2772" t="s">
        <v>1922</v>
      </c>
      <c r="C1284" s="2774">
        <v>260</v>
      </c>
      <c r="D1284" s="1797" t="s">
        <v>1939</v>
      </c>
      <c r="E1284" s="2304"/>
      <c r="F1284" s="2427">
        <v>260</v>
      </c>
      <c r="G1284" s="2979">
        <v>0</v>
      </c>
      <c r="H1284" s="2427"/>
      <c r="I1284" s="2980">
        <f t="shared" si="34"/>
        <v>0</v>
      </c>
      <c r="J1284" s="890"/>
    </row>
    <row r="1285" spans="1:10" s="2308" customFormat="1" ht="20.100000000000001" customHeight="1" outlineLevel="1">
      <c r="A1285" s="1162"/>
      <c r="B1285" s="2772" t="s">
        <v>1923</v>
      </c>
      <c r="C1285" s="2774">
        <v>160</v>
      </c>
      <c r="D1285" s="1797" t="s">
        <v>1939</v>
      </c>
      <c r="E1285" s="2304"/>
      <c r="F1285" s="2427">
        <v>160</v>
      </c>
      <c r="G1285" s="2979">
        <v>0</v>
      </c>
      <c r="H1285" s="2427"/>
      <c r="I1285" s="2980">
        <f t="shared" si="34"/>
        <v>0</v>
      </c>
      <c r="J1285" s="890"/>
    </row>
    <row r="1286" spans="1:10" s="2308" customFormat="1" ht="20.100000000000001" customHeight="1" outlineLevel="1">
      <c r="A1286" s="1162"/>
      <c r="B1286" s="2772" t="s">
        <v>1924</v>
      </c>
      <c r="C1286" s="2774">
        <v>0</v>
      </c>
      <c r="D1286" s="1797" t="s">
        <v>1939</v>
      </c>
      <c r="E1286" s="2304"/>
      <c r="F1286" s="2427">
        <v>0</v>
      </c>
      <c r="G1286" s="2979">
        <v>0</v>
      </c>
      <c r="H1286" s="2427"/>
      <c r="I1286" s="2980"/>
      <c r="J1286" s="890"/>
    </row>
    <row r="1287" spans="1:10" s="2308" customFormat="1" ht="20.100000000000001" customHeight="1" outlineLevel="1">
      <c r="A1287" s="1162"/>
      <c r="B1287" s="2772" t="s">
        <v>1925</v>
      </c>
      <c r="C1287" s="2774">
        <v>0</v>
      </c>
      <c r="D1287" s="1797" t="s">
        <v>1939</v>
      </c>
      <c r="E1287" s="2304"/>
      <c r="F1287" s="2427">
        <v>0</v>
      </c>
      <c r="G1287" s="2979">
        <v>0</v>
      </c>
      <c r="H1287" s="2427"/>
      <c r="I1287" s="2980"/>
      <c r="J1287" s="890"/>
    </row>
    <row r="1288" spans="1:10" s="2308" customFormat="1" ht="20.100000000000001" customHeight="1">
      <c r="A1288" s="1162"/>
      <c r="B1288" s="824" t="s">
        <v>1926</v>
      </c>
      <c r="C1288" s="2443">
        <f>SUM(C1284:C1287)</f>
        <v>420</v>
      </c>
      <c r="D1288" s="1797" t="s">
        <v>1939</v>
      </c>
      <c r="E1288" s="2304"/>
      <c r="F1288" s="2419">
        <f>SUM(F1284:F1287)</f>
        <v>420</v>
      </c>
      <c r="G1288" s="2977">
        <v>0</v>
      </c>
      <c r="H1288" s="2419"/>
      <c r="I1288" s="2980">
        <f t="shared" si="34"/>
        <v>0</v>
      </c>
      <c r="J1288" s="890"/>
    </row>
    <row r="1289" spans="1:10" s="2308" customFormat="1" ht="20.100000000000001" customHeight="1" outlineLevel="1">
      <c r="A1289" s="1162"/>
      <c r="B1289" s="2772" t="s">
        <v>1927</v>
      </c>
      <c r="C1289" s="2774">
        <v>100</v>
      </c>
      <c r="D1289" s="1797" t="s">
        <v>1939</v>
      </c>
      <c r="E1289" s="2304"/>
      <c r="F1289" s="2427">
        <v>100</v>
      </c>
      <c r="G1289" s="2979">
        <v>0</v>
      </c>
      <c r="H1289" s="2427"/>
      <c r="I1289" s="2980">
        <f t="shared" si="34"/>
        <v>0</v>
      </c>
      <c r="J1289" s="890"/>
    </row>
    <row r="1290" spans="1:10" s="2308" customFormat="1" ht="20.100000000000001" customHeight="1" outlineLevel="1">
      <c r="A1290" s="1162"/>
      <c r="B1290" s="2772" t="s">
        <v>1928</v>
      </c>
      <c r="C1290" s="2774">
        <v>550</v>
      </c>
      <c r="D1290" s="1797" t="s">
        <v>1939</v>
      </c>
      <c r="E1290" s="2304"/>
      <c r="F1290" s="2427">
        <v>200</v>
      </c>
      <c r="G1290" s="2979">
        <v>470</v>
      </c>
      <c r="H1290" s="2427"/>
      <c r="I1290" s="2980">
        <f t="shared" si="34"/>
        <v>1</v>
      </c>
      <c r="J1290" s="890"/>
    </row>
    <row r="1291" spans="1:10" s="2308" customFormat="1" ht="20.100000000000001" customHeight="1">
      <c r="A1291" s="1162"/>
      <c r="B1291" s="824" t="s">
        <v>1929</v>
      </c>
      <c r="C1291" s="2443">
        <f>SUM(C1289:C1290)</f>
        <v>650</v>
      </c>
      <c r="D1291" s="1797" t="s">
        <v>1939</v>
      </c>
      <c r="E1291" s="2304"/>
      <c r="F1291" s="2419">
        <f>SUM(F1289:F1290)</f>
        <v>300</v>
      </c>
      <c r="G1291" s="2977">
        <v>470</v>
      </c>
      <c r="H1291" s="2419"/>
      <c r="I1291" s="2980">
        <f t="shared" si="34"/>
        <v>1</v>
      </c>
      <c r="J1291" s="890"/>
    </row>
    <row r="1292" spans="1:10" s="2308" customFormat="1" ht="20.100000000000001" customHeight="1" outlineLevel="1">
      <c r="A1292" s="1162"/>
      <c r="B1292" s="2772" t="s">
        <v>2185</v>
      </c>
      <c r="C1292" s="2774">
        <v>1720</v>
      </c>
      <c r="D1292" s="1797" t="s">
        <v>1939</v>
      </c>
      <c r="E1292" s="2304"/>
      <c r="F1292" s="2427">
        <v>500</v>
      </c>
      <c r="G1292" s="2979">
        <v>760</v>
      </c>
      <c r="H1292" s="2427"/>
      <c r="I1292" s="2980">
        <f t="shared" si="34"/>
        <v>1</v>
      </c>
      <c r="J1292" s="890"/>
    </row>
    <row r="1293" spans="1:10" s="2308" customFormat="1" ht="20.100000000000001" customHeight="1" outlineLevel="1">
      <c r="A1293" s="1162"/>
      <c r="B1293" s="2772" t="s">
        <v>1931</v>
      </c>
      <c r="C1293" s="2774">
        <v>220</v>
      </c>
      <c r="D1293" s="1797" t="s">
        <v>1939</v>
      </c>
      <c r="E1293" s="2304"/>
      <c r="F1293" s="2427">
        <v>220</v>
      </c>
      <c r="G1293" s="2979">
        <v>220</v>
      </c>
      <c r="H1293" s="2427"/>
      <c r="I1293" s="2980">
        <f t="shared" si="34"/>
        <v>1</v>
      </c>
      <c r="J1293" s="890"/>
    </row>
    <row r="1294" spans="1:10" s="2308" customFormat="1" ht="20.100000000000001" customHeight="1">
      <c r="A1294" s="2410"/>
      <c r="B1294" s="824" t="s">
        <v>1930</v>
      </c>
      <c r="C1294" s="2443">
        <f>SUM(C1292:C1293)</f>
        <v>1940</v>
      </c>
      <c r="D1294" s="1797" t="s">
        <v>1939</v>
      </c>
      <c r="E1294" s="2304"/>
      <c r="F1294" s="2419">
        <f>SUM(F1292:F1293)</f>
        <v>720</v>
      </c>
      <c r="G1294" s="2977">
        <v>980</v>
      </c>
      <c r="H1294" s="2419"/>
      <c r="I1294" s="2980">
        <f t="shared" si="34"/>
        <v>1</v>
      </c>
      <c r="J1294" s="890"/>
    </row>
    <row r="1295" spans="1:10" s="2308" customFormat="1" ht="20.100000000000001" customHeight="1" outlineLevel="1">
      <c r="A1295" s="1162"/>
      <c r="B1295" s="2705" t="s">
        <v>2186</v>
      </c>
      <c r="C1295" s="2774">
        <v>660</v>
      </c>
      <c r="D1295" s="1797" t="s">
        <v>1939</v>
      </c>
      <c r="E1295" s="2304"/>
      <c r="F1295" s="2427">
        <v>300</v>
      </c>
      <c r="G1295" s="2979">
        <v>100</v>
      </c>
      <c r="H1295" s="2427"/>
      <c r="I1295" s="2980">
        <f t="shared" si="34"/>
        <v>0</v>
      </c>
      <c r="J1295" s="890"/>
    </row>
    <row r="1296" spans="1:10" s="2308" customFormat="1" ht="20.100000000000001" customHeight="1" outlineLevel="1">
      <c r="A1296" s="1162"/>
      <c r="B1296" s="2772" t="s">
        <v>1934</v>
      </c>
      <c r="C1296" s="2774">
        <v>160</v>
      </c>
      <c r="D1296" s="1797" t="s">
        <v>1939</v>
      </c>
      <c r="E1296" s="2304"/>
      <c r="F1296" s="2427">
        <v>160</v>
      </c>
      <c r="G1296" s="2979">
        <v>0</v>
      </c>
      <c r="H1296" s="2427"/>
      <c r="I1296" s="2980">
        <f t="shared" si="34"/>
        <v>0</v>
      </c>
      <c r="J1296" s="890"/>
    </row>
    <row r="1297" spans="1:24" s="2308" customFormat="1" ht="20.100000000000001" customHeight="1">
      <c r="A1297" s="969"/>
      <c r="B1297" s="824" t="s">
        <v>2187</v>
      </c>
      <c r="C1297" s="2443">
        <f>SUM(C1295:C1296)</f>
        <v>820</v>
      </c>
      <c r="D1297" s="1797" t="s">
        <v>1939</v>
      </c>
      <c r="E1297" s="2420"/>
      <c r="F1297" s="2419">
        <f>SUM(F1295:F1296)</f>
        <v>460</v>
      </c>
      <c r="G1297" s="2977">
        <v>100</v>
      </c>
      <c r="H1297" s="2419"/>
      <c r="I1297" s="2980">
        <f t="shared" si="34"/>
        <v>0</v>
      </c>
      <c r="J1297" s="2419"/>
    </row>
    <row r="1298" spans="1:24" ht="20.100000000000001" customHeight="1">
      <c r="A1298" s="1285"/>
      <c r="B1298" s="847"/>
      <c r="C1298" s="1776"/>
      <c r="D1298" s="1785"/>
      <c r="E1298" s="1873"/>
      <c r="F1298" s="1688"/>
      <c r="G1298" s="1876"/>
      <c r="H1298" s="1931"/>
      <c r="I1298" s="1931"/>
      <c r="J1298" s="1931"/>
      <c r="L1298" s="544"/>
      <c r="M1298" s="544"/>
      <c r="N1298" s="544"/>
      <c r="W1298" s="2001"/>
      <c r="X1298" s="1997"/>
    </row>
    <row r="1299" spans="1:24" ht="20.100000000000001" customHeight="1">
      <c r="A1299" s="1285"/>
      <c r="B1299" s="847"/>
      <c r="C1299" s="1283"/>
      <c r="D1299" s="1283"/>
      <c r="E1299" s="1876"/>
      <c r="F1299" s="1688"/>
      <c r="G1299" s="1876"/>
      <c r="H1299" s="744"/>
      <c r="I1299" s="31"/>
      <c r="J1299" s="55"/>
      <c r="W1299" s="1998"/>
      <c r="X1299" s="2003"/>
    </row>
    <row r="1300" spans="1:24" ht="20.100000000000001" customHeight="1">
      <c r="A1300" s="1291"/>
      <c r="B1300" s="4465" t="s">
        <v>2284</v>
      </c>
      <c r="C1300" s="4466"/>
      <c r="D1300" s="4466"/>
      <c r="E1300" s="2493" t="s">
        <v>936</v>
      </c>
      <c r="F1300" s="1873"/>
      <c r="G1300" s="1873"/>
      <c r="H1300" s="732"/>
      <c r="I1300" s="31"/>
      <c r="J1300" s="2365" t="s">
        <v>2067</v>
      </c>
      <c r="O1300" s="50">
        <v>23</v>
      </c>
      <c r="W1300" s="2001"/>
      <c r="X1300" s="1996" t="s">
        <v>1422</v>
      </c>
    </row>
    <row r="1301" spans="1:24" ht="20.100000000000001" customHeight="1">
      <c r="A1301" s="1285"/>
      <c r="B1301" s="850" t="s">
        <v>167</v>
      </c>
      <c r="C1301" s="1777">
        <v>150</v>
      </c>
      <c r="D1301" s="1777" t="s">
        <v>194</v>
      </c>
      <c r="E1301" s="2493" t="s">
        <v>943</v>
      </c>
      <c r="F1301" s="1856"/>
      <c r="G1301" s="1814"/>
      <c r="H1301" s="1931"/>
      <c r="I1301" s="1931"/>
      <c r="J1301" s="1931"/>
      <c r="W1301" s="2001"/>
      <c r="X1301" s="1996" t="s">
        <v>1423</v>
      </c>
    </row>
    <row r="1302" spans="1:24" ht="20.100000000000001" customHeight="1">
      <c r="A1302" s="1295"/>
      <c r="B1302" s="850"/>
      <c r="C1302" s="1777"/>
      <c r="D1302" s="1785"/>
      <c r="E1302" s="2493" t="s">
        <v>663</v>
      </c>
      <c r="F1302" s="1874"/>
      <c r="G1302" s="1874"/>
      <c r="H1302" s="1931"/>
      <c r="I1302" s="1931"/>
      <c r="J1302" s="1931"/>
      <c r="W1302" s="2001"/>
      <c r="X1302" s="1996" t="s">
        <v>1424</v>
      </c>
    </row>
    <row r="1303" spans="1:24" s="2308" customFormat="1" ht="20.100000000000001" customHeight="1">
      <c r="A1303" s="2413"/>
      <c r="B1303" s="824" t="s">
        <v>1938</v>
      </c>
      <c r="C1303" s="2776">
        <f>SUM(C1308,C1312,C1316,C1321,C1324,C1329,C1333,C1334,C1337,C1341,C1345,C1350,C1353,C1356,C1359)</f>
        <v>182.25766666666664</v>
      </c>
      <c r="D1303" s="1777" t="s">
        <v>194</v>
      </c>
      <c r="E1303" s="2304"/>
      <c r="F1303" s="2777">
        <f>SUM(F1308,F1312,F1316,F1321,F1324,F1329,F1333,F1334,F1337,F1341,F1345,F1350,F1353,F1356,F1359)</f>
        <v>86.169999999999987</v>
      </c>
      <c r="G1303" s="2981">
        <v>65.309999999999988</v>
      </c>
      <c r="H1303" s="2777"/>
      <c r="I1303" s="2980">
        <f>IF(OR(G1303=F1303,G1303&gt;F1303),1,0)</f>
        <v>0</v>
      </c>
      <c r="J1303" s="2408"/>
    </row>
    <row r="1304" spans="1:24" s="2308" customFormat="1" ht="20.100000000000001" customHeight="1" outlineLevel="1">
      <c r="A1304" s="1162"/>
      <c r="B1304" s="2772" t="s">
        <v>1880</v>
      </c>
      <c r="C1304" s="2778">
        <v>11.175000000000001</v>
      </c>
      <c r="D1304" s="1797" t="s">
        <v>1939</v>
      </c>
      <c r="E1304" s="2304"/>
      <c r="F1304" s="2775">
        <v>5</v>
      </c>
      <c r="G1304" s="2982">
        <v>0</v>
      </c>
      <c r="H1304" s="2775"/>
      <c r="I1304" s="2980">
        <f t="shared" ref="I1304:I1359" si="35">IF(OR(G1304=F1304,G1304&gt;F1304),1,0)</f>
        <v>0</v>
      </c>
      <c r="J1304" s="2408"/>
    </row>
    <row r="1305" spans="1:24" s="2308" customFormat="1" ht="20.100000000000001" customHeight="1" outlineLevel="1">
      <c r="A1305" s="1162"/>
      <c r="B1305" s="2772" t="s">
        <v>1881</v>
      </c>
      <c r="C1305" s="2778">
        <v>30.43</v>
      </c>
      <c r="D1305" s="1797" t="s">
        <v>1939</v>
      </c>
      <c r="E1305" s="2304"/>
      <c r="F1305" s="2775">
        <v>8</v>
      </c>
      <c r="G1305" s="2982">
        <v>6.36</v>
      </c>
      <c r="H1305" s="2775"/>
      <c r="I1305" s="2980">
        <f t="shared" si="35"/>
        <v>0</v>
      </c>
      <c r="J1305" s="2408"/>
    </row>
    <row r="1306" spans="1:24" s="2308" customFormat="1" ht="20.100000000000001" customHeight="1" outlineLevel="1">
      <c r="A1306" s="1162"/>
      <c r="B1306" s="2772" t="s">
        <v>1882</v>
      </c>
      <c r="C1306" s="2778">
        <v>0.7</v>
      </c>
      <c r="D1306" s="1797" t="s">
        <v>1939</v>
      </c>
      <c r="E1306" s="2304"/>
      <c r="F1306" s="2775">
        <v>0.7</v>
      </c>
      <c r="G1306" s="2982">
        <v>0.56000000000000005</v>
      </c>
      <c r="H1306" s="2775"/>
      <c r="I1306" s="2980">
        <f t="shared" si="35"/>
        <v>0</v>
      </c>
      <c r="J1306" s="2408"/>
    </row>
    <row r="1307" spans="1:24" s="2308" customFormat="1" ht="20.100000000000001" customHeight="1" outlineLevel="1">
      <c r="A1307" s="1162"/>
      <c r="B1307" s="2772" t="s">
        <v>1883</v>
      </c>
      <c r="C1307" s="2778">
        <v>0</v>
      </c>
      <c r="D1307" s="1797" t="s">
        <v>1939</v>
      </c>
      <c r="E1307" s="2304"/>
      <c r="F1307" s="2775">
        <v>0</v>
      </c>
      <c r="G1307" s="2982">
        <v>0.32</v>
      </c>
      <c r="H1307" s="2775"/>
      <c r="I1307" s="2980">
        <f t="shared" si="35"/>
        <v>1</v>
      </c>
      <c r="J1307" s="2408"/>
    </row>
    <row r="1308" spans="1:24" s="2308" customFormat="1" ht="20.100000000000001" customHeight="1">
      <c r="A1308" s="1162"/>
      <c r="B1308" s="824" t="s">
        <v>1884</v>
      </c>
      <c r="C1308" s="2776">
        <f>SUM(C1304:C1307)</f>
        <v>42.305000000000007</v>
      </c>
      <c r="D1308" s="1797" t="s">
        <v>1939</v>
      </c>
      <c r="E1308" s="2304"/>
      <c r="F1308" s="2777">
        <f>SUM(F1304:F1307)</f>
        <v>13.7</v>
      </c>
      <c r="G1308" s="2981">
        <v>7.24</v>
      </c>
      <c r="H1308" s="2777"/>
      <c r="I1308" s="2980">
        <f t="shared" si="35"/>
        <v>0</v>
      </c>
      <c r="J1308" s="2408"/>
    </row>
    <row r="1309" spans="1:24" s="2308" customFormat="1" ht="20.100000000000001" customHeight="1" outlineLevel="1">
      <c r="A1309" s="1162"/>
      <c r="B1309" s="2772" t="s">
        <v>1885</v>
      </c>
      <c r="C1309" s="2778">
        <v>16.720000000000002</v>
      </c>
      <c r="D1309" s="1797" t="s">
        <v>1939</v>
      </c>
      <c r="E1309" s="2304"/>
      <c r="F1309" s="2775">
        <v>8</v>
      </c>
      <c r="G1309" s="2982">
        <v>2.89</v>
      </c>
      <c r="H1309" s="2775"/>
      <c r="I1309" s="2980">
        <f t="shared" si="35"/>
        <v>0</v>
      </c>
      <c r="J1309" s="2408"/>
    </row>
    <row r="1310" spans="1:24" s="2308" customFormat="1" ht="20.100000000000001" customHeight="1" outlineLevel="1">
      <c r="A1310" s="1162"/>
      <c r="B1310" s="2772" t="s">
        <v>1886</v>
      </c>
      <c r="C1310" s="2778">
        <v>0.28000000000000025</v>
      </c>
      <c r="D1310" s="1797" t="s">
        <v>1939</v>
      </c>
      <c r="E1310" s="2304"/>
      <c r="F1310" s="2775">
        <v>0.28000000000000003</v>
      </c>
      <c r="G1310" s="2982">
        <v>0.37999999999999989</v>
      </c>
      <c r="H1310" s="2775"/>
      <c r="I1310" s="2980">
        <f t="shared" si="35"/>
        <v>1</v>
      </c>
      <c r="J1310" s="2408"/>
    </row>
    <row r="1311" spans="1:24" s="2308" customFormat="1" ht="20.100000000000001" customHeight="1" outlineLevel="1">
      <c r="A1311" s="1162"/>
      <c r="B1311" s="2772" t="s">
        <v>1887</v>
      </c>
      <c r="C1311" s="2778">
        <v>0</v>
      </c>
      <c r="D1311" s="1797" t="s">
        <v>1939</v>
      </c>
      <c r="E1311" s="2304"/>
      <c r="F1311" s="2775">
        <v>0</v>
      </c>
      <c r="G1311" s="2982">
        <v>0</v>
      </c>
      <c r="H1311" s="2775"/>
      <c r="I1311" s="2980"/>
      <c r="J1311" s="2408"/>
    </row>
    <row r="1312" spans="1:24" s="2308" customFormat="1" ht="20.100000000000001" customHeight="1">
      <c r="A1312" s="1162"/>
      <c r="B1312" s="824" t="s">
        <v>1888</v>
      </c>
      <c r="C1312" s="2776">
        <f>SUM(C1309:C1311)</f>
        <v>17.000000000000004</v>
      </c>
      <c r="D1312" s="1797" t="s">
        <v>1939</v>
      </c>
      <c r="E1312" s="2304"/>
      <c r="F1312" s="2777">
        <f>SUM(F1309:F1311)</f>
        <v>8.2799999999999994</v>
      </c>
      <c r="G1312" s="2981">
        <v>3.27</v>
      </c>
      <c r="H1312" s="2777"/>
      <c r="I1312" s="2980">
        <f t="shared" si="35"/>
        <v>0</v>
      </c>
      <c r="J1312" s="2408"/>
    </row>
    <row r="1313" spans="1:10" s="2308" customFormat="1" ht="20.100000000000001" customHeight="1" outlineLevel="1">
      <c r="A1313" s="1162"/>
      <c r="B1313" s="2772" t="s">
        <v>1889</v>
      </c>
      <c r="C1313" s="2778">
        <v>8.2100000000000009</v>
      </c>
      <c r="D1313" s="1797" t="s">
        <v>1939</v>
      </c>
      <c r="E1313" s="2304"/>
      <c r="F1313" s="2775">
        <v>4</v>
      </c>
      <c r="G1313" s="2982">
        <v>4.16</v>
      </c>
      <c r="H1313" s="2775"/>
      <c r="I1313" s="2980">
        <f t="shared" si="35"/>
        <v>1</v>
      </c>
      <c r="J1313" s="2408"/>
    </row>
    <row r="1314" spans="1:10" s="2308" customFormat="1" ht="20.100000000000001" customHeight="1" outlineLevel="1">
      <c r="A1314" s="1162"/>
      <c r="B1314" s="2772" t="s">
        <v>1890</v>
      </c>
      <c r="C1314" s="2778">
        <v>0.8</v>
      </c>
      <c r="D1314" s="1797" t="s">
        <v>1939</v>
      </c>
      <c r="E1314" s="2304"/>
      <c r="F1314" s="2775">
        <v>0.8</v>
      </c>
      <c r="G1314" s="2982">
        <v>0.39999999999999991</v>
      </c>
      <c r="H1314" s="2775"/>
      <c r="I1314" s="2980">
        <f t="shared" si="35"/>
        <v>0</v>
      </c>
      <c r="J1314" s="2408"/>
    </row>
    <row r="1315" spans="1:10" s="2308" customFormat="1" ht="20.100000000000001" customHeight="1" outlineLevel="1">
      <c r="A1315" s="1162"/>
      <c r="B1315" s="2772" t="s">
        <v>1891</v>
      </c>
      <c r="C1315" s="2778">
        <v>0</v>
      </c>
      <c r="D1315" s="1797" t="s">
        <v>1939</v>
      </c>
      <c r="E1315" s="2304"/>
      <c r="F1315" s="2775">
        <v>0</v>
      </c>
      <c r="G1315" s="2982">
        <v>0</v>
      </c>
      <c r="H1315" s="2775"/>
      <c r="I1315" s="2980"/>
      <c r="J1315" s="2408"/>
    </row>
    <row r="1316" spans="1:10" s="2308" customFormat="1" ht="20.100000000000001" customHeight="1">
      <c r="A1316" s="1162"/>
      <c r="B1316" s="824" t="s">
        <v>1892</v>
      </c>
      <c r="C1316" s="2776">
        <f>SUM(C1313:C1315)</f>
        <v>9.0100000000000016</v>
      </c>
      <c r="D1316" s="1797" t="s">
        <v>1939</v>
      </c>
      <c r="E1316" s="2304"/>
      <c r="F1316" s="2777">
        <f>SUM(F1313:F1315)</f>
        <v>4.8</v>
      </c>
      <c r="G1316" s="2981">
        <v>4.5600000000000005</v>
      </c>
      <c r="H1316" s="2777"/>
      <c r="I1316" s="2980">
        <f t="shared" si="35"/>
        <v>0</v>
      </c>
      <c r="J1316" s="2408"/>
    </row>
    <row r="1317" spans="1:10" s="2308" customFormat="1" ht="20.100000000000001" customHeight="1" outlineLevel="1">
      <c r="A1317" s="1162"/>
      <c r="B1317" s="2772" t="s">
        <v>1893</v>
      </c>
      <c r="C1317" s="2778">
        <v>1.3000000000000007</v>
      </c>
      <c r="D1317" s="1797" t="s">
        <v>1939</v>
      </c>
      <c r="E1317" s="2304"/>
      <c r="F1317" s="2775">
        <v>1.3</v>
      </c>
      <c r="G1317" s="2982">
        <v>0.72000000000000064</v>
      </c>
      <c r="H1317" s="2775"/>
      <c r="I1317" s="2980">
        <f t="shared" si="35"/>
        <v>0</v>
      </c>
      <c r="J1317" s="2408"/>
    </row>
    <row r="1318" spans="1:10" s="2308" customFormat="1" ht="20.100000000000001" customHeight="1" outlineLevel="1">
      <c r="A1318" s="1162"/>
      <c r="B1318" s="2772" t="s">
        <v>1894</v>
      </c>
      <c r="C1318" s="2778">
        <v>10.35</v>
      </c>
      <c r="D1318" s="1797" t="s">
        <v>1939</v>
      </c>
      <c r="E1318" s="2304"/>
      <c r="F1318" s="2775">
        <v>5</v>
      </c>
      <c r="G1318" s="2982">
        <v>5.5399999999999991</v>
      </c>
      <c r="H1318" s="2775"/>
      <c r="I1318" s="2980">
        <f t="shared" si="35"/>
        <v>1</v>
      </c>
      <c r="J1318" s="2408"/>
    </row>
    <row r="1319" spans="1:10" s="2308" customFormat="1" ht="20.100000000000001" customHeight="1" outlineLevel="1">
      <c r="A1319" s="1162"/>
      <c r="B1319" s="2772" t="s">
        <v>1895</v>
      </c>
      <c r="C1319" s="2778">
        <v>0</v>
      </c>
      <c r="D1319" s="1797" t="s">
        <v>1939</v>
      </c>
      <c r="E1319" s="2304"/>
      <c r="F1319" s="2775">
        <v>0</v>
      </c>
      <c r="G1319" s="2982">
        <v>0</v>
      </c>
      <c r="H1319" s="2775"/>
      <c r="I1319" s="2980"/>
      <c r="J1319" s="2408"/>
    </row>
    <row r="1320" spans="1:10" s="2308" customFormat="1" ht="20.100000000000001" customHeight="1" outlineLevel="1">
      <c r="A1320" s="1162"/>
      <c r="B1320" s="2772" t="s">
        <v>1896</v>
      </c>
      <c r="C1320" s="2778">
        <v>17.46</v>
      </c>
      <c r="D1320" s="1797" t="s">
        <v>1939</v>
      </c>
      <c r="E1320" s="2304"/>
      <c r="F1320" s="2775">
        <v>0</v>
      </c>
      <c r="G1320" s="2982">
        <v>0</v>
      </c>
      <c r="H1320" s="2775"/>
      <c r="I1320" s="2980"/>
      <c r="J1320" s="2408"/>
    </row>
    <row r="1321" spans="1:10" s="2308" customFormat="1" ht="20.100000000000001" customHeight="1">
      <c r="A1321" s="1162"/>
      <c r="B1321" s="824" t="s">
        <v>1897</v>
      </c>
      <c r="C1321" s="2776">
        <f>SUM(C1317:C1320)</f>
        <v>29.11</v>
      </c>
      <c r="D1321" s="1797" t="s">
        <v>1939</v>
      </c>
      <c r="E1321" s="2304"/>
      <c r="F1321" s="2777">
        <f>SUM(F1317:F1320)</f>
        <v>6.3</v>
      </c>
      <c r="G1321" s="2981">
        <v>6.26</v>
      </c>
      <c r="H1321" s="2777"/>
      <c r="I1321" s="2980">
        <f t="shared" si="35"/>
        <v>0</v>
      </c>
      <c r="J1321" s="2408"/>
    </row>
    <row r="1322" spans="1:10" s="2308" customFormat="1" ht="20.100000000000001" customHeight="1" outlineLevel="1">
      <c r="A1322" s="1162"/>
      <c r="B1322" s="2772" t="s">
        <v>1898</v>
      </c>
      <c r="C1322" s="2778">
        <v>2.2800000000000002</v>
      </c>
      <c r="D1322" s="1797" t="s">
        <v>1939</v>
      </c>
      <c r="E1322" s="2304"/>
      <c r="F1322" s="2775">
        <v>2.2799999999999998</v>
      </c>
      <c r="G1322" s="2982">
        <v>1.49</v>
      </c>
      <c r="H1322" s="2775"/>
      <c r="I1322" s="2980">
        <f t="shared" si="35"/>
        <v>0</v>
      </c>
      <c r="J1322" s="2408"/>
    </row>
    <row r="1323" spans="1:10" s="2308" customFormat="1" ht="20.100000000000001" customHeight="1" outlineLevel="1">
      <c r="A1323" s="1162"/>
      <c r="B1323" s="2772" t="s">
        <v>1899</v>
      </c>
      <c r="C1323" s="2778">
        <v>0</v>
      </c>
      <c r="D1323" s="1797" t="s">
        <v>1939</v>
      </c>
      <c r="E1323" s="2304"/>
      <c r="F1323" s="2775">
        <v>0</v>
      </c>
      <c r="G1323" s="2982">
        <v>0</v>
      </c>
      <c r="H1323" s="2775"/>
      <c r="I1323" s="2980"/>
      <c r="J1323" s="2408"/>
    </row>
    <row r="1324" spans="1:10" s="2308" customFormat="1" ht="20.100000000000001" customHeight="1">
      <c r="A1324" s="1162"/>
      <c r="B1324" s="824" t="s">
        <v>1900</v>
      </c>
      <c r="C1324" s="2776">
        <f>SUM(C1322:C1323)</f>
        <v>2.2800000000000002</v>
      </c>
      <c r="D1324" s="1797" t="s">
        <v>1939</v>
      </c>
      <c r="E1324" s="2304"/>
      <c r="F1324" s="2777">
        <f>SUM(F1322:F1323)</f>
        <v>2.2799999999999998</v>
      </c>
      <c r="G1324" s="2981">
        <v>1.49</v>
      </c>
      <c r="H1324" s="2777"/>
      <c r="I1324" s="2980">
        <f t="shared" si="35"/>
        <v>0</v>
      </c>
      <c r="J1324" s="2408"/>
    </row>
    <row r="1325" spans="1:10" s="2308" customFormat="1" ht="20.100000000000001" customHeight="1" outlineLevel="1">
      <c r="A1325" s="1162"/>
      <c r="B1325" s="2772" t="s">
        <v>1901</v>
      </c>
      <c r="C1325" s="2778">
        <v>34.33</v>
      </c>
      <c r="D1325" s="1797" t="s">
        <v>1939</v>
      </c>
      <c r="E1325" s="2304"/>
      <c r="F1325" s="2775">
        <v>9</v>
      </c>
      <c r="G1325" s="2982">
        <v>12.62</v>
      </c>
      <c r="H1325" s="2775"/>
      <c r="I1325" s="2980">
        <f t="shared" si="35"/>
        <v>1</v>
      </c>
      <c r="J1325" s="2408"/>
    </row>
    <row r="1326" spans="1:10" s="2308" customFormat="1" ht="20.100000000000001" customHeight="1" outlineLevel="1">
      <c r="A1326" s="1162"/>
      <c r="B1326" s="2772" t="s">
        <v>1902</v>
      </c>
      <c r="C1326" s="2778">
        <v>0</v>
      </c>
      <c r="D1326" s="1797" t="s">
        <v>1939</v>
      </c>
      <c r="E1326" s="2304"/>
      <c r="F1326" s="2775">
        <v>0</v>
      </c>
      <c r="G1326" s="2982">
        <v>0</v>
      </c>
      <c r="H1326" s="2775"/>
      <c r="I1326" s="2980"/>
      <c r="J1326" s="2408"/>
    </row>
    <row r="1327" spans="1:10" s="2308" customFormat="1" ht="20.100000000000001" customHeight="1" outlineLevel="1">
      <c r="A1327" s="1162"/>
      <c r="B1327" s="2772" t="s">
        <v>1903</v>
      </c>
      <c r="C1327" s="2778">
        <v>1.28</v>
      </c>
      <c r="D1327" s="1797" t="s">
        <v>1939</v>
      </c>
      <c r="E1327" s="2304"/>
      <c r="F1327" s="2775">
        <v>1.28</v>
      </c>
      <c r="G1327" s="2982">
        <v>1.48</v>
      </c>
      <c r="H1327" s="2775"/>
      <c r="I1327" s="2980">
        <f t="shared" si="35"/>
        <v>1</v>
      </c>
      <c r="J1327" s="2408"/>
    </row>
    <row r="1328" spans="1:10" s="2308" customFormat="1" ht="20.100000000000001" customHeight="1" outlineLevel="1">
      <c r="A1328" s="1483"/>
      <c r="B1328" s="2772" t="s">
        <v>1904</v>
      </c>
      <c r="C1328" s="2778">
        <v>0</v>
      </c>
      <c r="D1328" s="1797" t="s">
        <v>1939</v>
      </c>
      <c r="E1328" s="2304"/>
      <c r="F1328" s="2775">
        <v>0</v>
      </c>
      <c r="G1328" s="2982">
        <v>4.0000000000000008E-2</v>
      </c>
      <c r="H1328" s="2775"/>
      <c r="I1328" s="2980">
        <f t="shared" si="35"/>
        <v>1</v>
      </c>
      <c r="J1328" s="2408"/>
    </row>
    <row r="1329" spans="1:10" s="2308" customFormat="1" ht="20.100000000000001" customHeight="1">
      <c r="A1329" s="1162"/>
      <c r="B1329" s="824" t="s">
        <v>1905</v>
      </c>
      <c r="C1329" s="2776">
        <f>SUM(C1325:C1328)</f>
        <v>35.61</v>
      </c>
      <c r="D1329" s="1797" t="s">
        <v>1939</v>
      </c>
      <c r="E1329" s="2304"/>
      <c r="F1329" s="2777">
        <f>SUM(F1325:F1328)</f>
        <v>10.28</v>
      </c>
      <c r="G1329" s="2981">
        <v>14.139999999999999</v>
      </c>
      <c r="H1329" s="2777"/>
      <c r="I1329" s="2980">
        <f t="shared" si="35"/>
        <v>1</v>
      </c>
      <c r="J1329" s="2408"/>
    </row>
    <row r="1330" spans="1:10" s="2308" customFormat="1" ht="20.100000000000001" customHeight="1" outlineLevel="1">
      <c r="A1330" s="1162"/>
      <c r="B1330" s="2772" t="s">
        <v>1906</v>
      </c>
      <c r="C1330" s="2778">
        <v>1.33</v>
      </c>
      <c r="D1330" s="1797" t="s">
        <v>1939</v>
      </c>
      <c r="E1330" s="2304"/>
      <c r="F1330" s="2775">
        <v>1.33</v>
      </c>
      <c r="G1330" s="2982">
        <v>12.679999999999998</v>
      </c>
      <c r="H1330" s="2775"/>
      <c r="I1330" s="2980">
        <f t="shared" si="35"/>
        <v>1</v>
      </c>
      <c r="J1330" s="2408"/>
    </row>
    <row r="1331" spans="1:10" s="2308" customFormat="1" ht="20.100000000000001" customHeight="1" outlineLevel="1">
      <c r="A1331" s="1162"/>
      <c r="B1331" s="2772" t="s">
        <v>1907</v>
      </c>
      <c r="C1331" s="2778">
        <v>1.3860000000000001</v>
      </c>
      <c r="D1331" s="1797" t="s">
        <v>1939</v>
      </c>
      <c r="E1331" s="2304"/>
      <c r="F1331" s="2775">
        <v>1.39</v>
      </c>
      <c r="G1331" s="2982">
        <v>0.51</v>
      </c>
      <c r="H1331" s="2775"/>
      <c r="I1331" s="2980">
        <f t="shared" si="35"/>
        <v>0</v>
      </c>
      <c r="J1331" s="2408"/>
    </row>
    <row r="1332" spans="1:10" s="2308" customFormat="1" ht="20.100000000000001" customHeight="1" outlineLevel="1">
      <c r="A1332" s="1162"/>
      <c r="B1332" s="2772" t="s">
        <v>1908</v>
      </c>
      <c r="C1332" s="2778">
        <v>0</v>
      </c>
      <c r="D1332" s="1797" t="s">
        <v>1939</v>
      </c>
      <c r="E1332" s="2304"/>
      <c r="F1332" s="2775">
        <v>0</v>
      </c>
      <c r="G1332" s="2982">
        <v>2.6900000000000004</v>
      </c>
      <c r="H1332" s="2775"/>
      <c r="I1332" s="2980">
        <f t="shared" si="35"/>
        <v>1</v>
      </c>
      <c r="J1332" s="2408"/>
    </row>
    <row r="1333" spans="1:10" s="2308" customFormat="1" ht="20.100000000000001" customHeight="1">
      <c r="A1333" s="1162"/>
      <c r="B1333" s="824" t="s">
        <v>1909</v>
      </c>
      <c r="C1333" s="2776">
        <f>SUM(C1330:C1332)</f>
        <v>2.7160000000000002</v>
      </c>
      <c r="D1333" s="1797" t="s">
        <v>1939</v>
      </c>
      <c r="E1333" s="2304"/>
      <c r="F1333" s="2777">
        <f>SUM(F1330:F1332)</f>
        <v>2.7199999999999998</v>
      </c>
      <c r="G1333" s="2981">
        <v>15.879999999999999</v>
      </c>
      <c r="H1333" s="2777"/>
      <c r="I1333" s="2980">
        <f t="shared" si="35"/>
        <v>1</v>
      </c>
      <c r="J1333" s="2408"/>
    </row>
    <row r="1334" spans="1:10" s="2308" customFormat="1" ht="20.100000000000001" customHeight="1">
      <c r="A1334" s="1162"/>
      <c r="B1334" s="824" t="s">
        <v>1910</v>
      </c>
      <c r="C1334" s="2776">
        <v>6.42</v>
      </c>
      <c r="D1334" s="1797" t="s">
        <v>1939</v>
      </c>
      <c r="E1334" s="2304"/>
      <c r="F1334" s="2775">
        <v>0</v>
      </c>
      <c r="G1334" s="2982">
        <v>0</v>
      </c>
      <c r="H1334" s="2775"/>
      <c r="I1334" s="2980"/>
      <c r="J1334" s="2408"/>
    </row>
    <row r="1335" spans="1:10" s="2308" customFormat="1" ht="20.100000000000001" customHeight="1" outlineLevel="1">
      <c r="A1335" s="1162"/>
      <c r="B1335" s="2772" t="s">
        <v>1911</v>
      </c>
      <c r="C1335" s="2778">
        <v>4.7</v>
      </c>
      <c r="D1335" s="1797" t="s">
        <v>1939</v>
      </c>
      <c r="E1335" s="2304"/>
      <c r="F1335" s="2775">
        <v>4.7</v>
      </c>
      <c r="G1335" s="2982">
        <v>0</v>
      </c>
      <c r="H1335" s="2775"/>
      <c r="I1335" s="2980">
        <f t="shared" si="35"/>
        <v>0</v>
      </c>
      <c r="J1335" s="2408"/>
    </row>
    <row r="1336" spans="1:10" s="2308" customFormat="1" ht="20.100000000000001" customHeight="1" outlineLevel="1">
      <c r="A1336" s="1162"/>
      <c r="B1336" s="2772" t="s">
        <v>1912</v>
      </c>
      <c r="C1336" s="2778">
        <v>8.86</v>
      </c>
      <c r="D1336" s="1797" t="s">
        <v>1939</v>
      </c>
      <c r="E1336" s="2304"/>
      <c r="F1336" s="2775">
        <v>8.86</v>
      </c>
      <c r="G1336" s="2982">
        <v>1.4899999999999993</v>
      </c>
      <c r="H1336" s="2775"/>
      <c r="I1336" s="2980">
        <f t="shared" si="35"/>
        <v>0</v>
      </c>
      <c r="J1336" s="2408"/>
    </row>
    <row r="1337" spans="1:10" s="2308" customFormat="1" ht="20.100000000000001" customHeight="1">
      <c r="A1337" s="1162"/>
      <c r="B1337" s="824" t="s">
        <v>1913</v>
      </c>
      <c r="C1337" s="2776">
        <f>SUM(C1335:C1336)</f>
        <v>13.559999999999999</v>
      </c>
      <c r="D1337" s="1797" t="s">
        <v>1939</v>
      </c>
      <c r="E1337" s="2304"/>
      <c r="F1337" s="2777">
        <f>SUM(F1335:F1336)</f>
        <v>13.559999999999999</v>
      </c>
      <c r="G1337" s="2981">
        <v>1.4899999999999993</v>
      </c>
      <c r="H1337" s="2777"/>
      <c r="I1337" s="2980">
        <f t="shared" si="35"/>
        <v>0</v>
      </c>
      <c r="J1337" s="2408"/>
    </row>
    <row r="1338" spans="1:10" s="2308" customFormat="1" ht="20.100000000000001" customHeight="1" outlineLevel="1">
      <c r="A1338" s="1162"/>
      <c r="B1338" s="2772" t="s">
        <v>1914</v>
      </c>
      <c r="C1338" s="2778">
        <v>1.49</v>
      </c>
      <c r="D1338" s="1797" t="s">
        <v>1939</v>
      </c>
      <c r="E1338" s="2304"/>
      <c r="F1338" s="2775">
        <v>1.49</v>
      </c>
      <c r="G1338" s="2982">
        <v>0.57000000000000006</v>
      </c>
      <c r="H1338" s="2775"/>
      <c r="I1338" s="2980">
        <f t="shared" si="35"/>
        <v>0</v>
      </c>
      <c r="J1338" s="2408"/>
    </row>
    <row r="1339" spans="1:10" s="2308" customFormat="1" ht="20.100000000000001" customHeight="1" outlineLevel="1">
      <c r="A1339" s="1162"/>
      <c r="B1339" s="2772" t="s">
        <v>1915</v>
      </c>
      <c r="C1339" s="2778">
        <v>2.2599999999999998</v>
      </c>
      <c r="D1339" s="1797" t="s">
        <v>1939</v>
      </c>
      <c r="E1339" s="2304"/>
      <c r="F1339" s="2775">
        <v>2.2599999999999998</v>
      </c>
      <c r="G1339" s="2982">
        <v>1.26</v>
      </c>
      <c r="H1339" s="2775"/>
      <c r="I1339" s="2980">
        <f t="shared" si="35"/>
        <v>0</v>
      </c>
      <c r="J1339" s="2408"/>
    </row>
    <row r="1340" spans="1:10" s="2308" customFormat="1" ht="20.100000000000001" customHeight="1" outlineLevel="1">
      <c r="A1340" s="1162"/>
      <c r="B1340" s="2772" t="s">
        <v>1916</v>
      </c>
      <c r="C1340" s="2778">
        <v>4.92</v>
      </c>
      <c r="D1340" s="1797" t="s">
        <v>1939</v>
      </c>
      <c r="E1340" s="2304"/>
      <c r="F1340" s="2775">
        <v>4.92</v>
      </c>
      <c r="G1340" s="2982">
        <v>1.4699999999999998</v>
      </c>
      <c r="H1340" s="2775"/>
      <c r="I1340" s="2980">
        <f t="shared" si="35"/>
        <v>0</v>
      </c>
      <c r="J1340" s="2408"/>
    </row>
    <row r="1341" spans="1:10" s="2308" customFormat="1" ht="20.100000000000001" customHeight="1">
      <c r="A1341" s="1162"/>
      <c r="B1341" s="824" t="s">
        <v>1917</v>
      </c>
      <c r="C1341" s="2776">
        <f>SUM(C1338:C1340)</f>
        <v>8.67</v>
      </c>
      <c r="D1341" s="1797" t="s">
        <v>1939</v>
      </c>
      <c r="E1341" s="2304"/>
      <c r="F1341" s="2777">
        <f>SUM(F1338:F1340)</f>
        <v>8.67</v>
      </c>
      <c r="G1341" s="2981">
        <v>3.3</v>
      </c>
      <c r="H1341" s="2777"/>
      <c r="I1341" s="2980">
        <f t="shared" si="35"/>
        <v>0</v>
      </c>
      <c r="J1341" s="2408"/>
    </row>
    <row r="1342" spans="1:10" s="2308" customFormat="1" ht="20.100000000000001" customHeight="1" outlineLevel="1">
      <c r="A1342" s="1162"/>
      <c r="B1342" s="2772" t="s">
        <v>1918</v>
      </c>
      <c r="C1342" s="2778">
        <v>0.10000000000000009</v>
      </c>
      <c r="D1342" s="1797" t="s">
        <v>1939</v>
      </c>
      <c r="E1342" s="2304"/>
      <c r="F1342" s="2775">
        <v>0.1</v>
      </c>
      <c r="G1342" s="2982">
        <v>1.1400000000000001</v>
      </c>
      <c r="H1342" s="2775"/>
      <c r="I1342" s="2980">
        <f t="shared" si="35"/>
        <v>1</v>
      </c>
      <c r="J1342" s="2408"/>
    </row>
    <row r="1343" spans="1:10" s="2308" customFormat="1" ht="20.100000000000001" customHeight="1" outlineLevel="1">
      <c r="A1343" s="1162"/>
      <c r="B1343" s="2772" t="s">
        <v>1919</v>
      </c>
      <c r="C1343" s="2778">
        <v>1.1399999999999999</v>
      </c>
      <c r="D1343" s="1797" t="s">
        <v>1939</v>
      </c>
      <c r="E1343" s="2304"/>
      <c r="F1343" s="2775">
        <v>1.1399999999999999</v>
      </c>
      <c r="G1343" s="2982">
        <v>1.8</v>
      </c>
      <c r="H1343" s="2775"/>
      <c r="I1343" s="2980">
        <f t="shared" si="35"/>
        <v>1</v>
      </c>
      <c r="J1343" s="2408"/>
    </row>
    <row r="1344" spans="1:10" s="2308" customFormat="1" ht="20.100000000000001" customHeight="1" outlineLevel="1">
      <c r="A1344" s="1162"/>
      <c r="B1344" s="2772" t="s">
        <v>1920</v>
      </c>
      <c r="C1344" s="2778">
        <v>0</v>
      </c>
      <c r="D1344" s="1797" t="s">
        <v>1939</v>
      </c>
      <c r="E1344" s="2304"/>
      <c r="F1344" s="2775">
        <v>0</v>
      </c>
      <c r="G1344" s="2982">
        <v>-2.0000000000000018E-2</v>
      </c>
      <c r="H1344" s="2775"/>
      <c r="I1344" s="2980">
        <f t="shared" si="35"/>
        <v>0</v>
      </c>
      <c r="J1344" s="2408"/>
    </row>
    <row r="1345" spans="1:24" s="2308" customFormat="1" ht="20.100000000000001" customHeight="1">
      <c r="A1345" s="1162"/>
      <c r="B1345" s="824" t="s">
        <v>1921</v>
      </c>
      <c r="C1345" s="2776">
        <f>SUM(C1342:C1344)</f>
        <v>1.24</v>
      </c>
      <c r="D1345" s="1797" t="s">
        <v>1939</v>
      </c>
      <c r="E1345" s="2304"/>
      <c r="F1345" s="2777">
        <f>SUM(F1342:F1344)</f>
        <v>1.24</v>
      </c>
      <c r="G1345" s="2981">
        <v>2.9200000000000004</v>
      </c>
      <c r="H1345" s="2777"/>
      <c r="I1345" s="2980">
        <f t="shared" si="35"/>
        <v>1</v>
      </c>
      <c r="J1345" s="2408"/>
    </row>
    <row r="1346" spans="1:24" s="2308" customFormat="1" ht="20.100000000000001" customHeight="1" outlineLevel="1">
      <c r="A1346" s="1162"/>
      <c r="B1346" s="2772" t="s">
        <v>1922</v>
      </c>
      <c r="C1346" s="2778">
        <v>3.45</v>
      </c>
      <c r="D1346" s="1797" t="s">
        <v>1939</v>
      </c>
      <c r="E1346" s="2304"/>
      <c r="F1346" s="2775">
        <v>3.45</v>
      </c>
      <c r="G1346" s="2982">
        <v>0.55000000000000004</v>
      </c>
      <c r="H1346" s="2775"/>
      <c r="I1346" s="2980">
        <f t="shared" si="35"/>
        <v>0</v>
      </c>
      <c r="J1346" s="2408"/>
    </row>
    <row r="1347" spans="1:24" s="2308" customFormat="1" ht="20.100000000000001" customHeight="1" outlineLevel="1">
      <c r="A1347" s="1162"/>
      <c r="B1347" s="2772" t="s">
        <v>1923</v>
      </c>
      <c r="C1347" s="2778">
        <v>1.68</v>
      </c>
      <c r="D1347" s="1797" t="s">
        <v>1939</v>
      </c>
      <c r="E1347" s="2304"/>
      <c r="F1347" s="2775">
        <v>1.68</v>
      </c>
      <c r="G1347" s="2982">
        <v>0</v>
      </c>
      <c r="H1347" s="2775"/>
      <c r="I1347" s="2980">
        <f t="shared" si="35"/>
        <v>0</v>
      </c>
      <c r="J1347" s="2408"/>
    </row>
    <row r="1348" spans="1:24" s="2308" customFormat="1" ht="20.100000000000001" customHeight="1" outlineLevel="1">
      <c r="A1348" s="1162"/>
      <c r="B1348" s="2772" t="s">
        <v>1924</v>
      </c>
      <c r="C1348" s="2778">
        <v>0</v>
      </c>
      <c r="D1348" s="1797" t="s">
        <v>1939</v>
      </c>
      <c r="E1348" s="2304"/>
      <c r="F1348" s="2775">
        <v>0</v>
      </c>
      <c r="G1348" s="2982">
        <v>0</v>
      </c>
      <c r="H1348" s="2775"/>
      <c r="I1348" s="2980"/>
      <c r="J1348" s="2408"/>
    </row>
    <row r="1349" spans="1:24" s="2308" customFormat="1" ht="20.100000000000001" customHeight="1" outlineLevel="1">
      <c r="A1349" s="1162"/>
      <c r="B1349" s="2772" t="s">
        <v>1925</v>
      </c>
      <c r="C1349" s="2778">
        <v>0.5</v>
      </c>
      <c r="D1349" s="1797" t="s">
        <v>1939</v>
      </c>
      <c r="E1349" s="2304"/>
      <c r="F1349" s="2775">
        <v>0.5</v>
      </c>
      <c r="G1349" s="2982">
        <v>1</v>
      </c>
      <c r="H1349" s="2775"/>
      <c r="I1349" s="2980">
        <f t="shared" si="35"/>
        <v>1</v>
      </c>
      <c r="J1349" s="2408"/>
    </row>
    <row r="1350" spans="1:24" s="2308" customFormat="1" ht="20.100000000000001" customHeight="1">
      <c r="A1350" s="1162"/>
      <c r="B1350" s="824" t="s">
        <v>1926</v>
      </c>
      <c r="C1350" s="2776">
        <f>SUM(C1346:C1349)</f>
        <v>5.63</v>
      </c>
      <c r="D1350" s="1797" t="s">
        <v>1939</v>
      </c>
      <c r="E1350" s="2304"/>
      <c r="F1350" s="2777">
        <f>SUM(F1346:F1349)</f>
        <v>5.63</v>
      </c>
      <c r="G1350" s="2981">
        <v>1.55</v>
      </c>
      <c r="H1350" s="2777"/>
      <c r="I1350" s="2980">
        <f t="shared" si="35"/>
        <v>0</v>
      </c>
      <c r="J1350" s="2408"/>
    </row>
    <row r="1351" spans="1:24" s="2308" customFormat="1" ht="20.100000000000001" customHeight="1" outlineLevel="1">
      <c r="A1351" s="1162"/>
      <c r="B1351" s="2772" t="s">
        <v>1927</v>
      </c>
      <c r="C1351" s="2778">
        <v>0.8</v>
      </c>
      <c r="D1351" s="1797" t="s">
        <v>1939</v>
      </c>
      <c r="E1351" s="2304"/>
      <c r="F1351" s="2775">
        <v>0.8</v>
      </c>
      <c r="G1351" s="2982">
        <v>0.84000000000000008</v>
      </c>
      <c r="H1351" s="2775"/>
      <c r="I1351" s="2980">
        <f t="shared" si="35"/>
        <v>1</v>
      </c>
      <c r="J1351" s="2408"/>
    </row>
    <row r="1352" spans="1:24" s="2308" customFormat="1" ht="20.100000000000001" customHeight="1" outlineLevel="1">
      <c r="A1352" s="1162"/>
      <c r="B1352" s="2772" t="s">
        <v>1928</v>
      </c>
      <c r="C1352" s="2778">
        <v>1.08</v>
      </c>
      <c r="D1352" s="1797" t="s">
        <v>1939</v>
      </c>
      <c r="E1352" s="2304"/>
      <c r="F1352" s="2775">
        <v>1.08</v>
      </c>
      <c r="G1352" s="2982">
        <v>1.4000000000000001</v>
      </c>
      <c r="H1352" s="2775"/>
      <c r="I1352" s="2980">
        <f t="shared" si="35"/>
        <v>1</v>
      </c>
      <c r="J1352" s="2408"/>
    </row>
    <row r="1353" spans="1:24" s="2308" customFormat="1" ht="20.100000000000001" customHeight="1">
      <c r="A1353" s="1162"/>
      <c r="B1353" s="824" t="s">
        <v>1929</v>
      </c>
      <c r="C1353" s="2776">
        <f>SUM(C1351:C1352)</f>
        <v>1.8800000000000001</v>
      </c>
      <c r="D1353" s="1797" t="s">
        <v>1939</v>
      </c>
      <c r="E1353" s="2304"/>
      <c r="F1353" s="2777">
        <f>SUM(F1351:F1352)</f>
        <v>1.8800000000000001</v>
      </c>
      <c r="G1353" s="2981">
        <v>2.2400000000000002</v>
      </c>
      <c r="H1353" s="2777"/>
      <c r="I1353" s="2980">
        <f t="shared" si="35"/>
        <v>1</v>
      </c>
      <c r="J1353" s="2408"/>
    </row>
    <row r="1354" spans="1:24" s="2308" customFormat="1" ht="20.100000000000001" customHeight="1" outlineLevel="1">
      <c r="A1354" s="1162"/>
      <c r="B1354" s="2772" t="s">
        <v>2185</v>
      </c>
      <c r="C1354" s="2778">
        <v>0.5</v>
      </c>
      <c r="D1354" s="1797" t="s">
        <v>1939</v>
      </c>
      <c r="E1354" s="2304"/>
      <c r="F1354" s="2775">
        <v>0.5</v>
      </c>
      <c r="G1354" s="2982">
        <v>0.5</v>
      </c>
      <c r="H1354" s="2775"/>
      <c r="I1354" s="2980">
        <f t="shared" si="35"/>
        <v>1</v>
      </c>
      <c r="J1354" s="2408"/>
    </row>
    <row r="1355" spans="1:24" s="2308" customFormat="1" ht="20.100000000000001" customHeight="1" outlineLevel="1">
      <c r="A1355" s="1162"/>
      <c r="B1355" s="2772" t="s">
        <v>1931</v>
      </c>
      <c r="C1355" s="2778">
        <v>0</v>
      </c>
      <c r="D1355" s="1797" t="s">
        <v>1939</v>
      </c>
      <c r="E1355" s="2304"/>
      <c r="F1355" s="2775">
        <v>0</v>
      </c>
      <c r="G1355" s="2982">
        <v>0</v>
      </c>
      <c r="H1355" s="2775"/>
      <c r="I1355" s="2980"/>
      <c r="J1355" s="2408"/>
    </row>
    <row r="1356" spans="1:24" s="2308" customFormat="1" ht="20.100000000000001" customHeight="1">
      <c r="A1356" s="2410"/>
      <c r="B1356" s="824" t="s">
        <v>1930</v>
      </c>
      <c r="C1356" s="2776">
        <f>SUM(C1354:C1355)</f>
        <v>0.5</v>
      </c>
      <c r="D1356" s="1797" t="s">
        <v>1939</v>
      </c>
      <c r="E1356" s="2304"/>
      <c r="F1356" s="2777">
        <f>SUM(F1354:F1355)</f>
        <v>0.5</v>
      </c>
      <c r="G1356" s="2981">
        <v>0.5</v>
      </c>
      <c r="H1356" s="2777"/>
      <c r="I1356" s="2980">
        <f t="shared" si="35"/>
        <v>1</v>
      </c>
      <c r="J1356" s="2408"/>
    </row>
    <row r="1357" spans="1:24" s="2308" customFormat="1" ht="20.100000000000001" customHeight="1" outlineLevel="1">
      <c r="A1357" s="1162"/>
      <c r="B1357" s="2705" t="s">
        <v>2186</v>
      </c>
      <c r="C1357" s="2778">
        <v>6.2466666666666661</v>
      </c>
      <c r="D1357" s="1797" t="s">
        <v>1939</v>
      </c>
      <c r="E1357" s="2304"/>
      <c r="F1357" s="2775">
        <v>6.25</v>
      </c>
      <c r="G1357" s="2982">
        <v>0.46999999999999975</v>
      </c>
      <c r="H1357" s="2775"/>
      <c r="I1357" s="2980">
        <f t="shared" si="35"/>
        <v>0</v>
      </c>
      <c r="J1357" s="2408"/>
    </row>
    <row r="1358" spans="1:24" s="2308" customFormat="1" ht="20.100000000000001" customHeight="1" outlineLevel="1">
      <c r="A1358" s="1162"/>
      <c r="B1358" s="2772" t="s">
        <v>1934</v>
      </c>
      <c r="C1358" s="2778">
        <v>0.08</v>
      </c>
      <c r="D1358" s="1797" t="s">
        <v>1939</v>
      </c>
      <c r="E1358" s="2304"/>
      <c r="F1358" s="2775">
        <v>0.08</v>
      </c>
      <c r="G1358" s="2982">
        <v>0</v>
      </c>
      <c r="H1358" s="2775"/>
      <c r="I1358" s="2980">
        <f t="shared" si="35"/>
        <v>0</v>
      </c>
      <c r="J1358" s="2408"/>
    </row>
    <row r="1359" spans="1:24" s="2308" customFormat="1" ht="20.100000000000001" customHeight="1">
      <c r="A1359" s="969"/>
      <c r="B1359" s="824" t="s">
        <v>2187</v>
      </c>
      <c r="C1359" s="2776">
        <f>SUM(C1357:C1358)</f>
        <v>6.3266666666666662</v>
      </c>
      <c r="D1359" s="1797" t="s">
        <v>1939</v>
      </c>
      <c r="E1359" s="2420"/>
      <c r="F1359" s="2777">
        <f>SUM(F1357:F1358)</f>
        <v>6.33</v>
      </c>
      <c r="G1359" s="2981">
        <v>0.46999999999999975</v>
      </c>
      <c r="H1359" s="2777"/>
      <c r="I1359" s="2980">
        <f t="shared" si="35"/>
        <v>0</v>
      </c>
      <c r="J1359" s="2408"/>
    </row>
    <row r="1360" spans="1:24" ht="26.1" customHeight="1">
      <c r="A1360" s="1295"/>
      <c r="B1360" s="850"/>
      <c r="C1360" s="1776"/>
      <c r="D1360" s="1785"/>
      <c r="E1360" s="1878"/>
      <c r="F1360" s="1688"/>
      <c r="G1360" s="1876"/>
      <c r="H1360" s="1931"/>
      <c r="I1360" s="1931"/>
      <c r="J1360" s="1931"/>
      <c r="W1360" s="2002"/>
      <c r="X1360" s="1998" t="s">
        <v>1425</v>
      </c>
    </row>
    <row r="1361" spans="1:24" ht="26.1" customHeight="1">
      <c r="A1361" s="2543"/>
      <c r="B1361" s="2221"/>
      <c r="C1361" s="2889"/>
      <c r="D1361" s="2222"/>
      <c r="E1361" s="2219"/>
      <c r="F1361" s="1877"/>
      <c r="G1361" s="2219"/>
      <c r="H1361" s="1939"/>
      <c r="I1361" s="1939"/>
      <c r="J1361" s="1939"/>
      <c r="W1361" s="2001"/>
      <c r="X1361" s="2004" t="s">
        <v>1426</v>
      </c>
    </row>
    <row r="1362" spans="1:24" s="3384" customFormat="1" ht="26.1" customHeight="1">
      <c r="A1362" s="3904" t="s">
        <v>2282</v>
      </c>
      <c r="B1362" s="4610" t="s">
        <v>2285</v>
      </c>
      <c r="C1362" s="4611"/>
      <c r="D1362" s="4611"/>
      <c r="E1362" s="3498" t="s">
        <v>936</v>
      </c>
      <c r="F1362" s="3380"/>
      <c r="G1362" s="3380"/>
      <c r="H1362" s="3813"/>
      <c r="I1362" s="3892"/>
      <c r="J1362" s="3500" t="s">
        <v>1999</v>
      </c>
      <c r="O1362" s="3384">
        <v>24</v>
      </c>
      <c r="W1362" s="3905"/>
      <c r="X1362" s="3906" t="s">
        <v>1432</v>
      </c>
    </row>
    <row r="1363" spans="1:24" s="3384" customFormat="1" ht="26.1" customHeight="1">
      <c r="A1363" s="3392"/>
      <c r="B1363" s="3373" t="s">
        <v>1672</v>
      </c>
      <c r="C1363" s="3374"/>
      <c r="D1363" s="3374"/>
      <c r="E1363" s="3474" t="s">
        <v>943</v>
      </c>
      <c r="F1363" s="3389"/>
      <c r="G1363" s="3389"/>
      <c r="H1363" s="3815"/>
      <c r="I1363" s="3907"/>
      <c r="J1363" s="3392"/>
      <c r="W1363" s="3908"/>
      <c r="X1363" s="3909" t="s">
        <v>1427</v>
      </c>
    </row>
    <row r="1364" spans="1:24" s="3384" customFormat="1" ht="26.1" customHeight="1">
      <c r="A1364" s="3392"/>
      <c r="B1364" s="3555" t="s">
        <v>167</v>
      </c>
      <c r="C1364" s="3755">
        <v>11</v>
      </c>
      <c r="D1364" s="3885" t="s">
        <v>1673</v>
      </c>
      <c r="E1364" s="3474" t="s">
        <v>663</v>
      </c>
      <c r="F1364" s="3910">
        <v>5</v>
      </c>
      <c r="G1364" s="3911"/>
      <c r="H1364" s="3873"/>
      <c r="I1364" s="3912"/>
      <c r="J1364" s="3128"/>
      <c r="W1364" s="3908"/>
      <c r="X1364" s="3909" t="s">
        <v>1428</v>
      </c>
    </row>
    <row r="1365" spans="1:24" s="3384" customFormat="1" ht="26.1" customHeight="1">
      <c r="A1365" s="3392"/>
      <c r="B1365" s="3555" t="s">
        <v>2122</v>
      </c>
      <c r="C1365" s="3755"/>
      <c r="D1365" s="3885"/>
      <c r="E1365" s="3389"/>
      <c r="F1365" s="3419"/>
      <c r="G1365" s="3419"/>
      <c r="H1365" s="3128"/>
      <c r="I1365" s="3128"/>
      <c r="J1365" s="3128"/>
      <c r="W1365" s="3908"/>
      <c r="X1365" s="3909" t="s">
        <v>1429</v>
      </c>
    </row>
    <row r="1366" spans="1:24" s="3384" customFormat="1" ht="26.1" customHeight="1">
      <c r="A1366" s="3392"/>
      <c r="B1366" s="3555" t="s">
        <v>2123</v>
      </c>
      <c r="C1366" s="3755"/>
      <c r="D1366" s="3885"/>
      <c r="E1366" s="3913"/>
      <c r="F1366" s="3838"/>
      <c r="G1366" s="3821"/>
      <c r="H1366" s="3128"/>
      <c r="I1366" s="3128"/>
      <c r="J1366" s="3128"/>
      <c r="W1366" s="3914"/>
      <c r="X1366" s="3915" t="s">
        <v>1425</v>
      </c>
    </row>
    <row r="1367" spans="1:24" s="3384" customFormat="1" ht="26.1" customHeight="1">
      <c r="A1367" s="3831"/>
      <c r="B1367" s="3555"/>
      <c r="C1367" s="3755"/>
      <c r="D1367" s="3885"/>
      <c r="E1367" s="3821"/>
      <c r="F1367" s="3838"/>
      <c r="G1367" s="3821"/>
      <c r="H1367" s="3128"/>
      <c r="I1367" s="3128"/>
      <c r="J1367" s="3128"/>
      <c r="W1367" s="3908"/>
      <c r="X1367" s="3916" t="s">
        <v>1430</v>
      </c>
    </row>
    <row r="1368" spans="1:24" s="3384" customFormat="1" ht="26.1" customHeight="1">
      <c r="A1368" s="3831"/>
      <c r="B1368" s="3555"/>
      <c r="C1368" s="3755"/>
      <c r="D1368" s="3885"/>
      <c r="E1368" s="3821"/>
      <c r="F1368" s="3838"/>
      <c r="G1368" s="3821"/>
      <c r="H1368" s="3815"/>
      <c r="I1368" s="3907"/>
      <c r="J1368" s="3392"/>
      <c r="W1368" s="3914"/>
      <c r="X1368" s="3905"/>
    </row>
    <row r="1369" spans="1:24" ht="26.1" customHeight="1">
      <c r="A1369" s="1903"/>
      <c r="B1369" s="4465" t="s">
        <v>2286</v>
      </c>
      <c r="C1369" s="4466"/>
      <c r="D1369" s="4466"/>
      <c r="E1369" s="2493" t="s">
        <v>936</v>
      </c>
      <c r="F1369" s="1873"/>
      <c r="G1369" s="1873"/>
      <c r="H1369" s="751"/>
      <c r="I1369" s="130"/>
      <c r="J1369" s="2579" t="s">
        <v>2067</v>
      </c>
      <c r="O1369" s="50">
        <v>25</v>
      </c>
      <c r="W1369" s="2002"/>
      <c r="X1369" s="1995"/>
    </row>
    <row r="1370" spans="1:24" ht="26.1" customHeight="1">
      <c r="A1370" s="1295"/>
      <c r="B1370" s="850" t="s">
        <v>167</v>
      </c>
      <c r="C1370" s="1777">
        <v>200</v>
      </c>
      <c r="D1370" s="1777" t="s">
        <v>194</v>
      </c>
      <c r="E1370" s="2493" t="s">
        <v>943</v>
      </c>
      <c r="F1370" s="1856"/>
      <c r="G1370" s="1814"/>
      <c r="H1370" s="1931"/>
      <c r="I1370" s="1931"/>
      <c r="J1370" s="1931"/>
      <c r="K1370" s="50" t="s">
        <v>2068</v>
      </c>
      <c r="W1370" s="2002"/>
      <c r="X1370" s="1997"/>
    </row>
    <row r="1371" spans="1:24" ht="26.1" customHeight="1">
      <c r="A1371" s="1295"/>
      <c r="B1371" s="850"/>
      <c r="C1371" s="1777"/>
      <c r="D1371" s="1777"/>
      <c r="E1371" s="2493" t="s">
        <v>663</v>
      </c>
      <c r="F1371" s="1856"/>
      <c r="G1371" s="1874"/>
      <c r="H1371" s="1931"/>
      <c r="I1371" s="1931"/>
      <c r="J1371" s="1931"/>
      <c r="W1371" s="2002"/>
      <c r="X1371" s="1997"/>
    </row>
    <row r="1372" spans="1:24" s="2308" customFormat="1" ht="24.95" customHeight="1">
      <c r="A1372" s="2413"/>
      <c r="B1372" s="824" t="s">
        <v>1938</v>
      </c>
      <c r="C1372" s="2776">
        <v>293.04900000000004</v>
      </c>
      <c r="D1372" s="1777" t="s">
        <v>194</v>
      </c>
      <c r="E1372" s="2304"/>
      <c r="F1372" s="2777">
        <v>206.91</v>
      </c>
      <c r="G1372" s="2981">
        <v>202.02</v>
      </c>
      <c r="H1372" s="2777"/>
      <c r="I1372" s="2980">
        <f>IF(OR(G1372=F1372,G1372&gt;F1372),1,0)</f>
        <v>0</v>
      </c>
      <c r="J1372" s="2408"/>
      <c r="K1372" s="2779"/>
      <c r="L1372" s="2780"/>
      <c r="M1372" s="2780"/>
      <c r="N1372" s="2306"/>
      <c r="O1372" s="2306"/>
      <c r="P1372" s="2306"/>
    </row>
    <row r="1373" spans="1:24" s="2308" customFormat="1" ht="24.95" customHeight="1" outlineLevel="1">
      <c r="A1373" s="1162"/>
      <c r="B1373" s="2772" t="s">
        <v>1880</v>
      </c>
      <c r="C1373" s="2778">
        <v>18.910000000000004</v>
      </c>
      <c r="D1373" s="1797" t="s">
        <v>1939</v>
      </c>
      <c r="E1373" s="2304"/>
      <c r="F1373" s="2775">
        <v>9</v>
      </c>
      <c r="G1373" s="2982">
        <v>0.41999999999999993</v>
      </c>
      <c r="H1373" s="2775"/>
      <c r="I1373" s="2980">
        <f t="shared" ref="I1373:I1428" si="36">IF(OR(G1373=F1373,G1373&gt;F1373),1,0)</f>
        <v>0</v>
      </c>
      <c r="J1373" s="2408"/>
      <c r="K1373" s="2781"/>
      <c r="L1373" s="2782"/>
      <c r="M1373" s="2782"/>
      <c r="N1373" s="2306"/>
      <c r="O1373" s="2306"/>
      <c r="P1373" s="2306"/>
    </row>
    <row r="1374" spans="1:24" s="2308" customFormat="1" ht="24.95" customHeight="1" outlineLevel="1">
      <c r="A1374" s="1162"/>
      <c r="B1374" s="2772" t="s">
        <v>1881</v>
      </c>
      <c r="C1374" s="2778">
        <v>14.120000000000001</v>
      </c>
      <c r="D1374" s="1797" t="s">
        <v>1939</v>
      </c>
      <c r="E1374" s="2304"/>
      <c r="F1374" s="2775">
        <v>7</v>
      </c>
      <c r="G1374" s="2982">
        <v>0</v>
      </c>
      <c r="H1374" s="2775"/>
      <c r="I1374" s="2980">
        <f t="shared" si="36"/>
        <v>0</v>
      </c>
      <c r="J1374" s="2408"/>
      <c r="K1374" s="2781"/>
      <c r="L1374" s="2782"/>
      <c r="M1374" s="2782"/>
      <c r="N1374" s="2306"/>
      <c r="O1374" s="2306"/>
      <c r="P1374" s="2306"/>
    </row>
    <row r="1375" spans="1:24" s="2308" customFormat="1" ht="24.95" customHeight="1" outlineLevel="1">
      <c r="A1375" s="1162"/>
      <c r="B1375" s="2772" t="s">
        <v>1882</v>
      </c>
      <c r="C1375" s="2778">
        <v>2.6</v>
      </c>
      <c r="D1375" s="1797" t="s">
        <v>1939</v>
      </c>
      <c r="E1375" s="2304"/>
      <c r="F1375" s="2775">
        <v>2.6</v>
      </c>
      <c r="G1375" s="2982">
        <v>1.4</v>
      </c>
      <c r="H1375" s="2775"/>
      <c r="I1375" s="2980">
        <f t="shared" si="36"/>
        <v>0</v>
      </c>
      <c r="J1375" s="2408"/>
      <c r="K1375" s="2781"/>
      <c r="L1375" s="2782"/>
      <c r="M1375" s="2782"/>
      <c r="N1375" s="2306"/>
      <c r="O1375" s="2306"/>
      <c r="P1375" s="2306"/>
    </row>
    <row r="1376" spans="1:24" s="2308" customFormat="1" ht="24.95" customHeight="1" outlineLevel="1">
      <c r="A1376" s="1162"/>
      <c r="B1376" s="2772" t="s">
        <v>1883</v>
      </c>
      <c r="C1376" s="2778">
        <v>1.2</v>
      </c>
      <c r="D1376" s="1797" t="s">
        <v>1939</v>
      </c>
      <c r="E1376" s="2304"/>
      <c r="F1376" s="2775">
        <v>1.2</v>
      </c>
      <c r="G1376" s="2982">
        <v>1.5199999999999996</v>
      </c>
      <c r="H1376" s="2775"/>
      <c r="I1376" s="2980">
        <f t="shared" si="36"/>
        <v>1</v>
      </c>
      <c r="J1376" s="2408"/>
      <c r="K1376" s="2781"/>
      <c r="L1376" s="2782"/>
      <c r="M1376" s="2782"/>
      <c r="N1376" s="2306"/>
      <c r="O1376" s="2306"/>
      <c r="P1376" s="2306"/>
    </row>
    <row r="1377" spans="1:16" s="2308" customFormat="1" ht="24.95" customHeight="1">
      <c r="A1377" s="1162"/>
      <c r="B1377" s="824" t="s">
        <v>1884</v>
      </c>
      <c r="C1377" s="2776">
        <v>36.830000000000013</v>
      </c>
      <c r="D1377" s="1797" t="s">
        <v>1939</v>
      </c>
      <c r="E1377" s="2304"/>
      <c r="F1377" s="2777">
        <v>19.8</v>
      </c>
      <c r="G1377" s="2981">
        <v>3.3399999999999994</v>
      </c>
      <c r="H1377" s="2777"/>
      <c r="I1377" s="2980">
        <f t="shared" si="36"/>
        <v>0</v>
      </c>
      <c r="J1377" s="2408"/>
      <c r="K1377" s="2779"/>
      <c r="L1377" s="2780"/>
      <c r="M1377" s="2780"/>
      <c r="N1377" s="2306"/>
      <c r="O1377" s="2306"/>
      <c r="P1377" s="2306"/>
    </row>
    <row r="1378" spans="1:16" s="2308" customFormat="1" ht="24.95" customHeight="1" outlineLevel="1">
      <c r="A1378" s="1162"/>
      <c r="B1378" s="2772" t="s">
        <v>1885</v>
      </c>
      <c r="C1378" s="2778">
        <v>2.0499999999999998</v>
      </c>
      <c r="D1378" s="1797" t="s">
        <v>1939</v>
      </c>
      <c r="E1378" s="2304"/>
      <c r="F1378" s="2775">
        <v>2.0499999999999998</v>
      </c>
      <c r="G1378" s="2982">
        <v>0</v>
      </c>
      <c r="H1378" s="2775"/>
      <c r="I1378" s="2980">
        <f t="shared" si="36"/>
        <v>0</v>
      </c>
      <c r="J1378" s="2408"/>
      <c r="K1378" s="2781"/>
      <c r="L1378" s="2782"/>
      <c r="M1378" s="2782"/>
      <c r="N1378" s="2306"/>
      <c r="O1378" s="2306"/>
      <c r="P1378" s="2306"/>
    </row>
    <row r="1379" spans="1:16" s="2308" customFormat="1" ht="24.95" customHeight="1" outlineLevel="1">
      <c r="A1379" s="1162"/>
      <c r="B1379" s="2772" t="s">
        <v>1886</v>
      </c>
      <c r="C1379" s="2778">
        <v>9.4599999999999991</v>
      </c>
      <c r="D1379" s="1797" t="s">
        <v>1939</v>
      </c>
      <c r="E1379" s="2304"/>
      <c r="F1379" s="2775">
        <v>9.4599999999999991</v>
      </c>
      <c r="G1379" s="2982">
        <v>8.26</v>
      </c>
      <c r="H1379" s="2775"/>
      <c r="I1379" s="2980">
        <f t="shared" si="36"/>
        <v>0</v>
      </c>
      <c r="J1379" s="2408"/>
      <c r="K1379" s="2781"/>
      <c r="L1379" s="2782"/>
      <c r="M1379" s="2782"/>
      <c r="N1379" s="2306"/>
      <c r="O1379" s="2306"/>
      <c r="P1379" s="2306"/>
    </row>
    <row r="1380" spans="1:16" s="2308" customFormat="1" ht="24.95" customHeight="1" outlineLevel="1">
      <c r="A1380" s="1162"/>
      <c r="B1380" s="2772" t="s">
        <v>1887</v>
      </c>
      <c r="C1380" s="2778">
        <v>11.719999999999999</v>
      </c>
      <c r="D1380" s="1797" t="s">
        <v>1939</v>
      </c>
      <c r="E1380" s="2304"/>
      <c r="F1380" s="2775">
        <v>6</v>
      </c>
      <c r="G1380" s="2982">
        <v>11.719999999999999</v>
      </c>
      <c r="H1380" s="2775"/>
      <c r="I1380" s="2980">
        <f t="shared" si="36"/>
        <v>1</v>
      </c>
      <c r="J1380" s="2408"/>
      <c r="K1380" s="2781"/>
      <c r="L1380" s="2782"/>
      <c r="M1380" s="2782"/>
      <c r="N1380" s="2306"/>
      <c r="O1380" s="2306"/>
      <c r="P1380" s="2306"/>
    </row>
    <row r="1381" spans="1:16" s="2308" customFormat="1" ht="24.95" customHeight="1">
      <c r="A1381" s="1162"/>
      <c r="B1381" s="824" t="s">
        <v>1888</v>
      </c>
      <c r="C1381" s="2776">
        <v>23.229999999999997</v>
      </c>
      <c r="D1381" s="1797" t="s">
        <v>1939</v>
      </c>
      <c r="E1381" s="2304"/>
      <c r="F1381" s="2777">
        <v>17.509999999999998</v>
      </c>
      <c r="G1381" s="2981">
        <v>19.979999999999997</v>
      </c>
      <c r="H1381" s="2777"/>
      <c r="I1381" s="2980">
        <f t="shared" si="36"/>
        <v>1</v>
      </c>
      <c r="J1381" s="2408"/>
      <c r="K1381" s="2779"/>
      <c r="L1381" s="2780"/>
      <c r="M1381" s="2780"/>
      <c r="N1381" s="2306"/>
      <c r="O1381" s="2306"/>
      <c r="P1381" s="2306"/>
    </row>
    <row r="1382" spans="1:16" s="2308" customFormat="1" ht="24.95" customHeight="1" outlineLevel="1">
      <c r="A1382" s="1162"/>
      <c r="B1382" s="2772" t="s">
        <v>1889</v>
      </c>
      <c r="C1382" s="2778">
        <v>11.25</v>
      </c>
      <c r="D1382" s="1797" t="s">
        <v>1939</v>
      </c>
      <c r="E1382" s="2304"/>
      <c r="F1382" s="2775">
        <v>6</v>
      </c>
      <c r="G1382" s="2982">
        <v>9.85</v>
      </c>
      <c r="H1382" s="2775"/>
      <c r="I1382" s="2980">
        <f t="shared" si="36"/>
        <v>1</v>
      </c>
      <c r="J1382" s="2408"/>
      <c r="K1382" s="2781"/>
      <c r="L1382" s="2782"/>
      <c r="M1382" s="2782"/>
      <c r="N1382" s="2306"/>
      <c r="O1382" s="2306"/>
      <c r="P1382" s="2306"/>
    </row>
    <row r="1383" spans="1:16" s="2308" customFormat="1" ht="24.95" customHeight="1" outlineLevel="1">
      <c r="A1383" s="1162"/>
      <c r="B1383" s="2772" t="s">
        <v>1890</v>
      </c>
      <c r="C1383" s="2778">
        <v>15.059999999999999</v>
      </c>
      <c r="D1383" s="1797" t="s">
        <v>1939</v>
      </c>
      <c r="E1383" s="2304"/>
      <c r="F1383" s="2775">
        <v>8</v>
      </c>
      <c r="G1383" s="2982">
        <v>12.299999999999999</v>
      </c>
      <c r="H1383" s="2775"/>
      <c r="I1383" s="2980">
        <f t="shared" si="36"/>
        <v>1</v>
      </c>
      <c r="J1383" s="2408"/>
      <c r="K1383" s="2781"/>
      <c r="L1383" s="2782"/>
      <c r="M1383" s="2782"/>
      <c r="N1383" s="2306"/>
      <c r="O1383" s="2306"/>
      <c r="P1383" s="2306"/>
    </row>
    <row r="1384" spans="1:16" s="2308" customFormat="1" ht="24.95" customHeight="1" outlineLevel="1">
      <c r="A1384" s="1162"/>
      <c r="B1384" s="2772" t="s">
        <v>1891</v>
      </c>
      <c r="C1384" s="2778">
        <v>0</v>
      </c>
      <c r="D1384" s="1797" t="s">
        <v>1939</v>
      </c>
      <c r="E1384" s="2304"/>
      <c r="F1384" s="2775">
        <v>0</v>
      </c>
      <c r="G1384" s="2982">
        <v>0.1</v>
      </c>
      <c r="H1384" s="2775"/>
      <c r="I1384" s="2980">
        <f t="shared" si="36"/>
        <v>1</v>
      </c>
      <c r="J1384" s="2408"/>
      <c r="K1384" s="2781"/>
      <c r="L1384" s="2782"/>
      <c r="M1384" s="2782"/>
      <c r="N1384" s="2306"/>
      <c r="O1384" s="2306"/>
      <c r="P1384" s="2306"/>
    </row>
    <row r="1385" spans="1:16" s="2308" customFormat="1" ht="24.95" customHeight="1">
      <c r="A1385" s="1162"/>
      <c r="B1385" s="824" t="s">
        <v>1892</v>
      </c>
      <c r="C1385" s="2776">
        <v>26.31</v>
      </c>
      <c r="D1385" s="1797" t="s">
        <v>1939</v>
      </c>
      <c r="E1385" s="2304"/>
      <c r="F1385" s="2777">
        <v>14</v>
      </c>
      <c r="G1385" s="2981">
        <v>22.25</v>
      </c>
      <c r="H1385" s="2777"/>
      <c r="I1385" s="2980">
        <f t="shared" si="36"/>
        <v>1</v>
      </c>
      <c r="J1385" s="2408"/>
      <c r="K1385" s="2779"/>
      <c r="L1385" s="2780"/>
      <c r="M1385" s="2780"/>
      <c r="N1385" s="2306"/>
      <c r="O1385" s="2306"/>
      <c r="P1385" s="2306"/>
    </row>
    <row r="1386" spans="1:16" s="2308" customFormat="1" ht="24.95" customHeight="1" outlineLevel="1">
      <c r="A1386" s="1162"/>
      <c r="B1386" s="2772" t="s">
        <v>1893</v>
      </c>
      <c r="C1386" s="2778">
        <v>6.62</v>
      </c>
      <c r="D1386" s="1797" t="s">
        <v>1939</v>
      </c>
      <c r="E1386" s="2304"/>
      <c r="F1386" s="2775">
        <v>6.62</v>
      </c>
      <c r="G1386" s="2982">
        <v>3.46</v>
      </c>
      <c r="H1386" s="2775"/>
      <c r="I1386" s="2980">
        <f t="shared" si="36"/>
        <v>0</v>
      </c>
      <c r="J1386" s="2408"/>
      <c r="K1386" s="2781"/>
      <c r="L1386" s="2782"/>
      <c r="M1386" s="2782"/>
      <c r="N1386" s="2306"/>
      <c r="O1386" s="2306"/>
      <c r="P1386" s="2306"/>
    </row>
    <row r="1387" spans="1:16" s="2308" customFormat="1" ht="24.95" customHeight="1" outlineLevel="1">
      <c r="A1387" s="1162"/>
      <c r="B1387" s="2772" t="s">
        <v>1894</v>
      </c>
      <c r="C1387" s="2778">
        <v>19.48</v>
      </c>
      <c r="D1387" s="1797" t="s">
        <v>1939</v>
      </c>
      <c r="E1387" s="2304"/>
      <c r="F1387" s="2775">
        <v>10</v>
      </c>
      <c r="G1387" s="2982">
        <v>12.97</v>
      </c>
      <c r="H1387" s="2775"/>
      <c r="I1387" s="2980">
        <f t="shared" si="36"/>
        <v>1</v>
      </c>
      <c r="J1387" s="2408"/>
      <c r="K1387" s="2781"/>
      <c r="L1387" s="2782"/>
      <c r="M1387" s="2782"/>
      <c r="N1387" s="2306"/>
      <c r="O1387" s="2306"/>
      <c r="P1387" s="2306"/>
    </row>
    <row r="1388" spans="1:16" s="2308" customFormat="1" ht="24.95" customHeight="1" outlineLevel="1">
      <c r="A1388" s="1162"/>
      <c r="B1388" s="2772" t="s">
        <v>1895</v>
      </c>
      <c r="C1388" s="2778">
        <v>1.6</v>
      </c>
      <c r="D1388" s="1797" t="s">
        <v>1939</v>
      </c>
      <c r="E1388" s="2304"/>
      <c r="F1388" s="2775">
        <v>1.6</v>
      </c>
      <c r="G1388" s="2982">
        <v>4.8599999999999994</v>
      </c>
      <c r="H1388" s="2775"/>
      <c r="I1388" s="2980">
        <f t="shared" si="36"/>
        <v>1</v>
      </c>
      <c r="J1388" s="2408"/>
      <c r="K1388" s="2781"/>
      <c r="L1388" s="2782"/>
      <c r="M1388" s="2782"/>
      <c r="N1388" s="2306"/>
      <c r="O1388" s="2306"/>
      <c r="P1388" s="2306"/>
    </row>
    <row r="1389" spans="1:16" s="2308" customFormat="1" ht="24.95" customHeight="1" outlineLevel="1">
      <c r="A1389" s="1162"/>
      <c r="B1389" s="2772" t="s">
        <v>1896</v>
      </c>
      <c r="C1389" s="2778">
        <v>1.04</v>
      </c>
      <c r="D1389" s="1797" t="s">
        <v>1939</v>
      </c>
      <c r="E1389" s="2304"/>
      <c r="F1389" s="2775">
        <v>1.04</v>
      </c>
      <c r="G1389" s="2982">
        <v>1.04</v>
      </c>
      <c r="H1389" s="2775"/>
      <c r="I1389" s="2980">
        <f t="shared" si="36"/>
        <v>1</v>
      </c>
      <c r="J1389" s="2408"/>
      <c r="K1389" s="2781"/>
      <c r="L1389" s="2782"/>
      <c r="M1389" s="2782"/>
      <c r="N1389" s="2306"/>
      <c r="O1389" s="2306"/>
      <c r="P1389" s="2306"/>
    </row>
    <row r="1390" spans="1:16" s="2308" customFormat="1" ht="24.95" customHeight="1">
      <c r="A1390" s="1162"/>
      <c r="B1390" s="824" t="s">
        <v>1897</v>
      </c>
      <c r="C1390" s="2776">
        <v>28.739999999999995</v>
      </c>
      <c r="D1390" s="1797" t="s">
        <v>1939</v>
      </c>
      <c r="E1390" s="2304"/>
      <c r="F1390" s="2777">
        <v>19.260000000000002</v>
      </c>
      <c r="G1390" s="2981">
        <v>22.33</v>
      </c>
      <c r="H1390" s="2777"/>
      <c r="I1390" s="2980">
        <f t="shared" si="36"/>
        <v>1</v>
      </c>
      <c r="J1390" s="2408"/>
      <c r="K1390" s="2779"/>
      <c r="L1390" s="2780"/>
      <c r="M1390" s="2780"/>
      <c r="N1390" s="2306"/>
      <c r="O1390" s="2306"/>
      <c r="P1390" s="2306"/>
    </row>
    <row r="1391" spans="1:16" s="2308" customFormat="1" ht="24.95" customHeight="1" outlineLevel="1">
      <c r="A1391" s="1162"/>
      <c r="B1391" s="2772" t="s">
        <v>1898</v>
      </c>
      <c r="C1391" s="2778">
        <v>20.729999999999997</v>
      </c>
      <c r="D1391" s="1797" t="s">
        <v>1939</v>
      </c>
      <c r="E1391" s="2304"/>
      <c r="F1391" s="2775">
        <v>10</v>
      </c>
      <c r="G1391" s="2982">
        <v>20.729999999999997</v>
      </c>
      <c r="H1391" s="2775"/>
      <c r="I1391" s="2980">
        <f t="shared" si="36"/>
        <v>1</v>
      </c>
      <c r="J1391" s="2408"/>
      <c r="K1391" s="2781"/>
      <c r="L1391" s="2782"/>
      <c r="M1391" s="2782"/>
      <c r="N1391" s="2306"/>
      <c r="O1391" s="2306"/>
      <c r="P1391" s="2306"/>
    </row>
    <row r="1392" spans="1:16" s="2308" customFormat="1" ht="24.95" customHeight="1" outlineLevel="1">
      <c r="A1392" s="1162"/>
      <c r="B1392" s="2772" t="s">
        <v>1899</v>
      </c>
      <c r="C1392" s="2778">
        <v>4.18</v>
      </c>
      <c r="D1392" s="1797" t="s">
        <v>1939</v>
      </c>
      <c r="E1392" s="2304"/>
      <c r="F1392" s="2775">
        <v>4.18</v>
      </c>
      <c r="G1392" s="2982">
        <v>4.2799999999999994</v>
      </c>
      <c r="H1392" s="2775"/>
      <c r="I1392" s="2980">
        <f t="shared" si="36"/>
        <v>1</v>
      </c>
      <c r="J1392" s="2408"/>
      <c r="K1392" s="2781"/>
      <c r="L1392" s="2782"/>
      <c r="M1392" s="2782"/>
      <c r="N1392" s="2306"/>
      <c r="O1392" s="2306"/>
      <c r="P1392" s="2306"/>
    </row>
    <row r="1393" spans="1:16" s="2308" customFormat="1" ht="24.95" customHeight="1">
      <c r="A1393" s="1162"/>
      <c r="B1393" s="824" t="s">
        <v>1900</v>
      </c>
      <c r="C1393" s="2776">
        <v>24.91</v>
      </c>
      <c r="D1393" s="1797" t="s">
        <v>1939</v>
      </c>
      <c r="E1393" s="2304"/>
      <c r="F1393" s="2777">
        <v>14.18</v>
      </c>
      <c r="G1393" s="2981">
        <v>25.009999999999998</v>
      </c>
      <c r="H1393" s="2777"/>
      <c r="I1393" s="2980">
        <f t="shared" si="36"/>
        <v>1</v>
      </c>
      <c r="J1393" s="2408"/>
      <c r="K1393" s="2779"/>
      <c r="L1393" s="2780"/>
      <c r="M1393" s="2780"/>
      <c r="N1393" s="2306"/>
      <c r="O1393" s="2306"/>
      <c r="P1393" s="2306"/>
    </row>
    <row r="1394" spans="1:16" s="2308" customFormat="1" ht="24.95" customHeight="1" outlineLevel="1">
      <c r="A1394" s="1162"/>
      <c r="B1394" s="2772" t="s">
        <v>1901</v>
      </c>
      <c r="C1394" s="2778">
        <v>5.28</v>
      </c>
      <c r="D1394" s="1797" t="s">
        <v>1939</v>
      </c>
      <c r="E1394" s="2304"/>
      <c r="F1394" s="2775">
        <v>5.28</v>
      </c>
      <c r="G1394" s="2982">
        <v>3</v>
      </c>
      <c r="H1394" s="2775"/>
      <c r="I1394" s="2980">
        <f t="shared" si="36"/>
        <v>0</v>
      </c>
      <c r="J1394" s="2408"/>
      <c r="K1394" s="2781"/>
      <c r="L1394" s="2782"/>
      <c r="M1394" s="2782"/>
      <c r="N1394" s="2306"/>
      <c r="O1394" s="2306"/>
      <c r="P1394" s="2306"/>
    </row>
    <row r="1395" spans="1:16" s="2308" customFormat="1" ht="24.95" customHeight="1" outlineLevel="1">
      <c r="A1395" s="1162"/>
      <c r="B1395" s="2772" t="s">
        <v>1902</v>
      </c>
      <c r="C1395" s="2778">
        <v>20.56</v>
      </c>
      <c r="D1395" s="1797" t="s">
        <v>1939</v>
      </c>
      <c r="E1395" s="2304"/>
      <c r="F1395" s="2775">
        <v>10</v>
      </c>
      <c r="G1395" s="2982">
        <v>5.5600000000000005</v>
      </c>
      <c r="H1395" s="2775"/>
      <c r="I1395" s="2980">
        <f t="shared" si="36"/>
        <v>0</v>
      </c>
      <c r="J1395" s="2408"/>
      <c r="K1395" s="2781"/>
      <c r="L1395" s="2782"/>
      <c r="M1395" s="2782"/>
      <c r="N1395" s="2306"/>
      <c r="O1395" s="2306"/>
      <c r="P1395" s="2306"/>
    </row>
    <row r="1396" spans="1:16" s="2308" customFormat="1" ht="24.95" customHeight="1" outlineLevel="1">
      <c r="A1396" s="1162"/>
      <c r="B1396" s="2772" t="s">
        <v>1903</v>
      </c>
      <c r="C1396" s="2778">
        <v>7.59</v>
      </c>
      <c r="D1396" s="1797" t="s">
        <v>1939</v>
      </c>
      <c r="E1396" s="2304"/>
      <c r="F1396" s="2775">
        <v>7.59</v>
      </c>
      <c r="G1396" s="2982">
        <v>7.59</v>
      </c>
      <c r="H1396" s="2775"/>
      <c r="I1396" s="2980">
        <f t="shared" si="36"/>
        <v>1</v>
      </c>
      <c r="J1396" s="2408"/>
      <c r="K1396" s="2781"/>
      <c r="L1396" s="2782"/>
      <c r="M1396" s="2782"/>
      <c r="N1396" s="2306"/>
      <c r="O1396" s="2306"/>
      <c r="P1396" s="2306"/>
    </row>
    <row r="1397" spans="1:16" s="2308" customFormat="1" ht="24.95" customHeight="1" outlineLevel="1">
      <c r="A1397" s="1483"/>
      <c r="B1397" s="2772" t="s">
        <v>1904</v>
      </c>
      <c r="C1397" s="2778">
        <v>0.13</v>
      </c>
      <c r="D1397" s="1797" t="s">
        <v>1939</v>
      </c>
      <c r="E1397" s="2304"/>
      <c r="F1397" s="2775">
        <v>0.13</v>
      </c>
      <c r="G1397" s="2982">
        <v>0.12999999999999989</v>
      </c>
      <c r="H1397" s="2775"/>
      <c r="I1397" s="2980">
        <f t="shared" si="36"/>
        <v>1</v>
      </c>
      <c r="J1397" s="2408"/>
      <c r="K1397" s="2781"/>
      <c r="L1397" s="2782"/>
      <c r="M1397" s="2782"/>
      <c r="N1397" s="2306"/>
      <c r="O1397" s="2306"/>
      <c r="P1397" s="2306"/>
    </row>
    <row r="1398" spans="1:16" s="2308" customFormat="1" ht="24.95" customHeight="1">
      <c r="A1398" s="1162"/>
      <c r="B1398" s="824" t="s">
        <v>1905</v>
      </c>
      <c r="C1398" s="2776">
        <v>33.56</v>
      </c>
      <c r="D1398" s="1797" t="s">
        <v>1939</v>
      </c>
      <c r="E1398" s="2304"/>
      <c r="F1398" s="2777">
        <v>23</v>
      </c>
      <c r="G1398" s="2981">
        <v>16.279999999999998</v>
      </c>
      <c r="H1398" s="2777"/>
      <c r="I1398" s="2980">
        <f t="shared" si="36"/>
        <v>0</v>
      </c>
      <c r="J1398" s="2408"/>
      <c r="K1398" s="2779"/>
      <c r="L1398" s="2780"/>
      <c r="M1398" s="2780"/>
      <c r="N1398" s="2306"/>
      <c r="O1398" s="2306"/>
      <c r="P1398" s="2306"/>
    </row>
    <row r="1399" spans="1:16" s="2308" customFormat="1" ht="24.95" customHeight="1" outlineLevel="1">
      <c r="A1399" s="1162"/>
      <c r="B1399" s="2772" t="s">
        <v>1906</v>
      </c>
      <c r="C1399" s="2778">
        <v>9.39</v>
      </c>
      <c r="D1399" s="1797" t="s">
        <v>1939</v>
      </c>
      <c r="E1399" s="2304"/>
      <c r="F1399" s="2775">
        <v>9.39</v>
      </c>
      <c r="G1399" s="2982">
        <v>9.2000000000000011</v>
      </c>
      <c r="H1399" s="2775"/>
      <c r="I1399" s="2980">
        <f t="shared" si="36"/>
        <v>0</v>
      </c>
      <c r="J1399" s="2408"/>
      <c r="K1399" s="2781"/>
      <c r="L1399" s="2782"/>
      <c r="M1399" s="2782"/>
      <c r="N1399" s="2306"/>
      <c r="O1399" s="2306"/>
      <c r="P1399" s="2306"/>
    </row>
    <row r="1400" spans="1:16" s="2308" customFormat="1" ht="24.95" customHeight="1" outlineLevel="1">
      <c r="A1400" s="1162"/>
      <c r="B1400" s="2772" t="s">
        <v>1907</v>
      </c>
      <c r="C1400" s="2778">
        <v>11.860000000000001</v>
      </c>
      <c r="D1400" s="1797" t="s">
        <v>1939</v>
      </c>
      <c r="E1400" s="2304"/>
      <c r="F1400" s="2775">
        <v>6</v>
      </c>
      <c r="G1400" s="2982">
        <v>8.3800000000000008</v>
      </c>
      <c r="H1400" s="2775"/>
      <c r="I1400" s="2980">
        <f t="shared" si="36"/>
        <v>1</v>
      </c>
      <c r="J1400" s="2408"/>
      <c r="K1400" s="2781"/>
      <c r="L1400" s="2782"/>
      <c r="M1400" s="2782"/>
      <c r="N1400" s="2306"/>
      <c r="O1400" s="2306"/>
      <c r="P1400" s="2306"/>
    </row>
    <row r="1401" spans="1:16" s="2308" customFormat="1" ht="24.95" customHeight="1" outlineLevel="1">
      <c r="A1401" s="1162"/>
      <c r="B1401" s="2772" t="s">
        <v>1908</v>
      </c>
      <c r="C1401" s="2778">
        <v>3.1599999999999997</v>
      </c>
      <c r="D1401" s="1797" t="s">
        <v>1939</v>
      </c>
      <c r="E1401" s="2304"/>
      <c r="F1401" s="2775">
        <v>3.1599999999999997</v>
      </c>
      <c r="G1401" s="2982">
        <v>4.1500000000000004</v>
      </c>
      <c r="H1401" s="2775"/>
      <c r="I1401" s="2980">
        <f t="shared" si="36"/>
        <v>1</v>
      </c>
      <c r="J1401" s="2408"/>
      <c r="K1401" s="2781"/>
      <c r="L1401" s="2782"/>
      <c r="M1401" s="2782"/>
      <c r="N1401" s="2306"/>
      <c r="O1401" s="2306"/>
      <c r="P1401" s="2306"/>
    </row>
    <row r="1402" spans="1:16" s="2308" customFormat="1" ht="24.95" customHeight="1">
      <c r="A1402" s="1162"/>
      <c r="B1402" s="824" t="s">
        <v>1909</v>
      </c>
      <c r="C1402" s="2776">
        <v>24.41</v>
      </c>
      <c r="D1402" s="1797" t="s">
        <v>1939</v>
      </c>
      <c r="E1402" s="2304"/>
      <c r="F1402" s="2777">
        <v>18.55</v>
      </c>
      <c r="G1402" s="2981">
        <v>21.730000000000004</v>
      </c>
      <c r="H1402" s="2777"/>
      <c r="I1402" s="2980">
        <f t="shared" si="36"/>
        <v>1</v>
      </c>
      <c r="J1402" s="2408"/>
      <c r="K1402" s="2779"/>
      <c r="L1402" s="2780"/>
      <c r="M1402" s="2780"/>
      <c r="N1402" s="2306"/>
      <c r="O1402" s="2306"/>
      <c r="P1402" s="2306"/>
    </row>
    <row r="1403" spans="1:16" s="2308" customFormat="1" ht="24.95" customHeight="1">
      <c r="A1403" s="1162"/>
      <c r="B1403" s="824" t="s">
        <v>1910</v>
      </c>
      <c r="C1403" s="2776">
        <v>2.0299999999999998</v>
      </c>
      <c r="D1403" s="1797" t="s">
        <v>1939</v>
      </c>
      <c r="E1403" s="2304"/>
      <c r="F1403" s="2777">
        <v>2.0299999999999998</v>
      </c>
      <c r="G1403" s="2982">
        <v>2.0299999999999998</v>
      </c>
      <c r="H1403" s="2775"/>
      <c r="I1403" s="2980">
        <f t="shared" si="36"/>
        <v>1</v>
      </c>
      <c r="J1403" s="2408"/>
      <c r="K1403" s="2779"/>
      <c r="L1403" s="2780"/>
      <c r="M1403" s="2780"/>
      <c r="N1403" s="2306"/>
      <c r="O1403" s="2306"/>
      <c r="P1403" s="2306"/>
    </row>
    <row r="1404" spans="1:16" s="2308" customFormat="1" ht="24.95" customHeight="1" outlineLevel="1">
      <c r="A1404" s="1162"/>
      <c r="B1404" s="2772" t="s">
        <v>1911</v>
      </c>
      <c r="C1404" s="2778">
        <v>7.2</v>
      </c>
      <c r="D1404" s="1797" t="s">
        <v>1939</v>
      </c>
      <c r="E1404" s="2304"/>
      <c r="F1404" s="2775">
        <v>7.2</v>
      </c>
      <c r="G1404" s="2982">
        <v>3</v>
      </c>
      <c r="H1404" s="2775"/>
      <c r="I1404" s="2980">
        <f t="shared" si="36"/>
        <v>0</v>
      </c>
      <c r="J1404" s="2408"/>
      <c r="K1404" s="2781"/>
      <c r="L1404" s="2782"/>
      <c r="M1404" s="2782"/>
      <c r="N1404" s="2306"/>
      <c r="O1404" s="2306"/>
      <c r="P1404" s="2306"/>
    </row>
    <row r="1405" spans="1:16" s="2308" customFormat="1" ht="24.95" customHeight="1" outlineLevel="1">
      <c r="A1405" s="1162"/>
      <c r="B1405" s="2772" t="s">
        <v>1912</v>
      </c>
      <c r="C1405" s="2778">
        <v>6.8800000000000008</v>
      </c>
      <c r="D1405" s="1797" t="s">
        <v>1939</v>
      </c>
      <c r="E1405" s="2304"/>
      <c r="F1405" s="2775">
        <v>6.8800000000000008</v>
      </c>
      <c r="G1405" s="2982">
        <v>6.8800000000000008</v>
      </c>
      <c r="H1405" s="2775"/>
      <c r="I1405" s="2980">
        <f t="shared" si="36"/>
        <v>1</v>
      </c>
      <c r="J1405" s="2408"/>
      <c r="K1405" s="2781"/>
      <c r="L1405" s="2782"/>
      <c r="M1405" s="2782"/>
      <c r="N1405" s="2306"/>
      <c r="O1405" s="2306"/>
      <c r="P1405" s="2306"/>
    </row>
    <row r="1406" spans="1:16" s="2308" customFormat="1" ht="24.95" customHeight="1">
      <c r="A1406" s="1162"/>
      <c r="B1406" s="824" t="s">
        <v>1913</v>
      </c>
      <c r="C1406" s="2776">
        <v>14.080000000000002</v>
      </c>
      <c r="D1406" s="1797" t="s">
        <v>1939</v>
      </c>
      <c r="E1406" s="2304"/>
      <c r="F1406" s="2777">
        <v>14.080000000000002</v>
      </c>
      <c r="G1406" s="2981">
        <v>9.8800000000000008</v>
      </c>
      <c r="H1406" s="2777"/>
      <c r="I1406" s="2980">
        <f t="shared" si="36"/>
        <v>0</v>
      </c>
      <c r="J1406" s="2408"/>
      <c r="K1406" s="2779"/>
      <c r="L1406" s="2780"/>
      <c r="M1406" s="2780"/>
      <c r="N1406" s="2306"/>
      <c r="O1406" s="2306"/>
      <c r="P1406" s="2306"/>
    </row>
    <row r="1407" spans="1:16" s="2308" customFormat="1" ht="24.95" customHeight="1" outlineLevel="1">
      <c r="A1407" s="1162"/>
      <c r="B1407" s="2772" t="s">
        <v>1914</v>
      </c>
      <c r="C1407" s="2778">
        <v>11.149000000000001</v>
      </c>
      <c r="D1407" s="1797" t="s">
        <v>1939</v>
      </c>
      <c r="E1407" s="2304"/>
      <c r="F1407" s="2775">
        <v>6</v>
      </c>
      <c r="G1407" s="2982">
        <v>6.23</v>
      </c>
      <c r="H1407" s="2775"/>
      <c r="I1407" s="2980">
        <f t="shared" si="36"/>
        <v>1</v>
      </c>
      <c r="J1407" s="2408"/>
      <c r="K1407" s="2781"/>
      <c r="L1407" s="2782"/>
      <c r="M1407" s="2782"/>
      <c r="N1407" s="2306"/>
      <c r="O1407" s="2306"/>
      <c r="P1407" s="2306"/>
    </row>
    <row r="1408" spans="1:16" s="2308" customFormat="1" ht="24.95" customHeight="1" outlineLevel="1">
      <c r="A1408" s="1162"/>
      <c r="B1408" s="2772" t="s">
        <v>1915</v>
      </c>
      <c r="C1408" s="2778">
        <v>8.5800000000000018</v>
      </c>
      <c r="D1408" s="1797" t="s">
        <v>1939</v>
      </c>
      <c r="E1408" s="2304"/>
      <c r="F1408" s="2775">
        <v>8.5800000000000018</v>
      </c>
      <c r="G1408" s="2982">
        <v>4.95</v>
      </c>
      <c r="H1408" s="2775"/>
      <c r="I1408" s="2980">
        <f t="shared" si="36"/>
        <v>0</v>
      </c>
      <c r="J1408" s="2408"/>
      <c r="K1408" s="2781"/>
      <c r="L1408" s="2782"/>
      <c r="M1408" s="2782"/>
      <c r="N1408" s="2306"/>
      <c r="O1408" s="2306"/>
      <c r="P1408" s="2306"/>
    </row>
    <row r="1409" spans="1:16" s="2308" customFormat="1" ht="24.95" customHeight="1" outlineLevel="1">
      <c r="A1409" s="1162"/>
      <c r="B1409" s="2772" t="s">
        <v>1916</v>
      </c>
      <c r="C1409" s="2778">
        <v>0</v>
      </c>
      <c r="D1409" s="1797" t="s">
        <v>1939</v>
      </c>
      <c r="E1409" s="2304"/>
      <c r="F1409" s="2775">
        <v>0</v>
      </c>
      <c r="G1409" s="2982">
        <v>0</v>
      </c>
      <c r="H1409" s="2775"/>
      <c r="I1409" s="2980"/>
      <c r="J1409" s="2408"/>
      <c r="K1409" s="2781"/>
      <c r="L1409" s="2782"/>
      <c r="M1409" s="2782"/>
      <c r="N1409" s="2306"/>
      <c r="O1409" s="2306"/>
      <c r="P1409" s="2306"/>
    </row>
    <row r="1410" spans="1:16" s="2308" customFormat="1" ht="24.95" customHeight="1">
      <c r="A1410" s="1162"/>
      <c r="B1410" s="824" t="s">
        <v>1917</v>
      </c>
      <c r="C1410" s="2776">
        <v>19.728999999999999</v>
      </c>
      <c r="D1410" s="1797" t="s">
        <v>1939</v>
      </c>
      <c r="E1410" s="2304"/>
      <c r="F1410" s="2777">
        <v>14.580000000000002</v>
      </c>
      <c r="G1410" s="2981">
        <v>11.18</v>
      </c>
      <c r="H1410" s="2777"/>
      <c r="I1410" s="2980">
        <f t="shared" si="36"/>
        <v>0</v>
      </c>
      <c r="J1410" s="2408"/>
      <c r="K1410" s="2779"/>
      <c r="L1410" s="2780"/>
      <c r="M1410" s="2780"/>
      <c r="N1410" s="2306"/>
      <c r="O1410" s="2306"/>
      <c r="P1410" s="2306"/>
    </row>
    <row r="1411" spans="1:16" s="2308" customFormat="1" ht="24.95" customHeight="1" outlineLevel="1">
      <c r="A1411" s="1162"/>
      <c r="B1411" s="2772" t="s">
        <v>1918</v>
      </c>
      <c r="C1411" s="2778">
        <v>0.86999999999999966</v>
      </c>
      <c r="D1411" s="1797" t="s">
        <v>1939</v>
      </c>
      <c r="E1411" s="2304"/>
      <c r="F1411" s="2775">
        <v>0.86999999999999966</v>
      </c>
      <c r="G1411" s="2982">
        <v>0.38999999999999879</v>
      </c>
      <c r="H1411" s="2775"/>
      <c r="I1411" s="2980">
        <f t="shared" si="36"/>
        <v>0</v>
      </c>
      <c r="J1411" s="2408"/>
      <c r="K1411" s="2781"/>
      <c r="L1411" s="2782"/>
      <c r="M1411" s="2782"/>
      <c r="N1411" s="2306"/>
      <c r="O1411" s="2306"/>
      <c r="P1411" s="2306"/>
    </row>
    <row r="1412" spans="1:16" s="2308" customFormat="1" ht="24.95" customHeight="1" outlineLevel="1">
      <c r="A1412" s="1162"/>
      <c r="B1412" s="2772" t="s">
        <v>1919</v>
      </c>
      <c r="C1412" s="2778">
        <v>3.7199999999999998</v>
      </c>
      <c r="D1412" s="1797" t="s">
        <v>1939</v>
      </c>
      <c r="E1412" s="2304"/>
      <c r="F1412" s="2775">
        <v>3.7199999999999998</v>
      </c>
      <c r="G1412" s="2982">
        <v>2.7</v>
      </c>
      <c r="H1412" s="2775"/>
      <c r="I1412" s="2980">
        <f t="shared" si="36"/>
        <v>0</v>
      </c>
      <c r="J1412" s="2408"/>
      <c r="K1412" s="2781"/>
      <c r="L1412" s="2782"/>
      <c r="M1412" s="2782"/>
      <c r="N1412" s="2306"/>
      <c r="O1412" s="2306"/>
      <c r="P1412" s="2306"/>
    </row>
    <row r="1413" spans="1:16" s="2308" customFormat="1" ht="24.95" customHeight="1" outlineLevel="1">
      <c r="A1413" s="1162"/>
      <c r="B1413" s="2772" t="s">
        <v>1920</v>
      </c>
      <c r="C1413" s="2778">
        <v>5.22</v>
      </c>
      <c r="D1413" s="1797" t="s">
        <v>1939</v>
      </c>
      <c r="E1413" s="2304"/>
      <c r="F1413" s="2775">
        <v>5.22</v>
      </c>
      <c r="G1413" s="2982">
        <v>0.45999999999999996</v>
      </c>
      <c r="H1413" s="2775"/>
      <c r="I1413" s="2980">
        <f t="shared" si="36"/>
        <v>0</v>
      </c>
      <c r="J1413" s="2408"/>
      <c r="K1413" s="2781"/>
      <c r="L1413" s="2782"/>
      <c r="M1413" s="2782"/>
      <c r="N1413" s="2306"/>
      <c r="O1413" s="2306"/>
      <c r="P1413" s="2306"/>
    </row>
    <row r="1414" spans="1:16" s="2308" customFormat="1" ht="24.95" customHeight="1">
      <c r="A1414" s="1162"/>
      <c r="B1414" s="824" t="s">
        <v>1921</v>
      </c>
      <c r="C1414" s="2776">
        <v>9.8099999999999987</v>
      </c>
      <c r="D1414" s="1797" t="s">
        <v>1939</v>
      </c>
      <c r="E1414" s="2304"/>
      <c r="F1414" s="2777">
        <v>9.8099999999999987</v>
      </c>
      <c r="G1414" s="2981">
        <v>3.5499999999999989</v>
      </c>
      <c r="H1414" s="2777"/>
      <c r="I1414" s="2980">
        <f t="shared" si="36"/>
        <v>0</v>
      </c>
      <c r="J1414" s="2408"/>
      <c r="K1414" s="2779"/>
      <c r="L1414" s="2780"/>
      <c r="M1414" s="2780"/>
      <c r="N1414" s="2306"/>
      <c r="O1414" s="2306"/>
      <c r="P1414" s="2306"/>
    </row>
    <row r="1415" spans="1:16" s="2308" customFormat="1" ht="24.95" customHeight="1" outlineLevel="1">
      <c r="A1415" s="1162"/>
      <c r="B1415" s="2772" t="s">
        <v>1922</v>
      </c>
      <c r="C1415" s="2778">
        <v>1.56</v>
      </c>
      <c r="D1415" s="1797" t="s">
        <v>1939</v>
      </c>
      <c r="E1415" s="2304"/>
      <c r="F1415" s="2775">
        <v>1.56</v>
      </c>
      <c r="G1415" s="2982">
        <v>0</v>
      </c>
      <c r="H1415" s="2775"/>
      <c r="I1415" s="2980">
        <f t="shared" si="36"/>
        <v>0</v>
      </c>
      <c r="J1415" s="2408"/>
      <c r="K1415" s="2781"/>
      <c r="L1415" s="2782"/>
      <c r="M1415" s="2782"/>
      <c r="N1415" s="2306"/>
      <c r="O1415" s="2306"/>
      <c r="P1415" s="2306"/>
    </row>
    <row r="1416" spans="1:16" s="2308" customFormat="1" ht="24.95" customHeight="1" outlineLevel="1">
      <c r="A1416" s="1162"/>
      <c r="B1416" s="2772" t="s">
        <v>1923</v>
      </c>
      <c r="C1416" s="2778">
        <v>5.8699999999999992</v>
      </c>
      <c r="D1416" s="1797" t="s">
        <v>1939</v>
      </c>
      <c r="E1416" s="2304"/>
      <c r="F1416" s="2775">
        <v>5.8699999999999992</v>
      </c>
      <c r="G1416" s="2982">
        <v>3.59</v>
      </c>
      <c r="H1416" s="2775"/>
      <c r="I1416" s="2980">
        <f t="shared" si="36"/>
        <v>0</v>
      </c>
      <c r="J1416" s="2408"/>
      <c r="K1416" s="2781"/>
      <c r="L1416" s="2782"/>
      <c r="M1416" s="2782"/>
      <c r="N1416" s="2306"/>
      <c r="O1416" s="2306"/>
      <c r="P1416" s="2306"/>
    </row>
    <row r="1417" spans="1:16" s="2308" customFormat="1" ht="24.95" customHeight="1" outlineLevel="1">
      <c r="A1417" s="1162"/>
      <c r="B1417" s="2772" t="s">
        <v>1924</v>
      </c>
      <c r="C1417" s="2778">
        <v>1.76</v>
      </c>
      <c r="D1417" s="1797" t="s">
        <v>1939</v>
      </c>
      <c r="E1417" s="2304"/>
      <c r="F1417" s="2775">
        <v>1.76</v>
      </c>
      <c r="G1417" s="2982">
        <v>1.7599999999999998</v>
      </c>
      <c r="H1417" s="2775"/>
      <c r="I1417" s="2980">
        <f t="shared" si="36"/>
        <v>1</v>
      </c>
      <c r="J1417" s="2408"/>
      <c r="K1417" s="2781"/>
      <c r="L1417" s="2782"/>
      <c r="M1417" s="2782"/>
      <c r="N1417" s="2306"/>
      <c r="O1417" s="2306"/>
      <c r="P1417" s="2306"/>
    </row>
    <row r="1418" spans="1:16" s="2308" customFormat="1" ht="24.95" customHeight="1" outlineLevel="1">
      <c r="A1418" s="1162"/>
      <c r="B1418" s="2772" t="s">
        <v>1925</v>
      </c>
      <c r="C1418" s="2778">
        <v>0.01</v>
      </c>
      <c r="D1418" s="1797" t="s">
        <v>1939</v>
      </c>
      <c r="E1418" s="2304"/>
      <c r="F1418" s="2775">
        <v>0.01</v>
      </c>
      <c r="G1418" s="2982">
        <v>0.51</v>
      </c>
      <c r="H1418" s="2775"/>
      <c r="I1418" s="2980">
        <f t="shared" si="36"/>
        <v>1</v>
      </c>
      <c r="J1418" s="2408"/>
      <c r="K1418" s="2781"/>
      <c r="L1418" s="2782"/>
      <c r="M1418" s="2782"/>
      <c r="N1418" s="2306"/>
      <c r="O1418" s="2306"/>
      <c r="P1418" s="2306"/>
    </row>
    <row r="1419" spans="1:16" s="2308" customFormat="1" ht="24.95" customHeight="1">
      <c r="A1419" s="1162"/>
      <c r="B1419" s="824" t="s">
        <v>1926</v>
      </c>
      <c r="C1419" s="2776">
        <v>9.1999999999999993</v>
      </c>
      <c r="D1419" s="1797" t="s">
        <v>1939</v>
      </c>
      <c r="E1419" s="2304"/>
      <c r="F1419" s="2777">
        <v>9.1999999999999993</v>
      </c>
      <c r="G1419" s="2981">
        <v>5.8599999999999994</v>
      </c>
      <c r="H1419" s="2777"/>
      <c r="I1419" s="2980">
        <f t="shared" si="36"/>
        <v>0</v>
      </c>
      <c r="J1419" s="2408"/>
      <c r="K1419" s="2779"/>
      <c r="L1419" s="2780"/>
      <c r="M1419" s="2780"/>
      <c r="N1419" s="2306"/>
      <c r="O1419" s="2306"/>
      <c r="P1419" s="2306"/>
    </row>
    <row r="1420" spans="1:16" s="2308" customFormat="1" ht="24.95" customHeight="1" outlineLevel="1">
      <c r="A1420" s="1162"/>
      <c r="B1420" s="2772" t="s">
        <v>1927</v>
      </c>
      <c r="C1420" s="2778">
        <v>3.5</v>
      </c>
      <c r="D1420" s="1797" t="s">
        <v>1939</v>
      </c>
      <c r="E1420" s="2304"/>
      <c r="F1420" s="2775">
        <v>3.5</v>
      </c>
      <c r="G1420" s="2982">
        <v>2.7</v>
      </c>
      <c r="H1420" s="2775"/>
      <c r="I1420" s="2980">
        <f t="shared" si="36"/>
        <v>0</v>
      </c>
      <c r="J1420" s="2408"/>
      <c r="K1420" s="2781"/>
      <c r="L1420" s="2782"/>
      <c r="M1420" s="2782"/>
      <c r="N1420" s="2306"/>
      <c r="O1420" s="2306"/>
      <c r="P1420" s="2306"/>
    </row>
    <row r="1421" spans="1:16" s="2308" customFormat="1" ht="24.95" customHeight="1" outlineLevel="1">
      <c r="A1421" s="1162"/>
      <c r="B1421" s="2772" t="s">
        <v>1928</v>
      </c>
      <c r="C1421" s="2778">
        <v>18.3</v>
      </c>
      <c r="D1421" s="1797" t="s">
        <v>1939</v>
      </c>
      <c r="E1421" s="2304"/>
      <c r="F1421" s="2775">
        <v>9</v>
      </c>
      <c r="G1421" s="2982">
        <v>20.840000000000003</v>
      </c>
      <c r="H1421" s="2775"/>
      <c r="I1421" s="2980">
        <f t="shared" si="36"/>
        <v>1</v>
      </c>
      <c r="J1421" s="2408"/>
      <c r="K1421" s="2781"/>
      <c r="L1421" s="2782"/>
      <c r="M1421" s="2782"/>
      <c r="N1421" s="2306"/>
      <c r="O1421" s="2306"/>
      <c r="P1421" s="2306"/>
    </row>
    <row r="1422" spans="1:16" s="2308" customFormat="1" ht="24.95" customHeight="1">
      <c r="A1422" s="1162"/>
      <c r="B1422" s="824" t="s">
        <v>1929</v>
      </c>
      <c r="C1422" s="2776">
        <v>21.8</v>
      </c>
      <c r="D1422" s="1797" t="s">
        <v>1939</v>
      </c>
      <c r="E1422" s="2304"/>
      <c r="F1422" s="2777">
        <v>12.5</v>
      </c>
      <c r="G1422" s="2981">
        <v>23.540000000000003</v>
      </c>
      <c r="H1422" s="2777"/>
      <c r="I1422" s="2980">
        <f t="shared" si="36"/>
        <v>1</v>
      </c>
      <c r="J1422" s="2408"/>
      <c r="K1422" s="2779"/>
      <c r="L1422" s="2780"/>
      <c r="M1422" s="2780"/>
      <c r="N1422" s="2306"/>
      <c r="O1422" s="2306"/>
      <c r="P1422" s="2306"/>
    </row>
    <row r="1423" spans="1:16" s="2308" customFormat="1" ht="24.95" customHeight="1" outlineLevel="1">
      <c r="A1423" s="1162"/>
      <c r="B1423" s="2772" t="s">
        <v>2185</v>
      </c>
      <c r="C1423" s="2778">
        <v>5.99</v>
      </c>
      <c r="D1423" s="1797" t="s">
        <v>1939</v>
      </c>
      <c r="E1423" s="2304"/>
      <c r="F1423" s="2775">
        <v>5.99</v>
      </c>
      <c r="G1423" s="2982">
        <v>2.41</v>
      </c>
      <c r="H1423" s="2775"/>
      <c r="I1423" s="2980">
        <f t="shared" si="36"/>
        <v>0</v>
      </c>
      <c r="J1423" s="2408"/>
      <c r="K1423" s="2781"/>
      <c r="L1423" s="2782"/>
      <c r="M1423" s="2782"/>
      <c r="N1423" s="2306"/>
      <c r="O1423" s="2306"/>
      <c r="P1423" s="2306"/>
    </row>
    <row r="1424" spans="1:16" s="2308" customFormat="1" ht="24.95" customHeight="1" outlineLevel="1">
      <c r="A1424" s="1162"/>
      <c r="B1424" s="2772" t="s">
        <v>1931</v>
      </c>
      <c r="C1424" s="2778">
        <v>2.94</v>
      </c>
      <c r="D1424" s="1797" t="s">
        <v>1939</v>
      </c>
      <c r="E1424" s="2304"/>
      <c r="F1424" s="2775">
        <v>2.94</v>
      </c>
      <c r="G1424" s="2982">
        <v>4.4600000000000009</v>
      </c>
      <c r="H1424" s="2775"/>
      <c r="I1424" s="2980">
        <f t="shared" si="36"/>
        <v>1</v>
      </c>
      <c r="J1424" s="2408"/>
      <c r="K1424" s="2781"/>
      <c r="L1424" s="2782"/>
      <c r="M1424" s="2782"/>
      <c r="N1424" s="2306"/>
      <c r="O1424" s="2306"/>
      <c r="P1424" s="2306"/>
    </row>
    <row r="1425" spans="1:24" s="2308" customFormat="1" ht="24.95" customHeight="1">
      <c r="A1425" s="2410"/>
      <c r="B1425" s="824" t="s">
        <v>1930</v>
      </c>
      <c r="C1425" s="2776">
        <v>8.93</v>
      </c>
      <c r="D1425" s="1797" t="s">
        <v>1939</v>
      </c>
      <c r="E1425" s="2304"/>
      <c r="F1425" s="2777">
        <v>8.93</v>
      </c>
      <c r="G1425" s="2981">
        <v>6.870000000000001</v>
      </c>
      <c r="H1425" s="2777"/>
      <c r="I1425" s="2980">
        <f t="shared" si="36"/>
        <v>0</v>
      </c>
      <c r="J1425" s="2408"/>
      <c r="K1425" s="2779"/>
      <c r="L1425" s="2780"/>
      <c r="M1425" s="2780"/>
      <c r="N1425" s="2306"/>
      <c r="O1425" s="2306"/>
      <c r="P1425" s="2306"/>
    </row>
    <row r="1426" spans="1:24" s="2308" customFormat="1" ht="24.95" customHeight="1" outlineLevel="1">
      <c r="A1426" s="1162"/>
      <c r="B1426" s="2705" t="s">
        <v>2186</v>
      </c>
      <c r="C1426" s="2778">
        <v>6.68</v>
      </c>
      <c r="D1426" s="1797" t="s">
        <v>1939</v>
      </c>
      <c r="E1426" s="2304"/>
      <c r="F1426" s="2775">
        <v>6.68</v>
      </c>
      <c r="G1426" s="2982">
        <v>3.7299999999999995</v>
      </c>
      <c r="H1426" s="2775"/>
      <c r="I1426" s="2980">
        <f t="shared" si="36"/>
        <v>0</v>
      </c>
      <c r="J1426" s="2408"/>
      <c r="K1426" s="2781"/>
      <c r="L1426" s="2782"/>
      <c r="M1426" s="2782"/>
      <c r="N1426" s="2306"/>
      <c r="O1426" s="2306"/>
      <c r="P1426" s="2306"/>
    </row>
    <row r="1427" spans="1:24" s="2308" customFormat="1" ht="24.95" customHeight="1" outlineLevel="1">
      <c r="A1427" s="1162"/>
      <c r="B1427" s="2772" t="s">
        <v>1934</v>
      </c>
      <c r="C1427" s="2778">
        <v>2.8</v>
      </c>
      <c r="D1427" s="1797" t="s">
        <v>1939</v>
      </c>
      <c r="E1427" s="2304"/>
      <c r="F1427" s="2775">
        <v>2.8</v>
      </c>
      <c r="G1427" s="2982">
        <v>4.46</v>
      </c>
      <c r="H1427" s="2775"/>
      <c r="I1427" s="2980">
        <f t="shared" si="36"/>
        <v>1</v>
      </c>
      <c r="J1427" s="2408"/>
      <c r="K1427" s="2781"/>
      <c r="L1427" s="2782"/>
      <c r="M1427" s="2782"/>
      <c r="N1427" s="2306"/>
      <c r="O1427" s="2306"/>
      <c r="P1427" s="2306"/>
    </row>
    <row r="1428" spans="1:24" s="2308" customFormat="1" ht="24.95" customHeight="1">
      <c r="A1428" s="969"/>
      <c r="B1428" s="824" t="s">
        <v>2187</v>
      </c>
      <c r="C1428" s="2776">
        <v>9.48</v>
      </c>
      <c r="D1428" s="1797" t="s">
        <v>1939</v>
      </c>
      <c r="E1428" s="2420"/>
      <c r="F1428" s="2777">
        <v>9.48</v>
      </c>
      <c r="G1428" s="2981">
        <v>8.19</v>
      </c>
      <c r="H1428" s="2777"/>
      <c r="I1428" s="2980">
        <f t="shared" si="36"/>
        <v>0</v>
      </c>
      <c r="J1428" s="2408"/>
      <c r="K1428" s="2779"/>
      <c r="L1428" s="2780"/>
      <c r="M1428" s="2780"/>
    </row>
    <row r="1429" spans="1:24" ht="26.1" customHeight="1">
      <c r="A1429" s="1295"/>
      <c r="B1429" s="850"/>
      <c r="C1429" s="1781"/>
      <c r="D1429" s="1785"/>
      <c r="E1429" s="1878"/>
      <c r="F1429" s="1688"/>
      <c r="G1429" s="1876"/>
      <c r="H1429" s="1931"/>
      <c r="I1429" s="1931"/>
      <c r="J1429" s="1931"/>
      <c r="W1429" s="2002"/>
      <c r="X1429" s="1997"/>
    </row>
    <row r="1430" spans="1:24" ht="26.1" customHeight="1">
      <c r="A1430" s="1295"/>
      <c r="B1430" s="847"/>
      <c r="C1430" s="849"/>
      <c r="D1430" s="1785"/>
      <c r="E1430" s="1876"/>
      <c r="F1430" s="1688"/>
      <c r="G1430" s="1876"/>
      <c r="H1430" s="1931"/>
      <c r="I1430" s="1931"/>
      <c r="J1430" s="1931"/>
      <c r="W1430" s="2002"/>
      <c r="X1430" s="1999"/>
    </row>
    <row r="1431" spans="1:24" ht="26.1" customHeight="1">
      <c r="A1431" s="2227"/>
      <c r="B1431" s="802"/>
      <c r="C1431" s="1617"/>
      <c r="D1431" s="1620"/>
      <c r="E1431" s="1882"/>
      <c r="F1431" s="1882"/>
      <c r="G1431" s="1882"/>
      <c r="H1431" s="56"/>
      <c r="I1431" s="56"/>
      <c r="J1431" s="56"/>
      <c r="W1431" s="2002"/>
      <c r="X1431" s="2000"/>
    </row>
    <row r="1432" spans="1:24" s="3384" customFormat="1" ht="26.1" customHeight="1">
      <c r="A1432" s="3904" t="s">
        <v>2282</v>
      </c>
      <c r="B1432" s="4610" t="s">
        <v>2287</v>
      </c>
      <c r="C1432" s="4611"/>
      <c r="D1432" s="4612"/>
      <c r="E1432" s="3498" t="s">
        <v>936</v>
      </c>
      <c r="F1432" s="3380"/>
      <c r="G1432" s="3380"/>
      <c r="H1432" s="3609"/>
      <c r="I1432" s="3609"/>
      <c r="J1432" s="3439" t="s">
        <v>1999</v>
      </c>
      <c r="O1432" s="3384">
        <v>26</v>
      </c>
    </row>
    <row r="1433" spans="1:24" s="3384" customFormat="1" ht="26.1" customHeight="1">
      <c r="A1433" s="3831"/>
      <c r="B1433" s="3373" t="s">
        <v>1415</v>
      </c>
      <c r="C1433" s="3374"/>
      <c r="D1433" s="3374"/>
      <c r="E1433" s="3474" t="s">
        <v>943</v>
      </c>
      <c r="F1433" s="3389"/>
      <c r="G1433" s="3389"/>
      <c r="H1433" s="3392"/>
      <c r="I1433" s="3392"/>
      <c r="J1433" s="3392"/>
    </row>
    <row r="1434" spans="1:24" s="3384" customFormat="1" ht="20.100000000000001" customHeight="1">
      <c r="A1434" s="3831"/>
      <c r="B1434" s="3555" t="s">
        <v>2069</v>
      </c>
      <c r="C1434" s="3817"/>
      <c r="D1434" s="3885"/>
      <c r="E1434" s="3474" t="s">
        <v>663</v>
      </c>
      <c r="F1434" s="3419"/>
      <c r="G1434" s="3420"/>
      <c r="H1434" s="3128"/>
      <c r="I1434" s="3128"/>
      <c r="J1434" s="3128"/>
      <c r="K1434" s="3917"/>
      <c r="L1434" s="3917"/>
    </row>
    <row r="1435" spans="1:24" s="3230" customFormat="1" ht="20.100000000000001" customHeight="1">
      <c r="A1435" s="3628"/>
      <c r="B1435" s="3133" t="s">
        <v>1938</v>
      </c>
      <c r="C1435" s="3224"/>
      <c r="D1435" s="3225"/>
      <c r="E1435" s="3226"/>
      <c r="F1435" s="3689">
        <v>1</v>
      </c>
      <c r="G1435" s="3689"/>
      <c r="H1435" s="3689"/>
      <c r="I1435" s="3689"/>
      <c r="J1435" s="3601"/>
      <c r="K1435" s="3228"/>
      <c r="L1435" s="3228"/>
      <c r="M1435" s="3229"/>
      <c r="N1435" s="3228"/>
      <c r="O1435" s="3228"/>
      <c r="P1435" s="3228"/>
    </row>
    <row r="1436" spans="1:24" s="3230" customFormat="1" ht="20.100000000000001" customHeight="1" outlineLevel="1">
      <c r="A1436" s="3223"/>
      <c r="B1436" s="3133" t="s">
        <v>1880</v>
      </c>
      <c r="C1436" s="3224"/>
      <c r="D1436" s="3225"/>
      <c r="E1436" s="3226"/>
      <c r="F1436" s="3689">
        <v>1</v>
      </c>
      <c r="G1436" s="3689"/>
      <c r="H1436" s="3689"/>
      <c r="I1436" s="3689"/>
      <c r="J1436" s="3601"/>
      <c r="K1436" s="3228"/>
      <c r="L1436" s="3228"/>
      <c r="M1436" s="3229"/>
      <c r="N1436" s="3228"/>
      <c r="O1436" s="3228"/>
      <c r="P1436" s="3228"/>
    </row>
    <row r="1437" spans="1:24" s="3230" customFormat="1" ht="20.100000000000001" customHeight="1" outlineLevel="1">
      <c r="A1437" s="3223"/>
      <c r="B1437" s="3133" t="s">
        <v>1881</v>
      </c>
      <c r="C1437" s="3224"/>
      <c r="D1437" s="3225"/>
      <c r="E1437" s="3226"/>
      <c r="F1437" s="3689">
        <v>1</v>
      </c>
      <c r="G1437" s="3689"/>
      <c r="H1437" s="3689"/>
      <c r="I1437" s="3689"/>
      <c r="J1437" s="3601"/>
      <c r="K1437" s="3228"/>
      <c r="L1437" s="3228"/>
      <c r="M1437" s="3229"/>
      <c r="N1437" s="3228"/>
      <c r="O1437" s="3228"/>
      <c r="P1437" s="3228"/>
    </row>
    <row r="1438" spans="1:24" s="3230" customFormat="1" ht="20.100000000000001" customHeight="1" outlineLevel="1">
      <c r="A1438" s="3223"/>
      <c r="B1438" s="3133" t="s">
        <v>1882</v>
      </c>
      <c r="C1438" s="3224"/>
      <c r="D1438" s="3225"/>
      <c r="E1438" s="3226"/>
      <c r="F1438" s="3689">
        <v>1</v>
      </c>
      <c r="G1438" s="3689"/>
      <c r="H1438" s="3689"/>
      <c r="I1438" s="3689"/>
      <c r="J1438" s="3601"/>
      <c r="K1438" s="3228"/>
      <c r="L1438" s="3228"/>
      <c r="M1438" s="3229"/>
      <c r="N1438" s="3228"/>
      <c r="O1438" s="3228"/>
      <c r="P1438" s="3228"/>
    </row>
    <row r="1439" spans="1:24" s="3230" customFormat="1" ht="20.100000000000001" customHeight="1" outlineLevel="1">
      <c r="A1439" s="3223"/>
      <c r="B1439" s="3133" t="s">
        <v>1883</v>
      </c>
      <c r="C1439" s="3224"/>
      <c r="D1439" s="3225"/>
      <c r="E1439" s="3226"/>
      <c r="F1439" s="3689">
        <v>1</v>
      </c>
      <c r="G1439" s="3689"/>
      <c r="H1439" s="3689"/>
      <c r="I1439" s="3689"/>
      <c r="J1439" s="3601"/>
      <c r="K1439" s="3228"/>
      <c r="L1439" s="3228"/>
      <c r="M1439" s="3229"/>
      <c r="N1439" s="3228"/>
      <c r="O1439" s="3228"/>
      <c r="P1439" s="3228"/>
    </row>
    <row r="1440" spans="1:24" s="3230" customFormat="1" ht="20.100000000000001" customHeight="1">
      <c r="A1440" s="3223"/>
      <c r="B1440" s="3133" t="s">
        <v>1884</v>
      </c>
      <c r="C1440" s="3224"/>
      <c r="D1440" s="3225"/>
      <c r="E1440" s="3226"/>
      <c r="F1440" s="3689">
        <v>1</v>
      </c>
      <c r="G1440" s="3689"/>
      <c r="H1440" s="3689"/>
      <c r="I1440" s="3689"/>
      <c r="J1440" s="3601"/>
      <c r="K1440" s="3228"/>
      <c r="L1440" s="3228"/>
      <c r="M1440" s="3229"/>
      <c r="N1440" s="3228"/>
      <c r="O1440" s="3228"/>
      <c r="P1440" s="3228"/>
    </row>
    <row r="1441" spans="1:16" s="3230" customFormat="1" ht="20.100000000000001" customHeight="1" outlineLevel="1">
      <c r="A1441" s="3223"/>
      <c r="B1441" s="3133" t="s">
        <v>1885</v>
      </c>
      <c r="C1441" s="3224"/>
      <c r="D1441" s="3225"/>
      <c r="E1441" s="3226"/>
      <c r="F1441" s="3689">
        <v>1</v>
      </c>
      <c r="G1441" s="3689"/>
      <c r="H1441" s="3689"/>
      <c r="I1441" s="3689"/>
      <c r="J1441" s="3601"/>
      <c r="K1441" s="3228"/>
      <c r="L1441" s="3228"/>
      <c r="M1441" s="3229"/>
      <c r="N1441" s="3228"/>
      <c r="O1441" s="3228"/>
      <c r="P1441" s="3228"/>
    </row>
    <row r="1442" spans="1:16" s="3230" customFormat="1" ht="20.100000000000001" customHeight="1" outlineLevel="1">
      <c r="A1442" s="3223"/>
      <c r="B1442" s="3133" t="s">
        <v>1886</v>
      </c>
      <c r="C1442" s="3224"/>
      <c r="D1442" s="3225"/>
      <c r="E1442" s="3226"/>
      <c r="F1442" s="3689">
        <v>1</v>
      </c>
      <c r="G1442" s="3689"/>
      <c r="H1442" s="3689"/>
      <c r="I1442" s="3689"/>
      <c r="J1442" s="3601"/>
      <c r="K1442" s="3228"/>
      <c r="L1442" s="3228"/>
      <c r="M1442" s="3229"/>
      <c r="N1442" s="3228"/>
      <c r="O1442" s="3228"/>
      <c r="P1442" s="3228"/>
    </row>
    <row r="1443" spans="1:16" s="3230" customFormat="1" ht="20.100000000000001" customHeight="1" outlineLevel="1">
      <c r="A1443" s="3223"/>
      <c r="B1443" s="3133" t="s">
        <v>1887</v>
      </c>
      <c r="C1443" s="3224"/>
      <c r="D1443" s="3225"/>
      <c r="E1443" s="3226"/>
      <c r="F1443" s="3689">
        <v>1</v>
      </c>
      <c r="G1443" s="3689"/>
      <c r="H1443" s="3689"/>
      <c r="I1443" s="3689"/>
      <c r="J1443" s="3601"/>
      <c r="K1443" s="3228"/>
      <c r="L1443" s="3228"/>
      <c r="M1443" s="3229"/>
      <c r="N1443" s="3228"/>
      <c r="O1443" s="3228"/>
      <c r="P1443" s="3228"/>
    </row>
    <row r="1444" spans="1:16" s="3230" customFormat="1" ht="20.100000000000001" customHeight="1">
      <c r="A1444" s="3223"/>
      <c r="B1444" s="3133" t="s">
        <v>1888</v>
      </c>
      <c r="C1444" s="3224"/>
      <c r="D1444" s="3225"/>
      <c r="E1444" s="3226"/>
      <c r="F1444" s="3689">
        <v>1</v>
      </c>
      <c r="G1444" s="3689"/>
      <c r="H1444" s="3689"/>
      <c r="I1444" s="3689"/>
      <c r="J1444" s="3601"/>
      <c r="K1444" s="3228"/>
      <c r="L1444" s="3228"/>
      <c r="M1444" s="3229"/>
      <c r="N1444" s="3228"/>
      <c r="O1444" s="3228"/>
      <c r="P1444" s="3228"/>
    </row>
    <row r="1445" spans="1:16" s="3230" customFormat="1" ht="20.100000000000001" customHeight="1" outlineLevel="1">
      <c r="A1445" s="3223"/>
      <c r="B1445" s="3133" t="s">
        <v>1889</v>
      </c>
      <c r="C1445" s="3224"/>
      <c r="D1445" s="3225"/>
      <c r="E1445" s="3226"/>
      <c r="F1445" s="3689">
        <v>1</v>
      </c>
      <c r="G1445" s="3689"/>
      <c r="H1445" s="3689"/>
      <c r="I1445" s="3689"/>
      <c r="J1445" s="3601"/>
      <c r="K1445" s="3228"/>
      <c r="L1445" s="3228"/>
      <c r="M1445" s="3229"/>
      <c r="N1445" s="3228"/>
      <c r="O1445" s="3228"/>
      <c r="P1445" s="3228"/>
    </row>
    <row r="1446" spans="1:16" s="3230" customFormat="1" ht="20.100000000000001" customHeight="1" outlineLevel="1">
      <c r="A1446" s="3223"/>
      <c r="B1446" s="3133" t="s">
        <v>1890</v>
      </c>
      <c r="C1446" s="3224"/>
      <c r="D1446" s="3225"/>
      <c r="E1446" s="3226"/>
      <c r="F1446" s="3689">
        <v>1</v>
      </c>
      <c r="G1446" s="3689"/>
      <c r="H1446" s="3689"/>
      <c r="I1446" s="3689"/>
      <c r="J1446" s="3601"/>
      <c r="K1446" s="3228"/>
      <c r="L1446" s="3228"/>
      <c r="M1446" s="3229"/>
      <c r="N1446" s="3228"/>
      <c r="O1446" s="3228"/>
      <c r="P1446" s="3228"/>
    </row>
    <row r="1447" spans="1:16" s="3230" customFormat="1" ht="20.100000000000001" customHeight="1" outlineLevel="1">
      <c r="A1447" s="3223"/>
      <c r="B1447" s="3133" t="s">
        <v>1891</v>
      </c>
      <c r="C1447" s="3224"/>
      <c r="D1447" s="3225"/>
      <c r="E1447" s="3226"/>
      <c r="F1447" s="3689">
        <v>1</v>
      </c>
      <c r="G1447" s="3689"/>
      <c r="H1447" s="3689"/>
      <c r="I1447" s="3689"/>
      <c r="J1447" s="3601"/>
      <c r="K1447" s="3228"/>
      <c r="L1447" s="3228"/>
      <c r="M1447" s="3229"/>
      <c r="N1447" s="3228"/>
      <c r="O1447" s="3228"/>
      <c r="P1447" s="3228"/>
    </row>
    <row r="1448" spans="1:16" s="3230" customFormat="1" ht="20.100000000000001" customHeight="1">
      <c r="A1448" s="3223"/>
      <c r="B1448" s="3133" t="s">
        <v>1892</v>
      </c>
      <c r="C1448" s="3224"/>
      <c r="D1448" s="3225"/>
      <c r="E1448" s="3226"/>
      <c r="F1448" s="3689">
        <v>1</v>
      </c>
      <c r="G1448" s="3689"/>
      <c r="H1448" s="3689"/>
      <c r="I1448" s="3689"/>
      <c r="J1448" s="3601"/>
      <c r="K1448" s="3228"/>
      <c r="L1448" s="3228"/>
      <c r="M1448" s="3229"/>
      <c r="N1448" s="3228"/>
      <c r="O1448" s="3228"/>
      <c r="P1448" s="3228"/>
    </row>
    <row r="1449" spans="1:16" s="3230" customFormat="1" ht="20.100000000000001" customHeight="1" outlineLevel="1">
      <c r="A1449" s="3223"/>
      <c r="B1449" s="3133" t="s">
        <v>1893</v>
      </c>
      <c r="C1449" s="3224"/>
      <c r="D1449" s="3225"/>
      <c r="E1449" s="3226"/>
      <c r="F1449" s="3689">
        <v>1</v>
      </c>
      <c r="G1449" s="3689"/>
      <c r="H1449" s="3689"/>
      <c r="I1449" s="3689"/>
      <c r="J1449" s="3601"/>
      <c r="K1449" s="3228"/>
      <c r="L1449" s="3228"/>
      <c r="M1449" s="3229"/>
      <c r="N1449" s="3228"/>
      <c r="O1449" s="3228"/>
      <c r="P1449" s="3228"/>
    </row>
    <row r="1450" spans="1:16" s="3230" customFormat="1" ht="20.100000000000001" customHeight="1" outlineLevel="1">
      <c r="A1450" s="3223"/>
      <c r="B1450" s="3133" t="s">
        <v>1894</v>
      </c>
      <c r="C1450" s="3224"/>
      <c r="D1450" s="3225"/>
      <c r="E1450" s="3226"/>
      <c r="F1450" s="3689">
        <v>1</v>
      </c>
      <c r="G1450" s="3689"/>
      <c r="H1450" s="3689"/>
      <c r="I1450" s="3689"/>
      <c r="J1450" s="3601"/>
      <c r="K1450" s="3228"/>
      <c r="L1450" s="3228"/>
      <c r="M1450" s="3229"/>
      <c r="N1450" s="3228"/>
      <c r="O1450" s="3228"/>
      <c r="P1450" s="3228"/>
    </row>
    <row r="1451" spans="1:16" s="3230" customFormat="1" ht="20.100000000000001" customHeight="1" outlineLevel="1">
      <c r="A1451" s="3223"/>
      <c r="B1451" s="3133" t="s">
        <v>1895</v>
      </c>
      <c r="C1451" s="3224"/>
      <c r="D1451" s="3225"/>
      <c r="E1451" s="3226"/>
      <c r="F1451" s="3689">
        <v>1</v>
      </c>
      <c r="G1451" s="3689"/>
      <c r="H1451" s="3689"/>
      <c r="I1451" s="3689"/>
      <c r="J1451" s="3601"/>
      <c r="K1451" s="3228"/>
      <c r="L1451" s="3228"/>
      <c r="M1451" s="3229"/>
      <c r="N1451" s="3228"/>
      <c r="O1451" s="3228"/>
      <c r="P1451" s="3228"/>
    </row>
    <row r="1452" spans="1:16" s="3230" customFormat="1" ht="20.100000000000001" customHeight="1" outlineLevel="1">
      <c r="A1452" s="3223"/>
      <c r="B1452" s="3133" t="s">
        <v>1896</v>
      </c>
      <c r="C1452" s="3224"/>
      <c r="D1452" s="3225"/>
      <c r="E1452" s="3226"/>
      <c r="F1452" s="3689">
        <v>1</v>
      </c>
      <c r="G1452" s="3689"/>
      <c r="H1452" s="3689"/>
      <c r="I1452" s="3689"/>
      <c r="J1452" s="3601"/>
      <c r="K1452" s="3228"/>
      <c r="L1452" s="3228"/>
      <c r="M1452" s="3229"/>
      <c r="N1452" s="3228"/>
      <c r="O1452" s="3228"/>
      <c r="P1452" s="3228"/>
    </row>
    <row r="1453" spans="1:16" s="3230" customFormat="1" ht="20.100000000000001" customHeight="1">
      <c r="A1453" s="3223"/>
      <c r="B1453" s="3133" t="s">
        <v>1897</v>
      </c>
      <c r="C1453" s="3224"/>
      <c r="D1453" s="3225"/>
      <c r="E1453" s="3226"/>
      <c r="F1453" s="3689">
        <v>1</v>
      </c>
      <c r="G1453" s="3689"/>
      <c r="H1453" s="3689"/>
      <c r="I1453" s="3689"/>
      <c r="J1453" s="3601"/>
      <c r="K1453" s="3228"/>
      <c r="L1453" s="3228"/>
      <c r="M1453" s="3229"/>
      <c r="N1453" s="3228"/>
      <c r="O1453" s="3228"/>
      <c r="P1453" s="3228"/>
    </row>
    <row r="1454" spans="1:16" s="3230" customFormat="1" ht="20.100000000000001" customHeight="1" outlineLevel="1">
      <c r="A1454" s="3223"/>
      <c r="B1454" s="3133" t="s">
        <v>1898</v>
      </c>
      <c r="C1454" s="3224"/>
      <c r="D1454" s="3225"/>
      <c r="E1454" s="3226"/>
      <c r="F1454" s="3689">
        <v>1</v>
      </c>
      <c r="G1454" s="3689"/>
      <c r="H1454" s="3689"/>
      <c r="I1454" s="3689"/>
      <c r="J1454" s="3601"/>
      <c r="K1454" s="3228"/>
      <c r="L1454" s="3228"/>
      <c r="M1454" s="3229"/>
      <c r="N1454" s="3228"/>
      <c r="O1454" s="3228"/>
      <c r="P1454" s="3228"/>
    </row>
    <row r="1455" spans="1:16" s="3230" customFormat="1" ht="20.100000000000001" customHeight="1" outlineLevel="1">
      <c r="A1455" s="3223"/>
      <c r="B1455" s="3133" t="s">
        <v>1899</v>
      </c>
      <c r="C1455" s="3224"/>
      <c r="D1455" s="3225"/>
      <c r="E1455" s="3226"/>
      <c r="F1455" s="3689">
        <v>1</v>
      </c>
      <c r="G1455" s="3689"/>
      <c r="H1455" s="3689"/>
      <c r="I1455" s="3689"/>
      <c r="J1455" s="3601"/>
      <c r="K1455" s="3228"/>
      <c r="L1455" s="3228"/>
      <c r="M1455" s="3229"/>
      <c r="N1455" s="3228"/>
      <c r="O1455" s="3228"/>
      <c r="P1455" s="3228"/>
    </row>
    <row r="1456" spans="1:16" s="3230" customFormat="1" ht="20.100000000000001" customHeight="1">
      <c r="A1456" s="3223"/>
      <c r="B1456" s="3133" t="s">
        <v>1900</v>
      </c>
      <c r="C1456" s="3224"/>
      <c r="D1456" s="3225"/>
      <c r="E1456" s="3226"/>
      <c r="F1456" s="3689">
        <v>1</v>
      </c>
      <c r="G1456" s="3689"/>
      <c r="H1456" s="3689"/>
      <c r="I1456" s="3689"/>
      <c r="J1456" s="3601"/>
      <c r="K1456" s="3228"/>
      <c r="L1456" s="3228"/>
      <c r="M1456" s="3229"/>
      <c r="N1456" s="3228"/>
      <c r="O1456" s="3228"/>
      <c r="P1456" s="3228"/>
    </row>
    <row r="1457" spans="1:16" s="3230" customFormat="1" ht="20.100000000000001" customHeight="1" outlineLevel="1">
      <c r="A1457" s="3223"/>
      <c r="B1457" s="3133" t="s">
        <v>1901</v>
      </c>
      <c r="C1457" s="3224"/>
      <c r="D1457" s="3225"/>
      <c r="E1457" s="3226"/>
      <c r="F1457" s="3689">
        <v>1</v>
      </c>
      <c r="G1457" s="3689"/>
      <c r="H1457" s="3689"/>
      <c r="I1457" s="3689"/>
      <c r="J1457" s="3601"/>
      <c r="K1457" s="3228"/>
      <c r="L1457" s="3228"/>
      <c r="M1457" s="3229"/>
      <c r="N1457" s="3228"/>
      <c r="O1457" s="3228"/>
      <c r="P1457" s="3228"/>
    </row>
    <row r="1458" spans="1:16" s="3230" customFormat="1" ht="20.100000000000001" customHeight="1" outlineLevel="1">
      <c r="A1458" s="3223"/>
      <c r="B1458" s="3133" t="s">
        <v>1902</v>
      </c>
      <c r="C1458" s="3224"/>
      <c r="D1458" s="3225"/>
      <c r="E1458" s="3226"/>
      <c r="F1458" s="3689">
        <v>1</v>
      </c>
      <c r="G1458" s="3689"/>
      <c r="H1458" s="3689"/>
      <c r="I1458" s="3689"/>
      <c r="J1458" s="3601"/>
      <c r="K1458" s="3228"/>
      <c r="L1458" s="3228"/>
      <c r="M1458" s="3229"/>
      <c r="N1458" s="3228"/>
      <c r="O1458" s="3228"/>
      <c r="P1458" s="3228"/>
    </row>
    <row r="1459" spans="1:16" s="3230" customFormat="1" ht="20.100000000000001" customHeight="1" outlineLevel="1">
      <c r="A1459" s="3223"/>
      <c r="B1459" s="3133" t="s">
        <v>1903</v>
      </c>
      <c r="C1459" s="3224"/>
      <c r="D1459" s="3225"/>
      <c r="E1459" s="3226"/>
      <c r="F1459" s="3689">
        <v>1</v>
      </c>
      <c r="G1459" s="3689"/>
      <c r="H1459" s="3689"/>
      <c r="I1459" s="3689"/>
      <c r="J1459" s="3601"/>
      <c r="K1459" s="3228"/>
      <c r="L1459" s="3228"/>
      <c r="M1459" s="3229"/>
      <c r="N1459" s="3228"/>
      <c r="O1459" s="3228"/>
      <c r="P1459" s="3228"/>
    </row>
    <row r="1460" spans="1:16" s="3230" customFormat="1" ht="20.100000000000001" customHeight="1" outlineLevel="1">
      <c r="A1460" s="3231"/>
      <c r="B1460" s="3133" t="s">
        <v>1904</v>
      </c>
      <c r="C1460" s="3224"/>
      <c r="D1460" s="3225"/>
      <c r="E1460" s="3226"/>
      <c r="F1460" s="3689">
        <v>1</v>
      </c>
      <c r="G1460" s="3689"/>
      <c r="H1460" s="3689"/>
      <c r="I1460" s="3689"/>
      <c r="J1460" s="3601"/>
      <c r="K1460" s="3228"/>
      <c r="L1460" s="3228"/>
      <c r="M1460" s="3229"/>
      <c r="N1460" s="3228"/>
      <c r="O1460" s="3228"/>
      <c r="P1460" s="3228"/>
    </row>
    <row r="1461" spans="1:16" s="3230" customFormat="1" ht="20.100000000000001" customHeight="1">
      <c r="A1461" s="3223"/>
      <c r="B1461" s="3133" t="s">
        <v>1905</v>
      </c>
      <c r="C1461" s="3224"/>
      <c r="D1461" s="3225"/>
      <c r="E1461" s="3226"/>
      <c r="F1461" s="3689">
        <v>1</v>
      </c>
      <c r="G1461" s="3689"/>
      <c r="H1461" s="3689"/>
      <c r="I1461" s="3689"/>
      <c r="J1461" s="3601"/>
      <c r="K1461" s="3228"/>
      <c r="L1461" s="3228"/>
      <c r="M1461" s="3229"/>
      <c r="N1461" s="3228"/>
      <c r="O1461" s="3228"/>
      <c r="P1461" s="3228"/>
    </row>
    <row r="1462" spans="1:16" s="3230" customFormat="1" ht="20.100000000000001" customHeight="1" outlineLevel="1">
      <c r="A1462" s="3223"/>
      <c r="B1462" s="3133" t="s">
        <v>1906</v>
      </c>
      <c r="C1462" s="3224"/>
      <c r="D1462" s="3225"/>
      <c r="E1462" s="3226"/>
      <c r="F1462" s="3689">
        <v>1</v>
      </c>
      <c r="G1462" s="3689"/>
      <c r="H1462" s="3689"/>
      <c r="I1462" s="3689"/>
      <c r="J1462" s="3601"/>
      <c r="K1462" s="3228"/>
      <c r="L1462" s="3228"/>
      <c r="M1462" s="3229"/>
      <c r="N1462" s="3228"/>
      <c r="O1462" s="3228"/>
      <c r="P1462" s="3228"/>
    </row>
    <row r="1463" spans="1:16" s="3230" customFormat="1" ht="20.100000000000001" customHeight="1" outlineLevel="1">
      <c r="A1463" s="3223"/>
      <c r="B1463" s="3133" t="s">
        <v>1907</v>
      </c>
      <c r="C1463" s="3224"/>
      <c r="D1463" s="3225"/>
      <c r="E1463" s="3226"/>
      <c r="F1463" s="3689">
        <v>1</v>
      </c>
      <c r="G1463" s="3689"/>
      <c r="H1463" s="3689"/>
      <c r="I1463" s="3689"/>
      <c r="J1463" s="3601"/>
      <c r="K1463" s="3228"/>
      <c r="L1463" s="3228"/>
      <c r="M1463" s="3229"/>
      <c r="N1463" s="3228"/>
      <c r="O1463" s="3228"/>
      <c r="P1463" s="3228"/>
    </row>
    <row r="1464" spans="1:16" s="3230" customFormat="1" ht="20.100000000000001" customHeight="1" outlineLevel="1">
      <c r="A1464" s="3223"/>
      <c r="B1464" s="3133" t="s">
        <v>1908</v>
      </c>
      <c r="C1464" s="3224"/>
      <c r="D1464" s="3225"/>
      <c r="E1464" s="3226"/>
      <c r="F1464" s="3689">
        <v>1</v>
      </c>
      <c r="G1464" s="3689"/>
      <c r="H1464" s="3689"/>
      <c r="I1464" s="3689"/>
      <c r="J1464" s="3601"/>
      <c r="K1464" s="3228"/>
      <c r="L1464" s="3228"/>
      <c r="M1464" s="3229"/>
      <c r="N1464" s="3228"/>
      <c r="O1464" s="3228"/>
      <c r="P1464" s="3228"/>
    </row>
    <row r="1465" spans="1:16" s="3230" customFormat="1" ht="20.100000000000001" customHeight="1">
      <c r="A1465" s="3223"/>
      <c r="B1465" s="3133" t="s">
        <v>1909</v>
      </c>
      <c r="C1465" s="3224"/>
      <c r="D1465" s="3225"/>
      <c r="E1465" s="3226"/>
      <c r="F1465" s="3689">
        <v>1</v>
      </c>
      <c r="G1465" s="3689"/>
      <c r="H1465" s="3689"/>
      <c r="I1465" s="3689"/>
      <c r="J1465" s="3601"/>
      <c r="K1465" s="3228"/>
      <c r="L1465" s="3228"/>
      <c r="M1465" s="3229"/>
      <c r="N1465" s="3228"/>
      <c r="O1465" s="3228"/>
      <c r="P1465" s="3228"/>
    </row>
    <row r="1466" spans="1:16" s="3230" customFormat="1" ht="20.100000000000001" customHeight="1">
      <c r="A1466" s="3223"/>
      <c r="B1466" s="3133" t="s">
        <v>1910</v>
      </c>
      <c r="C1466" s="3224"/>
      <c r="D1466" s="3225"/>
      <c r="E1466" s="3226"/>
      <c r="F1466" s="3689">
        <v>1</v>
      </c>
      <c r="G1466" s="3689"/>
      <c r="H1466" s="3689"/>
      <c r="I1466" s="3689"/>
      <c r="J1466" s="3601"/>
      <c r="K1466" s="3228"/>
      <c r="L1466" s="3228"/>
      <c r="M1466" s="3229"/>
      <c r="N1466" s="3228"/>
      <c r="O1466" s="3228"/>
      <c r="P1466" s="3228"/>
    </row>
    <row r="1467" spans="1:16" s="3230" customFormat="1" ht="20.100000000000001" customHeight="1" outlineLevel="1">
      <c r="A1467" s="3223"/>
      <c r="B1467" s="3133" t="s">
        <v>1911</v>
      </c>
      <c r="C1467" s="3224"/>
      <c r="D1467" s="3225"/>
      <c r="E1467" s="3226"/>
      <c r="F1467" s="3689">
        <v>1</v>
      </c>
      <c r="G1467" s="3689"/>
      <c r="H1467" s="3689"/>
      <c r="I1467" s="3689"/>
      <c r="J1467" s="3601"/>
      <c r="K1467" s="3228"/>
      <c r="L1467" s="3228"/>
      <c r="M1467" s="3229"/>
      <c r="N1467" s="3228"/>
      <c r="O1467" s="3228"/>
      <c r="P1467" s="3228"/>
    </row>
    <row r="1468" spans="1:16" s="3230" customFormat="1" ht="20.100000000000001" customHeight="1" outlineLevel="1">
      <c r="A1468" s="3223"/>
      <c r="B1468" s="3133" t="s">
        <v>1912</v>
      </c>
      <c r="C1468" s="3224"/>
      <c r="D1468" s="3225"/>
      <c r="E1468" s="3226"/>
      <c r="F1468" s="3689">
        <v>1</v>
      </c>
      <c r="G1468" s="3689"/>
      <c r="H1468" s="3689"/>
      <c r="I1468" s="3689"/>
      <c r="J1468" s="3601"/>
      <c r="K1468" s="3228"/>
      <c r="L1468" s="3228"/>
      <c r="M1468" s="3229"/>
      <c r="N1468" s="3228"/>
      <c r="O1468" s="3228"/>
      <c r="P1468" s="3228"/>
    </row>
    <row r="1469" spans="1:16" s="3230" customFormat="1" ht="20.100000000000001" customHeight="1">
      <c r="A1469" s="3223"/>
      <c r="B1469" s="3133" t="s">
        <v>1913</v>
      </c>
      <c r="C1469" s="3224"/>
      <c r="D1469" s="3225"/>
      <c r="E1469" s="3226"/>
      <c r="F1469" s="3689">
        <v>1</v>
      </c>
      <c r="G1469" s="3689"/>
      <c r="H1469" s="3689"/>
      <c r="I1469" s="3689"/>
      <c r="J1469" s="3601"/>
      <c r="K1469" s="3228"/>
      <c r="L1469" s="3228"/>
      <c r="M1469" s="3229"/>
      <c r="N1469" s="3228"/>
      <c r="O1469" s="3228"/>
      <c r="P1469" s="3228"/>
    </row>
    <row r="1470" spans="1:16" s="3230" customFormat="1" ht="20.100000000000001" customHeight="1" outlineLevel="1">
      <c r="A1470" s="3223"/>
      <c r="B1470" s="3133" t="s">
        <v>1914</v>
      </c>
      <c r="C1470" s="3224"/>
      <c r="D1470" s="3225"/>
      <c r="E1470" s="3226"/>
      <c r="F1470" s="3689">
        <v>1</v>
      </c>
      <c r="G1470" s="3689"/>
      <c r="H1470" s="3689"/>
      <c r="I1470" s="3689"/>
      <c r="J1470" s="3601"/>
      <c r="K1470" s="3228"/>
      <c r="L1470" s="3228"/>
      <c r="M1470" s="3229"/>
      <c r="N1470" s="3228"/>
      <c r="O1470" s="3228"/>
      <c r="P1470" s="3228"/>
    </row>
    <row r="1471" spans="1:16" s="3230" customFormat="1" ht="20.100000000000001" customHeight="1" outlineLevel="1">
      <c r="A1471" s="3223"/>
      <c r="B1471" s="3133" t="s">
        <v>1915</v>
      </c>
      <c r="C1471" s="3224"/>
      <c r="D1471" s="3225"/>
      <c r="E1471" s="3226"/>
      <c r="F1471" s="3689">
        <v>1</v>
      </c>
      <c r="G1471" s="3689"/>
      <c r="H1471" s="3689"/>
      <c r="I1471" s="3689"/>
      <c r="J1471" s="3601"/>
      <c r="K1471" s="3228"/>
      <c r="L1471" s="3228"/>
      <c r="M1471" s="3229"/>
      <c r="N1471" s="3228"/>
      <c r="O1471" s="3228"/>
      <c r="P1471" s="3228"/>
    </row>
    <row r="1472" spans="1:16" s="3230" customFormat="1" ht="20.100000000000001" customHeight="1" outlineLevel="1">
      <c r="A1472" s="3223"/>
      <c r="B1472" s="3133" t="s">
        <v>1916</v>
      </c>
      <c r="C1472" s="3224"/>
      <c r="D1472" s="3225"/>
      <c r="E1472" s="3226"/>
      <c r="F1472" s="3689">
        <v>1</v>
      </c>
      <c r="G1472" s="3689"/>
      <c r="H1472" s="3689"/>
      <c r="I1472" s="3689"/>
      <c r="J1472" s="3601"/>
      <c r="K1472" s="3228"/>
      <c r="L1472" s="3228"/>
      <c r="M1472" s="3229"/>
      <c r="N1472" s="3228"/>
      <c r="O1472" s="3228"/>
      <c r="P1472" s="3228"/>
    </row>
    <row r="1473" spans="1:16" s="3230" customFormat="1" ht="20.100000000000001" customHeight="1">
      <c r="A1473" s="3223"/>
      <c r="B1473" s="3133" t="s">
        <v>1917</v>
      </c>
      <c r="C1473" s="3224"/>
      <c r="D1473" s="3225"/>
      <c r="E1473" s="3226"/>
      <c r="F1473" s="3689">
        <v>1</v>
      </c>
      <c r="G1473" s="3689"/>
      <c r="H1473" s="3689"/>
      <c r="I1473" s="3689"/>
      <c r="J1473" s="3601"/>
      <c r="K1473" s="3228"/>
      <c r="L1473" s="3228"/>
      <c r="M1473" s="3229"/>
      <c r="N1473" s="3228"/>
      <c r="O1473" s="3228"/>
      <c r="P1473" s="3228"/>
    </row>
    <row r="1474" spans="1:16" s="3230" customFormat="1" ht="20.100000000000001" customHeight="1" outlineLevel="1">
      <c r="A1474" s="3223"/>
      <c r="B1474" s="3133" t="s">
        <v>1918</v>
      </c>
      <c r="C1474" s="3224"/>
      <c r="D1474" s="3225"/>
      <c r="E1474" s="3226"/>
      <c r="F1474" s="3689">
        <v>1</v>
      </c>
      <c r="G1474" s="3689"/>
      <c r="H1474" s="3689"/>
      <c r="I1474" s="3689"/>
      <c r="J1474" s="3601"/>
      <c r="K1474" s="3228"/>
      <c r="L1474" s="3228"/>
      <c r="M1474" s="3229"/>
      <c r="N1474" s="3228"/>
      <c r="O1474" s="3228"/>
      <c r="P1474" s="3228"/>
    </row>
    <row r="1475" spans="1:16" s="3230" customFormat="1" ht="20.100000000000001" customHeight="1" outlineLevel="1">
      <c r="A1475" s="3223"/>
      <c r="B1475" s="3133" t="s">
        <v>1919</v>
      </c>
      <c r="C1475" s="3224"/>
      <c r="D1475" s="3225"/>
      <c r="E1475" s="3226"/>
      <c r="F1475" s="3689">
        <v>1</v>
      </c>
      <c r="G1475" s="3689"/>
      <c r="H1475" s="3689"/>
      <c r="I1475" s="3689"/>
      <c r="J1475" s="3601"/>
      <c r="K1475" s="3228"/>
      <c r="L1475" s="3228"/>
      <c r="M1475" s="3229"/>
      <c r="N1475" s="3228"/>
      <c r="O1475" s="3228"/>
      <c r="P1475" s="3228"/>
    </row>
    <row r="1476" spans="1:16" s="3230" customFormat="1" ht="20.100000000000001" customHeight="1" outlineLevel="1">
      <c r="A1476" s="3223"/>
      <c r="B1476" s="3133" t="s">
        <v>1920</v>
      </c>
      <c r="C1476" s="3224"/>
      <c r="D1476" s="3225"/>
      <c r="E1476" s="3226"/>
      <c r="F1476" s="3689">
        <v>1</v>
      </c>
      <c r="G1476" s="3689"/>
      <c r="H1476" s="3689"/>
      <c r="I1476" s="3689"/>
      <c r="J1476" s="3601"/>
      <c r="K1476" s="3228"/>
      <c r="L1476" s="3228"/>
      <c r="M1476" s="3229"/>
      <c r="N1476" s="3228"/>
      <c r="O1476" s="3228"/>
      <c r="P1476" s="3228"/>
    </row>
    <row r="1477" spans="1:16" s="3230" customFormat="1" ht="20.100000000000001" customHeight="1">
      <c r="A1477" s="3223"/>
      <c r="B1477" s="3133" t="s">
        <v>1921</v>
      </c>
      <c r="C1477" s="3224"/>
      <c r="D1477" s="3225"/>
      <c r="E1477" s="3226"/>
      <c r="F1477" s="3689">
        <v>1</v>
      </c>
      <c r="G1477" s="3689"/>
      <c r="H1477" s="3689"/>
      <c r="I1477" s="3689"/>
      <c r="J1477" s="3601"/>
      <c r="K1477" s="3228"/>
      <c r="L1477" s="3228"/>
      <c r="M1477" s="3229"/>
      <c r="N1477" s="3228"/>
      <c r="O1477" s="3228"/>
      <c r="P1477" s="3228"/>
    </row>
    <row r="1478" spans="1:16" s="3230" customFormat="1" ht="20.100000000000001" customHeight="1" outlineLevel="1">
      <c r="A1478" s="3223"/>
      <c r="B1478" s="3133" t="s">
        <v>1922</v>
      </c>
      <c r="C1478" s="3224"/>
      <c r="D1478" s="3225"/>
      <c r="E1478" s="3226"/>
      <c r="F1478" s="3689">
        <v>1</v>
      </c>
      <c r="G1478" s="3689"/>
      <c r="H1478" s="3689"/>
      <c r="I1478" s="3689"/>
      <c r="J1478" s="3601"/>
      <c r="K1478" s="3228"/>
      <c r="L1478" s="3228"/>
      <c r="M1478" s="3229"/>
      <c r="N1478" s="3228"/>
      <c r="O1478" s="3228"/>
      <c r="P1478" s="3228"/>
    </row>
    <row r="1479" spans="1:16" s="3230" customFormat="1" ht="20.100000000000001" customHeight="1" outlineLevel="1">
      <c r="A1479" s="3223"/>
      <c r="B1479" s="3133" t="s">
        <v>1923</v>
      </c>
      <c r="C1479" s="3224"/>
      <c r="D1479" s="3225"/>
      <c r="E1479" s="3226"/>
      <c r="F1479" s="3689">
        <v>1</v>
      </c>
      <c r="G1479" s="3689"/>
      <c r="H1479" s="3689"/>
      <c r="I1479" s="3689"/>
      <c r="J1479" s="3601"/>
      <c r="K1479" s="3228"/>
      <c r="L1479" s="3228"/>
      <c r="M1479" s="3229"/>
      <c r="N1479" s="3228"/>
      <c r="O1479" s="3228"/>
      <c r="P1479" s="3228"/>
    </row>
    <row r="1480" spans="1:16" s="3230" customFormat="1" ht="20.100000000000001" customHeight="1" outlineLevel="1">
      <c r="A1480" s="3223"/>
      <c r="B1480" s="3133" t="s">
        <v>1924</v>
      </c>
      <c r="C1480" s="3224"/>
      <c r="D1480" s="3225"/>
      <c r="E1480" s="3226"/>
      <c r="F1480" s="3689">
        <v>1</v>
      </c>
      <c r="G1480" s="3689"/>
      <c r="H1480" s="3689"/>
      <c r="I1480" s="3689"/>
      <c r="J1480" s="3601"/>
      <c r="K1480" s="3228"/>
      <c r="L1480" s="3228"/>
      <c r="M1480" s="3229"/>
      <c r="N1480" s="3228"/>
      <c r="O1480" s="3228"/>
      <c r="P1480" s="3228"/>
    </row>
    <row r="1481" spans="1:16" s="3230" customFormat="1" ht="20.100000000000001" customHeight="1" outlineLevel="1">
      <c r="A1481" s="3223"/>
      <c r="B1481" s="3133" t="s">
        <v>1925</v>
      </c>
      <c r="C1481" s="3224"/>
      <c r="D1481" s="3225"/>
      <c r="E1481" s="3226"/>
      <c r="F1481" s="3689">
        <v>1</v>
      </c>
      <c r="G1481" s="3689"/>
      <c r="H1481" s="3689"/>
      <c r="I1481" s="3689"/>
      <c r="J1481" s="3601"/>
      <c r="K1481" s="3228"/>
      <c r="L1481" s="3228"/>
      <c r="M1481" s="3229"/>
      <c r="N1481" s="3228"/>
      <c r="O1481" s="3228"/>
      <c r="P1481" s="3228"/>
    </row>
    <row r="1482" spans="1:16" s="3230" customFormat="1" ht="20.100000000000001" customHeight="1">
      <c r="A1482" s="3223"/>
      <c r="B1482" s="3133" t="s">
        <v>1926</v>
      </c>
      <c r="C1482" s="3224"/>
      <c r="D1482" s="3225"/>
      <c r="E1482" s="3226"/>
      <c r="F1482" s="3689">
        <v>1</v>
      </c>
      <c r="G1482" s="3689"/>
      <c r="H1482" s="3689"/>
      <c r="I1482" s="3689"/>
      <c r="J1482" s="3601"/>
      <c r="K1482" s="3228"/>
      <c r="L1482" s="3228"/>
      <c r="M1482" s="3229"/>
      <c r="N1482" s="3228"/>
      <c r="O1482" s="3228"/>
      <c r="P1482" s="3228"/>
    </row>
    <row r="1483" spans="1:16" s="3230" customFormat="1" ht="20.100000000000001" customHeight="1" outlineLevel="1">
      <c r="A1483" s="3223"/>
      <c r="B1483" s="3133" t="s">
        <v>1927</v>
      </c>
      <c r="C1483" s="3224"/>
      <c r="D1483" s="3225"/>
      <c r="E1483" s="3226"/>
      <c r="F1483" s="3689">
        <v>1</v>
      </c>
      <c r="G1483" s="3689"/>
      <c r="H1483" s="3689"/>
      <c r="I1483" s="3689"/>
      <c r="J1483" s="3601"/>
      <c r="K1483" s="3228"/>
      <c r="L1483" s="3228"/>
      <c r="M1483" s="3229"/>
      <c r="N1483" s="3228"/>
      <c r="O1483" s="3228"/>
      <c r="P1483" s="3228"/>
    </row>
    <row r="1484" spans="1:16" s="3230" customFormat="1" ht="20.100000000000001" customHeight="1" outlineLevel="1">
      <c r="A1484" s="3223"/>
      <c r="B1484" s="3133" t="s">
        <v>1928</v>
      </c>
      <c r="C1484" s="3224"/>
      <c r="D1484" s="3225"/>
      <c r="E1484" s="3226"/>
      <c r="F1484" s="3689">
        <v>1</v>
      </c>
      <c r="G1484" s="3689"/>
      <c r="H1484" s="3689"/>
      <c r="I1484" s="3689"/>
      <c r="J1484" s="3601"/>
      <c r="K1484" s="3228"/>
      <c r="L1484" s="3228"/>
      <c r="M1484" s="3229"/>
      <c r="N1484" s="3228"/>
      <c r="O1484" s="3228"/>
      <c r="P1484" s="3228"/>
    </row>
    <row r="1485" spans="1:16" s="3230" customFormat="1" ht="20.100000000000001" customHeight="1">
      <c r="A1485" s="3223"/>
      <c r="B1485" s="3133" t="s">
        <v>1929</v>
      </c>
      <c r="C1485" s="3224"/>
      <c r="D1485" s="3225"/>
      <c r="E1485" s="3226"/>
      <c r="F1485" s="3689">
        <v>1</v>
      </c>
      <c r="G1485" s="3689"/>
      <c r="H1485" s="3689"/>
      <c r="I1485" s="3689"/>
      <c r="J1485" s="3601"/>
      <c r="K1485" s="3228"/>
      <c r="L1485" s="3228"/>
      <c r="M1485" s="3229"/>
      <c r="N1485" s="3228"/>
      <c r="O1485" s="3228"/>
      <c r="P1485" s="3228"/>
    </row>
    <row r="1486" spans="1:16" s="3230" customFormat="1" ht="20.100000000000001" customHeight="1" outlineLevel="1">
      <c r="A1486" s="3223"/>
      <c r="B1486" s="3133" t="s">
        <v>1930</v>
      </c>
      <c r="C1486" s="3224"/>
      <c r="D1486" s="3225"/>
      <c r="E1486" s="3226"/>
      <c r="F1486" s="3689">
        <v>1</v>
      </c>
      <c r="G1486" s="3689"/>
      <c r="H1486" s="3689"/>
      <c r="I1486" s="3689"/>
      <c r="J1486" s="3601"/>
      <c r="K1486" s="3228"/>
      <c r="L1486" s="3228"/>
      <c r="M1486" s="3229"/>
      <c r="N1486" s="3228"/>
      <c r="O1486" s="3228"/>
      <c r="P1486" s="3228"/>
    </row>
    <row r="1487" spans="1:16" s="3230" customFormat="1" ht="20.100000000000001" customHeight="1" outlineLevel="1">
      <c r="A1487" s="3223"/>
      <c r="B1487" s="3133" t="s">
        <v>1931</v>
      </c>
      <c r="C1487" s="3224"/>
      <c r="D1487" s="3225"/>
      <c r="E1487" s="3226"/>
      <c r="F1487" s="3689">
        <v>1</v>
      </c>
      <c r="G1487" s="3689"/>
      <c r="H1487" s="3689"/>
      <c r="I1487" s="3689"/>
      <c r="J1487" s="3601"/>
      <c r="K1487" s="3228"/>
      <c r="L1487" s="3228"/>
      <c r="M1487" s="3229"/>
      <c r="N1487" s="3228"/>
      <c r="O1487" s="3228"/>
      <c r="P1487" s="3228"/>
    </row>
    <row r="1488" spans="1:16" s="3230" customFormat="1" ht="20.100000000000001" customHeight="1">
      <c r="A1488" s="3266"/>
      <c r="B1488" s="3133" t="s">
        <v>1932</v>
      </c>
      <c r="C1488" s="3224"/>
      <c r="D1488" s="3225"/>
      <c r="E1488" s="3226"/>
      <c r="F1488" s="3689">
        <v>1</v>
      </c>
      <c r="G1488" s="3689"/>
      <c r="H1488" s="3689"/>
      <c r="I1488" s="3689"/>
      <c r="J1488" s="3601"/>
      <c r="K1488" s="3228"/>
      <c r="L1488" s="3228"/>
      <c r="M1488" s="3229"/>
      <c r="N1488" s="3228"/>
      <c r="O1488" s="3228"/>
      <c r="P1488" s="3228"/>
    </row>
    <row r="1489" spans="1:16" s="3230" customFormat="1" ht="20.100000000000001" customHeight="1" outlineLevel="1">
      <c r="A1489" s="3223"/>
      <c r="B1489" s="3133" t="s">
        <v>1933</v>
      </c>
      <c r="C1489" s="3224"/>
      <c r="D1489" s="3225"/>
      <c r="E1489" s="3226"/>
      <c r="F1489" s="3689">
        <v>1</v>
      </c>
      <c r="G1489" s="3689"/>
      <c r="H1489" s="3689"/>
      <c r="I1489" s="3689"/>
      <c r="J1489" s="3601"/>
      <c r="K1489" s="3228"/>
      <c r="L1489" s="3228"/>
      <c r="M1489" s="3229"/>
      <c r="N1489" s="3228"/>
      <c r="O1489" s="3228"/>
      <c r="P1489" s="3228"/>
    </row>
    <row r="1490" spans="1:16" s="3230" customFormat="1" ht="20.100000000000001" customHeight="1" outlineLevel="1">
      <c r="A1490" s="3223"/>
      <c r="B1490" s="3133" t="s">
        <v>1934</v>
      </c>
      <c r="C1490" s="3224"/>
      <c r="D1490" s="3225"/>
      <c r="E1490" s="3226"/>
      <c r="F1490" s="3689">
        <v>1</v>
      </c>
      <c r="G1490" s="3689"/>
      <c r="H1490" s="3689"/>
      <c r="I1490" s="3689"/>
      <c r="J1490" s="3601"/>
      <c r="K1490" s="3228"/>
      <c r="L1490" s="3228"/>
      <c r="M1490" s="3229"/>
      <c r="N1490" s="3228"/>
      <c r="O1490" s="3228"/>
      <c r="P1490" s="3228"/>
    </row>
    <row r="1491" spans="1:16" s="3230" customFormat="1" ht="20.100000000000001" customHeight="1">
      <c r="A1491" s="3124"/>
      <c r="B1491" s="3153" t="s">
        <v>1935</v>
      </c>
      <c r="C1491" s="3224"/>
      <c r="D1491" s="3225"/>
      <c r="E1491" s="3918"/>
      <c r="F1491" s="3689">
        <v>1</v>
      </c>
      <c r="G1491" s="3689"/>
      <c r="H1491" s="3689"/>
      <c r="I1491" s="3689"/>
      <c r="J1491" s="3601"/>
      <c r="K1491" s="3249"/>
      <c r="L1491" s="3250"/>
    </row>
    <row r="1492" spans="1:16" s="3384" customFormat="1" ht="20.100000000000001" customHeight="1">
      <c r="A1492" s="3831"/>
      <c r="B1492" s="3555"/>
      <c r="C1492" s="3817"/>
      <c r="D1492" s="3919"/>
      <c r="E1492" s="3920"/>
      <c r="F1492" s="3419"/>
      <c r="G1492" s="3419"/>
      <c r="H1492" s="3128"/>
      <c r="I1492" s="3128"/>
      <c r="J1492" s="3128"/>
      <c r="K1492" s="3917"/>
    </row>
    <row r="1493" spans="1:16" s="3384" customFormat="1" ht="20.100000000000001" customHeight="1">
      <c r="A1493" s="3921"/>
      <c r="B1493" s="3886"/>
      <c r="C1493" s="3922"/>
      <c r="D1493" s="3923"/>
      <c r="E1493" s="3859"/>
      <c r="F1493" s="3859"/>
      <c r="G1493" s="3859"/>
      <c r="H1493" s="3407"/>
      <c r="I1493" s="3407"/>
      <c r="J1493" s="3407"/>
    </row>
    <row r="1494" spans="1:16" s="3384" customFormat="1" ht="20.100000000000001" customHeight="1">
      <c r="A1494" s="3552"/>
      <c r="B1494" s="4547" t="s">
        <v>2288</v>
      </c>
      <c r="C1494" s="4548"/>
      <c r="D1494" s="4548"/>
      <c r="E1494" s="3474" t="s">
        <v>936</v>
      </c>
      <c r="F1494" s="3389"/>
      <c r="G1494" s="3389"/>
      <c r="H1494" s="3392"/>
      <c r="I1494" s="3392"/>
      <c r="J1494" s="3422" t="s">
        <v>1999</v>
      </c>
      <c r="O1494" s="3384">
        <v>27</v>
      </c>
    </row>
    <row r="1495" spans="1:16" s="3384" customFormat="1" ht="20.100000000000001" customHeight="1">
      <c r="A1495" s="3831"/>
      <c r="B1495" s="3555" t="s">
        <v>2183</v>
      </c>
      <c r="C1495" s="3875" t="s">
        <v>1869</v>
      </c>
      <c r="D1495" s="3819" t="s">
        <v>2184</v>
      </c>
      <c r="E1495" s="3474" t="s">
        <v>943</v>
      </c>
      <c r="F1495" s="3419"/>
      <c r="G1495" s="3420"/>
      <c r="H1495" s="3128"/>
      <c r="I1495" s="3128"/>
      <c r="J1495" s="3128"/>
      <c r="K1495" s="3384" t="s">
        <v>2071</v>
      </c>
    </row>
    <row r="1496" spans="1:16" s="3384" customFormat="1" ht="20.100000000000001" customHeight="1">
      <c r="A1496" s="3223"/>
      <c r="B1496" s="3555" t="s">
        <v>2070</v>
      </c>
      <c r="C1496" s="3819"/>
      <c r="D1496" s="3819"/>
      <c r="E1496" s="3474" t="s">
        <v>663</v>
      </c>
      <c r="F1496" s="3419"/>
      <c r="G1496" s="3419"/>
      <c r="H1496" s="3128"/>
      <c r="I1496" s="3128"/>
      <c r="J1496" s="3128"/>
    </row>
    <row r="1497" spans="1:16" s="3230" customFormat="1" ht="20.100000000000001" customHeight="1">
      <c r="A1497" s="3628"/>
      <c r="B1497" s="3133" t="s">
        <v>1938</v>
      </c>
      <c r="C1497" s="3224"/>
      <c r="D1497" s="3225"/>
      <c r="E1497" s="3226"/>
      <c r="F1497" s="3689" t="s">
        <v>24</v>
      </c>
      <c r="G1497" s="3689"/>
      <c r="H1497" s="3689"/>
      <c r="I1497" s="3689"/>
      <c r="J1497" s="3601"/>
      <c r="K1497" s="3228"/>
      <c r="L1497" s="3228"/>
      <c r="M1497" s="3229"/>
      <c r="N1497" s="3228"/>
      <c r="O1497" s="3228"/>
      <c r="P1497" s="3228"/>
    </row>
    <row r="1498" spans="1:16" s="3230" customFormat="1" ht="20.100000000000001" customHeight="1" outlineLevel="1">
      <c r="A1498" s="3223"/>
      <c r="B1498" s="3133" t="s">
        <v>1880</v>
      </c>
      <c r="C1498" s="3224"/>
      <c r="D1498" s="3225"/>
      <c r="E1498" s="3226"/>
      <c r="F1498" s="3689" t="s">
        <v>24</v>
      </c>
      <c r="G1498" s="3689"/>
      <c r="H1498" s="3689"/>
      <c r="I1498" s="3689"/>
      <c r="J1498" s="3601"/>
      <c r="K1498" s="3228"/>
      <c r="L1498" s="3228"/>
      <c r="M1498" s="3229"/>
      <c r="N1498" s="3228"/>
      <c r="O1498" s="3228"/>
      <c r="P1498" s="3228"/>
    </row>
    <row r="1499" spans="1:16" s="3230" customFormat="1" ht="20.100000000000001" customHeight="1" outlineLevel="1">
      <c r="A1499" s="3223"/>
      <c r="B1499" s="3133" t="s">
        <v>1881</v>
      </c>
      <c r="C1499" s="3224"/>
      <c r="D1499" s="3225"/>
      <c r="E1499" s="3226"/>
      <c r="F1499" s="3689" t="s">
        <v>24</v>
      </c>
      <c r="G1499" s="3689"/>
      <c r="H1499" s="3689"/>
      <c r="I1499" s="3689"/>
      <c r="J1499" s="3601"/>
      <c r="K1499" s="3228"/>
      <c r="L1499" s="3228"/>
      <c r="M1499" s="3229"/>
      <c r="N1499" s="3228"/>
      <c r="O1499" s="3228"/>
      <c r="P1499" s="3228"/>
    </row>
    <row r="1500" spans="1:16" s="3230" customFormat="1" ht="20.100000000000001" customHeight="1" outlineLevel="1">
      <c r="A1500" s="3223"/>
      <c r="B1500" s="3133" t="s">
        <v>1882</v>
      </c>
      <c r="C1500" s="3224"/>
      <c r="D1500" s="3225"/>
      <c r="E1500" s="3226"/>
      <c r="F1500" s="3689" t="s">
        <v>24</v>
      </c>
      <c r="G1500" s="3689"/>
      <c r="H1500" s="3689"/>
      <c r="I1500" s="3689"/>
      <c r="J1500" s="3601"/>
      <c r="K1500" s="3228"/>
      <c r="L1500" s="3228"/>
      <c r="M1500" s="3229"/>
      <c r="N1500" s="3228"/>
      <c r="O1500" s="3228"/>
      <c r="P1500" s="3228"/>
    </row>
    <row r="1501" spans="1:16" s="3230" customFormat="1" ht="20.100000000000001" customHeight="1" outlineLevel="1">
      <c r="A1501" s="3223"/>
      <c r="B1501" s="3133" t="s">
        <v>1883</v>
      </c>
      <c r="C1501" s="3224"/>
      <c r="D1501" s="3225"/>
      <c r="E1501" s="3226"/>
      <c r="F1501" s="3689" t="s">
        <v>24</v>
      </c>
      <c r="G1501" s="3689"/>
      <c r="H1501" s="3689"/>
      <c r="I1501" s="3689"/>
      <c r="J1501" s="3601"/>
      <c r="K1501" s="3228"/>
      <c r="L1501" s="3228"/>
      <c r="M1501" s="3229"/>
      <c r="N1501" s="3228"/>
      <c r="O1501" s="3228"/>
      <c r="P1501" s="3228"/>
    </row>
    <row r="1502" spans="1:16" s="3230" customFormat="1" ht="20.100000000000001" customHeight="1">
      <c r="A1502" s="3223"/>
      <c r="B1502" s="3133" t="s">
        <v>1884</v>
      </c>
      <c r="C1502" s="3224"/>
      <c r="D1502" s="3225"/>
      <c r="E1502" s="3226"/>
      <c r="F1502" s="3689" t="s">
        <v>24</v>
      </c>
      <c r="G1502" s="3689"/>
      <c r="H1502" s="3689"/>
      <c r="I1502" s="3689"/>
      <c r="J1502" s="3601"/>
      <c r="K1502" s="3228"/>
      <c r="L1502" s="3228"/>
      <c r="M1502" s="3229"/>
      <c r="N1502" s="3228"/>
      <c r="O1502" s="3228"/>
      <c r="P1502" s="3228"/>
    </row>
    <row r="1503" spans="1:16" s="3230" customFormat="1" ht="20.100000000000001" customHeight="1" outlineLevel="1">
      <c r="A1503" s="3223"/>
      <c r="B1503" s="3133" t="s">
        <v>1885</v>
      </c>
      <c r="C1503" s="3224"/>
      <c r="D1503" s="3225"/>
      <c r="E1503" s="3226"/>
      <c r="F1503" s="3689" t="s">
        <v>24</v>
      </c>
      <c r="G1503" s="3689"/>
      <c r="H1503" s="3689"/>
      <c r="I1503" s="3689"/>
      <c r="J1503" s="3601"/>
      <c r="K1503" s="3228"/>
      <c r="L1503" s="3228"/>
      <c r="M1503" s="3229"/>
      <c r="N1503" s="3228"/>
      <c r="O1503" s="3228"/>
      <c r="P1503" s="3228"/>
    </row>
    <row r="1504" spans="1:16" s="3230" customFormat="1" ht="20.100000000000001" customHeight="1" outlineLevel="1">
      <c r="A1504" s="3223"/>
      <c r="B1504" s="3133" t="s">
        <v>1886</v>
      </c>
      <c r="C1504" s="3224"/>
      <c r="D1504" s="3225"/>
      <c r="E1504" s="3226"/>
      <c r="F1504" s="3689" t="s">
        <v>24</v>
      </c>
      <c r="G1504" s="3689"/>
      <c r="H1504" s="3689"/>
      <c r="I1504" s="3689"/>
      <c r="J1504" s="3601"/>
      <c r="K1504" s="3228"/>
      <c r="L1504" s="3228"/>
      <c r="M1504" s="3229"/>
      <c r="N1504" s="3228"/>
      <c r="O1504" s="3228"/>
      <c r="P1504" s="3228"/>
    </row>
    <row r="1505" spans="1:16" s="3230" customFormat="1" ht="20.100000000000001" customHeight="1" outlineLevel="1">
      <c r="A1505" s="3223"/>
      <c r="B1505" s="3133" t="s">
        <v>1887</v>
      </c>
      <c r="C1505" s="3224"/>
      <c r="D1505" s="3225"/>
      <c r="E1505" s="3226"/>
      <c r="F1505" s="3689" t="s">
        <v>24</v>
      </c>
      <c r="G1505" s="3689"/>
      <c r="H1505" s="3689"/>
      <c r="I1505" s="3689"/>
      <c r="J1505" s="3601"/>
      <c r="K1505" s="3228"/>
      <c r="L1505" s="3228"/>
      <c r="M1505" s="3229"/>
      <c r="N1505" s="3228"/>
      <c r="O1505" s="3228"/>
      <c r="P1505" s="3228"/>
    </row>
    <row r="1506" spans="1:16" s="3230" customFormat="1" ht="20.100000000000001" customHeight="1">
      <c r="A1506" s="3223"/>
      <c r="B1506" s="3133" t="s">
        <v>1888</v>
      </c>
      <c r="C1506" s="3224"/>
      <c r="D1506" s="3225"/>
      <c r="E1506" s="3226"/>
      <c r="F1506" s="3689" t="s">
        <v>24</v>
      </c>
      <c r="G1506" s="3689"/>
      <c r="H1506" s="3689"/>
      <c r="I1506" s="3689"/>
      <c r="J1506" s="3601"/>
      <c r="K1506" s="3228"/>
      <c r="L1506" s="3228"/>
      <c r="M1506" s="3229"/>
      <c r="N1506" s="3228"/>
      <c r="O1506" s="3228"/>
      <c r="P1506" s="3228"/>
    </row>
    <row r="1507" spans="1:16" s="3230" customFormat="1" ht="20.100000000000001" customHeight="1" outlineLevel="1">
      <c r="A1507" s="3223"/>
      <c r="B1507" s="3133" t="s">
        <v>1889</v>
      </c>
      <c r="C1507" s="3224"/>
      <c r="D1507" s="3225"/>
      <c r="E1507" s="3226"/>
      <c r="F1507" s="3689" t="s">
        <v>24</v>
      </c>
      <c r="G1507" s="3689"/>
      <c r="H1507" s="3689"/>
      <c r="I1507" s="3689"/>
      <c r="J1507" s="3601"/>
      <c r="K1507" s="3228"/>
      <c r="L1507" s="3228"/>
      <c r="M1507" s="3229"/>
      <c r="N1507" s="3228"/>
      <c r="O1507" s="3228"/>
      <c r="P1507" s="3228"/>
    </row>
    <row r="1508" spans="1:16" s="3230" customFormat="1" ht="20.100000000000001" customHeight="1" outlineLevel="1">
      <c r="A1508" s="3223"/>
      <c r="B1508" s="3133" t="s">
        <v>1890</v>
      </c>
      <c r="C1508" s="3224"/>
      <c r="D1508" s="3225"/>
      <c r="E1508" s="3226"/>
      <c r="F1508" s="3689" t="s">
        <v>24</v>
      </c>
      <c r="G1508" s="3689"/>
      <c r="H1508" s="3689"/>
      <c r="I1508" s="3689"/>
      <c r="J1508" s="3601"/>
      <c r="K1508" s="3228"/>
      <c r="L1508" s="3228"/>
      <c r="M1508" s="3229"/>
      <c r="N1508" s="3228"/>
      <c r="O1508" s="3228"/>
      <c r="P1508" s="3228"/>
    </row>
    <row r="1509" spans="1:16" s="3230" customFormat="1" ht="20.100000000000001" customHeight="1" outlineLevel="1">
      <c r="A1509" s="3223"/>
      <c r="B1509" s="3133" t="s">
        <v>1891</v>
      </c>
      <c r="C1509" s="3224"/>
      <c r="D1509" s="3225"/>
      <c r="E1509" s="3226"/>
      <c r="F1509" s="3689" t="s">
        <v>24</v>
      </c>
      <c r="G1509" s="3689"/>
      <c r="H1509" s="3689"/>
      <c r="I1509" s="3689"/>
      <c r="J1509" s="3601"/>
      <c r="K1509" s="3228"/>
      <c r="L1509" s="3228"/>
      <c r="M1509" s="3229"/>
      <c r="N1509" s="3228"/>
      <c r="O1509" s="3228"/>
      <c r="P1509" s="3228"/>
    </row>
    <row r="1510" spans="1:16" s="3230" customFormat="1" ht="20.100000000000001" customHeight="1">
      <c r="A1510" s="3223"/>
      <c r="B1510" s="3133" t="s">
        <v>1892</v>
      </c>
      <c r="C1510" s="3224"/>
      <c r="D1510" s="3225"/>
      <c r="E1510" s="3226"/>
      <c r="F1510" s="3689" t="s">
        <v>24</v>
      </c>
      <c r="G1510" s="3689"/>
      <c r="H1510" s="3689"/>
      <c r="I1510" s="3689"/>
      <c r="J1510" s="3601"/>
      <c r="K1510" s="3228"/>
      <c r="L1510" s="3228"/>
      <c r="M1510" s="3229"/>
      <c r="N1510" s="3228"/>
      <c r="O1510" s="3228"/>
      <c r="P1510" s="3228"/>
    </row>
    <row r="1511" spans="1:16" s="3230" customFormat="1" ht="20.100000000000001" customHeight="1" outlineLevel="1">
      <c r="A1511" s="3223"/>
      <c r="B1511" s="3133" t="s">
        <v>1893</v>
      </c>
      <c r="C1511" s="3224"/>
      <c r="D1511" s="3225"/>
      <c r="E1511" s="3226"/>
      <c r="F1511" s="3689" t="s">
        <v>24</v>
      </c>
      <c r="G1511" s="3689"/>
      <c r="H1511" s="3689"/>
      <c r="I1511" s="3689"/>
      <c r="J1511" s="3601"/>
      <c r="K1511" s="3228"/>
      <c r="L1511" s="3228"/>
      <c r="M1511" s="3229"/>
      <c r="N1511" s="3228"/>
      <c r="O1511" s="3228"/>
      <c r="P1511" s="3228"/>
    </row>
    <row r="1512" spans="1:16" s="3230" customFormat="1" ht="20.100000000000001" customHeight="1" outlineLevel="1">
      <c r="A1512" s="3223"/>
      <c r="B1512" s="3133" t="s">
        <v>1894</v>
      </c>
      <c r="C1512" s="3224"/>
      <c r="D1512" s="3225"/>
      <c r="E1512" s="3226"/>
      <c r="F1512" s="3689" t="s">
        <v>24</v>
      </c>
      <c r="G1512" s="3689"/>
      <c r="H1512" s="3689"/>
      <c r="I1512" s="3689"/>
      <c r="J1512" s="3601"/>
      <c r="K1512" s="3228"/>
      <c r="L1512" s="3228"/>
      <c r="M1512" s="3229"/>
      <c r="N1512" s="3228"/>
      <c r="O1512" s="3228"/>
      <c r="P1512" s="3228"/>
    </row>
    <row r="1513" spans="1:16" s="3230" customFormat="1" ht="20.100000000000001" customHeight="1" outlineLevel="1">
      <c r="A1513" s="3223"/>
      <c r="B1513" s="3133" t="s">
        <v>1895</v>
      </c>
      <c r="C1513" s="3224"/>
      <c r="D1513" s="3225"/>
      <c r="E1513" s="3226"/>
      <c r="F1513" s="3689" t="s">
        <v>24</v>
      </c>
      <c r="G1513" s="3689"/>
      <c r="H1513" s="3689"/>
      <c r="I1513" s="3689"/>
      <c r="J1513" s="3601"/>
      <c r="K1513" s="3228"/>
      <c r="L1513" s="3228"/>
      <c r="M1513" s="3229"/>
      <c r="N1513" s="3228"/>
      <c r="O1513" s="3228"/>
      <c r="P1513" s="3228"/>
    </row>
    <row r="1514" spans="1:16" s="3230" customFormat="1" ht="20.100000000000001" customHeight="1" outlineLevel="1">
      <c r="A1514" s="3223"/>
      <c r="B1514" s="3133" t="s">
        <v>1896</v>
      </c>
      <c r="C1514" s="3224"/>
      <c r="D1514" s="3225"/>
      <c r="E1514" s="3226"/>
      <c r="F1514" s="3689" t="s">
        <v>24</v>
      </c>
      <c r="G1514" s="3689"/>
      <c r="H1514" s="3689"/>
      <c r="I1514" s="3689"/>
      <c r="J1514" s="3601"/>
      <c r="K1514" s="3228"/>
      <c r="L1514" s="3228"/>
      <c r="M1514" s="3229"/>
      <c r="N1514" s="3228"/>
      <c r="O1514" s="3228"/>
      <c r="P1514" s="3228"/>
    </row>
    <row r="1515" spans="1:16" s="3230" customFormat="1" ht="20.100000000000001" customHeight="1">
      <c r="A1515" s="3223"/>
      <c r="B1515" s="3133" t="s">
        <v>1897</v>
      </c>
      <c r="C1515" s="3224"/>
      <c r="D1515" s="3225"/>
      <c r="E1515" s="3226"/>
      <c r="F1515" s="3689" t="s">
        <v>24</v>
      </c>
      <c r="G1515" s="3689"/>
      <c r="H1515" s="3689"/>
      <c r="I1515" s="3689"/>
      <c r="J1515" s="3601"/>
      <c r="K1515" s="3228"/>
      <c r="L1515" s="3228"/>
      <c r="M1515" s="3229"/>
      <c r="N1515" s="3228"/>
      <c r="O1515" s="3228"/>
      <c r="P1515" s="3228"/>
    </row>
    <row r="1516" spans="1:16" s="3230" customFormat="1" ht="20.100000000000001" customHeight="1" outlineLevel="1">
      <c r="A1516" s="3223"/>
      <c r="B1516" s="3133" t="s">
        <v>1898</v>
      </c>
      <c r="C1516" s="3224"/>
      <c r="D1516" s="3225"/>
      <c r="E1516" s="3226"/>
      <c r="F1516" s="3689" t="s">
        <v>24</v>
      </c>
      <c r="G1516" s="3689"/>
      <c r="H1516" s="3689"/>
      <c r="I1516" s="3689"/>
      <c r="J1516" s="3601"/>
      <c r="K1516" s="3228"/>
      <c r="L1516" s="3228"/>
      <c r="M1516" s="3229"/>
      <c r="N1516" s="3228"/>
      <c r="O1516" s="3228"/>
      <c r="P1516" s="3228"/>
    </row>
    <row r="1517" spans="1:16" s="3230" customFormat="1" ht="20.100000000000001" customHeight="1" outlineLevel="1">
      <c r="A1517" s="3223"/>
      <c r="B1517" s="3133" t="s">
        <v>1899</v>
      </c>
      <c r="C1517" s="3224"/>
      <c r="D1517" s="3225"/>
      <c r="E1517" s="3226"/>
      <c r="F1517" s="3689" t="s">
        <v>24</v>
      </c>
      <c r="G1517" s="3689"/>
      <c r="H1517" s="3689"/>
      <c r="I1517" s="3689"/>
      <c r="J1517" s="3601"/>
      <c r="K1517" s="3228"/>
      <c r="L1517" s="3228"/>
      <c r="M1517" s="3229"/>
      <c r="N1517" s="3228"/>
      <c r="O1517" s="3228"/>
      <c r="P1517" s="3228"/>
    </row>
    <row r="1518" spans="1:16" s="3230" customFormat="1" ht="20.100000000000001" customHeight="1">
      <c r="A1518" s="3223"/>
      <c r="B1518" s="3133" t="s">
        <v>1900</v>
      </c>
      <c r="C1518" s="3224"/>
      <c r="D1518" s="3225"/>
      <c r="E1518" s="3226"/>
      <c r="F1518" s="3689" t="s">
        <v>24</v>
      </c>
      <c r="G1518" s="3689"/>
      <c r="H1518" s="3689"/>
      <c r="I1518" s="3689"/>
      <c r="J1518" s="3601"/>
      <c r="K1518" s="3228"/>
      <c r="L1518" s="3228"/>
      <c r="M1518" s="3229"/>
      <c r="N1518" s="3228"/>
      <c r="O1518" s="3228"/>
      <c r="P1518" s="3228"/>
    </row>
    <row r="1519" spans="1:16" s="3230" customFormat="1" ht="20.100000000000001" customHeight="1" outlineLevel="1">
      <c r="A1519" s="3223"/>
      <c r="B1519" s="3133" t="s">
        <v>1901</v>
      </c>
      <c r="C1519" s="3224"/>
      <c r="D1519" s="3225"/>
      <c r="E1519" s="3226"/>
      <c r="F1519" s="3689" t="s">
        <v>24</v>
      </c>
      <c r="G1519" s="3689"/>
      <c r="H1519" s="3689"/>
      <c r="I1519" s="3689"/>
      <c r="J1519" s="3601"/>
      <c r="K1519" s="3228"/>
      <c r="L1519" s="3228"/>
      <c r="M1519" s="3229"/>
      <c r="N1519" s="3228"/>
      <c r="O1519" s="3228"/>
      <c r="P1519" s="3228"/>
    </row>
    <row r="1520" spans="1:16" s="3230" customFormat="1" ht="20.100000000000001" customHeight="1" outlineLevel="1">
      <c r="A1520" s="3223"/>
      <c r="B1520" s="3133" t="s">
        <v>1902</v>
      </c>
      <c r="C1520" s="3224"/>
      <c r="D1520" s="3225"/>
      <c r="E1520" s="3226"/>
      <c r="F1520" s="3689" t="s">
        <v>24</v>
      </c>
      <c r="G1520" s="3689"/>
      <c r="H1520" s="3689"/>
      <c r="I1520" s="3689"/>
      <c r="J1520" s="3601"/>
      <c r="K1520" s="3228"/>
      <c r="L1520" s="3228"/>
      <c r="M1520" s="3229"/>
      <c r="N1520" s="3228"/>
      <c r="O1520" s="3228"/>
      <c r="P1520" s="3228"/>
    </row>
    <row r="1521" spans="1:16" s="3230" customFormat="1" ht="20.100000000000001" customHeight="1" outlineLevel="1">
      <c r="A1521" s="3223"/>
      <c r="B1521" s="3133" t="s">
        <v>1903</v>
      </c>
      <c r="C1521" s="3224"/>
      <c r="D1521" s="3225"/>
      <c r="E1521" s="3226"/>
      <c r="F1521" s="3689" t="s">
        <v>24</v>
      </c>
      <c r="G1521" s="3689"/>
      <c r="H1521" s="3689"/>
      <c r="I1521" s="3689"/>
      <c r="J1521" s="3601"/>
      <c r="K1521" s="3228"/>
      <c r="L1521" s="3228"/>
      <c r="M1521" s="3229"/>
      <c r="N1521" s="3228"/>
      <c r="O1521" s="3228"/>
      <c r="P1521" s="3228"/>
    </row>
    <row r="1522" spans="1:16" s="3230" customFormat="1" ht="20.100000000000001" customHeight="1" outlineLevel="1">
      <c r="A1522" s="3231"/>
      <c r="B1522" s="3133" t="s">
        <v>1904</v>
      </c>
      <c r="C1522" s="3224"/>
      <c r="D1522" s="3225"/>
      <c r="E1522" s="3226"/>
      <c r="F1522" s="3689" t="s">
        <v>24</v>
      </c>
      <c r="G1522" s="3689"/>
      <c r="H1522" s="3689"/>
      <c r="I1522" s="3689"/>
      <c r="J1522" s="3601"/>
      <c r="K1522" s="3228"/>
      <c r="L1522" s="3228"/>
      <c r="M1522" s="3229"/>
      <c r="N1522" s="3228"/>
      <c r="O1522" s="3228"/>
      <c r="P1522" s="3228"/>
    </row>
    <row r="1523" spans="1:16" s="3230" customFormat="1" ht="20.100000000000001" customHeight="1">
      <c r="A1523" s="3223"/>
      <c r="B1523" s="3133" t="s">
        <v>1905</v>
      </c>
      <c r="C1523" s="3224"/>
      <c r="D1523" s="3225"/>
      <c r="E1523" s="3226"/>
      <c r="F1523" s="3689" t="s">
        <v>24</v>
      </c>
      <c r="G1523" s="3689"/>
      <c r="H1523" s="3689"/>
      <c r="I1523" s="3689"/>
      <c r="J1523" s="3601"/>
      <c r="K1523" s="3228"/>
      <c r="L1523" s="3228"/>
      <c r="M1523" s="3229"/>
      <c r="N1523" s="3228"/>
      <c r="O1523" s="3228"/>
      <c r="P1523" s="3228"/>
    </row>
    <row r="1524" spans="1:16" s="3230" customFormat="1" ht="20.100000000000001" customHeight="1" outlineLevel="1">
      <c r="A1524" s="3223"/>
      <c r="B1524" s="3133" t="s">
        <v>1906</v>
      </c>
      <c r="C1524" s="3224"/>
      <c r="D1524" s="3225"/>
      <c r="E1524" s="3226"/>
      <c r="F1524" s="3689" t="s">
        <v>24</v>
      </c>
      <c r="G1524" s="3689"/>
      <c r="H1524" s="3689"/>
      <c r="I1524" s="3689"/>
      <c r="J1524" s="3601"/>
      <c r="K1524" s="3228"/>
      <c r="L1524" s="3228"/>
      <c r="M1524" s="3229"/>
      <c r="N1524" s="3228"/>
      <c r="O1524" s="3228"/>
      <c r="P1524" s="3228"/>
    </row>
    <row r="1525" spans="1:16" s="3230" customFormat="1" ht="20.100000000000001" customHeight="1" outlineLevel="1">
      <c r="A1525" s="3223"/>
      <c r="B1525" s="3133" t="s">
        <v>1907</v>
      </c>
      <c r="C1525" s="3224"/>
      <c r="D1525" s="3225"/>
      <c r="E1525" s="3226"/>
      <c r="F1525" s="3689" t="s">
        <v>24</v>
      </c>
      <c r="G1525" s="3689"/>
      <c r="H1525" s="3689"/>
      <c r="I1525" s="3689"/>
      <c r="J1525" s="3601"/>
      <c r="K1525" s="3228"/>
      <c r="L1525" s="3228"/>
      <c r="M1525" s="3229"/>
      <c r="N1525" s="3228"/>
      <c r="O1525" s="3228"/>
      <c r="P1525" s="3228"/>
    </row>
    <row r="1526" spans="1:16" s="3230" customFormat="1" ht="20.100000000000001" customHeight="1" outlineLevel="1">
      <c r="A1526" s="3223"/>
      <c r="B1526" s="3133" t="s">
        <v>1908</v>
      </c>
      <c r="C1526" s="3224"/>
      <c r="D1526" s="3225"/>
      <c r="E1526" s="3226"/>
      <c r="F1526" s="3689" t="s">
        <v>24</v>
      </c>
      <c r="G1526" s="3689"/>
      <c r="H1526" s="3689"/>
      <c r="I1526" s="3689"/>
      <c r="J1526" s="3601"/>
      <c r="K1526" s="3228"/>
      <c r="L1526" s="3228"/>
      <c r="M1526" s="3229"/>
      <c r="N1526" s="3228"/>
      <c r="O1526" s="3228"/>
      <c r="P1526" s="3228"/>
    </row>
    <row r="1527" spans="1:16" s="3230" customFormat="1" ht="20.100000000000001" customHeight="1">
      <c r="A1527" s="3223"/>
      <c r="B1527" s="3133" t="s">
        <v>1909</v>
      </c>
      <c r="C1527" s="3224"/>
      <c r="D1527" s="3225"/>
      <c r="E1527" s="3226"/>
      <c r="F1527" s="3689" t="s">
        <v>24</v>
      </c>
      <c r="G1527" s="3689"/>
      <c r="H1527" s="3689"/>
      <c r="I1527" s="3689"/>
      <c r="J1527" s="3601"/>
      <c r="K1527" s="3228"/>
      <c r="L1527" s="3228"/>
      <c r="M1527" s="3229"/>
      <c r="N1527" s="3228"/>
      <c r="O1527" s="3228"/>
      <c r="P1527" s="3228"/>
    </row>
    <row r="1528" spans="1:16" s="3230" customFormat="1" ht="20.100000000000001" customHeight="1">
      <c r="A1528" s="3223"/>
      <c r="B1528" s="3133" t="s">
        <v>1910</v>
      </c>
      <c r="C1528" s="3224"/>
      <c r="D1528" s="3225"/>
      <c r="E1528" s="3226"/>
      <c r="F1528" s="3689" t="s">
        <v>24</v>
      </c>
      <c r="G1528" s="3689"/>
      <c r="H1528" s="3689"/>
      <c r="I1528" s="3689"/>
      <c r="J1528" s="3601"/>
      <c r="K1528" s="3228"/>
      <c r="L1528" s="3228"/>
      <c r="M1528" s="3229"/>
      <c r="N1528" s="3228"/>
      <c r="O1528" s="3228"/>
      <c r="P1528" s="3228"/>
    </row>
    <row r="1529" spans="1:16" s="3230" customFormat="1" ht="20.100000000000001" customHeight="1" outlineLevel="1">
      <c r="A1529" s="3223"/>
      <c r="B1529" s="3133" t="s">
        <v>1911</v>
      </c>
      <c r="C1529" s="3224"/>
      <c r="D1529" s="3225"/>
      <c r="E1529" s="3226"/>
      <c r="F1529" s="3689" t="s">
        <v>24</v>
      </c>
      <c r="G1529" s="3689"/>
      <c r="H1529" s="3689"/>
      <c r="I1529" s="3689"/>
      <c r="J1529" s="3601"/>
      <c r="K1529" s="3228"/>
      <c r="L1529" s="3228"/>
      <c r="M1529" s="3229"/>
      <c r="N1529" s="3228"/>
      <c r="O1529" s="3228"/>
      <c r="P1529" s="3228"/>
    </row>
    <row r="1530" spans="1:16" s="3230" customFormat="1" ht="20.100000000000001" customHeight="1" outlineLevel="1">
      <c r="A1530" s="3223"/>
      <c r="B1530" s="3133" t="s">
        <v>1912</v>
      </c>
      <c r="C1530" s="3224"/>
      <c r="D1530" s="3225"/>
      <c r="E1530" s="3226"/>
      <c r="F1530" s="3689" t="s">
        <v>24</v>
      </c>
      <c r="G1530" s="3689"/>
      <c r="H1530" s="3689"/>
      <c r="I1530" s="3689"/>
      <c r="J1530" s="3601"/>
      <c r="K1530" s="3228"/>
      <c r="L1530" s="3228"/>
      <c r="M1530" s="3229"/>
      <c r="N1530" s="3228"/>
      <c r="O1530" s="3228"/>
      <c r="P1530" s="3228"/>
    </row>
    <row r="1531" spans="1:16" s="3230" customFormat="1" ht="20.100000000000001" customHeight="1">
      <c r="A1531" s="3223"/>
      <c r="B1531" s="3133" t="s">
        <v>1913</v>
      </c>
      <c r="C1531" s="3224"/>
      <c r="D1531" s="3225"/>
      <c r="E1531" s="3226"/>
      <c r="F1531" s="3689" t="s">
        <v>24</v>
      </c>
      <c r="G1531" s="3689"/>
      <c r="H1531" s="3689"/>
      <c r="I1531" s="3689"/>
      <c r="J1531" s="3601"/>
      <c r="K1531" s="3228"/>
      <c r="L1531" s="3228"/>
      <c r="M1531" s="3229"/>
      <c r="N1531" s="3228"/>
      <c r="O1531" s="3228"/>
      <c r="P1531" s="3228"/>
    </row>
    <row r="1532" spans="1:16" s="3230" customFormat="1" ht="20.100000000000001" customHeight="1" outlineLevel="1">
      <c r="A1532" s="3223"/>
      <c r="B1532" s="3133" t="s">
        <v>1914</v>
      </c>
      <c r="C1532" s="3224"/>
      <c r="D1532" s="3225"/>
      <c r="E1532" s="3226"/>
      <c r="F1532" s="3689" t="s">
        <v>24</v>
      </c>
      <c r="G1532" s="3689"/>
      <c r="H1532" s="3689"/>
      <c r="I1532" s="3689"/>
      <c r="J1532" s="3601"/>
      <c r="K1532" s="3228"/>
      <c r="L1532" s="3228"/>
      <c r="M1532" s="3229"/>
      <c r="N1532" s="3228"/>
      <c r="O1532" s="3228"/>
      <c r="P1532" s="3228"/>
    </row>
    <row r="1533" spans="1:16" s="3230" customFormat="1" ht="20.100000000000001" customHeight="1" outlineLevel="1">
      <c r="A1533" s="3223"/>
      <c r="B1533" s="3133" t="s">
        <v>1915</v>
      </c>
      <c r="C1533" s="3224"/>
      <c r="D1533" s="3225"/>
      <c r="E1533" s="3226"/>
      <c r="F1533" s="3689" t="s">
        <v>24</v>
      </c>
      <c r="G1533" s="3689"/>
      <c r="H1533" s="3689"/>
      <c r="I1533" s="3689"/>
      <c r="J1533" s="3601"/>
      <c r="K1533" s="3228"/>
      <c r="L1533" s="3228"/>
      <c r="M1533" s="3229"/>
      <c r="N1533" s="3228"/>
      <c r="O1533" s="3228"/>
      <c r="P1533" s="3228"/>
    </row>
    <row r="1534" spans="1:16" s="3230" customFormat="1" ht="20.100000000000001" customHeight="1" outlineLevel="1">
      <c r="A1534" s="3223"/>
      <c r="B1534" s="3133" t="s">
        <v>1916</v>
      </c>
      <c r="C1534" s="3224"/>
      <c r="D1534" s="3225"/>
      <c r="E1534" s="3226"/>
      <c r="F1534" s="3689" t="s">
        <v>24</v>
      </c>
      <c r="G1534" s="3689"/>
      <c r="H1534" s="3689"/>
      <c r="I1534" s="3689"/>
      <c r="J1534" s="3601"/>
      <c r="K1534" s="3228"/>
      <c r="L1534" s="3228"/>
      <c r="M1534" s="3229"/>
      <c r="N1534" s="3228"/>
      <c r="O1534" s="3228"/>
      <c r="P1534" s="3228"/>
    </row>
    <row r="1535" spans="1:16" s="3230" customFormat="1" ht="20.100000000000001" customHeight="1">
      <c r="A1535" s="3223"/>
      <c r="B1535" s="3133" t="s">
        <v>1917</v>
      </c>
      <c r="C1535" s="3224"/>
      <c r="D1535" s="3225"/>
      <c r="E1535" s="3226"/>
      <c r="F1535" s="3689" t="s">
        <v>24</v>
      </c>
      <c r="G1535" s="3689"/>
      <c r="H1535" s="3689"/>
      <c r="I1535" s="3689"/>
      <c r="J1535" s="3601"/>
      <c r="K1535" s="3228"/>
      <c r="L1535" s="3228"/>
      <c r="M1535" s="3229"/>
      <c r="N1535" s="3228"/>
      <c r="O1535" s="3228"/>
      <c r="P1535" s="3228"/>
    </row>
    <row r="1536" spans="1:16" s="3230" customFormat="1" ht="20.100000000000001" customHeight="1" outlineLevel="1">
      <c r="A1536" s="3223"/>
      <c r="B1536" s="3133" t="s">
        <v>1918</v>
      </c>
      <c r="C1536" s="3224"/>
      <c r="D1536" s="3225"/>
      <c r="E1536" s="3226"/>
      <c r="F1536" s="3689" t="s">
        <v>24</v>
      </c>
      <c r="G1536" s="3689"/>
      <c r="H1536" s="3689"/>
      <c r="I1536" s="3689"/>
      <c r="J1536" s="3601"/>
      <c r="K1536" s="3228"/>
      <c r="L1536" s="3228"/>
      <c r="M1536" s="3229"/>
      <c r="N1536" s="3228"/>
      <c r="O1536" s="3228"/>
      <c r="P1536" s="3228"/>
    </row>
    <row r="1537" spans="1:16" s="3230" customFormat="1" ht="20.100000000000001" customHeight="1" outlineLevel="1">
      <c r="A1537" s="3223"/>
      <c r="B1537" s="3133" t="s">
        <v>1919</v>
      </c>
      <c r="C1537" s="3224"/>
      <c r="D1537" s="3225"/>
      <c r="E1537" s="3226"/>
      <c r="F1537" s="3689" t="s">
        <v>24</v>
      </c>
      <c r="G1537" s="3689"/>
      <c r="H1537" s="3689"/>
      <c r="I1537" s="3689"/>
      <c r="J1537" s="3601"/>
      <c r="K1537" s="3228"/>
      <c r="L1537" s="3228"/>
      <c r="M1537" s="3229"/>
      <c r="N1537" s="3228"/>
      <c r="O1537" s="3228"/>
      <c r="P1537" s="3228"/>
    </row>
    <row r="1538" spans="1:16" s="3230" customFormat="1" ht="20.100000000000001" customHeight="1" outlineLevel="1">
      <c r="A1538" s="3223"/>
      <c r="B1538" s="3133" t="s">
        <v>1920</v>
      </c>
      <c r="C1538" s="3224"/>
      <c r="D1538" s="3225"/>
      <c r="E1538" s="3226"/>
      <c r="F1538" s="3689" t="s">
        <v>24</v>
      </c>
      <c r="G1538" s="3689"/>
      <c r="H1538" s="3689"/>
      <c r="I1538" s="3689"/>
      <c r="J1538" s="3601"/>
      <c r="K1538" s="3228"/>
      <c r="L1538" s="3228"/>
      <c r="M1538" s="3229"/>
      <c r="N1538" s="3228"/>
      <c r="O1538" s="3228"/>
      <c r="P1538" s="3228"/>
    </row>
    <row r="1539" spans="1:16" s="3230" customFormat="1" ht="20.100000000000001" customHeight="1">
      <c r="A1539" s="3223"/>
      <c r="B1539" s="3133" t="s">
        <v>1921</v>
      </c>
      <c r="C1539" s="3224"/>
      <c r="D1539" s="3225"/>
      <c r="E1539" s="3226"/>
      <c r="F1539" s="3689" t="s">
        <v>24</v>
      </c>
      <c r="G1539" s="3689"/>
      <c r="H1539" s="3689"/>
      <c r="I1539" s="3689"/>
      <c r="J1539" s="3601"/>
      <c r="K1539" s="3228"/>
      <c r="L1539" s="3228"/>
      <c r="M1539" s="3229"/>
      <c r="N1539" s="3228"/>
      <c r="O1539" s="3228"/>
      <c r="P1539" s="3228"/>
    </row>
    <row r="1540" spans="1:16" s="3230" customFormat="1" ht="20.100000000000001" customHeight="1" outlineLevel="1">
      <c r="A1540" s="3223"/>
      <c r="B1540" s="3133" t="s">
        <v>1922</v>
      </c>
      <c r="C1540" s="3224"/>
      <c r="D1540" s="3225"/>
      <c r="E1540" s="3226"/>
      <c r="F1540" s="3689" t="s">
        <v>24</v>
      </c>
      <c r="G1540" s="3689"/>
      <c r="H1540" s="3689"/>
      <c r="I1540" s="3689"/>
      <c r="J1540" s="3601"/>
      <c r="K1540" s="3228"/>
      <c r="L1540" s="3228"/>
      <c r="M1540" s="3229"/>
      <c r="N1540" s="3228"/>
      <c r="O1540" s="3228"/>
      <c r="P1540" s="3228"/>
    </row>
    <row r="1541" spans="1:16" s="3230" customFormat="1" ht="20.100000000000001" customHeight="1" outlineLevel="1">
      <c r="A1541" s="3223"/>
      <c r="B1541" s="3133" t="s">
        <v>1923</v>
      </c>
      <c r="C1541" s="3224"/>
      <c r="D1541" s="3225"/>
      <c r="E1541" s="3226"/>
      <c r="F1541" s="3689" t="s">
        <v>24</v>
      </c>
      <c r="G1541" s="3689"/>
      <c r="H1541" s="3689"/>
      <c r="I1541" s="3689"/>
      <c r="J1541" s="3601"/>
      <c r="K1541" s="3228"/>
      <c r="L1541" s="3228"/>
      <c r="M1541" s="3229"/>
      <c r="N1541" s="3228"/>
      <c r="O1541" s="3228"/>
      <c r="P1541" s="3228"/>
    </row>
    <row r="1542" spans="1:16" s="3230" customFormat="1" ht="20.100000000000001" customHeight="1" outlineLevel="1">
      <c r="A1542" s="3223"/>
      <c r="B1542" s="3133" t="s">
        <v>1924</v>
      </c>
      <c r="C1542" s="3224"/>
      <c r="D1542" s="3225"/>
      <c r="E1542" s="3226"/>
      <c r="F1542" s="3689" t="s">
        <v>24</v>
      </c>
      <c r="G1542" s="3689"/>
      <c r="H1542" s="3689"/>
      <c r="I1542" s="3689"/>
      <c r="J1542" s="3601"/>
      <c r="K1542" s="3228"/>
      <c r="L1542" s="3228"/>
      <c r="M1542" s="3229"/>
      <c r="N1542" s="3228"/>
      <c r="O1542" s="3228"/>
      <c r="P1542" s="3228"/>
    </row>
    <row r="1543" spans="1:16" s="3230" customFormat="1" ht="20.100000000000001" customHeight="1" outlineLevel="1">
      <c r="A1543" s="3223"/>
      <c r="B1543" s="3133" t="s">
        <v>1925</v>
      </c>
      <c r="C1543" s="3224"/>
      <c r="D1543" s="3225"/>
      <c r="E1543" s="3226"/>
      <c r="F1543" s="3689" t="s">
        <v>24</v>
      </c>
      <c r="G1543" s="3689"/>
      <c r="H1543" s="3689"/>
      <c r="I1543" s="3689"/>
      <c r="J1543" s="3601"/>
      <c r="K1543" s="3228"/>
      <c r="L1543" s="3228"/>
      <c r="M1543" s="3229"/>
      <c r="N1543" s="3228"/>
      <c r="O1543" s="3228"/>
      <c r="P1543" s="3228"/>
    </row>
    <row r="1544" spans="1:16" s="3230" customFormat="1" ht="20.100000000000001" customHeight="1">
      <c r="A1544" s="3223"/>
      <c r="B1544" s="3133" t="s">
        <v>1926</v>
      </c>
      <c r="C1544" s="3224"/>
      <c r="D1544" s="3225"/>
      <c r="E1544" s="3226"/>
      <c r="F1544" s="3689" t="s">
        <v>24</v>
      </c>
      <c r="G1544" s="3689"/>
      <c r="H1544" s="3689"/>
      <c r="I1544" s="3689"/>
      <c r="J1544" s="3601"/>
      <c r="K1544" s="3228"/>
      <c r="L1544" s="3228"/>
      <c r="M1544" s="3229"/>
      <c r="N1544" s="3228"/>
      <c r="O1544" s="3228"/>
      <c r="P1544" s="3228"/>
    </row>
    <row r="1545" spans="1:16" s="3230" customFormat="1" ht="20.100000000000001" customHeight="1" outlineLevel="1">
      <c r="A1545" s="3223"/>
      <c r="B1545" s="3133" t="s">
        <v>1927</v>
      </c>
      <c r="C1545" s="3224"/>
      <c r="D1545" s="3225"/>
      <c r="E1545" s="3226"/>
      <c r="F1545" s="3689" t="s">
        <v>24</v>
      </c>
      <c r="G1545" s="3689"/>
      <c r="H1545" s="3689"/>
      <c r="I1545" s="3689"/>
      <c r="J1545" s="3601"/>
      <c r="K1545" s="3228"/>
      <c r="L1545" s="3228"/>
      <c r="M1545" s="3229"/>
      <c r="N1545" s="3228"/>
      <c r="O1545" s="3228"/>
      <c r="P1545" s="3228"/>
    </row>
    <row r="1546" spans="1:16" s="3230" customFormat="1" ht="20.100000000000001" customHeight="1" outlineLevel="1">
      <c r="A1546" s="3223"/>
      <c r="B1546" s="3133" t="s">
        <v>1928</v>
      </c>
      <c r="C1546" s="3224"/>
      <c r="D1546" s="3225"/>
      <c r="E1546" s="3226"/>
      <c r="F1546" s="3689" t="s">
        <v>24</v>
      </c>
      <c r="G1546" s="3689"/>
      <c r="H1546" s="3689"/>
      <c r="I1546" s="3689"/>
      <c r="J1546" s="3601"/>
      <c r="K1546" s="3228"/>
      <c r="L1546" s="3228"/>
      <c r="M1546" s="3229"/>
      <c r="N1546" s="3228"/>
      <c r="O1546" s="3228"/>
      <c r="P1546" s="3228"/>
    </row>
    <row r="1547" spans="1:16" s="3230" customFormat="1" ht="20.100000000000001" customHeight="1">
      <c r="A1547" s="3223"/>
      <c r="B1547" s="3133" t="s">
        <v>1929</v>
      </c>
      <c r="C1547" s="3224"/>
      <c r="D1547" s="3225"/>
      <c r="E1547" s="3226"/>
      <c r="F1547" s="3689" t="s">
        <v>24</v>
      </c>
      <c r="G1547" s="3689"/>
      <c r="H1547" s="3689"/>
      <c r="I1547" s="3689"/>
      <c r="J1547" s="3601"/>
      <c r="K1547" s="3228"/>
      <c r="L1547" s="3228"/>
      <c r="M1547" s="3229"/>
      <c r="N1547" s="3228"/>
      <c r="O1547" s="3228"/>
      <c r="P1547" s="3228"/>
    </row>
    <row r="1548" spans="1:16" s="3230" customFormat="1" ht="20.100000000000001" customHeight="1" outlineLevel="1">
      <c r="A1548" s="3223"/>
      <c r="B1548" s="3133" t="s">
        <v>1930</v>
      </c>
      <c r="C1548" s="3224"/>
      <c r="D1548" s="3225"/>
      <c r="E1548" s="3226"/>
      <c r="F1548" s="3689" t="s">
        <v>24</v>
      </c>
      <c r="G1548" s="3689"/>
      <c r="H1548" s="3689"/>
      <c r="I1548" s="3689"/>
      <c r="J1548" s="3601"/>
      <c r="K1548" s="3228"/>
      <c r="L1548" s="3228"/>
      <c r="M1548" s="3229"/>
      <c r="N1548" s="3228"/>
      <c r="O1548" s="3228"/>
      <c r="P1548" s="3228"/>
    </row>
    <row r="1549" spans="1:16" s="3230" customFormat="1" ht="20.100000000000001" customHeight="1" outlineLevel="1">
      <c r="A1549" s="3223"/>
      <c r="B1549" s="3133" t="s">
        <v>1931</v>
      </c>
      <c r="C1549" s="3224"/>
      <c r="D1549" s="3225"/>
      <c r="E1549" s="3226"/>
      <c r="F1549" s="3689" t="s">
        <v>24</v>
      </c>
      <c r="G1549" s="3689"/>
      <c r="H1549" s="3689"/>
      <c r="I1549" s="3689"/>
      <c r="J1549" s="3601"/>
      <c r="K1549" s="3228"/>
      <c r="L1549" s="3228"/>
      <c r="M1549" s="3229"/>
      <c r="N1549" s="3228"/>
      <c r="O1549" s="3228"/>
      <c r="P1549" s="3228"/>
    </row>
    <row r="1550" spans="1:16" s="3230" customFormat="1" ht="20.100000000000001" customHeight="1">
      <c r="A1550" s="3266"/>
      <c r="B1550" s="3133" t="s">
        <v>1932</v>
      </c>
      <c r="C1550" s="3224"/>
      <c r="D1550" s="3225"/>
      <c r="E1550" s="3226"/>
      <c r="F1550" s="3689" t="s">
        <v>24</v>
      </c>
      <c r="G1550" s="3689"/>
      <c r="H1550" s="3689"/>
      <c r="I1550" s="3689"/>
      <c r="J1550" s="3601"/>
      <c r="K1550" s="3228"/>
      <c r="L1550" s="3228"/>
      <c r="M1550" s="3229"/>
      <c r="N1550" s="3228"/>
      <c r="O1550" s="3228"/>
      <c r="P1550" s="3228"/>
    </row>
    <row r="1551" spans="1:16" s="3230" customFormat="1" ht="20.100000000000001" customHeight="1" outlineLevel="1">
      <c r="A1551" s="3223"/>
      <c r="B1551" s="3133" t="s">
        <v>1933</v>
      </c>
      <c r="C1551" s="3224"/>
      <c r="D1551" s="3225"/>
      <c r="E1551" s="3226"/>
      <c r="F1551" s="3689" t="s">
        <v>24</v>
      </c>
      <c r="G1551" s="3689"/>
      <c r="H1551" s="3689"/>
      <c r="I1551" s="3689"/>
      <c r="J1551" s="3601"/>
      <c r="K1551" s="3228"/>
      <c r="L1551" s="3228"/>
      <c r="M1551" s="3229"/>
      <c r="N1551" s="3228"/>
      <c r="O1551" s="3228"/>
      <c r="P1551" s="3228"/>
    </row>
    <row r="1552" spans="1:16" s="3230" customFormat="1" ht="20.100000000000001" customHeight="1" outlineLevel="1">
      <c r="A1552" s="3223"/>
      <c r="B1552" s="3133" t="s">
        <v>1934</v>
      </c>
      <c r="C1552" s="3224"/>
      <c r="D1552" s="3225"/>
      <c r="E1552" s="3226"/>
      <c r="F1552" s="3689" t="s">
        <v>24</v>
      </c>
      <c r="G1552" s="3689"/>
      <c r="H1552" s="3689"/>
      <c r="I1552" s="3689"/>
      <c r="J1552" s="3601"/>
      <c r="K1552" s="3228"/>
      <c r="L1552" s="3228"/>
      <c r="M1552" s="3229"/>
      <c r="N1552" s="3228"/>
      <c r="O1552" s="3228"/>
      <c r="P1552" s="3228"/>
    </row>
    <row r="1553" spans="1:16" s="3230" customFormat="1" ht="20.100000000000001" customHeight="1">
      <c r="A1553" s="3124"/>
      <c r="B1553" s="3153" t="s">
        <v>1935</v>
      </c>
      <c r="C1553" s="3224"/>
      <c r="D1553" s="3225"/>
      <c r="E1553" s="3918"/>
      <c r="F1553" s="3689" t="s">
        <v>24</v>
      </c>
      <c r="G1553" s="3689"/>
      <c r="H1553" s="3689"/>
      <c r="I1553" s="3689"/>
      <c r="J1553" s="3601"/>
      <c r="K1553" s="3249"/>
      <c r="L1553" s="3250"/>
    </row>
    <row r="1554" spans="1:16" s="3384" customFormat="1" ht="20.100000000000001" customHeight="1">
      <c r="A1554" s="3924"/>
      <c r="B1554" s="3555"/>
      <c r="C1554" s="3819"/>
      <c r="D1554" s="3819"/>
      <c r="E1554" s="3391"/>
      <c r="F1554" s="3391"/>
      <c r="G1554" s="3391"/>
      <c r="H1554" s="3128"/>
      <c r="I1554" s="3128"/>
      <c r="J1554" s="3128"/>
    </row>
    <row r="1555" spans="1:16" s="3384" customFormat="1" ht="26.1" customHeight="1">
      <c r="A1555" s="3925"/>
      <c r="B1555" s="3888"/>
      <c r="C1555" s="3867"/>
      <c r="D1555" s="3867"/>
      <c r="E1555" s="3532"/>
      <c r="F1555" s="3532"/>
      <c r="G1555" s="3532"/>
      <c r="H1555" s="3192"/>
      <c r="I1555" s="3192"/>
      <c r="J1555" s="3192"/>
    </row>
    <row r="1556" spans="1:16" s="3384" customFormat="1" ht="26.1" customHeight="1">
      <c r="A1556" s="3904" t="s">
        <v>2282</v>
      </c>
      <c r="B1556" s="4613" t="s">
        <v>2289</v>
      </c>
      <c r="C1556" s="4614"/>
      <c r="D1556" s="4614"/>
      <c r="E1556" s="3498" t="s">
        <v>936</v>
      </c>
      <c r="F1556" s="3380"/>
      <c r="G1556" s="3380"/>
      <c r="H1556" s="3609"/>
      <c r="I1556" s="3609"/>
      <c r="J1556" s="3500" t="s">
        <v>2000</v>
      </c>
      <c r="O1556" s="3384">
        <v>28</v>
      </c>
    </row>
    <row r="1557" spans="1:16" s="3384" customFormat="1" ht="26.1" customHeight="1">
      <c r="A1557" s="3926" t="s">
        <v>1875</v>
      </c>
      <c r="B1557" s="3927" t="s">
        <v>1674</v>
      </c>
      <c r="C1557" s="3928"/>
      <c r="D1557" s="3928"/>
      <c r="E1557" s="3474" t="s">
        <v>943</v>
      </c>
      <c r="F1557" s="3419"/>
      <c r="G1557" s="3420"/>
      <c r="H1557" s="3392"/>
      <c r="I1557" s="3392"/>
      <c r="J1557" s="3392"/>
      <c r="K1557" s="3384" t="s">
        <v>2073</v>
      </c>
    </row>
    <row r="1558" spans="1:16" s="3384" customFormat="1" ht="26.1" customHeight="1">
      <c r="A1558" s="3610"/>
      <c r="B1558" s="3555" t="s">
        <v>167</v>
      </c>
      <c r="C1558" s="3817">
        <v>1</v>
      </c>
      <c r="D1558" s="3929" t="s">
        <v>2072</v>
      </c>
      <c r="E1558" s="3474" t="s">
        <v>663</v>
      </c>
      <c r="F1558" s="3419"/>
      <c r="G1558" s="3419"/>
      <c r="H1558" s="3128"/>
      <c r="I1558" s="3128"/>
      <c r="J1558" s="3128"/>
      <c r="K1558" s="3929"/>
    </row>
    <row r="1559" spans="1:16" s="3230" customFormat="1" ht="18" customHeight="1">
      <c r="A1559" s="3628"/>
      <c r="B1559" s="3133" t="s">
        <v>1938</v>
      </c>
      <c r="C1559" s="3224"/>
      <c r="D1559" s="3225"/>
      <c r="E1559" s="3226"/>
      <c r="F1559" s="3689">
        <v>1</v>
      </c>
      <c r="G1559" s="3689"/>
      <c r="H1559" s="3689"/>
      <c r="I1559" s="3689"/>
      <c r="J1559" s="3601"/>
      <c r="K1559" s="3228"/>
      <c r="L1559" s="3228"/>
      <c r="M1559" s="3229"/>
      <c r="N1559" s="3228"/>
      <c r="O1559" s="3228"/>
      <c r="P1559" s="3228"/>
    </row>
    <row r="1560" spans="1:16" s="3230" customFormat="1" ht="18" customHeight="1" outlineLevel="1">
      <c r="A1560" s="3223"/>
      <c r="B1560" s="3133" t="s">
        <v>1880</v>
      </c>
      <c r="C1560" s="3224"/>
      <c r="D1560" s="3225"/>
      <c r="E1560" s="3226"/>
      <c r="F1560" s="3689">
        <v>1</v>
      </c>
      <c r="G1560" s="3689"/>
      <c r="H1560" s="3689"/>
      <c r="I1560" s="3689"/>
      <c r="J1560" s="3601"/>
      <c r="K1560" s="3228"/>
      <c r="L1560" s="3228"/>
      <c r="M1560" s="3229"/>
      <c r="N1560" s="3228"/>
      <c r="O1560" s="3228"/>
      <c r="P1560" s="3228"/>
    </row>
    <row r="1561" spans="1:16" s="3230" customFormat="1" ht="18" customHeight="1" outlineLevel="1">
      <c r="A1561" s="3223"/>
      <c r="B1561" s="3133" t="s">
        <v>1881</v>
      </c>
      <c r="C1561" s="3224"/>
      <c r="D1561" s="3225"/>
      <c r="E1561" s="3226"/>
      <c r="F1561" s="3689">
        <v>1</v>
      </c>
      <c r="G1561" s="3689"/>
      <c r="H1561" s="3689"/>
      <c r="I1561" s="3689"/>
      <c r="J1561" s="3601"/>
      <c r="K1561" s="3228"/>
      <c r="L1561" s="3228"/>
      <c r="M1561" s="3229"/>
      <c r="N1561" s="3228"/>
      <c r="O1561" s="3228"/>
      <c r="P1561" s="3228"/>
    </row>
    <row r="1562" spans="1:16" s="3230" customFormat="1" ht="18" customHeight="1" outlineLevel="1">
      <c r="A1562" s="3223"/>
      <c r="B1562" s="3133" t="s">
        <v>1882</v>
      </c>
      <c r="C1562" s="3224"/>
      <c r="D1562" s="3225"/>
      <c r="E1562" s="3226"/>
      <c r="F1562" s="3689">
        <v>1</v>
      </c>
      <c r="G1562" s="3689"/>
      <c r="H1562" s="3689"/>
      <c r="I1562" s="3689"/>
      <c r="J1562" s="3601"/>
      <c r="K1562" s="3228"/>
      <c r="L1562" s="3228"/>
      <c r="M1562" s="3229"/>
      <c r="N1562" s="3228"/>
      <c r="O1562" s="3228"/>
      <c r="P1562" s="3228"/>
    </row>
    <row r="1563" spans="1:16" s="3230" customFormat="1" ht="18" customHeight="1" outlineLevel="1">
      <c r="A1563" s="3223"/>
      <c r="B1563" s="3133" t="s">
        <v>1883</v>
      </c>
      <c r="C1563" s="3224"/>
      <c r="D1563" s="3225"/>
      <c r="E1563" s="3226"/>
      <c r="F1563" s="3689">
        <v>1</v>
      </c>
      <c r="G1563" s="3689"/>
      <c r="H1563" s="3689"/>
      <c r="I1563" s="3689"/>
      <c r="J1563" s="3601"/>
      <c r="K1563" s="3228"/>
      <c r="L1563" s="3228"/>
      <c r="M1563" s="3229"/>
      <c r="N1563" s="3228"/>
      <c r="O1563" s="3228"/>
      <c r="P1563" s="3228"/>
    </row>
    <row r="1564" spans="1:16" s="3230" customFormat="1" ht="18" customHeight="1">
      <c r="A1564" s="3223"/>
      <c r="B1564" s="3133" t="s">
        <v>1884</v>
      </c>
      <c r="C1564" s="3224"/>
      <c r="D1564" s="3225"/>
      <c r="E1564" s="3226"/>
      <c r="F1564" s="3689">
        <v>1</v>
      </c>
      <c r="G1564" s="3689"/>
      <c r="H1564" s="3689"/>
      <c r="I1564" s="3689"/>
      <c r="J1564" s="3601"/>
      <c r="K1564" s="3228"/>
      <c r="L1564" s="3228"/>
      <c r="M1564" s="3229"/>
      <c r="N1564" s="3228"/>
      <c r="O1564" s="3228"/>
      <c r="P1564" s="3228"/>
    </row>
    <row r="1565" spans="1:16" s="3230" customFormat="1" ht="18" customHeight="1" outlineLevel="1">
      <c r="A1565" s="3223"/>
      <c r="B1565" s="3133" t="s">
        <v>1885</v>
      </c>
      <c r="C1565" s="3224"/>
      <c r="D1565" s="3225"/>
      <c r="E1565" s="3226"/>
      <c r="F1565" s="3689">
        <v>1</v>
      </c>
      <c r="G1565" s="3689"/>
      <c r="H1565" s="3689"/>
      <c r="I1565" s="3689"/>
      <c r="J1565" s="3601"/>
      <c r="K1565" s="3228"/>
      <c r="L1565" s="3228"/>
      <c r="M1565" s="3229"/>
      <c r="N1565" s="3228"/>
      <c r="O1565" s="3228"/>
      <c r="P1565" s="3228"/>
    </row>
    <row r="1566" spans="1:16" s="3230" customFormat="1" ht="18" customHeight="1" outlineLevel="1">
      <c r="A1566" s="3223"/>
      <c r="B1566" s="3133" t="s">
        <v>1886</v>
      </c>
      <c r="C1566" s="3224"/>
      <c r="D1566" s="3225"/>
      <c r="E1566" s="3226"/>
      <c r="F1566" s="3689">
        <v>1</v>
      </c>
      <c r="G1566" s="3689"/>
      <c r="H1566" s="3689"/>
      <c r="I1566" s="3689"/>
      <c r="J1566" s="3601"/>
      <c r="K1566" s="3228"/>
      <c r="L1566" s="3228"/>
      <c r="M1566" s="3229"/>
      <c r="N1566" s="3228"/>
      <c r="O1566" s="3228"/>
      <c r="P1566" s="3228"/>
    </row>
    <row r="1567" spans="1:16" s="3230" customFormat="1" ht="18" customHeight="1" outlineLevel="1">
      <c r="A1567" s="3223"/>
      <c r="B1567" s="3133" t="s">
        <v>1887</v>
      </c>
      <c r="C1567" s="3224"/>
      <c r="D1567" s="3225"/>
      <c r="E1567" s="3226"/>
      <c r="F1567" s="3689">
        <v>1</v>
      </c>
      <c r="G1567" s="3689"/>
      <c r="H1567" s="3689"/>
      <c r="I1567" s="3689"/>
      <c r="J1567" s="3601"/>
      <c r="K1567" s="3228"/>
      <c r="L1567" s="3228"/>
      <c r="M1567" s="3229"/>
      <c r="N1567" s="3228"/>
      <c r="O1567" s="3228"/>
      <c r="P1567" s="3228"/>
    </row>
    <row r="1568" spans="1:16" s="3230" customFormat="1" ht="18" customHeight="1">
      <c r="A1568" s="3223"/>
      <c r="B1568" s="3133" t="s">
        <v>1888</v>
      </c>
      <c r="C1568" s="3224"/>
      <c r="D1568" s="3225"/>
      <c r="E1568" s="3226"/>
      <c r="F1568" s="3689">
        <v>1</v>
      </c>
      <c r="G1568" s="3689"/>
      <c r="H1568" s="3689"/>
      <c r="I1568" s="3689"/>
      <c r="J1568" s="3601"/>
      <c r="K1568" s="3228"/>
      <c r="L1568" s="3228"/>
      <c r="M1568" s="3229"/>
      <c r="N1568" s="3228"/>
      <c r="O1568" s="3228"/>
      <c r="P1568" s="3228"/>
    </row>
    <row r="1569" spans="1:16" s="3230" customFormat="1" ht="18" customHeight="1" outlineLevel="1">
      <c r="A1569" s="3223"/>
      <c r="B1569" s="3133" t="s">
        <v>1889</v>
      </c>
      <c r="C1569" s="3224"/>
      <c r="D1569" s="3225"/>
      <c r="E1569" s="3226"/>
      <c r="F1569" s="3689">
        <v>1</v>
      </c>
      <c r="G1569" s="3689"/>
      <c r="H1569" s="3689"/>
      <c r="I1569" s="3689"/>
      <c r="J1569" s="3601"/>
      <c r="K1569" s="3228"/>
      <c r="L1569" s="3228"/>
      <c r="M1569" s="3229"/>
      <c r="N1569" s="3228"/>
      <c r="O1569" s="3228"/>
      <c r="P1569" s="3228"/>
    </row>
    <row r="1570" spans="1:16" s="3230" customFormat="1" ht="18" customHeight="1" outlineLevel="1">
      <c r="A1570" s="3223"/>
      <c r="B1570" s="3133" t="s">
        <v>1890</v>
      </c>
      <c r="C1570" s="3224"/>
      <c r="D1570" s="3225"/>
      <c r="E1570" s="3226"/>
      <c r="F1570" s="3689">
        <v>1</v>
      </c>
      <c r="G1570" s="3689"/>
      <c r="H1570" s="3689"/>
      <c r="I1570" s="3689"/>
      <c r="J1570" s="3601"/>
      <c r="K1570" s="3228"/>
      <c r="L1570" s="3228"/>
      <c r="M1570" s="3229"/>
      <c r="N1570" s="3228"/>
      <c r="O1570" s="3228"/>
      <c r="P1570" s="3228"/>
    </row>
    <row r="1571" spans="1:16" s="3230" customFormat="1" ht="18" customHeight="1" outlineLevel="1">
      <c r="A1571" s="3223"/>
      <c r="B1571" s="3133" t="s">
        <v>1891</v>
      </c>
      <c r="C1571" s="3224"/>
      <c r="D1571" s="3225"/>
      <c r="E1571" s="3226"/>
      <c r="F1571" s="3689">
        <v>1</v>
      </c>
      <c r="G1571" s="3689"/>
      <c r="H1571" s="3689"/>
      <c r="I1571" s="3689"/>
      <c r="J1571" s="3601"/>
      <c r="K1571" s="3228"/>
      <c r="L1571" s="3228"/>
      <c r="M1571" s="3229"/>
      <c r="N1571" s="3228"/>
      <c r="O1571" s="3228"/>
      <c r="P1571" s="3228"/>
    </row>
    <row r="1572" spans="1:16" s="3230" customFormat="1" ht="18" customHeight="1">
      <c r="A1572" s="3223"/>
      <c r="B1572" s="3133" t="s">
        <v>1892</v>
      </c>
      <c r="C1572" s="3224"/>
      <c r="D1572" s="3225"/>
      <c r="E1572" s="3226"/>
      <c r="F1572" s="3689">
        <v>1</v>
      </c>
      <c r="G1572" s="3689"/>
      <c r="H1572" s="3689"/>
      <c r="I1572" s="3689"/>
      <c r="J1572" s="3601"/>
      <c r="K1572" s="3228"/>
      <c r="L1572" s="3228"/>
      <c r="M1572" s="3229"/>
      <c r="N1572" s="3228"/>
      <c r="O1572" s="3228"/>
      <c r="P1572" s="3228"/>
    </row>
    <row r="1573" spans="1:16" s="3230" customFormat="1" ht="18" customHeight="1" outlineLevel="1">
      <c r="A1573" s="3223"/>
      <c r="B1573" s="3133" t="s">
        <v>1893</v>
      </c>
      <c r="C1573" s="3224"/>
      <c r="D1573" s="3225"/>
      <c r="E1573" s="3226"/>
      <c r="F1573" s="3689">
        <v>1</v>
      </c>
      <c r="G1573" s="3689"/>
      <c r="H1573" s="3689"/>
      <c r="I1573" s="3689"/>
      <c r="J1573" s="3601"/>
      <c r="K1573" s="3228"/>
      <c r="L1573" s="3228"/>
      <c r="M1573" s="3229"/>
      <c r="N1573" s="3228"/>
      <c r="O1573" s="3228"/>
      <c r="P1573" s="3228"/>
    </row>
    <row r="1574" spans="1:16" s="3230" customFormat="1" ht="18" customHeight="1" outlineLevel="1">
      <c r="A1574" s="3223"/>
      <c r="B1574" s="3133" t="s">
        <v>1894</v>
      </c>
      <c r="C1574" s="3224"/>
      <c r="D1574" s="3225"/>
      <c r="E1574" s="3226"/>
      <c r="F1574" s="3689">
        <v>1</v>
      </c>
      <c r="G1574" s="3689"/>
      <c r="H1574" s="3689"/>
      <c r="I1574" s="3689"/>
      <c r="J1574" s="3601"/>
      <c r="K1574" s="3228"/>
      <c r="L1574" s="3228"/>
      <c r="M1574" s="3229"/>
      <c r="N1574" s="3228"/>
      <c r="O1574" s="3228"/>
      <c r="P1574" s="3228"/>
    </row>
    <row r="1575" spans="1:16" s="3230" customFormat="1" ht="18" customHeight="1" outlineLevel="1">
      <c r="A1575" s="3223"/>
      <c r="B1575" s="3133" t="s">
        <v>1895</v>
      </c>
      <c r="C1575" s="3224"/>
      <c r="D1575" s="3225"/>
      <c r="E1575" s="3226"/>
      <c r="F1575" s="3689">
        <v>1</v>
      </c>
      <c r="G1575" s="3689"/>
      <c r="H1575" s="3689"/>
      <c r="I1575" s="3689"/>
      <c r="J1575" s="3601"/>
      <c r="K1575" s="3228"/>
      <c r="L1575" s="3228"/>
      <c r="M1575" s="3229"/>
      <c r="N1575" s="3228"/>
      <c r="O1575" s="3228"/>
      <c r="P1575" s="3228"/>
    </row>
    <row r="1576" spans="1:16" s="3230" customFormat="1" ht="18" customHeight="1" outlineLevel="1">
      <c r="A1576" s="3223"/>
      <c r="B1576" s="3133" t="s">
        <v>1896</v>
      </c>
      <c r="C1576" s="3224"/>
      <c r="D1576" s="3225"/>
      <c r="E1576" s="3226"/>
      <c r="F1576" s="3689">
        <v>1</v>
      </c>
      <c r="G1576" s="3689"/>
      <c r="H1576" s="3689"/>
      <c r="I1576" s="3689"/>
      <c r="J1576" s="3601"/>
      <c r="K1576" s="3228"/>
      <c r="L1576" s="3228"/>
      <c r="M1576" s="3229"/>
      <c r="N1576" s="3228"/>
      <c r="O1576" s="3228"/>
      <c r="P1576" s="3228"/>
    </row>
    <row r="1577" spans="1:16" s="3230" customFormat="1" ht="18" customHeight="1">
      <c r="A1577" s="3223"/>
      <c r="B1577" s="3133" t="s">
        <v>1897</v>
      </c>
      <c r="C1577" s="3224"/>
      <c r="D1577" s="3225"/>
      <c r="E1577" s="3226"/>
      <c r="F1577" s="3689">
        <v>1</v>
      </c>
      <c r="G1577" s="3689"/>
      <c r="H1577" s="3689"/>
      <c r="I1577" s="3689"/>
      <c r="J1577" s="3601"/>
      <c r="K1577" s="3228"/>
      <c r="L1577" s="3228"/>
      <c r="M1577" s="3229"/>
      <c r="N1577" s="3228"/>
      <c r="O1577" s="3228"/>
      <c r="P1577" s="3228"/>
    </row>
    <row r="1578" spans="1:16" s="3230" customFormat="1" ht="18" customHeight="1" outlineLevel="1">
      <c r="A1578" s="3223"/>
      <c r="B1578" s="3133" t="s">
        <v>1898</v>
      </c>
      <c r="C1578" s="3224"/>
      <c r="D1578" s="3225"/>
      <c r="E1578" s="3226"/>
      <c r="F1578" s="3689">
        <v>1</v>
      </c>
      <c r="G1578" s="3689"/>
      <c r="H1578" s="3689"/>
      <c r="I1578" s="3689"/>
      <c r="J1578" s="3601"/>
      <c r="K1578" s="3228"/>
      <c r="L1578" s="3228"/>
      <c r="M1578" s="3229"/>
      <c r="N1578" s="3228"/>
      <c r="O1578" s="3228"/>
      <c r="P1578" s="3228"/>
    </row>
    <row r="1579" spans="1:16" s="3230" customFormat="1" ht="18" customHeight="1" outlineLevel="1">
      <c r="A1579" s="3223"/>
      <c r="B1579" s="3133" t="s">
        <v>1899</v>
      </c>
      <c r="C1579" s="3224"/>
      <c r="D1579" s="3225"/>
      <c r="E1579" s="3226"/>
      <c r="F1579" s="3689">
        <v>1</v>
      </c>
      <c r="G1579" s="3689"/>
      <c r="H1579" s="3689"/>
      <c r="I1579" s="3689"/>
      <c r="J1579" s="3601"/>
      <c r="K1579" s="3228"/>
      <c r="L1579" s="3228"/>
      <c r="M1579" s="3229"/>
      <c r="N1579" s="3228"/>
      <c r="O1579" s="3228"/>
      <c r="P1579" s="3228"/>
    </row>
    <row r="1580" spans="1:16" s="3230" customFormat="1" ht="18" customHeight="1">
      <c r="A1580" s="3223"/>
      <c r="B1580" s="3133" t="s">
        <v>1900</v>
      </c>
      <c r="C1580" s="3224"/>
      <c r="D1580" s="3225"/>
      <c r="E1580" s="3226"/>
      <c r="F1580" s="3689">
        <v>1</v>
      </c>
      <c r="G1580" s="3689"/>
      <c r="H1580" s="3689"/>
      <c r="I1580" s="3689"/>
      <c r="J1580" s="3601"/>
      <c r="K1580" s="3228"/>
      <c r="L1580" s="3228"/>
      <c r="M1580" s="3229"/>
      <c r="N1580" s="3228"/>
      <c r="O1580" s="3228"/>
      <c r="P1580" s="3228"/>
    </row>
    <row r="1581" spans="1:16" s="3230" customFormat="1" ht="18" customHeight="1" outlineLevel="1">
      <c r="A1581" s="3223"/>
      <c r="B1581" s="3133" t="s">
        <v>1901</v>
      </c>
      <c r="C1581" s="3224"/>
      <c r="D1581" s="3225"/>
      <c r="E1581" s="3226"/>
      <c r="F1581" s="3689">
        <v>1</v>
      </c>
      <c r="G1581" s="3689"/>
      <c r="H1581" s="3689"/>
      <c r="I1581" s="3689"/>
      <c r="J1581" s="3601"/>
      <c r="K1581" s="3228"/>
      <c r="L1581" s="3228"/>
      <c r="M1581" s="3229"/>
      <c r="N1581" s="3228"/>
      <c r="O1581" s="3228"/>
      <c r="P1581" s="3228"/>
    </row>
    <row r="1582" spans="1:16" s="3230" customFormat="1" ht="18" customHeight="1" outlineLevel="1">
      <c r="A1582" s="3223"/>
      <c r="B1582" s="3133" t="s">
        <v>1902</v>
      </c>
      <c r="C1582" s="3224"/>
      <c r="D1582" s="3225"/>
      <c r="E1582" s="3226"/>
      <c r="F1582" s="3689">
        <v>1</v>
      </c>
      <c r="G1582" s="3689"/>
      <c r="H1582" s="3689"/>
      <c r="I1582" s="3689"/>
      <c r="J1582" s="3601"/>
      <c r="K1582" s="3228"/>
      <c r="L1582" s="3228"/>
      <c r="M1582" s="3229"/>
      <c r="N1582" s="3228"/>
      <c r="O1582" s="3228"/>
      <c r="P1582" s="3228"/>
    </row>
    <row r="1583" spans="1:16" s="3230" customFormat="1" ht="18" customHeight="1" outlineLevel="1">
      <c r="A1583" s="3223"/>
      <c r="B1583" s="3133" t="s">
        <v>1903</v>
      </c>
      <c r="C1583" s="3224"/>
      <c r="D1583" s="3225"/>
      <c r="E1583" s="3226"/>
      <c r="F1583" s="3689">
        <v>1</v>
      </c>
      <c r="G1583" s="3689"/>
      <c r="H1583" s="3689"/>
      <c r="I1583" s="3689"/>
      <c r="J1583" s="3601"/>
      <c r="K1583" s="3228"/>
      <c r="L1583" s="3228"/>
      <c r="M1583" s="3229"/>
      <c r="N1583" s="3228"/>
      <c r="O1583" s="3228"/>
      <c r="P1583" s="3228"/>
    </row>
    <row r="1584" spans="1:16" s="3230" customFormat="1" ht="18" customHeight="1" outlineLevel="1">
      <c r="A1584" s="3231"/>
      <c r="B1584" s="3133" t="s">
        <v>1904</v>
      </c>
      <c r="C1584" s="3224"/>
      <c r="D1584" s="3225"/>
      <c r="E1584" s="3226"/>
      <c r="F1584" s="3689">
        <v>1</v>
      </c>
      <c r="G1584" s="3689"/>
      <c r="H1584" s="3689"/>
      <c r="I1584" s="3689"/>
      <c r="J1584" s="3601"/>
      <c r="K1584" s="3228"/>
      <c r="L1584" s="3228"/>
      <c r="M1584" s="3229"/>
      <c r="N1584" s="3228"/>
      <c r="O1584" s="3228"/>
      <c r="P1584" s="3228"/>
    </row>
    <row r="1585" spans="1:16" s="3230" customFormat="1" ht="18" customHeight="1">
      <c r="A1585" s="3223"/>
      <c r="B1585" s="3133" t="s">
        <v>1905</v>
      </c>
      <c r="C1585" s="3224"/>
      <c r="D1585" s="3225"/>
      <c r="E1585" s="3226"/>
      <c r="F1585" s="3689">
        <v>1</v>
      </c>
      <c r="G1585" s="3689"/>
      <c r="H1585" s="3689"/>
      <c r="I1585" s="3689"/>
      <c r="J1585" s="3601"/>
      <c r="K1585" s="3228"/>
      <c r="L1585" s="3228"/>
      <c r="M1585" s="3229"/>
      <c r="N1585" s="3228"/>
      <c r="O1585" s="3228"/>
      <c r="P1585" s="3228"/>
    </row>
    <row r="1586" spans="1:16" s="3230" customFormat="1" ht="18" customHeight="1" outlineLevel="1">
      <c r="A1586" s="3223"/>
      <c r="B1586" s="3133" t="s">
        <v>1906</v>
      </c>
      <c r="C1586" s="3224"/>
      <c r="D1586" s="3225"/>
      <c r="E1586" s="3226"/>
      <c r="F1586" s="3689">
        <v>1</v>
      </c>
      <c r="G1586" s="3689"/>
      <c r="H1586" s="3689"/>
      <c r="I1586" s="3689"/>
      <c r="J1586" s="3601"/>
      <c r="K1586" s="3228"/>
      <c r="L1586" s="3228"/>
      <c r="M1586" s="3229"/>
      <c r="N1586" s="3228"/>
      <c r="O1586" s="3228"/>
      <c r="P1586" s="3228"/>
    </row>
    <row r="1587" spans="1:16" s="3230" customFormat="1" ht="18" customHeight="1" outlineLevel="1">
      <c r="A1587" s="3223"/>
      <c r="B1587" s="3133" t="s">
        <v>1907</v>
      </c>
      <c r="C1587" s="3224"/>
      <c r="D1587" s="3225"/>
      <c r="E1587" s="3226"/>
      <c r="F1587" s="3689">
        <v>1</v>
      </c>
      <c r="G1587" s="3689"/>
      <c r="H1587" s="3689"/>
      <c r="I1587" s="3689"/>
      <c r="J1587" s="3601"/>
      <c r="K1587" s="3228"/>
      <c r="L1587" s="3228"/>
      <c r="M1587" s="3229"/>
      <c r="N1587" s="3228"/>
      <c r="O1587" s="3228"/>
      <c r="P1587" s="3228"/>
    </row>
    <row r="1588" spans="1:16" s="3230" customFormat="1" ht="18" customHeight="1" outlineLevel="1">
      <c r="A1588" s="3223"/>
      <c r="B1588" s="3133" t="s">
        <v>1908</v>
      </c>
      <c r="C1588" s="3224"/>
      <c r="D1588" s="3225"/>
      <c r="E1588" s="3226"/>
      <c r="F1588" s="3689">
        <v>1</v>
      </c>
      <c r="G1588" s="3689"/>
      <c r="H1588" s="3689"/>
      <c r="I1588" s="3689"/>
      <c r="J1588" s="3601"/>
      <c r="K1588" s="3228"/>
      <c r="L1588" s="3228"/>
      <c r="M1588" s="3229"/>
      <c r="N1588" s="3228"/>
      <c r="O1588" s="3228"/>
      <c r="P1588" s="3228"/>
    </row>
    <row r="1589" spans="1:16" s="3230" customFormat="1" ht="18" customHeight="1">
      <c r="A1589" s="3223"/>
      <c r="B1589" s="3133" t="s">
        <v>1909</v>
      </c>
      <c r="C1589" s="3224"/>
      <c r="D1589" s="3225"/>
      <c r="E1589" s="3226"/>
      <c r="F1589" s="3689">
        <v>1</v>
      </c>
      <c r="G1589" s="3689"/>
      <c r="H1589" s="3689"/>
      <c r="I1589" s="3689"/>
      <c r="J1589" s="3601"/>
      <c r="K1589" s="3228"/>
      <c r="L1589" s="3228"/>
      <c r="M1589" s="3229"/>
      <c r="N1589" s="3228"/>
      <c r="O1589" s="3228"/>
      <c r="P1589" s="3228"/>
    </row>
    <row r="1590" spans="1:16" s="3230" customFormat="1" ht="18" customHeight="1">
      <c r="A1590" s="3223"/>
      <c r="B1590" s="3133" t="s">
        <v>1910</v>
      </c>
      <c r="C1590" s="3224"/>
      <c r="D1590" s="3225"/>
      <c r="E1590" s="3226"/>
      <c r="F1590" s="3689">
        <v>1</v>
      </c>
      <c r="G1590" s="3689"/>
      <c r="H1590" s="3689"/>
      <c r="I1590" s="3689"/>
      <c r="J1590" s="3601"/>
      <c r="K1590" s="3228"/>
      <c r="L1590" s="3228"/>
      <c r="M1590" s="3229"/>
      <c r="N1590" s="3228"/>
      <c r="O1590" s="3228"/>
      <c r="P1590" s="3228"/>
    </row>
    <row r="1591" spans="1:16" s="3230" customFormat="1" ht="18" customHeight="1" outlineLevel="1">
      <c r="A1591" s="3223"/>
      <c r="B1591" s="3133" t="s">
        <v>1911</v>
      </c>
      <c r="C1591" s="3224"/>
      <c r="D1591" s="3225"/>
      <c r="E1591" s="3226"/>
      <c r="F1591" s="3689">
        <v>1</v>
      </c>
      <c r="G1591" s="3689"/>
      <c r="H1591" s="3689"/>
      <c r="I1591" s="3689"/>
      <c r="J1591" s="3601"/>
      <c r="K1591" s="3228"/>
      <c r="L1591" s="3228"/>
      <c r="M1591" s="3229"/>
      <c r="N1591" s="3228"/>
      <c r="O1591" s="3228"/>
      <c r="P1591" s="3228"/>
    </row>
    <row r="1592" spans="1:16" s="3230" customFormat="1" ht="18" customHeight="1" outlineLevel="1">
      <c r="A1592" s="3223"/>
      <c r="B1592" s="3133" t="s">
        <v>1912</v>
      </c>
      <c r="C1592" s="3224"/>
      <c r="D1592" s="3225"/>
      <c r="E1592" s="3226"/>
      <c r="F1592" s="3689">
        <v>1</v>
      </c>
      <c r="G1592" s="3689"/>
      <c r="H1592" s="3689"/>
      <c r="I1592" s="3689"/>
      <c r="J1592" s="3601"/>
      <c r="K1592" s="3228"/>
      <c r="L1592" s="3228"/>
      <c r="M1592" s="3229"/>
      <c r="N1592" s="3228"/>
      <c r="O1592" s="3228"/>
      <c r="P1592" s="3228"/>
    </row>
    <row r="1593" spans="1:16" s="3230" customFormat="1" ht="18" customHeight="1">
      <c r="A1593" s="3223"/>
      <c r="B1593" s="3133" t="s">
        <v>1913</v>
      </c>
      <c r="C1593" s="3224"/>
      <c r="D1593" s="3225"/>
      <c r="E1593" s="3226"/>
      <c r="F1593" s="3689">
        <v>1</v>
      </c>
      <c r="G1593" s="3689"/>
      <c r="H1593" s="3689"/>
      <c r="I1593" s="3689"/>
      <c r="J1593" s="3601"/>
      <c r="K1593" s="3228"/>
      <c r="L1593" s="3228"/>
      <c r="M1593" s="3229"/>
      <c r="N1593" s="3228"/>
      <c r="O1593" s="3228"/>
      <c r="P1593" s="3228"/>
    </row>
    <row r="1594" spans="1:16" s="3230" customFormat="1" ht="18" customHeight="1" outlineLevel="1">
      <c r="A1594" s="3223"/>
      <c r="B1594" s="3133" t="s">
        <v>1914</v>
      </c>
      <c r="C1594" s="3224"/>
      <c r="D1594" s="3225"/>
      <c r="E1594" s="3226"/>
      <c r="F1594" s="3689">
        <v>1</v>
      </c>
      <c r="G1594" s="3689"/>
      <c r="H1594" s="3689"/>
      <c r="I1594" s="3689"/>
      <c r="J1594" s="3601"/>
      <c r="K1594" s="3228"/>
      <c r="L1594" s="3228"/>
      <c r="M1594" s="3229"/>
      <c r="N1594" s="3228"/>
      <c r="O1594" s="3228"/>
      <c r="P1594" s="3228"/>
    </row>
    <row r="1595" spans="1:16" s="3230" customFormat="1" ht="18" customHeight="1" outlineLevel="1">
      <c r="A1595" s="3223"/>
      <c r="B1595" s="3133" t="s">
        <v>1915</v>
      </c>
      <c r="C1595" s="3224"/>
      <c r="D1595" s="3225"/>
      <c r="E1595" s="3226"/>
      <c r="F1595" s="3689">
        <v>1</v>
      </c>
      <c r="G1595" s="3689"/>
      <c r="H1595" s="3689"/>
      <c r="I1595" s="3689"/>
      <c r="J1595" s="3601"/>
      <c r="K1595" s="3228"/>
      <c r="L1595" s="3228"/>
      <c r="M1595" s="3229"/>
      <c r="N1595" s="3228"/>
      <c r="O1595" s="3228"/>
      <c r="P1595" s="3228"/>
    </row>
    <row r="1596" spans="1:16" s="3230" customFormat="1" ht="18" customHeight="1" outlineLevel="1">
      <c r="A1596" s="3223"/>
      <c r="B1596" s="3133" t="s">
        <v>1916</v>
      </c>
      <c r="C1596" s="3224"/>
      <c r="D1596" s="3225"/>
      <c r="E1596" s="3226"/>
      <c r="F1596" s="3689">
        <v>1</v>
      </c>
      <c r="G1596" s="3689"/>
      <c r="H1596" s="3689"/>
      <c r="I1596" s="3689"/>
      <c r="J1596" s="3601"/>
      <c r="K1596" s="3228"/>
      <c r="L1596" s="3228"/>
      <c r="M1596" s="3229"/>
      <c r="N1596" s="3228"/>
      <c r="O1596" s="3228"/>
      <c r="P1596" s="3228"/>
    </row>
    <row r="1597" spans="1:16" s="3230" customFormat="1" ht="18" customHeight="1">
      <c r="A1597" s="3223"/>
      <c r="B1597" s="3133" t="s">
        <v>1917</v>
      </c>
      <c r="C1597" s="3224"/>
      <c r="D1597" s="3225"/>
      <c r="E1597" s="3226"/>
      <c r="F1597" s="3689">
        <v>1</v>
      </c>
      <c r="G1597" s="3689"/>
      <c r="H1597" s="3689"/>
      <c r="I1597" s="3689"/>
      <c r="J1597" s="3601"/>
      <c r="K1597" s="3228"/>
      <c r="L1597" s="3228"/>
      <c r="M1597" s="3229"/>
      <c r="N1597" s="3228"/>
      <c r="O1597" s="3228"/>
      <c r="P1597" s="3228"/>
    </row>
    <row r="1598" spans="1:16" s="3230" customFormat="1" ht="18" customHeight="1" outlineLevel="1">
      <c r="A1598" s="3223"/>
      <c r="B1598" s="3133" t="s">
        <v>1918</v>
      </c>
      <c r="C1598" s="3224"/>
      <c r="D1598" s="3225"/>
      <c r="E1598" s="3226"/>
      <c r="F1598" s="3689">
        <v>1</v>
      </c>
      <c r="G1598" s="3689"/>
      <c r="H1598" s="3689"/>
      <c r="I1598" s="3689"/>
      <c r="J1598" s="3601"/>
      <c r="K1598" s="3228"/>
      <c r="L1598" s="3228"/>
      <c r="M1598" s="3229"/>
      <c r="N1598" s="3228"/>
      <c r="O1598" s="3228"/>
      <c r="P1598" s="3228"/>
    </row>
    <row r="1599" spans="1:16" s="3230" customFormat="1" ht="18" customHeight="1" outlineLevel="1">
      <c r="A1599" s="3223"/>
      <c r="B1599" s="3133" t="s">
        <v>1919</v>
      </c>
      <c r="C1599" s="3224"/>
      <c r="D1599" s="3225"/>
      <c r="E1599" s="3226"/>
      <c r="F1599" s="3689">
        <v>1</v>
      </c>
      <c r="G1599" s="3689"/>
      <c r="H1599" s="3689"/>
      <c r="I1599" s="3689"/>
      <c r="J1599" s="3601"/>
      <c r="K1599" s="3228"/>
      <c r="L1599" s="3228"/>
      <c r="M1599" s="3229"/>
      <c r="N1599" s="3228"/>
      <c r="O1599" s="3228"/>
      <c r="P1599" s="3228"/>
    </row>
    <row r="1600" spans="1:16" s="3230" customFormat="1" ht="18" customHeight="1" outlineLevel="1">
      <c r="A1600" s="3223"/>
      <c r="B1600" s="3133" t="s">
        <v>1920</v>
      </c>
      <c r="C1600" s="3224"/>
      <c r="D1600" s="3225"/>
      <c r="E1600" s="3226"/>
      <c r="F1600" s="3689">
        <v>1</v>
      </c>
      <c r="G1600" s="3689"/>
      <c r="H1600" s="3689"/>
      <c r="I1600" s="3689"/>
      <c r="J1600" s="3601"/>
      <c r="K1600" s="3228"/>
      <c r="L1600" s="3228"/>
      <c r="M1600" s="3229"/>
      <c r="N1600" s="3228"/>
      <c r="O1600" s="3228"/>
      <c r="P1600" s="3228"/>
    </row>
    <row r="1601" spans="1:16" s="3230" customFormat="1" ht="18" customHeight="1">
      <c r="A1601" s="3223"/>
      <c r="B1601" s="3133" t="s">
        <v>1921</v>
      </c>
      <c r="C1601" s="3224"/>
      <c r="D1601" s="3225"/>
      <c r="E1601" s="3226"/>
      <c r="F1601" s="3689">
        <v>1</v>
      </c>
      <c r="G1601" s="3689"/>
      <c r="H1601" s="3689"/>
      <c r="I1601" s="3689"/>
      <c r="J1601" s="3601"/>
      <c r="K1601" s="3228"/>
      <c r="L1601" s="3228"/>
      <c r="M1601" s="3229"/>
      <c r="N1601" s="3228"/>
      <c r="O1601" s="3228"/>
      <c r="P1601" s="3228"/>
    </row>
    <row r="1602" spans="1:16" s="3230" customFormat="1" ht="18" customHeight="1" outlineLevel="1">
      <c r="A1602" s="3223"/>
      <c r="B1602" s="3133" t="s">
        <v>1922</v>
      </c>
      <c r="C1602" s="3224"/>
      <c r="D1602" s="3225"/>
      <c r="E1602" s="3226"/>
      <c r="F1602" s="3689">
        <v>1</v>
      </c>
      <c r="G1602" s="3689"/>
      <c r="H1602" s="3689"/>
      <c r="I1602" s="3689"/>
      <c r="J1602" s="3601"/>
      <c r="K1602" s="3228"/>
      <c r="L1602" s="3228"/>
      <c r="M1602" s="3229"/>
      <c r="N1602" s="3228"/>
      <c r="O1602" s="3228"/>
      <c r="P1602" s="3228"/>
    </row>
    <row r="1603" spans="1:16" s="3230" customFormat="1" ht="18" customHeight="1" outlineLevel="1">
      <c r="A1603" s="3223"/>
      <c r="B1603" s="3133" t="s">
        <v>1923</v>
      </c>
      <c r="C1603" s="3224"/>
      <c r="D1603" s="3225"/>
      <c r="E1603" s="3226"/>
      <c r="F1603" s="3689">
        <v>1</v>
      </c>
      <c r="G1603" s="3689"/>
      <c r="H1603" s="3689"/>
      <c r="I1603" s="3689"/>
      <c r="J1603" s="3601"/>
      <c r="K1603" s="3228"/>
      <c r="L1603" s="3228"/>
      <c r="M1603" s="3229"/>
      <c r="N1603" s="3228"/>
      <c r="O1603" s="3228"/>
      <c r="P1603" s="3228"/>
    </row>
    <row r="1604" spans="1:16" s="3230" customFormat="1" ht="18" customHeight="1" outlineLevel="1">
      <c r="A1604" s="3223"/>
      <c r="B1604" s="3133" t="s">
        <v>1924</v>
      </c>
      <c r="C1604" s="3224"/>
      <c r="D1604" s="3225"/>
      <c r="E1604" s="3226"/>
      <c r="F1604" s="3689">
        <v>1</v>
      </c>
      <c r="G1604" s="3689"/>
      <c r="H1604" s="3689"/>
      <c r="I1604" s="3689"/>
      <c r="J1604" s="3601"/>
      <c r="K1604" s="3228"/>
      <c r="L1604" s="3228"/>
      <c r="M1604" s="3229"/>
      <c r="N1604" s="3228"/>
      <c r="O1604" s="3228"/>
      <c r="P1604" s="3228"/>
    </row>
    <row r="1605" spans="1:16" s="3230" customFormat="1" ht="18" customHeight="1" outlineLevel="1">
      <c r="A1605" s="3223"/>
      <c r="B1605" s="3133" t="s">
        <v>1925</v>
      </c>
      <c r="C1605" s="3224"/>
      <c r="D1605" s="3225"/>
      <c r="E1605" s="3226"/>
      <c r="F1605" s="3689">
        <v>1</v>
      </c>
      <c r="G1605" s="3689"/>
      <c r="H1605" s="3689"/>
      <c r="I1605" s="3689"/>
      <c r="J1605" s="3601"/>
      <c r="K1605" s="3228"/>
      <c r="L1605" s="3228"/>
      <c r="M1605" s="3229"/>
      <c r="N1605" s="3228"/>
      <c r="O1605" s="3228"/>
      <c r="P1605" s="3228"/>
    </row>
    <row r="1606" spans="1:16" s="3230" customFormat="1" ht="18" customHeight="1">
      <c r="A1606" s="3223"/>
      <c r="B1606" s="3133" t="s">
        <v>1926</v>
      </c>
      <c r="C1606" s="3224"/>
      <c r="D1606" s="3225"/>
      <c r="E1606" s="3226"/>
      <c r="F1606" s="3689">
        <v>1</v>
      </c>
      <c r="G1606" s="3689"/>
      <c r="H1606" s="3689"/>
      <c r="I1606" s="3689"/>
      <c r="J1606" s="3601"/>
      <c r="K1606" s="3228"/>
      <c r="L1606" s="3228"/>
      <c r="M1606" s="3229"/>
      <c r="N1606" s="3228"/>
      <c r="O1606" s="3228"/>
      <c r="P1606" s="3228"/>
    </row>
    <row r="1607" spans="1:16" s="3230" customFormat="1" ht="18" customHeight="1" outlineLevel="1">
      <c r="A1607" s="3223"/>
      <c r="B1607" s="3133" t="s">
        <v>1927</v>
      </c>
      <c r="C1607" s="3224"/>
      <c r="D1607" s="3225"/>
      <c r="E1607" s="3226"/>
      <c r="F1607" s="3689">
        <v>1</v>
      </c>
      <c r="G1607" s="3689"/>
      <c r="H1607" s="3689"/>
      <c r="I1607" s="3689"/>
      <c r="J1607" s="3601"/>
      <c r="K1607" s="3228"/>
      <c r="L1607" s="3228"/>
      <c r="M1607" s="3229"/>
      <c r="N1607" s="3228"/>
      <c r="O1607" s="3228"/>
      <c r="P1607" s="3228"/>
    </row>
    <row r="1608" spans="1:16" s="3230" customFormat="1" ht="18" customHeight="1" outlineLevel="1">
      <c r="A1608" s="3223"/>
      <c r="B1608" s="3133" t="s">
        <v>1928</v>
      </c>
      <c r="C1608" s="3224"/>
      <c r="D1608" s="3225"/>
      <c r="E1608" s="3226"/>
      <c r="F1608" s="3689">
        <v>1</v>
      </c>
      <c r="G1608" s="3689"/>
      <c r="H1608" s="3689"/>
      <c r="I1608" s="3689"/>
      <c r="J1608" s="3601"/>
      <c r="K1608" s="3228"/>
      <c r="L1608" s="3228"/>
      <c r="M1608" s="3229"/>
      <c r="N1608" s="3228"/>
      <c r="O1608" s="3228"/>
      <c r="P1608" s="3228"/>
    </row>
    <row r="1609" spans="1:16" s="3230" customFormat="1" ht="18" customHeight="1">
      <c r="A1609" s="3223"/>
      <c r="B1609" s="3133" t="s">
        <v>1929</v>
      </c>
      <c r="C1609" s="3224"/>
      <c r="D1609" s="3225"/>
      <c r="E1609" s="3226"/>
      <c r="F1609" s="3689">
        <v>1</v>
      </c>
      <c r="G1609" s="3689"/>
      <c r="H1609" s="3689"/>
      <c r="I1609" s="3689"/>
      <c r="J1609" s="3601"/>
      <c r="K1609" s="3228"/>
      <c r="L1609" s="3228"/>
      <c r="M1609" s="3229"/>
      <c r="N1609" s="3228"/>
      <c r="O1609" s="3228"/>
      <c r="P1609" s="3228"/>
    </row>
    <row r="1610" spans="1:16" s="3230" customFormat="1" ht="18" customHeight="1" outlineLevel="1">
      <c r="A1610" s="3223"/>
      <c r="B1610" s="3133" t="s">
        <v>1930</v>
      </c>
      <c r="C1610" s="3224"/>
      <c r="D1610" s="3225"/>
      <c r="E1610" s="3226"/>
      <c r="F1610" s="3689">
        <v>1</v>
      </c>
      <c r="G1610" s="3689"/>
      <c r="H1610" s="3689"/>
      <c r="I1610" s="3689"/>
      <c r="J1610" s="3601"/>
      <c r="K1610" s="3228"/>
      <c r="L1610" s="3228"/>
      <c r="M1610" s="3229"/>
      <c r="N1610" s="3228"/>
      <c r="O1610" s="3228"/>
      <c r="P1610" s="3228"/>
    </row>
    <row r="1611" spans="1:16" s="3230" customFormat="1" ht="18" customHeight="1" outlineLevel="1">
      <c r="A1611" s="3223"/>
      <c r="B1611" s="3133" t="s">
        <v>1931</v>
      </c>
      <c r="C1611" s="3224"/>
      <c r="D1611" s="3225"/>
      <c r="E1611" s="3226"/>
      <c r="F1611" s="3689">
        <v>1</v>
      </c>
      <c r="G1611" s="3689"/>
      <c r="H1611" s="3689"/>
      <c r="I1611" s="3689"/>
      <c r="J1611" s="3601"/>
      <c r="K1611" s="3228"/>
      <c r="L1611" s="3228"/>
      <c r="M1611" s="3229"/>
      <c r="N1611" s="3228"/>
      <c r="O1611" s="3228"/>
      <c r="P1611" s="3228"/>
    </row>
    <row r="1612" spans="1:16" s="3230" customFormat="1" ht="18" customHeight="1">
      <c r="A1612" s="3266"/>
      <c r="B1612" s="3133" t="s">
        <v>1932</v>
      </c>
      <c r="C1612" s="3224"/>
      <c r="D1612" s="3225"/>
      <c r="E1612" s="3226"/>
      <c r="F1612" s="3689">
        <v>1</v>
      </c>
      <c r="G1612" s="3689"/>
      <c r="H1612" s="3689"/>
      <c r="I1612" s="3689"/>
      <c r="J1612" s="3601"/>
      <c r="K1612" s="3228"/>
      <c r="L1612" s="3228"/>
      <c r="M1612" s="3229"/>
      <c r="N1612" s="3228"/>
      <c r="O1612" s="3228"/>
      <c r="P1612" s="3228"/>
    </row>
    <row r="1613" spans="1:16" s="3230" customFormat="1" ht="18" customHeight="1" outlineLevel="1">
      <c r="A1613" s="3223"/>
      <c r="B1613" s="3133" t="s">
        <v>1933</v>
      </c>
      <c r="C1613" s="3224"/>
      <c r="D1613" s="3225"/>
      <c r="E1613" s="3226"/>
      <c r="F1613" s="3689">
        <v>1</v>
      </c>
      <c r="G1613" s="3689"/>
      <c r="H1613" s="3689"/>
      <c r="I1613" s="3689"/>
      <c r="J1613" s="3601"/>
      <c r="K1613" s="3228"/>
      <c r="L1613" s="3228"/>
      <c r="M1613" s="3229"/>
      <c r="N1613" s="3228"/>
      <c r="O1613" s="3228"/>
      <c r="P1613" s="3228"/>
    </row>
    <row r="1614" spans="1:16" s="3230" customFormat="1" ht="18" customHeight="1" outlineLevel="1">
      <c r="A1614" s="3223"/>
      <c r="B1614" s="3133" t="s">
        <v>1934</v>
      </c>
      <c r="C1614" s="3224"/>
      <c r="D1614" s="3225"/>
      <c r="E1614" s="3226"/>
      <c r="F1614" s="3689">
        <v>1</v>
      </c>
      <c r="G1614" s="3689"/>
      <c r="H1614" s="3689"/>
      <c r="I1614" s="3689"/>
      <c r="J1614" s="3601"/>
      <c r="K1614" s="3228"/>
      <c r="L1614" s="3228"/>
      <c r="M1614" s="3229"/>
      <c r="N1614" s="3228"/>
      <c r="O1614" s="3228"/>
      <c r="P1614" s="3228"/>
    </row>
    <row r="1615" spans="1:16" s="3230" customFormat="1" ht="18" customHeight="1">
      <c r="A1615" s="3124"/>
      <c r="B1615" s="3153" t="s">
        <v>1935</v>
      </c>
      <c r="C1615" s="3224"/>
      <c r="D1615" s="3225"/>
      <c r="E1615" s="3918"/>
      <c r="F1615" s="3689">
        <v>1</v>
      </c>
      <c r="G1615" s="3689"/>
      <c r="H1615" s="3689"/>
      <c r="I1615" s="3689"/>
      <c r="J1615" s="3601"/>
      <c r="K1615" s="3249"/>
      <c r="L1615" s="3250"/>
    </row>
    <row r="1616" spans="1:16" s="3384" customFormat="1" ht="26.1" customHeight="1">
      <c r="A1616" s="3610"/>
      <c r="B1616" s="3803" t="s">
        <v>1675</v>
      </c>
      <c r="C1616" s="3817"/>
      <c r="D1616" s="3371"/>
      <c r="E1616" s="3391"/>
      <c r="F1616" s="3391"/>
      <c r="G1616" s="3391"/>
      <c r="H1616" s="3128"/>
      <c r="I1616" s="3128"/>
      <c r="J1616" s="3128"/>
      <c r="K1616" s="3929"/>
    </row>
    <row r="1617" spans="1:15" s="3384" customFormat="1" ht="26.1" customHeight="1">
      <c r="A1617" s="3610"/>
      <c r="B1617" s="3555"/>
      <c r="C1617" s="3817"/>
      <c r="D1617" s="3371"/>
      <c r="E1617" s="3391"/>
      <c r="F1617" s="3391"/>
      <c r="G1617" s="3391"/>
      <c r="H1617" s="3128"/>
      <c r="I1617" s="3128"/>
      <c r="J1617" s="3128"/>
      <c r="K1617" s="3929"/>
    </row>
    <row r="1618" spans="1:15" s="3384" customFormat="1" ht="26.1" customHeight="1">
      <c r="A1618" s="3552" t="s">
        <v>2282</v>
      </c>
      <c r="B1618" s="4608" t="s">
        <v>2290</v>
      </c>
      <c r="C1618" s="4609"/>
      <c r="D1618" s="4609"/>
      <c r="E1618" s="3474" t="s">
        <v>936</v>
      </c>
      <c r="F1618" s="3389"/>
      <c r="G1618" s="3389"/>
      <c r="H1618" s="3930"/>
      <c r="I1618" s="3392"/>
      <c r="J1618" s="3594" t="s">
        <v>2000</v>
      </c>
      <c r="K1618" s="3384" t="s">
        <v>1947</v>
      </c>
      <c r="O1618" s="3384">
        <v>29</v>
      </c>
    </row>
    <row r="1619" spans="1:15" s="3384" customFormat="1" ht="26.1" customHeight="1">
      <c r="A1619" s="3610"/>
      <c r="B1619" s="3931" t="s">
        <v>1676</v>
      </c>
      <c r="C1619" s="3932"/>
      <c r="D1619" s="3932"/>
      <c r="E1619" s="3474" t="s">
        <v>943</v>
      </c>
      <c r="F1619" s="3419"/>
      <c r="G1619" s="3420"/>
      <c r="H1619" s="3930"/>
      <c r="I1619" s="3392"/>
      <c r="J1619" s="3392"/>
    </row>
    <row r="1620" spans="1:15" s="3384" customFormat="1" ht="26.1" customHeight="1">
      <c r="A1620" s="3610"/>
      <c r="B1620" s="3370" t="s">
        <v>1677</v>
      </c>
      <c r="C1620" s="3371"/>
      <c r="D1620" s="3933"/>
      <c r="E1620" s="3474" t="s">
        <v>663</v>
      </c>
      <c r="F1620" s="3419"/>
      <c r="G1620" s="3420"/>
      <c r="H1620" s="3930"/>
      <c r="I1620" s="3392"/>
      <c r="J1620" s="3392"/>
    </row>
    <row r="1621" spans="1:15" s="3384" customFormat="1" ht="26.1" customHeight="1">
      <c r="A1621" s="3610"/>
      <c r="B1621" s="3555" t="s">
        <v>167</v>
      </c>
      <c r="C1621" s="3288" t="s">
        <v>1870</v>
      </c>
      <c r="D1621" s="3934"/>
      <c r="E1621" s="3389"/>
      <c r="F1621" s="3935" t="s">
        <v>24</v>
      </c>
      <c r="G1621" s="3935"/>
      <c r="H1621" s="3689"/>
      <c r="I1621" s="3689"/>
      <c r="J1621" s="3128"/>
    </row>
    <row r="1622" spans="1:15" s="3384" customFormat="1" ht="26.1" customHeight="1">
      <c r="A1622" s="3610"/>
      <c r="B1622" s="3555"/>
      <c r="C1622" s="3288"/>
      <c r="D1622" s="3934"/>
      <c r="E1622" s="3391"/>
      <c r="F1622" s="3391"/>
      <c r="G1622" s="3391"/>
      <c r="H1622" s="3128"/>
      <c r="I1622" s="3128"/>
      <c r="J1622" s="3128"/>
    </row>
    <row r="1623" spans="1:15" s="3384" customFormat="1" ht="26.1" customHeight="1">
      <c r="A1623" s="3610"/>
      <c r="B1623" s="3555"/>
      <c r="C1623" s="3936"/>
      <c r="D1623" s="3937"/>
      <c r="E1623" s="3391"/>
      <c r="F1623" s="3391"/>
      <c r="G1623" s="3391"/>
      <c r="H1623" s="3392"/>
      <c r="I1623" s="3392"/>
      <c r="J1623" s="3392"/>
    </row>
    <row r="1624" spans="1:15" s="3384" customFormat="1" ht="26.1" customHeight="1">
      <c r="A1624" s="3610"/>
      <c r="B1624" s="4608" t="s">
        <v>2291</v>
      </c>
      <c r="C1624" s="4609"/>
      <c r="D1624" s="4609"/>
      <c r="E1624" s="3474" t="s">
        <v>936</v>
      </c>
      <c r="F1624" s="3389"/>
      <c r="G1624" s="3389"/>
      <c r="H1624" s="3930"/>
      <c r="I1624" s="3392"/>
      <c r="J1624" s="3594" t="s">
        <v>1999</v>
      </c>
      <c r="O1624" s="3384">
        <v>30</v>
      </c>
    </row>
    <row r="1625" spans="1:15" s="3384" customFormat="1" ht="26.1" customHeight="1">
      <c r="A1625" s="3610"/>
      <c r="B1625" s="3931" t="s">
        <v>1678</v>
      </c>
      <c r="C1625" s="3938"/>
      <c r="D1625" s="3372"/>
      <c r="E1625" s="3474" t="s">
        <v>943</v>
      </c>
      <c r="F1625" s="3419"/>
      <c r="G1625" s="3420"/>
      <c r="H1625" s="3930"/>
      <c r="I1625" s="3392"/>
      <c r="J1625" s="3392"/>
    </row>
    <row r="1626" spans="1:15" s="3384" customFormat="1" ht="26.1" customHeight="1">
      <c r="A1626" s="3610"/>
      <c r="B1626" s="3555" t="s">
        <v>167</v>
      </c>
      <c r="C1626" s="3288">
        <v>3000</v>
      </c>
      <c r="D1626" s="3934" t="s">
        <v>1395</v>
      </c>
      <c r="E1626" s="3474" t="s">
        <v>663</v>
      </c>
      <c r="F1626" s="3426" t="s">
        <v>24</v>
      </c>
      <c r="G1626" s="3939"/>
      <c r="H1626" s="3426"/>
      <c r="I1626" s="3426"/>
      <c r="J1626" s="3128"/>
    </row>
    <row r="1627" spans="1:15" s="3384" customFormat="1" ht="27.95" customHeight="1">
      <c r="A1627" s="3610"/>
      <c r="B1627" s="3555" t="s">
        <v>2074</v>
      </c>
      <c r="C1627" s="3288"/>
      <c r="D1627" s="3934"/>
      <c r="E1627" s="3391"/>
      <c r="F1627" s="3391"/>
      <c r="G1627" s="3391"/>
      <c r="H1627" s="3128"/>
      <c r="I1627" s="3128"/>
      <c r="J1627" s="3128"/>
    </row>
    <row r="1628" spans="1:15" s="3384" customFormat="1" ht="27.95" customHeight="1">
      <c r="A1628" s="3610"/>
      <c r="B1628" s="3555"/>
      <c r="C1628" s="3288"/>
      <c r="D1628" s="3934"/>
      <c r="E1628" s="3391"/>
      <c r="F1628" s="3391"/>
      <c r="G1628" s="3391"/>
      <c r="H1628" s="3128"/>
      <c r="I1628" s="3128"/>
      <c r="J1628" s="3128"/>
    </row>
    <row r="1629" spans="1:15" s="3384" customFormat="1" ht="27.95" customHeight="1">
      <c r="A1629" s="3610"/>
      <c r="B1629" s="3931" t="s">
        <v>1416</v>
      </c>
      <c r="C1629" s="3371"/>
      <c r="D1629" s="3933"/>
      <c r="E1629" s="3474" t="s">
        <v>936</v>
      </c>
      <c r="F1629" s="3389"/>
      <c r="G1629" s="3389"/>
      <c r="H1629" s="3930"/>
      <c r="I1629" s="3392"/>
      <c r="J1629" s="3594"/>
    </row>
    <row r="1630" spans="1:15" s="3384" customFormat="1" ht="27.95" customHeight="1">
      <c r="A1630" s="3610"/>
      <c r="B1630" s="3555" t="s">
        <v>167</v>
      </c>
      <c r="C1630" s="3288">
        <v>3000</v>
      </c>
      <c r="D1630" s="3934" t="s">
        <v>1395</v>
      </c>
      <c r="E1630" s="3474" t="s">
        <v>943</v>
      </c>
      <c r="F1630" s="3419"/>
      <c r="G1630" s="3420"/>
      <c r="H1630" s="3930"/>
      <c r="I1630" s="3392"/>
      <c r="J1630" s="3392"/>
    </row>
    <row r="1631" spans="1:15" s="3384" customFormat="1" ht="27.95" customHeight="1">
      <c r="A1631" s="3610"/>
      <c r="B1631" s="3555" t="s">
        <v>2074</v>
      </c>
      <c r="C1631" s="3288"/>
      <c r="D1631" s="3934"/>
      <c r="E1631" s="3474" t="s">
        <v>663</v>
      </c>
      <c r="F1631" s="3426" t="s">
        <v>24</v>
      </c>
      <c r="G1631" s="3939"/>
      <c r="H1631" s="3426"/>
      <c r="I1631" s="3426"/>
      <c r="J1631" s="3128"/>
    </row>
    <row r="1632" spans="1:15" s="3384" customFormat="1" ht="27.95" customHeight="1">
      <c r="A1632" s="3610"/>
      <c r="B1632" s="3555"/>
      <c r="C1632" s="3288"/>
      <c r="D1632" s="3934"/>
      <c r="E1632" s="3391"/>
      <c r="F1632" s="3391"/>
      <c r="G1632" s="3391"/>
      <c r="H1632" s="3940"/>
      <c r="I1632" s="3940"/>
      <c r="J1632" s="3940"/>
    </row>
    <row r="1633" spans="1:16" ht="27.95" customHeight="1">
      <c r="A1633" s="174"/>
      <c r="B1633" s="1237"/>
      <c r="C1633" s="2236"/>
      <c r="D1633" s="2237"/>
      <c r="E1633" s="1885"/>
      <c r="F1633" s="1885"/>
      <c r="G1633" s="1885"/>
      <c r="H1633" s="2217"/>
      <c r="I1633" s="2217"/>
      <c r="J1633" s="2217"/>
    </row>
    <row r="1634" spans="1:16" s="544" customFormat="1" ht="27.95" customHeight="1">
      <c r="A1634" s="2646" t="s">
        <v>2292</v>
      </c>
      <c r="B1634" s="2647" t="s">
        <v>2293</v>
      </c>
      <c r="C1634" s="2648"/>
      <c r="D1634" s="2649"/>
      <c r="E1634" s="2890" t="s">
        <v>936</v>
      </c>
      <c r="F1634" s="2650"/>
      <c r="G1634" s="2650"/>
      <c r="H1634" s="2650"/>
      <c r="I1634" s="2650"/>
      <c r="J1634" s="2574" t="s">
        <v>1942</v>
      </c>
      <c r="O1634" s="544">
        <v>31</v>
      </c>
    </row>
    <row r="1635" spans="1:16" s="544" customFormat="1" ht="27.95" customHeight="1">
      <c r="A1635" s="2651" t="s">
        <v>1875</v>
      </c>
      <c r="B1635" s="2652" t="s">
        <v>1431</v>
      </c>
      <c r="C1635" s="2653"/>
      <c r="D1635" s="2653"/>
      <c r="E1635" s="2534" t="s">
        <v>943</v>
      </c>
      <c r="F1635" s="1858"/>
      <c r="G1635" s="1858"/>
      <c r="H1635" s="1985"/>
      <c r="I1635" s="1985"/>
      <c r="J1635" s="2663"/>
    </row>
    <row r="1636" spans="1:16" s="544" customFormat="1" ht="20.100000000000001" customHeight="1">
      <c r="A1636" s="2654"/>
      <c r="B1636" s="2007" t="s">
        <v>42</v>
      </c>
      <c r="C1636" s="2894">
        <v>9313</v>
      </c>
      <c r="D1636" s="2059" t="s">
        <v>182</v>
      </c>
      <c r="E1636" s="2534" t="s">
        <v>663</v>
      </c>
      <c r="F1636" s="2541">
        <v>0.15</v>
      </c>
      <c r="G1636" s="2541"/>
      <c r="H1636" s="2541"/>
      <c r="I1636" s="2541"/>
      <c r="J1636" s="1985"/>
    </row>
    <row r="1637" spans="1:16" s="2308" customFormat="1" ht="20.100000000000001" customHeight="1">
      <c r="A1637" s="2413"/>
      <c r="B1637" s="824" t="s">
        <v>1938</v>
      </c>
      <c r="C1637" s="2655">
        <v>9313</v>
      </c>
      <c r="D1637" s="1797" t="s">
        <v>1939</v>
      </c>
      <c r="E1637" s="2534"/>
      <c r="F1637" s="2414">
        <v>1402</v>
      </c>
      <c r="G1637" s="2414"/>
      <c r="H1637" s="2414"/>
      <c r="I1637" s="2536"/>
      <c r="J1637" s="2408"/>
      <c r="K1637" s="2306"/>
      <c r="L1637" s="2306"/>
      <c r="M1637" s="2307"/>
      <c r="N1637" s="2306"/>
      <c r="O1637" s="2306"/>
      <c r="P1637" s="2306"/>
    </row>
    <row r="1638" spans="1:16" s="2308" customFormat="1" ht="20.100000000000001" customHeight="1" outlineLevel="1">
      <c r="A1638" s="1359"/>
      <c r="B1638" s="824" t="s">
        <v>1880</v>
      </c>
      <c r="C1638" s="2415">
        <v>440</v>
      </c>
      <c r="D1638" s="1797" t="s">
        <v>1939</v>
      </c>
      <c r="E1638" s="2304"/>
      <c r="F1638" s="2416">
        <f>ROUNDUP((C1638*0.15),0)</f>
        <v>66</v>
      </c>
      <c r="G1638" s="2416"/>
      <c r="H1638" s="2417"/>
      <c r="I1638" s="2536"/>
      <c r="J1638" s="2408"/>
      <c r="K1638" s="2306"/>
      <c r="L1638" s="2306"/>
      <c r="M1638" s="2307"/>
      <c r="N1638" s="2306"/>
      <c r="O1638" s="2306"/>
      <c r="P1638" s="2306"/>
    </row>
    <row r="1639" spans="1:16" s="2308" customFormat="1" ht="20.100000000000001" customHeight="1" outlineLevel="1">
      <c r="A1639" s="1359"/>
      <c r="B1639" s="824" t="s">
        <v>1881</v>
      </c>
      <c r="C1639" s="2415">
        <v>163</v>
      </c>
      <c r="D1639" s="1797" t="s">
        <v>1939</v>
      </c>
      <c r="E1639" s="2304"/>
      <c r="F1639" s="2416">
        <f>ROUNDUP((C1639*0.15),0)</f>
        <v>25</v>
      </c>
      <c r="G1639" s="2416"/>
      <c r="H1639" s="2417"/>
      <c r="I1639" s="2536"/>
      <c r="J1639" s="2408"/>
      <c r="K1639" s="2306"/>
      <c r="L1639" s="2306"/>
      <c r="M1639" s="2307"/>
      <c r="N1639" s="2306"/>
      <c r="O1639" s="2306"/>
      <c r="P1639" s="2306"/>
    </row>
    <row r="1640" spans="1:16" s="2308" customFormat="1" ht="20.100000000000001" customHeight="1" outlineLevel="1">
      <c r="A1640" s="1359"/>
      <c r="B1640" s="824" t="s">
        <v>1882</v>
      </c>
      <c r="C1640" s="2415">
        <v>79</v>
      </c>
      <c r="D1640" s="1797" t="s">
        <v>1939</v>
      </c>
      <c r="E1640" s="2304"/>
      <c r="F1640" s="2416">
        <f>ROUNDUP((C1640*0.15),0)</f>
        <v>12</v>
      </c>
      <c r="G1640" s="2416"/>
      <c r="H1640" s="2417"/>
      <c r="I1640" s="2536"/>
      <c r="J1640" s="2408"/>
      <c r="K1640" s="2306"/>
      <c r="L1640" s="2306"/>
      <c r="M1640" s="2307"/>
      <c r="N1640" s="2306"/>
      <c r="O1640" s="2306"/>
      <c r="P1640" s="2306"/>
    </row>
    <row r="1641" spans="1:16" s="2308" customFormat="1" ht="20.100000000000001" customHeight="1" outlineLevel="1">
      <c r="A1641" s="1359"/>
      <c r="B1641" s="824" t="s">
        <v>1883</v>
      </c>
      <c r="C1641" s="2415">
        <v>70</v>
      </c>
      <c r="D1641" s="1797" t="s">
        <v>1939</v>
      </c>
      <c r="E1641" s="2304"/>
      <c r="F1641" s="2416">
        <f>ROUNDUP((C1641*0.15),0)</f>
        <v>11</v>
      </c>
      <c r="G1641" s="2416"/>
      <c r="H1641" s="2417"/>
      <c r="I1641" s="2536"/>
      <c r="J1641" s="2408"/>
      <c r="K1641" s="2306"/>
      <c r="L1641" s="2306"/>
      <c r="M1641" s="2307"/>
      <c r="N1641" s="2306"/>
      <c r="O1641" s="2306"/>
      <c r="P1641" s="2306"/>
    </row>
    <row r="1642" spans="1:16" s="2308" customFormat="1" ht="20.100000000000001" customHeight="1">
      <c r="A1642" s="1359"/>
      <c r="B1642" s="824" t="s">
        <v>1884</v>
      </c>
      <c r="C1642" s="2418">
        <f>SUM(C1638:C1641)</f>
        <v>752</v>
      </c>
      <c r="D1642" s="1797" t="s">
        <v>1939</v>
      </c>
      <c r="E1642" s="2304"/>
      <c r="F1642" s="2419">
        <f>ROUNDUP((C1642*0.15),0)</f>
        <v>113</v>
      </c>
      <c r="G1642" s="2419"/>
      <c r="H1642" s="2419"/>
      <c r="I1642" s="2536"/>
      <c r="J1642" s="2408"/>
      <c r="K1642" s="2306"/>
      <c r="L1642" s="2306"/>
      <c r="M1642" s="2307"/>
      <c r="N1642" s="2306"/>
      <c r="O1642" s="2306"/>
      <c r="P1642" s="2306"/>
    </row>
    <row r="1643" spans="1:16" s="2308" customFormat="1" ht="20.100000000000001" customHeight="1" outlineLevel="1">
      <c r="A1643" s="1359"/>
      <c r="B1643" s="824" t="s">
        <v>1885</v>
      </c>
      <c r="C1643" s="2415">
        <v>309</v>
      </c>
      <c r="D1643" s="1797" t="s">
        <v>1939</v>
      </c>
      <c r="E1643" s="2304"/>
      <c r="F1643" s="2419">
        <f t="shared" ref="F1643:F1693" si="37">ROUNDUP((C1643*0.15),0)</f>
        <v>47</v>
      </c>
      <c r="G1643" s="2419"/>
      <c r="H1643" s="2419"/>
      <c r="I1643" s="2536"/>
      <c r="J1643" s="2408"/>
      <c r="K1643" s="2306"/>
      <c r="L1643" s="2306"/>
      <c r="M1643" s="2307"/>
      <c r="N1643" s="2306"/>
      <c r="O1643" s="2306"/>
      <c r="P1643" s="2306"/>
    </row>
    <row r="1644" spans="1:16" s="2308" customFormat="1" ht="20.100000000000001" customHeight="1" outlineLevel="1">
      <c r="A1644" s="1359"/>
      <c r="B1644" s="824" t="s">
        <v>1886</v>
      </c>
      <c r="C1644" s="2415">
        <v>199</v>
      </c>
      <c r="D1644" s="1797" t="s">
        <v>1939</v>
      </c>
      <c r="E1644" s="2304"/>
      <c r="F1644" s="2419">
        <f t="shared" si="37"/>
        <v>30</v>
      </c>
      <c r="G1644" s="2419"/>
      <c r="H1644" s="2419"/>
      <c r="I1644" s="2536"/>
      <c r="J1644" s="2408"/>
      <c r="K1644" s="2306"/>
      <c r="L1644" s="2306"/>
      <c r="M1644" s="2307"/>
      <c r="N1644" s="2306"/>
      <c r="O1644" s="2306"/>
      <c r="P1644" s="2306"/>
    </row>
    <row r="1645" spans="1:16" s="2308" customFormat="1" ht="20.100000000000001" customHeight="1" outlineLevel="1">
      <c r="A1645" s="1359"/>
      <c r="B1645" s="824" t="s">
        <v>1887</v>
      </c>
      <c r="C1645" s="2415">
        <v>207</v>
      </c>
      <c r="D1645" s="1797" t="s">
        <v>1939</v>
      </c>
      <c r="E1645" s="2304"/>
      <c r="F1645" s="2419">
        <f t="shared" si="37"/>
        <v>32</v>
      </c>
      <c r="G1645" s="2419"/>
      <c r="H1645" s="2419"/>
      <c r="I1645" s="2536"/>
      <c r="J1645" s="2408"/>
      <c r="K1645" s="2306"/>
      <c r="L1645" s="2306"/>
      <c r="M1645" s="2307"/>
      <c r="N1645" s="2306"/>
      <c r="O1645" s="2306"/>
      <c r="P1645" s="2306"/>
    </row>
    <row r="1646" spans="1:16" s="2308" customFormat="1" ht="20.100000000000001" customHeight="1">
      <c r="A1646" s="1359"/>
      <c r="B1646" s="824" t="s">
        <v>1888</v>
      </c>
      <c r="C1646" s="2418">
        <f>SUM(C1643:C1645)</f>
        <v>715</v>
      </c>
      <c r="D1646" s="1797" t="s">
        <v>1939</v>
      </c>
      <c r="E1646" s="2304"/>
      <c r="F1646" s="2419">
        <f t="shared" si="37"/>
        <v>108</v>
      </c>
      <c r="G1646" s="2419"/>
      <c r="H1646" s="2419"/>
      <c r="I1646" s="2536"/>
      <c r="J1646" s="2408"/>
      <c r="K1646" s="2306"/>
      <c r="L1646" s="2306"/>
      <c r="M1646" s="2307"/>
      <c r="N1646" s="2306"/>
      <c r="O1646" s="2306"/>
      <c r="P1646" s="2306"/>
    </row>
    <row r="1647" spans="1:16" s="2308" customFormat="1" ht="20.100000000000001" customHeight="1" outlineLevel="1">
      <c r="A1647" s="1359"/>
      <c r="B1647" s="824" t="s">
        <v>1889</v>
      </c>
      <c r="C1647" s="2415">
        <v>636</v>
      </c>
      <c r="D1647" s="1797" t="s">
        <v>1939</v>
      </c>
      <c r="E1647" s="2304"/>
      <c r="F1647" s="2419">
        <f t="shared" si="37"/>
        <v>96</v>
      </c>
      <c r="G1647" s="2419"/>
      <c r="H1647" s="2419"/>
      <c r="I1647" s="2536"/>
      <c r="J1647" s="2408"/>
      <c r="K1647" s="2306"/>
      <c r="L1647" s="2306"/>
      <c r="M1647" s="2307"/>
      <c r="N1647" s="2306"/>
      <c r="O1647" s="2306"/>
      <c r="P1647" s="2306"/>
    </row>
    <row r="1648" spans="1:16" s="2308" customFormat="1" ht="20.100000000000001" customHeight="1" outlineLevel="1">
      <c r="A1648" s="1359"/>
      <c r="B1648" s="824" t="s">
        <v>1890</v>
      </c>
      <c r="C1648" s="2415">
        <v>247</v>
      </c>
      <c r="D1648" s="1797" t="s">
        <v>1939</v>
      </c>
      <c r="E1648" s="2304"/>
      <c r="F1648" s="2419">
        <f t="shared" si="37"/>
        <v>38</v>
      </c>
      <c r="G1648" s="2419"/>
      <c r="H1648" s="2419"/>
      <c r="I1648" s="2536"/>
      <c r="J1648" s="2408"/>
      <c r="K1648" s="2306"/>
      <c r="L1648" s="2306"/>
      <c r="M1648" s="2307"/>
      <c r="N1648" s="2306"/>
      <c r="O1648" s="2306"/>
      <c r="P1648" s="2306"/>
    </row>
    <row r="1649" spans="1:16" s="2308" customFormat="1" ht="20.100000000000001" customHeight="1" outlineLevel="1">
      <c r="A1649" s="1359"/>
      <c r="B1649" s="824" t="s">
        <v>1891</v>
      </c>
      <c r="C1649" s="2415">
        <v>117</v>
      </c>
      <c r="D1649" s="1797" t="s">
        <v>1939</v>
      </c>
      <c r="E1649" s="2304"/>
      <c r="F1649" s="2419">
        <f t="shared" si="37"/>
        <v>18</v>
      </c>
      <c r="G1649" s="2419"/>
      <c r="H1649" s="2419"/>
      <c r="I1649" s="2536"/>
      <c r="J1649" s="2408"/>
      <c r="K1649" s="2306"/>
      <c r="L1649" s="2306"/>
      <c r="M1649" s="2307"/>
      <c r="N1649" s="2306"/>
      <c r="O1649" s="2306"/>
      <c r="P1649" s="2306"/>
    </row>
    <row r="1650" spans="1:16" s="2308" customFormat="1" ht="20.100000000000001" customHeight="1">
      <c r="A1650" s="1359"/>
      <c r="B1650" s="824" t="s">
        <v>1892</v>
      </c>
      <c r="C1650" s="2418">
        <f>SUM(C1647:C1649)</f>
        <v>1000</v>
      </c>
      <c r="D1650" s="1797" t="s">
        <v>1939</v>
      </c>
      <c r="E1650" s="2304"/>
      <c r="F1650" s="2419">
        <f t="shared" si="37"/>
        <v>150</v>
      </c>
      <c r="G1650" s="2419"/>
      <c r="H1650" s="2419"/>
      <c r="I1650" s="2536"/>
      <c r="J1650" s="2408"/>
      <c r="K1650" s="2306"/>
      <c r="L1650" s="2306"/>
      <c r="M1650" s="2307"/>
      <c r="N1650" s="2306"/>
      <c r="O1650" s="2306"/>
      <c r="P1650" s="2306"/>
    </row>
    <row r="1651" spans="1:16" s="2308" customFormat="1" ht="20.100000000000001" customHeight="1" outlineLevel="1">
      <c r="A1651" s="1359"/>
      <c r="B1651" s="824" t="s">
        <v>1893</v>
      </c>
      <c r="C1651" s="2415">
        <v>290</v>
      </c>
      <c r="D1651" s="1797" t="s">
        <v>1939</v>
      </c>
      <c r="E1651" s="2304"/>
      <c r="F1651" s="2419">
        <f t="shared" si="37"/>
        <v>44</v>
      </c>
      <c r="G1651" s="2419"/>
      <c r="H1651" s="2419"/>
      <c r="I1651" s="2536"/>
      <c r="J1651" s="2408"/>
      <c r="K1651" s="2306"/>
      <c r="L1651" s="2306"/>
      <c r="M1651" s="2307"/>
      <c r="N1651" s="2306"/>
      <c r="O1651" s="2306"/>
      <c r="P1651" s="2306"/>
    </row>
    <row r="1652" spans="1:16" s="2308" customFormat="1" ht="20.100000000000001" customHeight="1" outlineLevel="1">
      <c r="A1652" s="1359"/>
      <c r="B1652" s="824" t="s">
        <v>1894</v>
      </c>
      <c r="C1652" s="2415">
        <v>238</v>
      </c>
      <c r="D1652" s="1797" t="s">
        <v>1939</v>
      </c>
      <c r="E1652" s="2304"/>
      <c r="F1652" s="2419">
        <f t="shared" si="37"/>
        <v>36</v>
      </c>
      <c r="G1652" s="2419"/>
      <c r="H1652" s="2419"/>
      <c r="I1652" s="2536"/>
      <c r="J1652" s="2408"/>
      <c r="K1652" s="2306"/>
      <c r="L1652" s="2306"/>
      <c r="M1652" s="2307"/>
      <c r="N1652" s="2306"/>
      <c r="O1652" s="2306"/>
      <c r="P1652" s="2306"/>
    </row>
    <row r="1653" spans="1:16" s="2308" customFormat="1" ht="20.100000000000001" customHeight="1" outlineLevel="1">
      <c r="A1653" s="1359"/>
      <c r="B1653" s="824" t="s">
        <v>1895</v>
      </c>
      <c r="C1653" s="2415">
        <v>104</v>
      </c>
      <c r="D1653" s="1797" t="s">
        <v>1939</v>
      </c>
      <c r="E1653" s="2304"/>
      <c r="F1653" s="2419">
        <f t="shared" si="37"/>
        <v>16</v>
      </c>
      <c r="G1653" s="2419"/>
      <c r="H1653" s="2419"/>
      <c r="I1653" s="2536"/>
      <c r="J1653" s="2408"/>
      <c r="K1653" s="2306"/>
      <c r="L1653" s="2306"/>
      <c r="M1653" s="2307"/>
      <c r="N1653" s="2306"/>
      <c r="O1653" s="2306"/>
      <c r="P1653" s="2306"/>
    </row>
    <row r="1654" spans="1:16" s="2308" customFormat="1" ht="20.100000000000001" customHeight="1" outlineLevel="1">
      <c r="A1654" s="1359"/>
      <c r="B1654" s="824" t="s">
        <v>1896</v>
      </c>
      <c r="C1654" s="2415">
        <v>70</v>
      </c>
      <c r="D1654" s="1797" t="s">
        <v>1939</v>
      </c>
      <c r="E1654" s="2304"/>
      <c r="F1654" s="2419">
        <f t="shared" si="37"/>
        <v>11</v>
      </c>
      <c r="G1654" s="2419"/>
      <c r="H1654" s="2419"/>
      <c r="I1654" s="2536"/>
      <c r="J1654" s="2408"/>
      <c r="K1654" s="2306"/>
      <c r="L1654" s="2306"/>
      <c r="M1654" s="2307"/>
      <c r="N1654" s="2306"/>
      <c r="O1654" s="2306"/>
      <c r="P1654" s="2306"/>
    </row>
    <row r="1655" spans="1:16" s="2308" customFormat="1" ht="20.100000000000001" customHeight="1">
      <c r="A1655" s="1359"/>
      <c r="B1655" s="824" t="s">
        <v>1897</v>
      </c>
      <c r="C1655" s="2418">
        <f>SUM(C1651:C1654)</f>
        <v>702</v>
      </c>
      <c r="D1655" s="1797" t="s">
        <v>1939</v>
      </c>
      <c r="E1655" s="2304"/>
      <c r="F1655" s="2419">
        <f t="shared" si="37"/>
        <v>106</v>
      </c>
      <c r="G1655" s="2419"/>
      <c r="H1655" s="2419"/>
      <c r="I1655" s="2536"/>
      <c r="J1655" s="2408"/>
      <c r="K1655" s="2306"/>
      <c r="L1655" s="2306"/>
      <c r="M1655" s="2307"/>
      <c r="N1655" s="2306"/>
      <c r="O1655" s="2306"/>
      <c r="P1655" s="2306"/>
    </row>
    <row r="1656" spans="1:16" s="2308" customFormat="1" ht="20.100000000000001" customHeight="1" outlineLevel="1">
      <c r="A1656" s="1359"/>
      <c r="B1656" s="824" t="s">
        <v>1898</v>
      </c>
      <c r="C1656" s="2415">
        <v>631</v>
      </c>
      <c r="D1656" s="1797" t="s">
        <v>1939</v>
      </c>
      <c r="E1656" s="2304"/>
      <c r="F1656" s="2419">
        <f t="shared" si="37"/>
        <v>95</v>
      </c>
      <c r="G1656" s="2419"/>
      <c r="H1656" s="2419"/>
      <c r="I1656" s="2536"/>
      <c r="J1656" s="2408"/>
      <c r="K1656" s="2306"/>
      <c r="L1656" s="2306"/>
      <c r="M1656" s="2307"/>
      <c r="N1656" s="2306"/>
      <c r="O1656" s="2306"/>
      <c r="P1656" s="2306"/>
    </row>
    <row r="1657" spans="1:16" s="2308" customFormat="1" ht="20.100000000000001" customHeight="1" outlineLevel="1">
      <c r="A1657" s="1359"/>
      <c r="B1657" s="824" t="s">
        <v>1899</v>
      </c>
      <c r="C1657" s="2415">
        <v>61</v>
      </c>
      <c r="D1657" s="1797" t="s">
        <v>1939</v>
      </c>
      <c r="E1657" s="2304"/>
      <c r="F1657" s="2419">
        <f t="shared" si="37"/>
        <v>10</v>
      </c>
      <c r="G1657" s="2419"/>
      <c r="H1657" s="2419"/>
      <c r="I1657" s="2536"/>
      <c r="J1657" s="2408"/>
      <c r="K1657" s="2306"/>
      <c r="L1657" s="2306"/>
      <c r="M1657" s="2307"/>
      <c r="N1657" s="2306"/>
      <c r="O1657" s="2306"/>
      <c r="P1657" s="2306"/>
    </row>
    <row r="1658" spans="1:16" s="2308" customFormat="1" ht="20.100000000000001" customHeight="1">
      <c r="A1658" s="1359"/>
      <c r="B1658" s="824" t="s">
        <v>1900</v>
      </c>
      <c r="C1658" s="2418">
        <f>SUM(C1656:C1657)</f>
        <v>692</v>
      </c>
      <c r="D1658" s="1797" t="s">
        <v>1939</v>
      </c>
      <c r="E1658" s="2304"/>
      <c r="F1658" s="2419">
        <f t="shared" si="37"/>
        <v>104</v>
      </c>
      <c r="G1658" s="2419"/>
      <c r="H1658" s="2419"/>
      <c r="I1658" s="2536"/>
      <c r="J1658" s="2408"/>
      <c r="K1658" s="2306"/>
      <c r="L1658" s="2306"/>
      <c r="M1658" s="2307"/>
      <c r="N1658" s="2306"/>
      <c r="O1658" s="2306"/>
      <c r="P1658" s="2306"/>
    </row>
    <row r="1659" spans="1:16" s="2308" customFormat="1" ht="20.100000000000001" customHeight="1" outlineLevel="1">
      <c r="A1659" s="1359"/>
      <c r="B1659" s="824" t="s">
        <v>1901</v>
      </c>
      <c r="C1659" s="2415">
        <v>422</v>
      </c>
      <c r="D1659" s="1797" t="s">
        <v>1939</v>
      </c>
      <c r="E1659" s="2304"/>
      <c r="F1659" s="2419">
        <f t="shared" si="37"/>
        <v>64</v>
      </c>
      <c r="G1659" s="2419"/>
      <c r="H1659" s="2419"/>
      <c r="I1659" s="2536"/>
      <c r="J1659" s="2408"/>
      <c r="K1659" s="2306"/>
      <c r="L1659" s="2306"/>
      <c r="M1659" s="2307"/>
      <c r="N1659" s="2306"/>
      <c r="O1659" s="2306"/>
      <c r="P1659" s="2306"/>
    </row>
    <row r="1660" spans="1:16" s="2308" customFormat="1" ht="20.100000000000001" customHeight="1" outlineLevel="1">
      <c r="A1660" s="1359"/>
      <c r="B1660" s="824" t="s">
        <v>1902</v>
      </c>
      <c r="C1660" s="2415">
        <v>122</v>
      </c>
      <c r="D1660" s="1797" t="s">
        <v>1939</v>
      </c>
      <c r="E1660" s="2304"/>
      <c r="F1660" s="2419">
        <f t="shared" si="37"/>
        <v>19</v>
      </c>
      <c r="G1660" s="2419"/>
      <c r="H1660" s="2419"/>
      <c r="I1660" s="2536"/>
      <c r="J1660" s="2408"/>
      <c r="K1660" s="2306"/>
      <c r="L1660" s="2306"/>
      <c r="M1660" s="2307"/>
      <c r="N1660" s="2306"/>
      <c r="O1660" s="2306"/>
      <c r="P1660" s="2306"/>
    </row>
    <row r="1661" spans="1:16" s="2308" customFormat="1" ht="20.100000000000001" customHeight="1" outlineLevel="1">
      <c r="A1661" s="1359"/>
      <c r="B1661" s="824" t="s">
        <v>1903</v>
      </c>
      <c r="C1661" s="2415">
        <v>118</v>
      </c>
      <c r="D1661" s="1797" t="s">
        <v>1939</v>
      </c>
      <c r="E1661" s="2304"/>
      <c r="F1661" s="2419">
        <f t="shared" si="37"/>
        <v>18</v>
      </c>
      <c r="G1661" s="2419"/>
      <c r="H1661" s="2419"/>
      <c r="I1661" s="2536"/>
      <c r="J1661" s="2408"/>
      <c r="K1661" s="2306"/>
      <c r="L1661" s="2306"/>
      <c r="M1661" s="2307"/>
      <c r="N1661" s="2306"/>
      <c r="O1661" s="2306"/>
      <c r="P1661" s="2306"/>
    </row>
    <row r="1662" spans="1:16" s="2308" customFormat="1" ht="20.100000000000001" customHeight="1" outlineLevel="1">
      <c r="A1662" s="1483"/>
      <c r="B1662" s="824" t="s">
        <v>1904</v>
      </c>
      <c r="C1662" s="2415">
        <v>60</v>
      </c>
      <c r="D1662" s="1797" t="s">
        <v>1939</v>
      </c>
      <c r="E1662" s="2304"/>
      <c r="F1662" s="2419">
        <f t="shared" si="37"/>
        <v>9</v>
      </c>
      <c r="G1662" s="2419"/>
      <c r="H1662" s="2419"/>
      <c r="I1662" s="2536"/>
      <c r="J1662" s="2408"/>
      <c r="K1662" s="2306"/>
      <c r="L1662" s="2306"/>
      <c r="M1662" s="2307"/>
      <c r="N1662" s="2306"/>
      <c r="O1662" s="2306"/>
      <c r="P1662" s="2306"/>
    </row>
    <row r="1663" spans="1:16" s="2308" customFormat="1" ht="20.100000000000001" customHeight="1">
      <c r="A1663" s="1359"/>
      <c r="B1663" s="824" t="s">
        <v>1905</v>
      </c>
      <c r="C1663" s="2418">
        <f>SUM(C1659:C1662)</f>
        <v>722</v>
      </c>
      <c r="D1663" s="1797" t="s">
        <v>1939</v>
      </c>
      <c r="E1663" s="2304"/>
      <c r="F1663" s="2419">
        <f t="shared" si="37"/>
        <v>109</v>
      </c>
      <c r="G1663" s="2419"/>
      <c r="H1663" s="2419"/>
      <c r="I1663" s="2536"/>
      <c r="J1663" s="2408"/>
      <c r="K1663" s="2306"/>
      <c r="L1663" s="2306"/>
      <c r="M1663" s="2307"/>
      <c r="N1663" s="2306"/>
      <c r="O1663" s="2306"/>
      <c r="P1663" s="2306"/>
    </row>
    <row r="1664" spans="1:16" s="2308" customFormat="1" ht="20.100000000000001" customHeight="1" outlineLevel="1">
      <c r="A1664" s="1359"/>
      <c r="B1664" s="824" t="s">
        <v>1906</v>
      </c>
      <c r="C1664" s="2415">
        <v>288</v>
      </c>
      <c r="D1664" s="1797" t="s">
        <v>1939</v>
      </c>
      <c r="E1664" s="2304"/>
      <c r="F1664" s="2419">
        <f t="shared" si="37"/>
        <v>44</v>
      </c>
      <c r="G1664" s="2419"/>
      <c r="H1664" s="2419"/>
      <c r="I1664" s="2536"/>
      <c r="J1664" s="2408"/>
      <c r="K1664" s="2306"/>
      <c r="L1664" s="2306"/>
      <c r="M1664" s="2307"/>
      <c r="N1664" s="2306"/>
      <c r="O1664" s="2306"/>
      <c r="P1664" s="2306"/>
    </row>
    <row r="1665" spans="1:16" s="2308" customFormat="1" ht="20.100000000000001" customHeight="1" outlineLevel="1">
      <c r="A1665" s="1359"/>
      <c r="B1665" s="824" t="s">
        <v>1907</v>
      </c>
      <c r="C1665" s="2415">
        <v>127</v>
      </c>
      <c r="D1665" s="1797" t="s">
        <v>1939</v>
      </c>
      <c r="E1665" s="2304"/>
      <c r="F1665" s="2419">
        <f t="shared" si="37"/>
        <v>20</v>
      </c>
      <c r="G1665" s="2419"/>
      <c r="H1665" s="2419"/>
      <c r="I1665" s="2536"/>
      <c r="J1665" s="2408"/>
      <c r="K1665" s="2306"/>
      <c r="L1665" s="2306"/>
      <c r="M1665" s="2307"/>
      <c r="N1665" s="2306"/>
      <c r="O1665" s="2306"/>
      <c r="P1665" s="2306"/>
    </row>
    <row r="1666" spans="1:16" s="2308" customFormat="1" ht="20.100000000000001" customHeight="1" outlineLevel="1">
      <c r="A1666" s="1359"/>
      <c r="B1666" s="824" t="s">
        <v>1908</v>
      </c>
      <c r="C1666" s="2415">
        <v>138</v>
      </c>
      <c r="D1666" s="1797" t="s">
        <v>1939</v>
      </c>
      <c r="E1666" s="2304"/>
      <c r="F1666" s="2419">
        <f t="shared" si="37"/>
        <v>21</v>
      </c>
      <c r="G1666" s="2419"/>
      <c r="H1666" s="2419"/>
      <c r="I1666" s="2536"/>
      <c r="J1666" s="2408"/>
      <c r="K1666" s="2306"/>
      <c r="L1666" s="2306"/>
      <c r="M1666" s="2307"/>
      <c r="N1666" s="2306"/>
      <c r="O1666" s="2306"/>
      <c r="P1666" s="2306"/>
    </row>
    <row r="1667" spans="1:16" s="2308" customFormat="1" ht="20.100000000000001" customHeight="1">
      <c r="A1667" s="1359"/>
      <c r="B1667" s="824" t="s">
        <v>1909</v>
      </c>
      <c r="C1667" s="2415">
        <f>SUM(C1664:C1666)</f>
        <v>553</v>
      </c>
      <c r="D1667" s="1797" t="s">
        <v>1939</v>
      </c>
      <c r="E1667" s="2304"/>
      <c r="F1667" s="2419">
        <f t="shared" si="37"/>
        <v>83</v>
      </c>
      <c r="G1667" s="2419"/>
      <c r="H1667" s="2419"/>
      <c r="I1667" s="2536"/>
      <c r="J1667" s="2408"/>
      <c r="K1667" s="2306"/>
      <c r="L1667" s="2306"/>
      <c r="M1667" s="2307"/>
      <c r="N1667" s="2306"/>
      <c r="O1667" s="2306"/>
      <c r="P1667" s="2306"/>
    </row>
    <row r="1668" spans="1:16" s="2308" customFormat="1" ht="20.100000000000001" customHeight="1">
      <c r="A1668" s="1359"/>
      <c r="B1668" s="824" t="s">
        <v>1910</v>
      </c>
      <c r="C1668" s="2415">
        <v>372</v>
      </c>
      <c r="D1668" s="1797" t="s">
        <v>1939</v>
      </c>
      <c r="E1668" s="2304"/>
      <c r="F1668" s="2419">
        <f t="shared" si="37"/>
        <v>56</v>
      </c>
      <c r="G1668" s="2419"/>
      <c r="H1668" s="2419"/>
      <c r="I1668" s="2536"/>
      <c r="J1668" s="2408"/>
      <c r="K1668" s="2306"/>
      <c r="L1668" s="2306"/>
      <c r="M1668" s="2307"/>
      <c r="N1668" s="2306"/>
      <c r="O1668" s="2306"/>
      <c r="P1668" s="2306"/>
    </row>
    <row r="1669" spans="1:16" s="2308" customFormat="1" ht="20.100000000000001" customHeight="1" outlineLevel="1">
      <c r="A1669" s="1359"/>
      <c r="B1669" s="824" t="s">
        <v>1911</v>
      </c>
      <c r="C1669" s="2415">
        <v>245</v>
      </c>
      <c r="D1669" s="1797" t="s">
        <v>1939</v>
      </c>
      <c r="E1669" s="2304"/>
      <c r="F1669" s="2419">
        <f t="shared" si="37"/>
        <v>37</v>
      </c>
      <c r="G1669" s="2419"/>
      <c r="H1669" s="2419"/>
      <c r="I1669" s="2536"/>
      <c r="J1669" s="2408"/>
      <c r="K1669" s="2306"/>
      <c r="L1669" s="2306"/>
      <c r="M1669" s="2307"/>
      <c r="N1669" s="2306"/>
      <c r="O1669" s="2306"/>
      <c r="P1669" s="2306"/>
    </row>
    <row r="1670" spans="1:16" s="2308" customFormat="1" ht="20.100000000000001" customHeight="1" outlineLevel="1">
      <c r="A1670" s="1359"/>
      <c r="B1670" s="824" t="s">
        <v>1912</v>
      </c>
      <c r="C1670" s="2415">
        <v>139</v>
      </c>
      <c r="D1670" s="1797" t="s">
        <v>1939</v>
      </c>
      <c r="E1670" s="2304"/>
      <c r="F1670" s="2419">
        <f t="shared" si="37"/>
        <v>21</v>
      </c>
      <c r="G1670" s="2419"/>
      <c r="H1670" s="2419"/>
      <c r="I1670" s="2536"/>
      <c r="J1670" s="2408"/>
      <c r="K1670" s="2306"/>
      <c r="L1670" s="2306"/>
      <c r="M1670" s="2307"/>
      <c r="N1670" s="2306"/>
      <c r="O1670" s="2306"/>
      <c r="P1670" s="2306"/>
    </row>
    <row r="1671" spans="1:16" s="2308" customFormat="1" ht="20.100000000000001" customHeight="1">
      <c r="A1671" s="1359"/>
      <c r="B1671" s="824" t="s">
        <v>1913</v>
      </c>
      <c r="C1671" s="2418">
        <f>SUM(C1669:C1670)</f>
        <v>384</v>
      </c>
      <c r="D1671" s="1797" t="s">
        <v>1939</v>
      </c>
      <c r="E1671" s="2304"/>
      <c r="F1671" s="2419">
        <f t="shared" si="37"/>
        <v>58</v>
      </c>
      <c r="G1671" s="2419"/>
      <c r="H1671" s="2419"/>
      <c r="I1671" s="2536"/>
      <c r="J1671" s="2408"/>
      <c r="K1671" s="2306"/>
      <c r="L1671" s="2306"/>
      <c r="M1671" s="2307"/>
      <c r="N1671" s="2306"/>
      <c r="O1671" s="2306"/>
      <c r="P1671" s="2306"/>
    </row>
    <row r="1672" spans="1:16" s="2308" customFormat="1" ht="20.100000000000001" customHeight="1" outlineLevel="1">
      <c r="A1672" s="1359"/>
      <c r="B1672" s="824" t="s">
        <v>1914</v>
      </c>
      <c r="C1672" s="2415">
        <v>166</v>
      </c>
      <c r="D1672" s="1797" t="s">
        <v>1939</v>
      </c>
      <c r="E1672" s="2304"/>
      <c r="F1672" s="2419">
        <f t="shared" si="37"/>
        <v>25</v>
      </c>
      <c r="G1672" s="2419"/>
      <c r="H1672" s="2419"/>
      <c r="I1672" s="2536"/>
      <c r="J1672" s="2408"/>
      <c r="K1672" s="2306"/>
      <c r="L1672" s="2306"/>
      <c r="M1672" s="2307"/>
      <c r="N1672" s="2306"/>
      <c r="O1672" s="2306"/>
      <c r="P1672" s="2306"/>
    </row>
    <row r="1673" spans="1:16" s="2308" customFormat="1" ht="20.100000000000001" customHeight="1" outlineLevel="1">
      <c r="A1673" s="1359"/>
      <c r="B1673" s="824" t="s">
        <v>1915</v>
      </c>
      <c r="C1673" s="2415">
        <v>341</v>
      </c>
      <c r="D1673" s="1797" t="s">
        <v>1939</v>
      </c>
      <c r="E1673" s="2304"/>
      <c r="F1673" s="2419">
        <f t="shared" si="37"/>
        <v>52</v>
      </c>
      <c r="G1673" s="2419"/>
      <c r="H1673" s="2419"/>
      <c r="I1673" s="2536"/>
      <c r="J1673" s="2408"/>
      <c r="K1673" s="2306"/>
      <c r="L1673" s="2306"/>
      <c r="M1673" s="2307"/>
      <c r="N1673" s="2306"/>
      <c r="O1673" s="2306"/>
      <c r="P1673" s="2306"/>
    </row>
    <row r="1674" spans="1:16" s="2308" customFormat="1" ht="20.100000000000001" customHeight="1" outlineLevel="1">
      <c r="A1674" s="1359"/>
      <c r="B1674" s="824" t="s">
        <v>1916</v>
      </c>
      <c r="C1674" s="2415">
        <v>259</v>
      </c>
      <c r="D1674" s="1797" t="s">
        <v>1939</v>
      </c>
      <c r="E1674" s="2304"/>
      <c r="F1674" s="2419">
        <f t="shared" si="37"/>
        <v>39</v>
      </c>
      <c r="G1674" s="2419"/>
      <c r="H1674" s="2419"/>
      <c r="I1674" s="2536"/>
      <c r="J1674" s="2408"/>
      <c r="K1674" s="2306"/>
      <c r="L1674" s="2306"/>
      <c r="M1674" s="2307"/>
      <c r="N1674" s="2306"/>
      <c r="O1674" s="2306"/>
      <c r="P1674" s="2306"/>
    </row>
    <row r="1675" spans="1:16" s="2308" customFormat="1" ht="20.100000000000001" customHeight="1">
      <c r="A1675" s="1359"/>
      <c r="B1675" s="824" t="s">
        <v>1917</v>
      </c>
      <c r="C1675" s="2418">
        <f>SUM(C1672:C1674)</f>
        <v>766</v>
      </c>
      <c r="D1675" s="1797" t="s">
        <v>1939</v>
      </c>
      <c r="E1675" s="2304"/>
      <c r="F1675" s="2419">
        <f t="shared" si="37"/>
        <v>115</v>
      </c>
      <c r="G1675" s="2419"/>
      <c r="H1675" s="2419"/>
      <c r="I1675" s="2536"/>
      <c r="J1675" s="2408"/>
      <c r="K1675" s="2306"/>
      <c r="L1675" s="2306"/>
      <c r="M1675" s="2307"/>
      <c r="N1675" s="2306"/>
      <c r="O1675" s="2306"/>
      <c r="P1675" s="2306"/>
    </row>
    <row r="1676" spans="1:16" s="2308" customFormat="1" ht="20.100000000000001" customHeight="1" outlineLevel="1">
      <c r="A1676" s="1359"/>
      <c r="B1676" s="824" t="s">
        <v>1918</v>
      </c>
      <c r="C1676" s="2415">
        <v>351</v>
      </c>
      <c r="D1676" s="1797" t="s">
        <v>1939</v>
      </c>
      <c r="E1676" s="2304"/>
      <c r="F1676" s="2419">
        <f t="shared" si="37"/>
        <v>53</v>
      </c>
      <c r="G1676" s="2419"/>
      <c r="H1676" s="2419"/>
      <c r="I1676" s="2536"/>
      <c r="J1676" s="2408"/>
      <c r="K1676" s="2306"/>
      <c r="L1676" s="2306"/>
      <c r="M1676" s="2307"/>
      <c r="N1676" s="2306"/>
      <c r="O1676" s="2306"/>
      <c r="P1676" s="2306"/>
    </row>
    <row r="1677" spans="1:16" s="2308" customFormat="1" ht="20.100000000000001" customHeight="1" outlineLevel="1">
      <c r="A1677" s="1359"/>
      <c r="B1677" s="824" t="s">
        <v>1919</v>
      </c>
      <c r="C1677" s="2415">
        <v>105</v>
      </c>
      <c r="D1677" s="1797" t="s">
        <v>1939</v>
      </c>
      <c r="E1677" s="2304"/>
      <c r="F1677" s="2419">
        <f t="shared" si="37"/>
        <v>16</v>
      </c>
      <c r="G1677" s="2419"/>
      <c r="H1677" s="2419"/>
      <c r="I1677" s="2536"/>
      <c r="J1677" s="2408"/>
      <c r="K1677" s="2306"/>
      <c r="L1677" s="2306"/>
      <c r="M1677" s="2307"/>
      <c r="N1677" s="2306"/>
      <c r="O1677" s="2306"/>
      <c r="P1677" s="2306"/>
    </row>
    <row r="1678" spans="1:16" s="2308" customFormat="1" ht="20.100000000000001" customHeight="1" outlineLevel="1">
      <c r="A1678" s="1359"/>
      <c r="B1678" s="824" t="s">
        <v>1920</v>
      </c>
      <c r="C1678" s="2415">
        <v>82</v>
      </c>
      <c r="D1678" s="1797" t="s">
        <v>1939</v>
      </c>
      <c r="E1678" s="2304"/>
      <c r="F1678" s="2419">
        <f t="shared" si="37"/>
        <v>13</v>
      </c>
      <c r="G1678" s="2419"/>
      <c r="H1678" s="2419"/>
      <c r="I1678" s="2536"/>
      <c r="J1678" s="2408"/>
      <c r="K1678" s="2306"/>
      <c r="L1678" s="2306"/>
      <c r="M1678" s="2307"/>
      <c r="N1678" s="2306"/>
      <c r="O1678" s="2306"/>
      <c r="P1678" s="2306"/>
    </row>
    <row r="1679" spans="1:16" s="2308" customFormat="1" ht="20.100000000000001" customHeight="1">
      <c r="A1679" s="1359"/>
      <c r="B1679" s="824" t="s">
        <v>1921</v>
      </c>
      <c r="C1679" s="2418">
        <f>SUM(C1676:C1678)</f>
        <v>538</v>
      </c>
      <c r="D1679" s="1797" t="s">
        <v>1939</v>
      </c>
      <c r="E1679" s="2304"/>
      <c r="F1679" s="2419">
        <f t="shared" si="37"/>
        <v>81</v>
      </c>
      <c r="G1679" s="2419"/>
      <c r="H1679" s="2419"/>
      <c r="I1679" s="2536"/>
      <c r="J1679" s="2408"/>
      <c r="K1679" s="2306"/>
      <c r="L1679" s="2306"/>
      <c r="M1679" s="2307"/>
      <c r="N1679" s="2306"/>
      <c r="O1679" s="2306"/>
      <c r="P1679" s="2306"/>
    </row>
    <row r="1680" spans="1:16" s="2308" customFormat="1" ht="20.100000000000001" customHeight="1" outlineLevel="1">
      <c r="A1680" s="1359"/>
      <c r="B1680" s="824" t="s">
        <v>1922</v>
      </c>
      <c r="C1680" s="2415">
        <v>318</v>
      </c>
      <c r="D1680" s="1797" t="s">
        <v>1939</v>
      </c>
      <c r="E1680" s="2304"/>
      <c r="F1680" s="2419">
        <f t="shared" si="37"/>
        <v>48</v>
      </c>
      <c r="G1680" s="2419"/>
      <c r="H1680" s="2419"/>
      <c r="I1680" s="2536"/>
      <c r="J1680" s="2408"/>
      <c r="K1680" s="2306"/>
      <c r="L1680" s="2306"/>
      <c r="M1680" s="2307"/>
      <c r="N1680" s="2306"/>
      <c r="O1680" s="2306"/>
      <c r="P1680" s="2306"/>
    </row>
    <row r="1681" spans="1:16" s="2308" customFormat="1" ht="20.100000000000001" customHeight="1" outlineLevel="1">
      <c r="A1681" s="1359"/>
      <c r="B1681" s="824" t="s">
        <v>1923</v>
      </c>
      <c r="C1681" s="2415">
        <v>172</v>
      </c>
      <c r="D1681" s="1797" t="s">
        <v>1939</v>
      </c>
      <c r="E1681" s="2304"/>
      <c r="F1681" s="2419">
        <f t="shared" si="37"/>
        <v>26</v>
      </c>
      <c r="G1681" s="2419"/>
      <c r="H1681" s="2419"/>
      <c r="I1681" s="2536"/>
      <c r="J1681" s="2408"/>
      <c r="K1681" s="2306"/>
      <c r="L1681" s="2306"/>
      <c r="M1681" s="2307"/>
      <c r="N1681" s="2306"/>
      <c r="O1681" s="2306"/>
      <c r="P1681" s="2306"/>
    </row>
    <row r="1682" spans="1:16" s="2308" customFormat="1" ht="20.100000000000001" customHeight="1" outlineLevel="1">
      <c r="A1682" s="1359"/>
      <c r="B1682" s="824" t="s">
        <v>1924</v>
      </c>
      <c r="C1682" s="2415">
        <v>110</v>
      </c>
      <c r="D1682" s="1797" t="s">
        <v>1939</v>
      </c>
      <c r="E1682" s="2304"/>
      <c r="F1682" s="2419">
        <f t="shared" si="37"/>
        <v>17</v>
      </c>
      <c r="G1682" s="2419"/>
      <c r="H1682" s="2419"/>
      <c r="I1682" s="2536"/>
      <c r="J1682" s="2408"/>
      <c r="K1682" s="2306"/>
      <c r="L1682" s="2306"/>
      <c r="M1682" s="2307"/>
      <c r="N1682" s="2306"/>
      <c r="O1682" s="2306"/>
      <c r="P1682" s="2306"/>
    </row>
    <row r="1683" spans="1:16" s="2308" customFormat="1" ht="20.100000000000001" customHeight="1" outlineLevel="1">
      <c r="A1683" s="1359"/>
      <c r="B1683" s="824" t="s">
        <v>1925</v>
      </c>
      <c r="C1683" s="2415">
        <v>93</v>
      </c>
      <c r="D1683" s="1797" t="s">
        <v>1939</v>
      </c>
      <c r="E1683" s="2304"/>
      <c r="F1683" s="2419">
        <f t="shared" si="37"/>
        <v>14</v>
      </c>
      <c r="G1683" s="2419"/>
      <c r="H1683" s="2419"/>
      <c r="I1683" s="2536"/>
      <c r="J1683" s="2408"/>
      <c r="K1683" s="2306"/>
      <c r="L1683" s="2306"/>
      <c r="M1683" s="2307"/>
      <c r="N1683" s="2306"/>
      <c r="O1683" s="2306"/>
      <c r="P1683" s="2306"/>
    </row>
    <row r="1684" spans="1:16" s="2308" customFormat="1" ht="20.100000000000001" customHeight="1">
      <c r="A1684" s="1359"/>
      <c r="B1684" s="824" t="s">
        <v>1926</v>
      </c>
      <c r="C1684" s="2418">
        <f>SUM(C1680:C1683)</f>
        <v>693</v>
      </c>
      <c r="D1684" s="1797" t="s">
        <v>1939</v>
      </c>
      <c r="E1684" s="2304"/>
      <c r="F1684" s="2419">
        <f t="shared" si="37"/>
        <v>104</v>
      </c>
      <c r="G1684" s="2419"/>
      <c r="H1684" s="2419"/>
      <c r="I1684" s="2536"/>
      <c r="J1684" s="2408"/>
      <c r="K1684" s="2306"/>
      <c r="L1684" s="2306"/>
      <c r="M1684" s="2307"/>
      <c r="N1684" s="2306"/>
      <c r="O1684" s="2306"/>
      <c r="P1684" s="2306"/>
    </row>
    <row r="1685" spans="1:16" s="2308" customFormat="1" ht="20.100000000000001" customHeight="1" outlineLevel="1">
      <c r="A1685" s="1359"/>
      <c r="B1685" s="824" t="s">
        <v>1927</v>
      </c>
      <c r="C1685" s="2415">
        <v>265</v>
      </c>
      <c r="D1685" s="1797" t="s">
        <v>1939</v>
      </c>
      <c r="E1685" s="2304"/>
      <c r="F1685" s="2419">
        <f t="shared" si="37"/>
        <v>40</v>
      </c>
      <c r="G1685" s="2419"/>
      <c r="H1685" s="2419"/>
      <c r="I1685" s="2536"/>
      <c r="J1685" s="2408"/>
      <c r="K1685" s="2306"/>
      <c r="L1685" s="2306"/>
      <c r="M1685" s="2307"/>
      <c r="N1685" s="2306"/>
      <c r="O1685" s="2306"/>
      <c r="P1685" s="2306"/>
    </row>
    <row r="1686" spans="1:16" s="2308" customFormat="1" ht="20.100000000000001" customHeight="1" outlineLevel="1">
      <c r="A1686" s="1359"/>
      <c r="B1686" s="824" t="s">
        <v>1928</v>
      </c>
      <c r="C1686" s="2415">
        <v>100</v>
      </c>
      <c r="D1686" s="1797" t="s">
        <v>1939</v>
      </c>
      <c r="E1686" s="2304"/>
      <c r="F1686" s="2419">
        <f t="shared" si="37"/>
        <v>15</v>
      </c>
      <c r="G1686" s="2419"/>
      <c r="H1686" s="2419"/>
      <c r="I1686" s="2536"/>
      <c r="J1686" s="2408"/>
      <c r="K1686" s="2306"/>
      <c r="L1686" s="2306"/>
      <c r="M1686" s="2307"/>
      <c r="N1686" s="2306"/>
      <c r="O1686" s="2306"/>
      <c r="P1686" s="2306"/>
    </row>
    <row r="1687" spans="1:16" s="2308" customFormat="1" ht="20.100000000000001" customHeight="1">
      <c r="A1687" s="1359"/>
      <c r="B1687" s="824" t="s">
        <v>1929</v>
      </c>
      <c r="C1687" s="2418">
        <f>SUM(C1685:C1686)</f>
        <v>365</v>
      </c>
      <c r="D1687" s="1797" t="s">
        <v>1939</v>
      </c>
      <c r="E1687" s="2304"/>
      <c r="F1687" s="2419">
        <f t="shared" si="37"/>
        <v>55</v>
      </c>
      <c r="G1687" s="2419"/>
      <c r="H1687" s="2419"/>
      <c r="I1687" s="2536"/>
      <c r="J1687" s="2408"/>
      <c r="K1687" s="2306"/>
      <c r="L1687" s="2306"/>
      <c r="M1687" s="2307"/>
      <c r="N1687" s="2306"/>
      <c r="O1687" s="2306"/>
      <c r="P1687" s="2306"/>
    </row>
    <row r="1688" spans="1:16" s="2308" customFormat="1" ht="20.100000000000001" customHeight="1" outlineLevel="1">
      <c r="A1688" s="1359"/>
      <c r="B1688" s="824" t="s">
        <v>1930</v>
      </c>
      <c r="C1688" s="2415">
        <v>452</v>
      </c>
      <c r="D1688" s="1797" t="s">
        <v>1939</v>
      </c>
      <c r="E1688" s="2304"/>
      <c r="F1688" s="2419">
        <f t="shared" si="37"/>
        <v>68</v>
      </c>
      <c r="G1688" s="2419"/>
      <c r="H1688" s="2419"/>
      <c r="I1688" s="2536"/>
      <c r="J1688" s="2408"/>
      <c r="K1688" s="2306"/>
      <c r="L1688" s="2306"/>
      <c r="M1688" s="2307"/>
      <c r="N1688" s="2306"/>
      <c r="O1688" s="2306"/>
      <c r="P1688" s="2306"/>
    </row>
    <row r="1689" spans="1:16" s="2308" customFormat="1" ht="20.100000000000001" customHeight="1" outlineLevel="1">
      <c r="A1689" s="1359"/>
      <c r="B1689" s="824" t="s">
        <v>1931</v>
      </c>
      <c r="C1689" s="2415">
        <v>117</v>
      </c>
      <c r="D1689" s="1797" t="s">
        <v>1939</v>
      </c>
      <c r="E1689" s="2304"/>
      <c r="F1689" s="2419">
        <f t="shared" si="37"/>
        <v>18</v>
      </c>
      <c r="G1689" s="2419"/>
      <c r="H1689" s="2419"/>
      <c r="I1689" s="2536"/>
      <c r="J1689" s="2408"/>
      <c r="K1689" s="2306"/>
      <c r="L1689" s="2306"/>
      <c r="M1689" s="2307"/>
      <c r="N1689" s="2306"/>
      <c r="O1689" s="2306"/>
      <c r="P1689" s="2306"/>
    </row>
    <row r="1690" spans="1:16" s="2308" customFormat="1" ht="20.100000000000001" customHeight="1">
      <c r="A1690" s="2410"/>
      <c r="B1690" s="824" t="s">
        <v>1932</v>
      </c>
      <c r="C1690" s="2418">
        <f>SUM(C1688:C1689)</f>
        <v>569</v>
      </c>
      <c r="D1690" s="1797" t="s">
        <v>1939</v>
      </c>
      <c r="E1690" s="2304"/>
      <c r="F1690" s="2419">
        <f t="shared" si="37"/>
        <v>86</v>
      </c>
      <c r="G1690" s="2419"/>
      <c r="H1690" s="2419"/>
      <c r="I1690" s="2536"/>
      <c r="J1690" s="2408"/>
      <c r="K1690" s="2306"/>
      <c r="L1690" s="2306"/>
      <c r="M1690" s="2307"/>
      <c r="N1690" s="2306"/>
      <c r="O1690" s="2306"/>
      <c r="P1690" s="2306"/>
    </row>
    <row r="1691" spans="1:16" s="2308" customFormat="1" ht="20.100000000000001" customHeight="1" outlineLevel="1">
      <c r="A1691" s="1359"/>
      <c r="B1691" s="824" t="s">
        <v>1933</v>
      </c>
      <c r="C1691" s="2415">
        <v>346</v>
      </c>
      <c r="D1691" s="1797" t="s">
        <v>1939</v>
      </c>
      <c r="E1691" s="2304"/>
      <c r="F1691" s="2419">
        <f t="shared" si="37"/>
        <v>52</v>
      </c>
      <c r="G1691" s="2419"/>
      <c r="H1691" s="2419"/>
      <c r="I1691" s="2536"/>
      <c r="J1691" s="2408"/>
      <c r="K1691" s="2306"/>
      <c r="L1691" s="2306"/>
      <c r="M1691" s="2307"/>
      <c r="N1691" s="2306"/>
      <c r="O1691" s="2306"/>
      <c r="P1691" s="2306"/>
    </row>
    <row r="1692" spans="1:16" s="2308" customFormat="1" ht="20.100000000000001" customHeight="1" outlineLevel="1">
      <c r="A1692" s="1359"/>
      <c r="B1692" s="824" t="s">
        <v>1934</v>
      </c>
      <c r="C1692" s="2415">
        <v>144</v>
      </c>
      <c r="D1692" s="1797" t="s">
        <v>1939</v>
      </c>
      <c r="E1692" s="2304"/>
      <c r="F1692" s="2419">
        <f t="shared" si="37"/>
        <v>22</v>
      </c>
      <c r="G1692" s="2419"/>
      <c r="H1692" s="2419"/>
      <c r="I1692" s="2536"/>
      <c r="J1692" s="2408"/>
      <c r="K1692" s="2306"/>
      <c r="L1692" s="2306"/>
      <c r="M1692" s="2307"/>
      <c r="N1692" s="2306"/>
      <c r="O1692" s="2306"/>
      <c r="P1692" s="2306"/>
    </row>
    <row r="1693" spans="1:16" s="2308" customFormat="1" ht="20.100000000000001" customHeight="1">
      <c r="A1693" s="969"/>
      <c r="B1693" s="866" t="s">
        <v>1935</v>
      </c>
      <c r="C1693" s="2418">
        <f>SUM(C1691:C1692)</f>
        <v>490</v>
      </c>
      <c r="D1693" s="1797" t="s">
        <v>1939</v>
      </c>
      <c r="E1693" s="2420"/>
      <c r="F1693" s="2419">
        <f t="shared" si="37"/>
        <v>74</v>
      </c>
      <c r="G1693" s="2419"/>
      <c r="H1693" s="2419"/>
      <c r="I1693" s="2536"/>
      <c r="J1693" s="2408"/>
      <c r="K1693" s="2317"/>
      <c r="L1693" s="2318"/>
    </row>
    <row r="1694" spans="1:16" s="544" customFormat="1" ht="20.100000000000001" customHeight="1">
      <c r="A1694" s="2654"/>
      <c r="B1694" s="2656"/>
      <c r="C1694" s="2653"/>
      <c r="D1694" s="2653"/>
      <c r="E1694" s="539"/>
      <c r="F1694" s="539"/>
      <c r="G1694" s="539"/>
      <c r="H1694" s="539"/>
      <c r="I1694" s="539"/>
      <c r="J1694" s="1625"/>
    </row>
    <row r="1695" spans="1:16" s="544" customFormat="1" ht="20.100000000000001" customHeight="1">
      <c r="A1695" s="2651" t="s">
        <v>1875</v>
      </c>
      <c r="B1695" s="2652" t="s">
        <v>1432</v>
      </c>
      <c r="C1695" s="2653"/>
      <c r="D1695" s="2653"/>
      <c r="E1695" s="2534" t="s">
        <v>936</v>
      </c>
      <c r="F1695" s="1858"/>
      <c r="G1695" s="1858"/>
      <c r="H1695" s="1985"/>
      <c r="I1695" s="1985"/>
      <c r="J1695" s="2579"/>
    </row>
    <row r="1696" spans="1:16" s="544" customFormat="1" ht="20.100000000000001" customHeight="1">
      <c r="A1696" s="539"/>
      <c r="B1696" s="2007" t="s">
        <v>42</v>
      </c>
      <c r="C1696" s="2894">
        <v>2540</v>
      </c>
      <c r="D1696" s="2895" t="s">
        <v>182</v>
      </c>
      <c r="E1696" s="2534" t="s">
        <v>943</v>
      </c>
      <c r="F1696" s="2541">
        <v>0.15</v>
      </c>
      <c r="G1696" s="2541"/>
      <c r="H1696" s="2541"/>
      <c r="I1696" s="2541"/>
      <c r="J1696" s="1985"/>
    </row>
    <row r="1697" spans="1:16" s="2308" customFormat="1" ht="20.100000000000001" customHeight="1">
      <c r="A1697" s="2413"/>
      <c r="B1697" s="824" t="s">
        <v>1938</v>
      </c>
      <c r="C1697" s="2891">
        <v>2540</v>
      </c>
      <c r="D1697" s="2892"/>
      <c r="E1697" s="2657" t="s">
        <v>663</v>
      </c>
      <c r="F1697" s="2414">
        <v>387</v>
      </c>
      <c r="G1697" s="2414"/>
      <c r="H1697" s="2414"/>
      <c r="I1697" s="2893"/>
      <c r="J1697" s="2408"/>
      <c r="K1697" s="2306"/>
      <c r="L1697" s="2306"/>
      <c r="M1697" s="2307"/>
      <c r="N1697" s="2306"/>
      <c r="O1697" s="2306"/>
      <c r="P1697" s="2306"/>
    </row>
    <row r="1698" spans="1:16" s="2308" customFormat="1" ht="20.100000000000001" customHeight="1" outlineLevel="1">
      <c r="A1698" s="1359"/>
      <c r="B1698" s="824" t="s">
        <v>1880</v>
      </c>
      <c r="C1698" s="2422">
        <v>71</v>
      </c>
      <c r="D1698" s="1797" t="s">
        <v>1939</v>
      </c>
      <c r="E1698" s="2304"/>
      <c r="F1698" s="2419">
        <f>ROUNDUP((C1698*0.15),0)</f>
        <v>11</v>
      </c>
      <c r="G1698" s="2419"/>
      <c r="H1698" s="2419"/>
      <c r="I1698" s="2536"/>
      <c r="J1698" s="2408"/>
      <c r="K1698" s="2306"/>
      <c r="L1698" s="2306"/>
      <c r="M1698" s="2307"/>
      <c r="N1698" s="2306"/>
      <c r="O1698" s="2306"/>
      <c r="P1698" s="2306"/>
    </row>
    <row r="1699" spans="1:16" s="2308" customFormat="1" ht="20.100000000000001" customHeight="1" outlineLevel="1">
      <c r="A1699" s="1359"/>
      <c r="B1699" s="824" t="s">
        <v>1881</v>
      </c>
      <c r="C1699" s="2422">
        <v>85</v>
      </c>
      <c r="D1699" s="1797" t="s">
        <v>1939</v>
      </c>
      <c r="E1699" s="2304"/>
      <c r="F1699" s="2419">
        <f>ROUNDUP((C1699*0.15),0)</f>
        <v>13</v>
      </c>
      <c r="G1699" s="2419"/>
      <c r="H1699" s="2419"/>
      <c r="I1699" s="2536"/>
      <c r="J1699" s="2408"/>
      <c r="K1699" s="2306"/>
      <c r="L1699" s="2306"/>
      <c r="M1699" s="2307"/>
      <c r="N1699" s="2306"/>
      <c r="O1699" s="2306"/>
      <c r="P1699" s="2306"/>
    </row>
    <row r="1700" spans="1:16" s="2308" customFormat="1" ht="20.100000000000001" customHeight="1" outlineLevel="1">
      <c r="A1700" s="1359"/>
      <c r="B1700" s="824" t="s">
        <v>1882</v>
      </c>
      <c r="C1700" s="2422">
        <v>26</v>
      </c>
      <c r="D1700" s="1797" t="s">
        <v>1939</v>
      </c>
      <c r="E1700" s="2304"/>
      <c r="F1700" s="2419">
        <f>ROUNDUP((C1700*0.15),0)</f>
        <v>4</v>
      </c>
      <c r="G1700" s="2419"/>
      <c r="H1700" s="2419"/>
      <c r="I1700" s="2536"/>
      <c r="J1700" s="2408"/>
      <c r="K1700" s="2306"/>
      <c r="L1700" s="2306"/>
      <c r="M1700" s="2307"/>
      <c r="N1700" s="2306"/>
      <c r="O1700" s="2306"/>
      <c r="P1700" s="2306"/>
    </row>
    <row r="1701" spans="1:16" s="2308" customFormat="1" ht="20.100000000000001" customHeight="1" outlineLevel="1">
      <c r="A1701" s="1359"/>
      <c r="B1701" s="824" t="s">
        <v>1883</v>
      </c>
      <c r="C1701" s="2422">
        <v>26</v>
      </c>
      <c r="D1701" s="1797" t="s">
        <v>1939</v>
      </c>
      <c r="E1701" s="2304"/>
      <c r="F1701" s="2419">
        <f>ROUNDUP((C1701*0.15),0)</f>
        <v>4</v>
      </c>
      <c r="G1701" s="2419"/>
      <c r="H1701" s="2419"/>
      <c r="I1701" s="2536"/>
      <c r="J1701" s="2408"/>
      <c r="K1701" s="2306"/>
      <c r="L1701" s="2306"/>
      <c r="M1701" s="2307"/>
      <c r="N1701" s="2306"/>
      <c r="O1701" s="2306"/>
      <c r="P1701" s="2306"/>
    </row>
    <row r="1702" spans="1:16" s="2308" customFormat="1" ht="20.100000000000001" customHeight="1">
      <c r="A1702" s="1359"/>
      <c r="B1702" s="824" t="s">
        <v>1884</v>
      </c>
      <c r="C1702" s="2422">
        <f>SUM(C1698:C1701)</f>
        <v>208</v>
      </c>
      <c r="D1702" s="1797" t="s">
        <v>1939</v>
      </c>
      <c r="E1702" s="2304"/>
      <c r="F1702" s="2419">
        <f>ROUNDUP((C1702*0.15),0)</f>
        <v>32</v>
      </c>
      <c r="G1702" s="2419"/>
      <c r="H1702" s="2419"/>
      <c r="I1702" s="2536"/>
      <c r="J1702" s="2408"/>
      <c r="K1702" s="2306"/>
      <c r="L1702" s="2306"/>
      <c r="M1702" s="2307"/>
      <c r="N1702" s="2306"/>
      <c r="O1702" s="2306"/>
      <c r="P1702" s="2306"/>
    </row>
    <row r="1703" spans="1:16" s="2308" customFormat="1" ht="20.100000000000001" customHeight="1" outlineLevel="1">
      <c r="A1703" s="1359"/>
      <c r="B1703" s="824" t="s">
        <v>1885</v>
      </c>
      <c r="C1703" s="2422">
        <v>49</v>
      </c>
      <c r="D1703" s="1797" t="s">
        <v>1939</v>
      </c>
      <c r="E1703" s="2304"/>
      <c r="F1703" s="2419">
        <f t="shared" ref="F1703:F1753" si="38">ROUNDUP((C1703*0.15),0)</f>
        <v>8</v>
      </c>
      <c r="G1703" s="2419"/>
      <c r="H1703" s="2419"/>
      <c r="I1703" s="2536"/>
      <c r="J1703" s="2408"/>
      <c r="K1703" s="2306"/>
      <c r="L1703" s="2306"/>
      <c r="M1703" s="2307"/>
      <c r="N1703" s="2306"/>
      <c r="O1703" s="2306"/>
      <c r="P1703" s="2306"/>
    </row>
    <row r="1704" spans="1:16" s="2308" customFormat="1" ht="20.100000000000001" customHeight="1" outlineLevel="1">
      <c r="A1704" s="1359"/>
      <c r="B1704" s="824" t="s">
        <v>1886</v>
      </c>
      <c r="C1704" s="2422">
        <v>49</v>
      </c>
      <c r="D1704" s="1797" t="s">
        <v>1939</v>
      </c>
      <c r="E1704" s="2304"/>
      <c r="F1704" s="2419">
        <f t="shared" si="38"/>
        <v>8</v>
      </c>
      <c r="G1704" s="2419"/>
      <c r="H1704" s="2419"/>
      <c r="I1704" s="2536"/>
      <c r="J1704" s="2408"/>
      <c r="K1704" s="2306"/>
      <c r="L1704" s="2306"/>
      <c r="M1704" s="2307"/>
      <c r="N1704" s="2306"/>
      <c r="O1704" s="2306"/>
      <c r="P1704" s="2306"/>
    </row>
    <row r="1705" spans="1:16" s="2308" customFormat="1" ht="20.100000000000001" customHeight="1" outlineLevel="1">
      <c r="A1705" s="1359"/>
      <c r="B1705" s="824" t="s">
        <v>1887</v>
      </c>
      <c r="C1705" s="2422">
        <v>52</v>
      </c>
      <c r="D1705" s="1797" t="s">
        <v>1939</v>
      </c>
      <c r="E1705" s="2304"/>
      <c r="F1705" s="2419">
        <f t="shared" si="38"/>
        <v>8</v>
      </c>
      <c r="G1705" s="2419"/>
      <c r="H1705" s="2419"/>
      <c r="I1705" s="2536"/>
      <c r="J1705" s="2408"/>
      <c r="K1705" s="2306"/>
      <c r="L1705" s="2306"/>
      <c r="M1705" s="2307"/>
      <c r="N1705" s="2306"/>
      <c r="O1705" s="2306"/>
      <c r="P1705" s="2306"/>
    </row>
    <row r="1706" spans="1:16" s="2308" customFormat="1" ht="20.100000000000001" customHeight="1">
      <c r="A1706" s="1359"/>
      <c r="B1706" s="824" t="s">
        <v>1888</v>
      </c>
      <c r="C1706" s="2422">
        <f>SUM(C1703:C1705)</f>
        <v>150</v>
      </c>
      <c r="D1706" s="1797" t="s">
        <v>1939</v>
      </c>
      <c r="E1706" s="2304"/>
      <c r="F1706" s="2419">
        <f t="shared" si="38"/>
        <v>23</v>
      </c>
      <c r="G1706" s="2419"/>
      <c r="H1706" s="2419"/>
      <c r="I1706" s="2536"/>
      <c r="J1706" s="2408"/>
      <c r="K1706" s="2306"/>
      <c r="L1706" s="2306"/>
      <c r="M1706" s="2307"/>
      <c r="N1706" s="2306"/>
      <c r="O1706" s="2306"/>
      <c r="P1706" s="2306"/>
    </row>
    <row r="1707" spans="1:16" s="2308" customFormat="1" ht="20.100000000000001" customHeight="1" outlineLevel="1">
      <c r="A1707" s="1359"/>
      <c r="B1707" s="824" t="s">
        <v>1889</v>
      </c>
      <c r="C1707" s="2422">
        <v>43</v>
      </c>
      <c r="D1707" s="1797" t="s">
        <v>1939</v>
      </c>
      <c r="E1707" s="2304"/>
      <c r="F1707" s="2419">
        <f t="shared" si="38"/>
        <v>7</v>
      </c>
      <c r="G1707" s="2419"/>
      <c r="H1707" s="2419"/>
      <c r="I1707" s="2536"/>
      <c r="J1707" s="2408"/>
      <c r="K1707" s="2306"/>
      <c r="L1707" s="2306"/>
      <c r="M1707" s="2307"/>
      <c r="N1707" s="2306"/>
      <c r="O1707" s="2306"/>
      <c r="P1707" s="2306"/>
    </row>
    <row r="1708" spans="1:16" s="2308" customFormat="1" ht="20.100000000000001" customHeight="1" outlineLevel="1">
      <c r="A1708" s="1359"/>
      <c r="B1708" s="824" t="s">
        <v>1890</v>
      </c>
      <c r="C1708" s="2422">
        <v>58</v>
      </c>
      <c r="D1708" s="1797" t="s">
        <v>1939</v>
      </c>
      <c r="E1708" s="2304"/>
      <c r="F1708" s="2419">
        <f t="shared" si="38"/>
        <v>9</v>
      </c>
      <c r="G1708" s="2419"/>
      <c r="H1708" s="2419"/>
      <c r="I1708" s="2536"/>
      <c r="J1708" s="2408"/>
      <c r="K1708" s="2306"/>
      <c r="L1708" s="2306"/>
      <c r="M1708" s="2307"/>
      <c r="N1708" s="2306"/>
      <c r="O1708" s="2306"/>
      <c r="P1708" s="2306"/>
    </row>
    <row r="1709" spans="1:16" s="2308" customFormat="1" ht="20.100000000000001" customHeight="1" outlineLevel="1">
      <c r="A1709" s="1359"/>
      <c r="B1709" s="824" t="s">
        <v>1891</v>
      </c>
      <c r="C1709" s="2422">
        <v>30</v>
      </c>
      <c r="D1709" s="1797" t="s">
        <v>1939</v>
      </c>
      <c r="E1709" s="2304"/>
      <c r="F1709" s="2419">
        <f t="shared" si="38"/>
        <v>5</v>
      </c>
      <c r="G1709" s="2419"/>
      <c r="H1709" s="2419"/>
      <c r="I1709" s="2536"/>
      <c r="J1709" s="2408"/>
      <c r="K1709" s="2306"/>
      <c r="L1709" s="2306"/>
      <c r="M1709" s="2307"/>
      <c r="N1709" s="2306"/>
      <c r="O1709" s="2306"/>
      <c r="P1709" s="2306"/>
    </row>
    <row r="1710" spans="1:16" s="2308" customFormat="1" ht="20.100000000000001" customHeight="1">
      <c r="A1710" s="1359"/>
      <c r="B1710" s="824" t="s">
        <v>1892</v>
      </c>
      <c r="C1710" s="2422">
        <f>SUM(C1707:C1709)</f>
        <v>131</v>
      </c>
      <c r="D1710" s="1797" t="s">
        <v>1939</v>
      </c>
      <c r="E1710" s="2304"/>
      <c r="F1710" s="2419">
        <f t="shared" si="38"/>
        <v>20</v>
      </c>
      <c r="G1710" s="2419"/>
      <c r="H1710" s="2419"/>
      <c r="I1710" s="2536"/>
      <c r="J1710" s="2408"/>
      <c r="K1710" s="2306"/>
      <c r="L1710" s="2306"/>
      <c r="M1710" s="2307"/>
      <c r="N1710" s="2306"/>
      <c r="O1710" s="2306"/>
      <c r="P1710" s="2306"/>
    </row>
    <row r="1711" spans="1:16" s="2308" customFormat="1" ht="20.100000000000001" customHeight="1" outlineLevel="1">
      <c r="A1711" s="1359"/>
      <c r="B1711" s="824" t="s">
        <v>1893</v>
      </c>
      <c r="C1711" s="2422">
        <v>74</v>
      </c>
      <c r="D1711" s="1797" t="s">
        <v>1939</v>
      </c>
      <c r="E1711" s="2304"/>
      <c r="F1711" s="2419">
        <f t="shared" si="38"/>
        <v>12</v>
      </c>
      <c r="G1711" s="2419"/>
      <c r="H1711" s="2419"/>
      <c r="I1711" s="2536"/>
      <c r="J1711" s="2408"/>
      <c r="K1711" s="2306"/>
      <c r="L1711" s="2306"/>
      <c r="M1711" s="2307"/>
      <c r="N1711" s="2306"/>
      <c r="O1711" s="2306"/>
      <c r="P1711" s="2306"/>
    </row>
    <row r="1712" spans="1:16" s="2308" customFormat="1" ht="20.100000000000001" customHeight="1" outlineLevel="1">
      <c r="A1712" s="1359"/>
      <c r="B1712" s="824" t="s">
        <v>1894</v>
      </c>
      <c r="C1712" s="2422">
        <v>115</v>
      </c>
      <c r="D1712" s="1797" t="s">
        <v>1939</v>
      </c>
      <c r="E1712" s="2304"/>
      <c r="F1712" s="2419">
        <f t="shared" si="38"/>
        <v>18</v>
      </c>
      <c r="G1712" s="2419"/>
      <c r="H1712" s="2419"/>
      <c r="I1712" s="2536"/>
      <c r="J1712" s="2408"/>
      <c r="K1712" s="2306"/>
      <c r="L1712" s="2306"/>
      <c r="M1712" s="2307"/>
      <c r="N1712" s="2306"/>
      <c r="O1712" s="2306"/>
      <c r="P1712" s="2306"/>
    </row>
    <row r="1713" spans="1:16" s="2308" customFormat="1" ht="20.100000000000001" customHeight="1" outlineLevel="1">
      <c r="A1713" s="1359"/>
      <c r="B1713" s="824" t="s">
        <v>1895</v>
      </c>
      <c r="C1713" s="2422">
        <v>41</v>
      </c>
      <c r="D1713" s="1797" t="s">
        <v>1939</v>
      </c>
      <c r="E1713" s="2304"/>
      <c r="F1713" s="2419">
        <f t="shared" si="38"/>
        <v>7</v>
      </c>
      <c r="G1713" s="2419"/>
      <c r="H1713" s="2419"/>
      <c r="I1713" s="2536"/>
      <c r="J1713" s="2408"/>
      <c r="K1713" s="2306"/>
      <c r="L1713" s="2306"/>
      <c r="M1713" s="2307"/>
      <c r="N1713" s="2306"/>
      <c r="O1713" s="2306"/>
      <c r="P1713" s="2306"/>
    </row>
    <row r="1714" spans="1:16" s="2308" customFormat="1" ht="20.100000000000001" customHeight="1" outlineLevel="1">
      <c r="A1714" s="1359"/>
      <c r="B1714" s="824" t="s">
        <v>1896</v>
      </c>
      <c r="C1714" s="2422">
        <v>34</v>
      </c>
      <c r="D1714" s="1797" t="s">
        <v>1939</v>
      </c>
      <c r="E1714" s="2304"/>
      <c r="F1714" s="2419">
        <f t="shared" si="38"/>
        <v>6</v>
      </c>
      <c r="G1714" s="2419"/>
      <c r="H1714" s="2419"/>
      <c r="I1714" s="2536"/>
      <c r="J1714" s="2408"/>
      <c r="K1714" s="2306"/>
      <c r="L1714" s="2306"/>
      <c r="M1714" s="2307"/>
      <c r="N1714" s="2306"/>
      <c r="O1714" s="2306"/>
      <c r="P1714" s="2306"/>
    </row>
    <row r="1715" spans="1:16" s="2308" customFormat="1" ht="20.100000000000001" customHeight="1">
      <c r="A1715" s="1359"/>
      <c r="B1715" s="824" t="s">
        <v>1897</v>
      </c>
      <c r="C1715" s="2422">
        <f>SUM(C1711:C1714)</f>
        <v>264</v>
      </c>
      <c r="D1715" s="1797" t="s">
        <v>1939</v>
      </c>
      <c r="E1715" s="2304"/>
      <c r="F1715" s="2419">
        <f t="shared" si="38"/>
        <v>40</v>
      </c>
      <c r="G1715" s="2419"/>
      <c r="H1715" s="2419"/>
      <c r="I1715" s="2536"/>
      <c r="J1715" s="2408"/>
      <c r="K1715" s="2306"/>
      <c r="L1715" s="2306"/>
      <c r="M1715" s="2307"/>
      <c r="N1715" s="2306"/>
      <c r="O1715" s="2306"/>
      <c r="P1715" s="2306"/>
    </row>
    <row r="1716" spans="1:16" s="2308" customFormat="1" ht="20.100000000000001" customHeight="1" outlineLevel="1">
      <c r="A1716" s="1359"/>
      <c r="B1716" s="824" t="s">
        <v>1898</v>
      </c>
      <c r="C1716" s="2422">
        <v>222</v>
      </c>
      <c r="D1716" s="1797" t="s">
        <v>1939</v>
      </c>
      <c r="E1716" s="2304"/>
      <c r="F1716" s="2419">
        <f t="shared" si="38"/>
        <v>34</v>
      </c>
      <c r="G1716" s="2419"/>
      <c r="H1716" s="2419"/>
      <c r="I1716" s="2536"/>
      <c r="J1716" s="2408"/>
      <c r="K1716" s="2306"/>
      <c r="L1716" s="2306"/>
      <c r="M1716" s="2307"/>
      <c r="N1716" s="2306"/>
      <c r="O1716" s="2306"/>
      <c r="P1716" s="2306"/>
    </row>
    <row r="1717" spans="1:16" s="2308" customFormat="1" ht="20.100000000000001" customHeight="1" outlineLevel="1">
      <c r="A1717" s="1359"/>
      <c r="B1717" s="824" t="s">
        <v>1899</v>
      </c>
      <c r="C1717" s="2422">
        <v>27</v>
      </c>
      <c r="D1717" s="1797" t="s">
        <v>1939</v>
      </c>
      <c r="E1717" s="2304"/>
      <c r="F1717" s="2419">
        <f t="shared" si="38"/>
        <v>5</v>
      </c>
      <c r="G1717" s="2419"/>
      <c r="H1717" s="2419"/>
      <c r="I1717" s="2536"/>
      <c r="J1717" s="2408"/>
      <c r="K1717" s="2306"/>
      <c r="L1717" s="2306"/>
      <c r="M1717" s="2307"/>
      <c r="N1717" s="2306"/>
      <c r="O1717" s="2306"/>
      <c r="P1717" s="2306"/>
    </row>
    <row r="1718" spans="1:16" s="2308" customFormat="1" ht="20.100000000000001" customHeight="1">
      <c r="A1718" s="1359"/>
      <c r="B1718" s="824" t="s">
        <v>1900</v>
      </c>
      <c r="C1718" s="2422">
        <f>SUM(C1716:C1717)</f>
        <v>249</v>
      </c>
      <c r="D1718" s="1797" t="s">
        <v>1939</v>
      </c>
      <c r="E1718" s="2304"/>
      <c r="F1718" s="2419">
        <f t="shared" si="38"/>
        <v>38</v>
      </c>
      <c r="G1718" s="2419"/>
      <c r="H1718" s="2419"/>
      <c r="I1718" s="2536"/>
      <c r="J1718" s="2408"/>
      <c r="K1718" s="2306"/>
      <c r="L1718" s="2306"/>
      <c r="M1718" s="2307"/>
      <c r="N1718" s="2306"/>
      <c r="O1718" s="2306"/>
      <c r="P1718" s="2306"/>
    </row>
    <row r="1719" spans="1:16" s="2308" customFormat="1" ht="20.100000000000001" customHeight="1" outlineLevel="1">
      <c r="A1719" s="1359"/>
      <c r="B1719" s="824" t="s">
        <v>1901</v>
      </c>
      <c r="C1719" s="2422">
        <v>162</v>
      </c>
      <c r="D1719" s="1797" t="s">
        <v>1939</v>
      </c>
      <c r="E1719" s="2304"/>
      <c r="F1719" s="2419">
        <f t="shared" si="38"/>
        <v>25</v>
      </c>
      <c r="G1719" s="2419"/>
      <c r="H1719" s="2419"/>
      <c r="I1719" s="2536"/>
      <c r="J1719" s="2408"/>
      <c r="K1719" s="2306"/>
      <c r="L1719" s="2306"/>
      <c r="M1719" s="2307"/>
      <c r="N1719" s="2306"/>
      <c r="O1719" s="2306"/>
      <c r="P1719" s="2306"/>
    </row>
    <row r="1720" spans="1:16" s="2308" customFormat="1" ht="20.100000000000001" customHeight="1" outlineLevel="1">
      <c r="A1720" s="1359"/>
      <c r="B1720" s="824" t="s">
        <v>1902</v>
      </c>
      <c r="C1720" s="2422">
        <v>61</v>
      </c>
      <c r="D1720" s="1797" t="s">
        <v>1939</v>
      </c>
      <c r="E1720" s="2304"/>
      <c r="F1720" s="2419">
        <f t="shared" si="38"/>
        <v>10</v>
      </c>
      <c r="G1720" s="2419"/>
      <c r="H1720" s="2419"/>
      <c r="I1720" s="2536"/>
      <c r="J1720" s="2408"/>
      <c r="K1720" s="2306"/>
      <c r="L1720" s="2306"/>
      <c r="M1720" s="2307"/>
      <c r="N1720" s="2306"/>
      <c r="O1720" s="2306"/>
      <c r="P1720" s="2306"/>
    </row>
    <row r="1721" spans="1:16" s="2308" customFormat="1" ht="20.100000000000001" customHeight="1" outlineLevel="1">
      <c r="A1721" s="1359"/>
      <c r="B1721" s="824" t="s">
        <v>1903</v>
      </c>
      <c r="C1721" s="2422">
        <v>59</v>
      </c>
      <c r="D1721" s="1797" t="s">
        <v>1939</v>
      </c>
      <c r="E1721" s="2304"/>
      <c r="F1721" s="2419">
        <f t="shared" si="38"/>
        <v>9</v>
      </c>
      <c r="G1721" s="2419"/>
      <c r="H1721" s="2419"/>
      <c r="I1721" s="2536"/>
      <c r="J1721" s="2408"/>
      <c r="K1721" s="2306"/>
      <c r="L1721" s="2306"/>
      <c r="M1721" s="2307"/>
      <c r="N1721" s="2306"/>
      <c r="O1721" s="2306"/>
      <c r="P1721" s="2306"/>
    </row>
    <row r="1722" spans="1:16" s="2308" customFormat="1" ht="20.100000000000001" customHeight="1" outlineLevel="1">
      <c r="A1722" s="1483"/>
      <c r="B1722" s="824" t="s">
        <v>1904</v>
      </c>
      <c r="C1722" s="2422">
        <v>28</v>
      </c>
      <c r="D1722" s="1797" t="s">
        <v>1939</v>
      </c>
      <c r="E1722" s="2304"/>
      <c r="F1722" s="2419">
        <f t="shared" si="38"/>
        <v>5</v>
      </c>
      <c r="G1722" s="2419"/>
      <c r="H1722" s="2419"/>
      <c r="I1722" s="2536"/>
      <c r="J1722" s="2408"/>
      <c r="K1722" s="2306"/>
      <c r="L1722" s="2306"/>
      <c r="M1722" s="2307"/>
      <c r="N1722" s="2306"/>
      <c r="O1722" s="2306"/>
      <c r="P1722" s="2306"/>
    </row>
    <row r="1723" spans="1:16" s="2308" customFormat="1" ht="20.100000000000001" customHeight="1">
      <c r="A1723" s="1359"/>
      <c r="B1723" s="824" t="s">
        <v>1905</v>
      </c>
      <c r="C1723" s="2422">
        <f>SUM(C1719:C1722)</f>
        <v>310</v>
      </c>
      <c r="D1723" s="1797" t="s">
        <v>1939</v>
      </c>
      <c r="E1723" s="2304"/>
      <c r="F1723" s="2419">
        <f t="shared" si="38"/>
        <v>47</v>
      </c>
      <c r="G1723" s="2419"/>
      <c r="H1723" s="2419"/>
      <c r="I1723" s="2536"/>
      <c r="J1723" s="2408"/>
      <c r="K1723" s="2306"/>
      <c r="L1723" s="2306"/>
      <c r="M1723" s="2307"/>
      <c r="N1723" s="2306"/>
      <c r="O1723" s="2306"/>
      <c r="P1723" s="2306"/>
    </row>
    <row r="1724" spans="1:16" s="2308" customFormat="1" ht="20.100000000000001" customHeight="1" outlineLevel="1">
      <c r="A1724" s="1359"/>
      <c r="B1724" s="824" t="s">
        <v>1906</v>
      </c>
      <c r="C1724" s="2422">
        <v>70</v>
      </c>
      <c r="D1724" s="1797" t="s">
        <v>1939</v>
      </c>
      <c r="E1724" s="2304"/>
      <c r="F1724" s="2419">
        <f t="shared" si="38"/>
        <v>11</v>
      </c>
      <c r="G1724" s="2419"/>
      <c r="H1724" s="2419"/>
      <c r="I1724" s="2536"/>
      <c r="J1724" s="2408"/>
      <c r="K1724" s="2306"/>
      <c r="L1724" s="2306"/>
      <c r="M1724" s="2307"/>
      <c r="N1724" s="2306"/>
      <c r="O1724" s="2306"/>
      <c r="P1724" s="2306"/>
    </row>
    <row r="1725" spans="1:16" s="2308" customFormat="1" ht="20.100000000000001" customHeight="1" outlineLevel="1">
      <c r="A1725" s="1359"/>
      <c r="B1725" s="824" t="s">
        <v>1907</v>
      </c>
      <c r="C1725" s="2422">
        <v>26</v>
      </c>
      <c r="D1725" s="1797" t="s">
        <v>1939</v>
      </c>
      <c r="E1725" s="2304"/>
      <c r="F1725" s="2419">
        <f t="shared" si="38"/>
        <v>4</v>
      </c>
      <c r="G1725" s="2419"/>
      <c r="H1725" s="2419"/>
      <c r="I1725" s="2536"/>
      <c r="J1725" s="2408"/>
      <c r="K1725" s="2306"/>
      <c r="L1725" s="2306"/>
      <c r="M1725" s="2307"/>
      <c r="N1725" s="2306"/>
      <c r="O1725" s="2306"/>
      <c r="P1725" s="2306"/>
    </row>
    <row r="1726" spans="1:16" s="2308" customFormat="1" ht="20.100000000000001" customHeight="1" outlineLevel="1">
      <c r="A1726" s="1359"/>
      <c r="B1726" s="824" t="s">
        <v>1908</v>
      </c>
      <c r="C1726" s="2422">
        <v>24</v>
      </c>
      <c r="D1726" s="1797" t="s">
        <v>1939</v>
      </c>
      <c r="E1726" s="2304"/>
      <c r="F1726" s="2419">
        <f t="shared" si="38"/>
        <v>4</v>
      </c>
      <c r="G1726" s="2419"/>
      <c r="H1726" s="2419"/>
      <c r="I1726" s="2536"/>
      <c r="J1726" s="2408"/>
      <c r="K1726" s="2306"/>
      <c r="L1726" s="2306"/>
      <c r="M1726" s="2307"/>
      <c r="N1726" s="2306"/>
      <c r="O1726" s="2306"/>
      <c r="P1726" s="2306"/>
    </row>
    <row r="1727" spans="1:16" s="2308" customFormat="1" ht="20.100000000000001" customHeight="1">
      <c r="A1727" s="1359"/>
      <c r="B1727" s="824" t="s">
        <v>1909</v>
      </c>
      <c r="C1727" s="2422">
        <f>SUM(C1724:C1726)</f>
        <v>120</v>
      </c>
      <c r="D1727" s="1797" t="s">
        <v>1939</v>
      </c>
      <c r="E1727" s="2304"/>
      <c r="F1727" s="2419">
        <f t="shared" si="38"/>
        <v>18</v>
      </c>
      <c r="G1727" s="2419"/>
      <c r="H1727" s="2419"/>
      <c r="I1727" s="2536"/>
      <c r="J1727" s="2408"/>
      <c r="K1727" s="2306"/>
      <c r="L1727" s="2306"/>
      <c r="M1727" s="2307"/>
      <c r="N1727" s="2306"/>
      <c r="O1727" s="2306"/>
      <c r="P1727" s="2306"/>
    </row>
    <row r="1728" spans="1:16" s="2308" customFormat="1" ht="20.100000000000001" customHeight="1">
      <c r="A1728" s="1359"/>
      <c r="B1728" s="824" t="s">
        <v>1910</v>
      </c>
      <c r="C1728" s="2422">
        <v>108</v>
      </c>
      <c r="D1728" s="1797" t="s">
        <v>1939</v>
      </c>
      <c r="E1728" s="2304"/>
      <c r="F1728" s="2419">
        <f t="shared" si="38"/>
        <v>17</v>
      </c>
      <c r="G1728" s="2419"/>
      <c r="H1728" s="2419"/>
      <c r="I1728" s="2536"/>
      <c r="J1728" s="2408"/>
      <c r="K1728" s="2306"/>
      <c r="L1728" s="2306"/>
      <c r="M1728" s="2307"/>
      <c r="N1728" s="2306"/>
      <c r="O1728" s="2306"/>
      <c r="P1728" s="2306"/>
    </row>
    <row r="1729" spans="1:16" s="2308" customFormat="1" ht="20.100000000000001" customHeight="1" outlineLevel="1">
      <c r="A1729" s="1359"/>
      <c r="B1729" s="824" t="s">
        <v>1911</v>
      </c>
      <c r="C1729" s="2422">
        <v>101</v>
      </c>
      <c r="D1729" s="1797" t="s">
        <v>1939</v>
      </c>
      <c r="E1729" s="2304"/>
      <c r="F1729" s="2419">
        <f t="shared" si="38"/>
        <v>16</v>
      </c>
      <c r="G1729" s="2419"/>
      <c r="H1729" s="2419"/>
      <c r="I1729" s="2536"/>
      <c r="J1729" s="2408"/>
      <c r="K1729" s="2306"/>
      <c r="L1729" s="2306"/>
      <c r="M1729" s="2307"/>
      <c r="N1729" s="2306"/>
      <c r="O1729" s="2306"/>
      <c r="P1729" s="2306"/>
    </row>
    <row r="1730" spans="1:16" s="2308" customFormat="1" ht="20.100000000000001" customHeight="1" outlineLevel="1">
      <c r="A1730" s="1359"/>
      <c r="B1730" s="824" t="s">
        <v>1912</v>
      </c>
      <c r="C1730" s="2422">
        <v>32</v>
      </c>
      <c r="D1730" s="1797" t="s">
        <v>1939</v>
      </c>
      <c r="E1730" s="2304"/>
      <c r="F1730" s="2419">
        <f t="shared" si="38"/>
        <v>5</v>
      </c>
      <c r="G1730" s="2419"/>
      <c r="H1730" s="2419"/>
      <c r="I1730" s="2536"/>
      <c r="J1730" s="2408"/>
      <c r="K1730" s="2306"/>
      <c r="L1730" s="2306"/>
      <c r="M1730" s="2307"/>
      <c r="N1730" s="2306"/>
      <c r="O1730" s="2306"/>
      <c r="P1730" s="2306"/>
    </row>
    <row r="1731" spans="1:16" s="2308" customFormat="1" ht="20.100000000000001" customHeight="1">
      <c r="A1731" s="1359"/>
      <c r="B1731" s="824" t="s">
        <v>1913</v>
      </c>
      <c r="C1731" s="2422">
        <f>SUM(C1729:C1730)</f>
        <v>133</v>
      </c>
      <c r="D1731" s="1797" t="s">
        <v>1939</v>
      </c>
      <c r="E1731" s="2304"/>
      <c r="F1731" s="2419">
        <f t="shared" si="38"/>
        <v>20</v>
      </c>
      <c r="G1731" s="2419"/>
      <c r="H1731" s="2419"/>
      <c r="I1731" s="2536"/>
      <c r="J1731" s="2408"/>
      <c r="K1731" s="2306"/>
      <c r="L1731" s="2306"/>
      <c r="M1731" s="2307"/>
      <c r="N1731" s="2306"/>
      <c r="O1731" s="2306"/>
      <c r="P1731" s="2306"/>
    </row>
    <row r="1732" spans="1:16" s="2308" customFormat="1" ht="20.100000000000001" customHeight="1" outlineLevel="1">
      <c r="A1732" s="1359"/>
      <c r="B1732" s="824" t="s">
        <v>1914</v>
      </c>
      <c r="C1732" s="2422">
        <v>51</v>
      </c>
      <c r="D1732" s="1797" t="s">
        <v>1939</v>
      </c>
      <c r="E1732" s="2304"/>
      <c r="F1732" s="2419">
        <f t="shared" si="38"/>
        <v>8</v>
      </c>
      <c r="G1732" s="2419"/>
      <c r="H1732" s="2419"/>
      <c r="I1732" s="2536"/>
      <c r="J1732" s="2408"/>
      <c r="K1732" s="2306"/>
      <c r="L1732" s="2306"/>
      <c r="M1732" s="2307"/>
      <c r="N1732" s="2306"/>
      <c r="O1732" s="2306"/>
      <c r="P1732" s="2306"/>
    </row>
    <row r="1733" spans="1:16" s="2308" customFormat="1" ht="20.100000000000001" customHeight="1" outlineLevel="1">
      <c r="A1733" s="1359"/>
      <c r="B1733" s="824" t="s">
        <v>1915</v>
      </c>
      <c r="C1733" s="2422">
        <v>100</v>
      </c>
      <c r="D1733" s="1797" t="s">
        <v>1939</v>
      </c>
      <c r="E1733" s="2304"/>
      <c r="F1733" s="2419">
        <f t="shared" si="38"/>
        <v>15</v>
      </c>
      <c r="G1733" s="2419"/>
      <c r="H1733" s="2419"/>
      <c r="I1733" s="2536"/>
      <c r="J1733" s="2408"/>
      <c r="K1733" s="2306"/>
      <c r="L1733" s="2306"/>
      <c r="M1733" s="2307"/>
      <c r="N1733" s="2306"/>
      <c r="O1733" s="2306"/>
      <c r="P1733" s="2306"/>
    </row>
    <row r="1734" spans="1:16" s="2308" customFormat="1" ht="20.100000000000001" customHeight="1" outlineLevel="1">
      <c r="A1734" s="1359"/>
      <c r="B1734" s="824" t="s">
        <v>1916</v>
      </c>
      <c r="C1734" s="2422">
        <v>74</v>
      </c>
      <c r="D1734" s="1797" t="s">
        <v>1939</v>
      </c>
      <c r="E1734" s="2304"/>
      <c r="F1734" s="2419">
        <f t="shared" si="38"/>
        <v>12</v>
      </c>
      <c r="G1734" s="2419"/>
      <c r="H1734" s="2419"/>
      <c r="I1734" s="2536"/>
      <c r="J1734" s="2408"/>
      <c r="K1734" s="2306"/>
      <c r="L1734" s="2306"/>
      <c r="M1734" s="2307"/>
      <c r="N1734" s="2306"/>
      <c r="O1734" s="2306"/>
      <c r="P1734" s="2306"/>
    </row>
    <row r="1735" spans="1:16" s="2308" customFormat="1" ht="20.100000000000001" customHeight="1">
      <c r="A1735" s="1359"/>
      <c r="B1735" s="824" t="s">
        <v>1917</v>
      </c>
      <c r="C1735" s="2422">
        <f>SUM(C1732:C1734)</f>
        <v>225</v>
      </c>
      <c r="D1735" s="1797" t="s">
        <v>1939</v>
      </c>
      <c r="E1735" s="2304"/>
      <c r="F1735" s="2419">
        <f t="shared" si="38"/>
        <v>34</v>
      </c>
      <c r="G1735" s="2419"/>
      <c r="H1735" s="2419"/>
      <c r="I1735" s="2536"/>
      <c r="J1735" s="2408"/>
      <c r="K1735" s="2306"/>
      <c r="L1735" s="2306"/>
      <c r="M1735" s="2307"/>
      <c r="N1735" s="2306"/>
      <c r="O1735" s="2306"/>
      <c r="P1735" s="2306"/>
    </row>
    <row r="1736" spans="1:16" s="2308" customFormat="1" ht="20.100000000000001" customHeight="1" outlineLevel="1">
      <c r="A1736" s="1359"/>
      <c r="B1736" s="824" t="s">
        <v>1918</v>
      </c>
      <c r="C1736" s="2422">
        <v>106</v>
      </c>
      <c r="D1736" s="1797" t="s">
        <v>1939</v>
      </c>
      <c r="E1736" s="2304"/>
      <c r="F1736" s="2419">
        <f t="shared" si="38"/>
        <v>16</v>
      </c>
      <c r="G1736" s="2419"/>
      <c r="H1736" s="2419"/>
      <c r="I1736" s="2536"/>
      <c r="J1736" s="2408"/>
      <c r="K1736" s="2306"/>
      <c r="L1736" s="2306"/>
      <c r="M1736" s="2307"/>
      <c r="N1736" s="2306"/>
      <c r="O1736" s="2306"/>
      <c r="P1736" s="2306"/>
    </row>
    <row r="1737" spans="1:16" s="2308" customFormat="1" ht="20.100000000000001" customHeight="1" outlineLevel="1">
      <c r="A1737" s="1359"/>
      <c r="B1737" s="824" t="s">
        <v>1919</v>
      </c>
      <c r="C1737" s="2422">
        <v>25</v>
      </c>
      <c r="D1737" s="1797" t="s">
        <v>1939</v>
      </c>
      <c r="E1737" s="2304"/>
      <c r="F1737" s="2419">
        <f t="shared" si="38"/>
        <v>4</v>
      </c>
      <c r="G1737" s="2419"/>
      <c r="H1737" s="2419"/>
      <c r="I1737" s="2536"/>
      <c r="J1737" s="2408"/>
      <c r="K1737" s="2306"/>
      <c r="L1737" s="2306"/>
      <c r="M1737" s="2307"/>
      <c r="N1737" s="2306"/>
      <c r="O1737" s="2306"/>
      <c r="P1737" s="2306"/>
    </row>
    <row r="1738" spans="1:16" s="2308" customFormat="1" ht="20.100000000000001" customHeight="1" outlineLevel="1">
      <c r="A1738" s="1359"/>
      <c r="B1738" s="824" t="s">
        <v>1920</v>
      </c>
      <c r="C1738" s="2422">
        <v>32</v>
      </c>
      <c r="D1738" s="1797" t="s">
        <v>1939</v>
      </c>
      <c r="E1738" s="2304"/>
      <c r="F1738" s="2419">
        <f t="shared" si="38"/>
        <v>5</v>
      </c>
      <c r="G1738" s="2419"/>
      <c r="H1738" s="2419"/>
      <c r="I1738" s="2536"/>
      <c r="J1738" s="2408"/>
      <c r="K1738" s="2306"/>
      <c r="L1738" s="2306"/>
      <c r="M1738" s="2307"/>
      <c r="N1738" s="2306"/>
      <c r="O1738" s="2306"/>
      <c r="P1738" s="2306"/>
    </row>
    <row r="1739" spans="1:16" s="2308" customFormat="1" ht="20.100000000000001" customHeight="1">
      <c r="A1739" s="1359"/>
      <c r="B1739" s="824" t="s">
        <v>1921</v>
      </c>
      <c r="C1739" s="2422">
        <f>SUM(C1736:C1738)</f>
        <v>163</v>
      </c>
      <c r="D1739" s="1797" t="s">
        <v>1939</v>
      </c>
      <c r="E1739" s="2304"/>
      <c r="F1739" s="2419">
        <f t="shared" si="38"/>
        <v>25</v>
      </c>
      <c r="G1739" s="2419"/>
      <c r="H1739" s="2419"/>
      <c r="I1739" s="2536"/>
      <c r="J1739" s="2408"/>
      <c r="K1739" s="2306"/>
      <c r="L1739" s="2306"/>
      <c r="M1739" s="2307"/>
      <c r="N1739" s="2306"/>
      <c r="O1739" s="2306"/>
      <c r="P1739" s="2306"/>
    </row>
    <row r="1740" spans="1:16" s="2308" customFormat="1" ht="20.100000000000001" customHeight="1" outlineLevel="1">
      <c r="A1740" s="1359"/>
      <c r="B1740" s="824" t="s">
        <v>1922</v>
      </c>
      <c r="C1740" s="2422">
        <v>61</v>
      </c>
      <c r="D1740" s="1797" t="s">
        <v>1939</v>
      </c>
      <c r="E1740" s="2304"/>
      <c r="F1740" s="2419">
        <f t="shared" si="38"/>
        <v>10</v>
      </c>
      <c r="G1740" s="2419"/>
      <c r="H1740" s="2419"/>
      <c r="I1740" s="2536"/>
      <c r="J1740" s="2408"/>
      <c r="K1740" s="2306"/>
      <c r="L1740" s="2306"/>
      <c r="M1740" s="2307"/>
      <c r="N1740" s="2306"/>
      <c r="O1740" s="2306"/>
      <c r="P1740" s="2306"/>
    </row>
    <row r="1741" spans="1:16" s="2308" customFormat="1" ht="20.100000000000001" customHeight="1" outlineLevel="1">
      <c r="A1741" s="1359"/>
      <c r="B1741" s="824" t="s">
        <v>1923</v>
      </c>
      <c r="C1741" s="2422">
        <v>53</v>
      </c>
      <c r="D1741" s="1797" t="s">
        <v>1939</v>
      </c>
      <c r="E1741" s="2304"/>
      <c r="F1741" s="2419">
        <f t="shared" si="38"/>
        <v>8</v>
      </c>
      <c r="G1741" s="2419"/>
      <c r="H1741" s="2419"/>
      <c r="I1741" s="2536"/>
      <c r="J1741" s="2408"/>
      <c r="K1741" s="2306"/>
      <c r="L1741" s="2306"/>
      <c r="M1741" s="2307"/>
      <c r="N1741" s="2306"/>
      <c r="O1741" s="2306"/>
      <c r="P1741" s="2306"/>
    </row>
    <row r="1742" spans="1:16" s="2308" customFormat="1" ht="20.100000000000001" customHeight="1" outlineLevel="1">
      <c r="A1742" s="1359"/>
      <c r="B1742" s="824" t="s">
        <v>1924</v>
      </c>
      <c r="C1742" s="2422">
        <v>28</v>
      </c>
      <c r="D1742" s="1797" t="s">
        <v>1939</v>
      </c>
      <c r="E1742" s="2304"/>
      <c r="F1742" s="2419">
        <f t="shared" si="38"/>
        <v>5</v>
      </c>
      <c r="G1742" s="2419"/>
      <c r="H1742" s="2419"/>
      <c r="I1742" s="2536"/>
      <c r="J1742" s="2408"/>
      <c r="K1742" s="2306"/>
      <c r="L1742" s="2306"/>
      <c r="M1742" s="2307"/>
      <c r="N1742" s="2306"/>
      <c r="O1742" s="2306"/>
      <c r="P1742" s="2306"/>
    </row>
    <row r="1743" spans="1:16" s="2308" customFormat="1" ht="20.100000000000001" customHeight="1" outlineLevel="1">
      <c r="A1743" s="1359"/>
      <c r="B1743" s="824" t="s">
        <v>1925</v>
      </c>
      <c r="C1743" s="2422">
        <v>31</v>
      </c>
      <c r="D1743" s="1797" t="s">
        <v>1939</v>
      </c>
      <c r="E1743" s="2304"/>
      <c r="F1743" s="2419">
        <f t="shared" si="38"/>
        <v>5</v>
      </c>
      <c r="G1743" s="2419"/>
      <c r="H1743" s="2419"/>
      <c r="I1743" s="2536"/>
      <c r="J1743" s="2408"/>
      <c r="K1743" s="2306"/>
      <c r="L1743" s="2306"/>
      <c r="M1743" s="2307"/>
      <c r="N1743" s="2306"/>
      <c r="O1743" s="2306"/>
      <c r="P1743" s="2306"/>
    </row>
    <row r="1744" spans="1:16" s="2308" customFormat="1" ht="20.100000000000001" customHeight="1">
      <c r="A1744" s="1359"/>
      <c r="B1744" s="824" t="s">
        <v>1926</v>
      </c>
      <c r="C1744" s="2422">
        <f>SUM(C1740:C1743)</f>
        <v>173</v>
      </c>
      <c r="D1744" s="1797" t="s">
        <v>1939</v>
      </c>
      <c r="E1744" s="2304"/>
      <c r="F1744" s="2419">
        <f t="shared" si="38"/>
        <v>26</v>
      </c>
      <c r="G1744" s="2419"/>
      <c r="H1744" s="2419"/>
      <c r="I1744" s="2536"/>
      <c r="J1744" s="2408"/>
      <c r="K1744" s="2306"/>
      <c r="L1744" s="2306"/>
      <c r="M1744" s="2307"/>
      <c r="N1744" s="2306"/>
      <c r="O1744" s="2306"/>
      <c r="P1744" s="2306"/>
    </row>
    <row r="1745" spans="1:16" s="2308" customFormat="1" ht="20.100000000000001" customHeight="1" outlineLevel="1">
      <c r="A1745" s="1359"/>
      <c r="B1745" s="824" t="s">
        <v>1927</v>
      </c>
      <c r="C1745" s="2422">
        <v>92</v>
      </c>
      <c r="D1745" s="1797" t="s">
        <v>1939</v>
      </c>
      <c r="E1745" s="2304"/>
      <c r="F1745" s="2419">
        <f t="shared" si="38"/>
        <v>14</v>
      </c>
      <c r="G1745" s="2419"/>
      <c r="H1745" s="2419"/>
      <c r="I1745" s="2536"/>
      <c r="J1745" s="2408"/>
      <c r="K1745" s="2306"/>
      <c r="L1745" s="2306"/>
      <c r="M1745" s="2307"/>
      <c r="N1745" s="2306"/>
      <c r="O1745" s="2306"/>
      <c r="P1745" s="2306"/>
    </row>
    <row r="1746" spans="1:16" s="2308" customFormat="1" ht="20.100000000000001" customHeight="1" outlineLevel="1">
      <c r="A1746" s="1359"/>
      <c r="B1746" s="824" t="s">
        <v>1928</v>
      </c>
      <c r="C1746" s="2422">
        <v>36</v>
      </c>
      <c r="D1746" s="1797" t="s">
        <v>1939</v>
      </c>
      <c r="E1746" s="2304"/>
      <c r="F1746" s="2419">
        <f t="shared" si="38"/>
        <v>6</v>
      </c>
      <c r="G1746" s="2419"/>
      <c r="H1746" s="2419"/>
      <c r="I1746" s="2536"/>
      <c r="J1746" s="2408"/>
      <c r="K1746" s="2306"/>
      <c r="L1746" s="2306"/>
      <c r="M1746" s="2307"/>
      <c r="N1746" s="2306"/>
      <c r="O1746" s="2306"/>
      <c r="P1746" s="2306"/>
    </row>
    <row r="1747" spans="1:16" s="2308" customFormat="1" ht="20.100000000000001" customHeight="1">
      <c r="A1747" s="1359"/>
      <c r="B1747" s="824" t="s">
        <v>1929</v>
      </c>
      <c r="C1747" s="2422">
        <f>SUM(C1745:C1746)</f>
        <v>128</v>
      </c>
      <c r="D1747" s="1797" t="s">
        <v>1939</v>
      </c>
      <c r="E1747" s="2304"/>
      <c r="F1747" s="2419">
        <f t="shared" si="38"/>
        <v>20</v>
      </c>
      <c r="G1747" s="2419"/>
      <c r="H1747" s="2419"/>
      <c r="I1747" s="2536"/>
      <c r="J1747" s="2408"/>
      <c r="K1747" s="2306"/>
      <c r="L1747" s="2306"/>
      <c r="M1747" s="2307"/>
      <c r="N1747" s="2306"/>
      <c r="O1747" s="2306"/>
      <c r="P1747" s="2306"/>
    </row>
    <row r="1748" spans="1:16" s="2308" customFormat="1" ht="20.100000000000001" customHeight="1" outlineLevel="1">
      <c r="A1748" s="1359"/>
      <c r="B1748" s="824" t="s">
        <v>1930</v>
      </c>
      <c r="C1748" s="2422">
        <v>45</v>
      </c>
      <c r="D1748" s="1797" t="s">
        <v>1939</v>
      </c>
      <c r="E1748" s="2304"/>
      <c r="F1748" s="2419">
        <f t="shared" si="38"/>
        <v>7</v>
      </c>
      <c r="G1748" s="2419"/>
      <c r="H1748" s="2419"/>
      <c r="I1748" s="2536"/>
      <c r="J1748" s="2408"/>
      <c r="K1748" s="2306"/>
      <c r="L1748" s="2306"/>
      <c r="M1748" s="2307"/>
      <c r="N1748" s="2306"/>
      <c r="O1748" s="2306"/>
      <c r="P1748" s="2306"/>
    </row>
    <row r="1749" spans="1:16" s="2308" customFormat="1" ht="20.100000000000001" customHeight="1" outlineLevel="1">
      <c r="A1749" s="1359"/>
      <c r="B1749" s="824" t="s">
        <v>1931</v>
      </c>
      <c r="C1749" s="2422">
        <v>35</v>
      </c>
      <c r="D1749" s="1797" t="s">
        <v>1939</v>
      </c>
      <c r="E1749" s="2304"/>
      <c r="F1749" s="2419">
        <f t="shared" si="38"/>
        <v>6</v>
      </c>
      <c r="G1749" s="2419"/>
      <c r="H1749" s="2419"/>
      <c r="I1749" s="2536"/>
      <c r="J1749" s="2408"/>
      <c r="K1749" s="2306"/>
      <c r="L1749" s="2306"/>
      <c r="M1749" s="2307"/>
      <c r="N1749" s="2306"/>
      <c r="O1749" s="2306"/>
      <c r="P1749" s="2306"/>
    </row>
    <row r="1750" spans="1:16" s="2308" customFormat="1" ht="20.100000000000001" customHeight="1">
      <c r="A1750" s="2410"/>
      <c r="B1750" s="824" t="s">
        <v>1932</v>
      </c>
      <c r="C1750" s="2422">
        <f>SUM(C1748:C1749)</f>
        <v>80</v>
      </c>
      <c r="D1750" s="1797" t="s">
        <v>1939</v>
      </c>
      <c r="E1750" s="2304"/>
      <c r="F1750" s="2419">
        <f t="shared" si="38"/>
        <v>12</v>
      </c>
      <c r="G1750" s="2419"/>
      <c r="H1750" s="2419"/>
      <c r="I1750" s="2536"/>
      <c r="J1750" s="2408"/>
      <c r="K1750" s="2306"/>
      <c r="L1750" s="2306"/>
      <c r="M1750" s="2307"/>
      <c r="N1750" s="2306"/>
      <c r="O1750" s="2306"/>
      <c r="P1750" s="2306"/>
    </row>
    <row r="1751" spans="1:16" s="2308" customFormat="1" ht="20.100000000000001" customHeight="1" outlineLevel="1">
      <c r="A1751" s="1359"/>
      <c r="B1751" s="824" t="s">
        <v>1933</v>
      </c>
      <c r="C1751" s="2422">
        <v>36</v>
      </c>
      <c r="D1751" s="1797" t="s">
        <v>1939</v>
      </c>
      <c r="E1751" s="2304"/>
      <c r="F1751" s="2419">
        <f t="shared" si="38"/>
        <v>6</v>
      </c>
      <c r="G1751" s="2419"/>
      <c r="H1751" s="2419"/>
      <c r="I1751" s="2536"/>
      <c r="J1751" s="2408"/>
      <c r="K1751" s="2306"/>
      <c r="L1751" s="2306"/>
      <c r="M1751" s="2307"/>
      <c r="N1751" s="2306"/>
      <c r="O1751" s="2306"/>
      <c r="P1751" s="2306"/>
    </row>
    <row r="1752" spans="1:16" s="2308" customFormat="1" ht="20.100000000000001" customHeight="1" outlineLevel="1">
      <c r="A1752" s="1359"/>
      <c r="B1752" s="824" t="s">
        <v>1934</v>
      </c>
      <c r="C1752" s="2422">
        <v>62</v>
      </c>
      <c r="D1752" s="1797" t="s">
        <v>1939</v>
      </c>
      <c r="E1752" s="2304"/>
      <c r="F1752" s="2419">
        <f t="shared" si="38"/>
        <v>10</v>
      </c>
      <c r="G1752" s="2419"/>
      <c r="H1752" s="2419"/>
      <c r="I1752" s="2536"/>
      <c r="J1752" s="2408"/>
      <c r="K1752" s="2306"/>
      <c r="L1752" s="2306"/>
      <c r="M1752" s="2307"/>
      <c r="N1752" s="2306"/>
      <c r="O1752" s="2306"/>
      <c r="P1752" s="2306"/>
    </row>
    <row r="1753" spans="1:16" s="2308" customFormat="1" ht="20.100000000000001" customHeight="1">
      <c r="A1753" s="969"/>
      <c r="B1753" s="866" t="s">
        <v>1935</v>
      </c>
      <c r="C1753" s="2422">
        <f>SUM(C1751:C1752)</f>
        <v>98</v>
      </c>
      <c r="D1753" s="1797" t="s">
        <v>1939</v>
      </c>
      <c r="E1753" s="2420"/>
      <c r="F1753" s="2419">
        <f t="shared" si="38"/>
        <v>15</v>
      </c>
      <c r="G1753" s="2419"/>
      <c r="H1753" s="2419"/>
      <c r="I1753" s="2536"/>
      <c r="J1753" s="2408"/>
      <c r="K1753" s="2317"/>
      <c r="L1753" s="2318"/>
    </row>
    <row r="1754" spans="1:16" s="544" customFormat="1" ht="20.100000000000001" customHeight="1">
      <c r="A1754" s="2658"/>
      <c r="B1754" s="2659"/>
      <c r="C1754" s="2660"/>
      <c r="D1754" s="2661"/>
      <c r="E1754" s="2662"/>
      <c r="F1754" s="2662"/>
      <c r="G1754" s="2662"/>
      <c r="H1754" s="2217"/>
      <c r="I1754" s="2217"/>
      <c r="J1754" s="2217"/>
    </row>
    <row r="1755" spans="1:16" ht="27.95" customHeight="1">
      <c r="E1755" s="536"/>
      <c r="F1755" s="536"/>
      <c r="G1755" s="536"/>
    </row>
    <row r="1756" spans="1:16" ht="27.95" customHeight="1">
      <c r="E1756" s="536"/>
      <c r="F1756" s="536"/>
      <c r="G1756" s="536"/>
    </row>
    <row r="1757" spans="1:16" ht="27.95" customHeight="1">
      <c r="E1757" s="536"/>
      <c r="F1757" s="536"/>
      <c r="G1757" s="536"/>
    </row>
    <row r="1758" spans="1:16" ht="27.95" customHeight="1">
      <c r="E1758" s="536"/>
      <c r="F1758" s="536"/>
      <c r="G1758" s="536"/>
    </row>
  </sheetData>
  <mergeCells count="50">
    <mergeCell ref="B862:D862"/>
    <mergeCell ref="B925:D925"/>
    <mergeCell ref="B863:D863"/>
    <mergeCell ref="B725:D725"/>
    <mergeCell ref="B726:D726"/>
    <mergeCell ref="B731:D731"/>
    <mergeCell ref="B864:D864"/>
    <mergeCell ref="B732:D732"/>
    <mergeCell ref="B792:D792"/>
    <mergeCell ref="B791:D791"/>
    <mergeCell ref="B664:D664"/>
    <mergeCell ref="B289:D289"/>
    <mergeCell ref="B350:D350"/>
    <mergeCell ref="B476:D476"/>
    <mergeCell ref="B539:D539"/>
    <mergeCell ref="B602:D602"/>
    <mergeCell ref="B290:D290"/>
    <mergeCell ref="B411:D411"/>
    <mergeCell ref="B538:D538"/>
    <mergeCell ref="B601:D601"/>
    <mergeCell ref="B1:D1"/>
    <mergeCell ref="B31:D31"/>
    <mergeCell ref="B30:D30"/>
    <mergeCell ref="B225:D225"/>
    <mergeCell ref="B226:D226"/>
    <mergeCell ref="B2:D2"/>
    <mergeCell ref="B3:D3"/>
    <mergeCell ref="B165:D165"/>
    <mergeCell ref="B988:D988"/>
    <mergeCell ref="B1116:D1116"/>
    <mergeCell ref="B1129:D1129"/>
    <mergeCell ref="B1239:D1239"/>
    <mergeCell ref="B1167:D1167"/>
    <mergeCell ref="B1168:D1168"/>
    <mergeCell ref="B1238:D1238"/>
    <mergeCell ref="B1050:D1050"/>
    <mergeCell ref="B1051:D1051"/>
    <mergeCell ref="B1052:D1052"/>
    <mergeCell ref="B1127:D1127"/>
    <mergeCell ref="B1128:D1128"/>
    <mergeCell ref="B1149:D1149"/>
    <mergeCell ref="B1115:D1115"/>
    <mergeCell ref="B1618:D1618"/>
    <mergeCell ref="B1624:D1624"/>
    <mergeCell ref="B1300:D1300"/>
    <mergeCell ref="B1362:D1362"/>
    <mergeCell ref="B1369:D1369"/>
    <mergeCell ref="B1432:D1432"/>
    <mergeCell ref="B1494:D1494"/>
    <mergeCell ref="B1556:D1556"/>
  </mergeCells>
  <pageMargins left="0.51181102362204722" right="0.39370078740157483" top="0.70866141732283472" bottom="0.39370078740157483" header="0.39370078740157483" footer="0.39370078740157483"/>
  <pageSetup paperSize="9" scale="60" orientation="landscape" r:id="rId1"/>
  <rowBreaks count="12" manualBreakCount="12">
    <brk id="22" max="9" man="1"/>
    <brk id="96" max="9" man="1"/>
    <brk id="349" max="9" man="1"/>
    <brk id="600" max="9" man="1"/>
    <brk id="924" max="9" man="1"/>
    <brk id="1049" max="9" man="1"/>
    <brk id="1126" max="9" man="1"/>
    <brk id="1166" max="9" man="1"/>
    <brk id="1237" max="9" man="1"/>
    <brk id="1431" max="9" man="1"/>
    <brk id="1555" max="9" man="1"/>
    <brk id="1633" max="9" man="1"/>
  </rowBreaks>
  <colBreaks count="1" manualBreakCount="1">
    <brk id="10" max="1048575" man="1"/>
  </colBreaks>
  <ignoredErrors>
    <ignoredError sqref="C421 C1337 C1275 C387 C358 F1275 F1337" formulaRange="1"/>
  </ignoredErrors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9">
    <tabColor rgb="FF00B0F0"/>
  </sheetPr>
  <dimension ref="A1:J37"/>
  <sheetViews>
    <sheetView topLeftCell="A13" workbookViewId="0">
      <selection activeCell="D9" sqref="D9"/>
    </sheetView>
  </sheetViews>
  <sheetFormatPr defaultColWidth="9" defaultRowHeight="27.95" customHeight="1"/>
  <cols>
    <col min="1" max="1" width="55.625" style="50" customWidth="1"/>
    <col min="2" max="2" width="16.625" style="50" customWidth="1"/>
    <col min="3" max="3" width="13.625" style="50" customWidth="1"/>
    <col min="4" max="4" width="43" style="50" customWidth="1"/>
    <col min="5" max="7" width="14.625" style="50" customWidth="1"/>
    <col min="8" max="8" width="13.375" style="615" customWidth="1"/>
    <col min="9" max="10" width="13.375" style="50" customWidth="1"/>
    <col min="11" max="16384" width="9" style="50"/>
  </cols>
  <sheetData>
    <row r="1" spans="1:10" ht="27.95" customHeight="1">
      <c r="A1" s="1" t="s">
        <v>1090</v>
      </c>
      <c r="B1" s="4422" t="s">
        <v>138</v>
      </c>
      <c r="C1" s="4422"/>
      <c r="D1" s="4422"/>
      <c r="E1" s="44"/>
      <c r="F1" s="43"/>
      <c r="G1" s="44"/>
      <c r="H1" s="609"/>
      <c r="I1" s="44"/>
      <c r="J1" s="44"/>
    </row>
    <row r="2" spans="1:10" ht="27.95" customHeight="1">
      <c r="A2" s="4" t="s">
        <v>0</v>
      </c>
      <c r="B2" s="4422" t="s">
        <v>140</v>
      </c>
      <c r="C2" s="4422"/>
      <c r="D2" s="4422"/>
      <c r="E2" s="45"/>
      <c r="F2" s="45"/>
      <c r="G2" s="45"/>
      <c r="H2" s="610"/>
      <c r="I2" s="45"/>
      <c r="J2" s="45"/>
    </row>
    <row r="3" spans="1:10" s="119" customFormat="1" ht="27.95" customHeight="1">
      <c r="A3" s="6" t="s">
        <v>2</v>
      </c>
      <c r="B3" s="6" t="s">
        <v>3</v>
      </c>
      <c r="C3" s="6"/>
      <c r="D3" s="6"/>
      <c r="E3" s="6" t="s">
        <v>4</v>
      </c>
      <c r="F3" s="6"/>
      <c r="G3" s="6"/>
      <c r="H3" s="4366" t="s">
        <v>5</v>
      </c>
      <c r="I3" s="4366"/>
      <c r="J3" s="4366"/>
    </row>
    <row r="4" spans="1:10" s="119" customFormat="1" ht="27.95" customHeight="1">
      <c r="A4" s="6" t="s">
        <v>6</v>
      </c>
      <c r="B4" s="49" t="s">
        <v>147</v>
      </c>
      <c r="C4" s="6"/>
      <c r="D4" s="6"/>
      <c r="E4" s="1669" t="s">
        <v>1188</v>
      </c>
      <c r="F4" s="6"/>
      <c r="G4" s="6"/>
      <c r="H4" s="4367" t="s">
        <v>1188</v>
      </c>
      <c r="I4" s="4367"/>
      <c r="J4" s="4367"/>
    </row>
    <row r="5" spans="1:10" s="119" customFormat="1" ht="27.95" customHeight="1">
      <c r="A5" s="51" t="s">
        <v>123</v>
      </c>
      <c r="B5" s="49" t="s">
        <v>146</v>
      </c>
      <c r="C5" s="6"/>
      <c r="D5" s="6"/>
      <c r="E5" s="1669"/>
      <c r="F5" s="6"/>
      <c r="G5" s="6"/>
      <c r="H5" s="4367"/>
      <c r="I5" s="4367"/>
      <c r="J5" s="4367"/>
    </row>
    <row r="6" spans="1:10" s="119" customFormat="1" ht="27.95" customHeight="1">
      <c r="A6" s="51" t="s">
        <v>226</v>
      </c>
      <c r="B6" s="6" t="s">
        <v>8</v>
      </c>
      <c r="C6" s="6"/>
      <c r="D6" s="6"/>
      <c r="E6" s="6" t="s">
        <v>11</v>
      </c>
      <c r="F6" s="6"/>
      <c r="G6" s="6"/>
      <c r="H6" s="4366" t="s">
        <v>12</v>
      </c>
      <c r="I6" s="4366"/>
      <c r="J6" s="4366"/>
    </row>
    <row r="7" spans="1:10" s="119" customFormat="1" ht="27.95" customHeight="1">
      <c r="A7" s="50"/>
      <c r="B7" s="49" t="s">
        <v>147</v>
      </c>
      <c r="C7" s="50"/>
      <c r="D7" s="50"/>
      <c r="E7" s="1669" t="s">
        <v>1190</v>
      </c>
      <c r="F7" s="50"/>
      <c r="G7" s="50"/>
      <c r="H7" s="4367" t="s">
        <v>1195</v>
      </c>
      <c r="I7" s="4367"/>
      <c r="J7" s="4367"/>
    </row>
    <row r="8" spans="1:10" s="119" customFormat="1" ht="27.95" customHeight="1">
      <c r="A8" s="50"/>
      <c r="B8" s="49" t="s">
        <v>146</v>
      </c>
      <c r="C8" s="50"/>
      <c r="D8" s="50"/>
      <c r="E8" s="1669" t="s">
        <v>1191</v>
      </c>
      <c r="F8" s="50"/>
      <c r="G8" s="50"/>
      <c r="H8" s="1681"/>
      <c r="I8" s="1681"/>
      <c r="J8" s="1681"/>
    </row>
    <row r="9" spans="1:10" s="119" customFormat="1" ht="27.95" customHeight="1">
      <c r="A9" s="50"/>
      <c r="B9" s="49"/>
      <c r="C9" s="50"/>
      <c r="D9" s="50"/>
      <c r="E9" s="1669" t="s">
        <v>1192</v>
      </c>
      <c r="F9" s="50"/>
      <c r="G9" s="50"/>
      <c r="H9" s="4367" t="s">
        <v>1195</v>
      </c>
      <c r="I9" s="4367"/>
      <c r="J9" s="4367"/>
    </row>
    <row r="10" spans="1:10" s="119" customFormat="1" ht="27.95" customHeight="1">
      <c r="A10" s="50"/>
      <c r="B10" s="49"/>
      <c r="C10" s="50"/>
      <c r="D10" s="50"/>
      <c r="E10" s="1669" t="s">
        <v>1191</v>
      </c>
      <c r="F10" s="50"/>
      <c r="G10" s="50"/>
      <c r="H10" s="1681"/>
      <c r="I10" s="1681"/>
      <c r="J10" s="1681"/>
    </row>
    <row r="11" spans="1:10" s="119" customFormat="1" ht="27.95" customHeight="1">
      <c r="A11" s="50"/>
      <c r="B11" s="49"/>
      <c r="C11" s="50"/>
      <c r="D11" s="50"/>
      <c r="E11" s="1669" t="s">
        <v>1193</v>
      </c>
      <c r="F11" s="50"/>
      <c r="G11" s="50"/>
      <c r="H11" s="4367" t="s">
        <v>1196</v>
      </c>
      <c r="I11" s="4367"/>
      <c r="J11" s="4367"/>
    </row>
    <row r="12" spans="1:10" s="119" customFormat="1" ht="27.95" customHeight="1">
      <c r="A12" s="50"/>
      <c r="B12" s="49"/>
      <c r="C12" s="50"/>
      <c r="D12" s="50"/>
      <c r="E12" s="1669" t="s">
        <v>1194</v>
      </c>
      <c r="F12" s="50"/>
      <c r="G12" s="50"/>
      <c r="H12" s="1681"/>
      <c r="I12" s="1681"/>
      <c r="J12" s="1681"/>
    </row>
    <row r="13" spans="1:10" s="8" customFormat="1" ht="27.95" customHeight="1">
      <c r="A13" s="46" t="s">
        <v>15</v>
      </c>
      <c r="B13" s="4334" t="s">
        <v>16</v>
      </c>
      <c r="C13" s="4335"/>
      <c r="D13" s="4336"/>
      <c r="E13" s="715">
        <v>10</v>
      </c>
      <c r="F13" s="716">
        <v>11</v>
      </c>
      <c r="G13" s="717">
        <v>12</v>
      </c>
      <c r="H13" s="4442" t="s">
        <v>933</v>
      </c>
      <c r="I13" s="4443"/>
      <c r="J13" s="4444"/>
    </row>
    <row r="14" spans="1:10" s="8" customFormat="1" ht="27.95" customHeight="1">
      <c r="A14" s="47" t="s">
        <v>17</v>
      </c>
      <c r="B14" s="4338" t="s">
        <v>18</v>
      </c>
      <c r="C14" s="4338"/>
      <c r="D14" s="4338"/>
      <c r="E14" s="718" t="s">
        <v>934</v>
      </c>
      <c r="F14" s="719" t="s">
        <v>935</v>
      </c>
      <c r="G14" s="720" t="s">
        <v>936</v>
      </c>
      <c r="H14" s="4455" t="s">
        <v>937</v>
      </c>
      <c r="I14" s="4456"/>
      <c r="J14" s="4457"/>
    </row>
    <row r="15" spans="1:10" s="8" customFormat="1" ht="27.95" customHeight="1">
      <c r="A15" s="48"/>
      <c r="B15" s="4340" t="s">
        <v>19</v>
      </c>
      <c r="C15" s="4340"/>
      <c r="D15" s="4340"/>
      <c r="E15" s="721"/>
      <c r="F15" s="722"/>
      <c r="G15" s="723" t="s">
        <v>938</v>
      </c>
      <c r="H15" s="724" t="s">
        <v>947</v>
      </c>
      <c r="I15" s="724" t="s">
        <v>948</v>
      </c>
      <c r="J15" s="724" t="s">
        <v>20</v>
      </c>
    </row>
    <row r="16" spans="1:10" ht="27.95" customHeight="1">
      <c r="A16" s="1001" t="s">
        <v>1205</v>
      </c>
      <c r="B16" s="4642" t="s">
        <v>1206</v>
      </c>
      <c r="C16" s="4643"/>
      <c r="D16" s="4644"/>
      <c r="E16" s="82" t="s">
        <v>936</v>
      </c>
      <c r="F16" s="82" t="s">
        <v>941</v>
      </c>
      <c r="G16" s="82" t="s">
        <v>942</v>
      </c>
      <c r="H16" s="661"/>
      <c r="I16" s="78"/>
      <c r="J16" s="120"/>
    </row>
    <row r="17" spans="1:10" ht="27.95" customHeight="1">
      <c r="A17" s="1011"/>
      <c r="B17" s="4488" t="s">
        <v>853</v>
      </c>
      <c r="C17" s="4489"/>
      <c r="D17" s="4490"/>
      <c r="E17" s="64" t="s">
        <v>943</v>
      </c>
      <c r="F17" s="64"/>
      <c r="G17" s="955"/>
      <c r="H17" s="26"/>
      <c r="I17" s="36"/>
      <c r="J17" s="55"/>
    </row>
    <row r="18" spans="1:10" ht="27.95" customHeight="1">
      <c r="A18" s="1342"/>
      <c r="B18" s="824" t="s">
        <v>23</v>
      </c>
      <c r="C18" s="825"/>
      <c r="D18" s="800"/>
      <c r="E18" s="64" t="s">
        <v>942</v>
      </c>
      <c r="F18" s="64"/>
      <c r="G18" s="1674"/>
      <c r="H18" s="26"/>
      <c r="I18" s="36"/>
      <c r="J18" s="55"/>
    </row>
    <row r="19" spans="1:10" ht="27.95" customHeight="1">
      <c r="A19" s="1342"/>
      <c r="B19" s="824" t="s">
        <v>228</v>
      </c>
      <c r="C19" s="1682" t="s">
        <v>229</v>
      </c>
      <c r="D19" s="1683"/>
      <c r="E19" s="64"/>
      <c r="F19" s="64"/>
      <c r="G19" s="64"/>
      <c r="H19" s="26"/>
      <c r="I19" s="36"/>
      <c r="J19" s="55"/>
    </row>
    <row r="20" spans="1:10" ht="27.95" customHeight="1">
      <c r="A20" s="1342"/>
      <c r="B20" s="824" t="s">
        <v>26</v>
      </c>
      <c r="C20" s="1682" t="s">
        <v>230</v>
      </c>
      <c r="D20" s="1683"/>
      <c r="E20" s="64"/>
      <c r="F20" s="64"/>
      <c r="G20" s="64"/>
      <c r="H20" s="20"/>
      <c r="I20" s="36"/>
      <c r="J20" s="55"/>
    </row>
    <row r="21" spans="1:10" ht="27.95" customHeight="1">
      <c r="A21" s="1342"/>
      <c r="B21" s="824" t="s">
        <v>52</v>
      </c>
      <c r="C21" s="825"/>
      <c r="D21" s="800"/>
      <c r="E21" s="64"/>
      <c r="F21" s="64"/>
      <c r="G21" s="64"/>
      <c r="H21" s="20"/>
      <c r="I21" s="36"/>
      <c r="J21" s="55"/>
    </row>
    <row r="22" spans="1:10" ht="27.95" customHeight="1">
      <c r="A22" s="1342"/>
      <c r="B22" s="1343"/>
      <c r="C22" s="825"/>
      <c r="D22" s="800"/>
      <c r="E22" s="64"/>
      <c r="F22" s="64"/>
      <c r="G22" s="64"/>
      <c r="H22" s="20"/>
      <c r="I22" s="36"/>
      <c r="J22" s="55"/>
    </row>
    <row r="23" spans="1:10" ht="27.95" customHeight="1">
      <c r="A23" s="1341"/>
      <c r="B23" s="4488" t="s">
        <v>1207</v>
      </c>
      <c r="C23" s="4489"/>
      <c r="D23" s="4490"/>
      <c r="E23" s="64" t="s">
        <v>936</v>
      </c>
      <c r="F23" s="64" t="s">
        <v>941</v>
      </c>
      <c r="G23" s="64" t="s">
        <v>942</v>
      </c>
      <c r="H23" s="26"/>
      <c r="I23" s="26"/>
      <c r="J23" s="55"/>
    </row>
    <row r="24" spans="1:10" ht="27.95" customHeight="1">
      <c r="A24" s="1342"/>
      <c r="B24" s="4488" t="s">
        <v>231</v>
      </c>
      <c r="C24" s="4489"/>
      <c r="D24" s="4490"/>
      <c r="E24" s="64" t="s">
        <v>943</v>
      </c>
      <c r="F24" s="64"/>
      <c r="G24" s="955"/>
      <c r="H24" s="26"/>
      <c r="I24" s="26"/>
      <c r="J24" s="55"/>
    </row>
    <row r="25" spans="1:10" ht="27.95" customHeight="1">
      <c r="A25" s="1342"/>
      <c r="B25" s="824" t="s">
        <v>23</v>
      </c>
      <c r="C25" s="825"/>
      <c r="D25" s="800"/>
      <c r="E25" s="64" t="s">
        <v>942</v>
      </c>
      <c r="F25" s="64"/>
      <c r="G25" s="1674"/>
      <c r="H25" s="26"/>
      <c r="I25" s="26"/>
      <c r="J25" s="55"/>
    </row>
    <row r="26" spans="1:10" ht="27.95" customHeight="1">
      <c r="A26" s="1342"/>
      <c r="B26" s="824" t="s">
        <v>191</v>
      </c>
      <c r="C26" s="4494" t="s">
        <v>232</v>
      </c>
      <c r="D26" s="4495"/>
      <c r="E26" s="64"/>
      <c r="F26" s="64"/>
      <c r="G26" s="1674"/>
      <c r="H26" s="26"/>
      <c r="I26" s="26"/>
      <c r="J26" s="55"/>
    </row>
    <row r="27" spans="1:10" ht="27.95" customHeight="1">
      <c r="A27" s="1342"/>
      <c r="B27" s="824" t="s">
        <v>173</v>
      </c>
      <c r="C27" s="4494" t="s">
        <v>233</v>
      </c>
      <c r="D27" s="4495"/>
      <c r="E27" s="64"/>
      <c r="F27" s="64"/>
      <c r="G27" s="1674"/>
      <c r="H27" s="26"/>
      <c r="I27" s="26"/>
      <c r="J27" s="55"/>
    </row>
    <row r="28" spans="1:10" ht="27.95" customHeight="1">
      <c r="A28" s="1687"/>
      <c r="B28" s="824" t="s">
        <v>27</v>
      </c>
      <c r="C28" s="825"/>
      <c r="D28" s="800"/>
      <c r="E28" s="64"/>
      <c r="F28" s="64"/>
      <c r="G28" s="1674"/>
      <c r="H28" s="26"/>
      <c r="I28" s="26"/>
      <c r="J28" s="55"/>
    </row>
    <row r="29" spans="1:10" ht="27.95" customHeight="1">
      <c r="A29" s="1341"/>
      <c r="B29" s="4645" t="s">
        <v>1209</v>
      </c>
      <c r="C29" s="4646"/>
      <c r="D29" s="4647"/>
      <c r="E29" s="64" t="s">
        <v>936</v>
      </c>
      <c r="F29" s="64" t="s">
        <v>941</v>
      </c>
      <c r="G29" s="64" t="s">
        <v>942</v>
      </c>
      <c r="H29" s="26"/>
      <c r="I29" s="26"/>
      <c r="J29" s="55"/>
    </row>
    <row r="30" spans="1:10" ht="27.95" customHeight="1">
      <c r="A30" s="1295"/>
      <c r="B30" s="4496" t="s">
        <v>1103</v>
      </c>
      <c r="C30" s="4497"/>
      <c r="D30" s="4498"/>
      <c r="E30" s="64" t="s">
        <v>943</v>
      </c>
      <c r="F30" s="64"/>
      <c r="G30" s="955"/>
      <c r="H30" s="26"/>
      <c r="I30" s="26"/>
      <c r="J30" s="55"/>
    </row>
    <row r="31" spans="1:10" ht="27.95" customHeight="1">
      <c r="A31" s="1295"/>
      <c r="B31" s="824" t="s">
        <v>23</v>
      </c>
      <c r="C31" s="826"/>
      <c r="D31" s="827"/>
      <c r="E31" s="64" t="s">
        <v>942</v>
      </c>
      <c r="F31" s="64"/>
      <c r="G31" s="1674"/>
      <c r="H31" s="55"/>
      <c r="I31" s="55"/>
      <c r="J31" s="55"/>
    </row>
    <row r="32" spans="1:10" ht="27.95" customHeight="1">
      <c r="A32" s="1295"/>
      <c r="B32" s="824" t="s">
        <v>179</v>
      </c>
      <c r="C32" s="828" t="s">
        <v>1189</v>
      </c>
      <c r="D32" s="829"/>
      <c r="E32" s="16"/>
      <c r="F32" s="16"/>
      <c r="G32" s="34"/>
      <c r="H32" s="55"/>
      <c r="I32" s="55"/>
      <c r="J32" s="55"/>
    </row>
    <row r="33" spans="1:10" ht="27.95" customHeight="1">
      <c r="A33" s="1295"/>
      <c r="B33" s="824" t="s">
        <v>94</v>
      </c>
      <c r="C33" s="828" t="s">
        <v>854</v>
      </c>
      <c r="D33" s="829"/>
      <c r="E33" s="16"/>
      <c r="F33" s="16"/>
      <c r="G33" s="34"/>
      <c r="H33" s="55"/>
      <c r="I33" s="55"/>
      <c r="J33" s="55"/>
    </row>
    <row r="34" spans="1:10" ht="27.95" customHeight="1">
      <c r="A34" s="1295"/>
      <c r="B34" s="824" t="s">
        <v>234</v>
      </c>
      <c r="C34" s="4432" t="s">
        <v>855</v>
      </c>
      <c r="D34" s="4433"/>
      <c r="E34" s="16"/>
      <c r="F34" s="16"/>
      <c r="G34" s="34"/>
      <c r="H34" s="55"/>
      <c r="I34" s="55"/>
      <c r="J34" s="55"/>
    </row>
    <row r="35" spans="1:10" ht="27.95" customHeight="1">
      <c r="A35" s="1295"/>
      <c r="B35" s="824"/>
      <c r="C35" s="4483"/>
      <c r="D35" s="4484"/>
      <c r="E35" s="16"/>
      <c r="F35" s="16"/>
      <c r="G35" s="34"/>
      <c r="H35" s="55"/>
      <c r="I35" s="55"/>
      <c r="J35" s="55"/>
    </row>
    <row r="36" spans="1:10" ht="27.95" customHeight="1">
      <c r="A36" s="56"/>
      <c r="B36" s="174"/>
      <c r="C36" s="175"/>
      <c r="D36" s="176"/>
      <c r="E36" s="56"/>
      <c r="F36" s="56"/>
      <c r="G36" s="56"/>
      <c r="H36" s="614"/>
      <c r="I36" s="56"/>
      <c r="J36" s="56"/>
    </row>
    <row r="37" spans="1:10" ht="27.95" customHeight="1">
      <c r="A37" s="534"/>
      <c r="B37" s="534"/>
      <c r="C37" s="534"/>
      <c r="D37" s="534"/>
      <c r="E37" s="534"/>
      <c r="F37" s="534"/>
      <c r="G37" s="534"/>
      <c r="H37" s="620"/>
      <c r="I37" s="534"/>
      <c r="J37" s="534"/>
    </row>
  </sheetData>
  <mergeCells count="24">
    <mergeCell ref="C27:D27"/>
    <mergeCell ref="B29:D29"/>
    <mergeCell ref="B30:D30"/>
    <mergeCell ref="C34:D34"/>
    <mergeCell ref="C35:D35"/>
    <mergeCell ref="C26:D26"/>
    <mergeCell ref="H7:J7"/>
    <mergeCell ref="H9:J9"/>
    <mergeCell ref="H11:J11"/>
    <mergeCell ref="B13:D13"/>
    <mergeCell ref="H13:J13"/>
    <mergeCell ref="B14:D14"/>
    <mergeCell ref="H14:J14"/>
    <mergeCell ref="B15:D15"/>
    <mergeCell ref="B16:D16"/>
    <mergeCell ref="B17:D17"/>
    <mergeCell ref="B23:D23"/>
    <mergeCell ref="B24:D24"/>
    <mergeCell ref="H6:J6"/>
    <mergeCell ref="B1:D1"/>
    <mergeCell ref="B2:D2"/>
    <mergeCell ref="H3:J3"/>
    <mergeCell ref="H4:J4"/>
    <mergeCell ref="H5:J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J242"/>
  <sheetViews>
    <sheetView view="pageBreakPreview" topLeftCell="A211" zoomScaleNormal="80" zoomScaleSheetLayoutView="100" workbookViewId="0">
      <selection activeCell="D3" sqref="D3"/>
    </sheetView>
  </sheetViews>
  <sheetFormatPr defaultColWidth="9" defaultRowHeight="27.95" customHeight="1"/>
  <cols>
    <col min="1" max="1" width="55.625" style="50" customWidth="1"/>
    <col min="2" max="2" width="16.625" style="50" customWidth="1"/>
    <col min="3" max="3" width="13.625" style="50" customWidth="1"/>
    <col min="4" max="4" width="34.625" style="50" customWidth="1"/>
    <col min="5" max="7" width="14.625" style="50" customWidth="1"/>
    <col min="8" max="8" width="14.625" style="615" customWidth="1"/>
    <col min="9" max="10" width="14.625" style="50" customWidth="1"/>
    <col min="11" max="16384" width="9" style="50"/>
  </cols>
  <sheetData>
    <row r="1" spans="1:9" ht="27.95" customHeight="1">
      <c r="A1" s="1" t="s">
        <v>1090</v>
      </c>
      <c r="B1" s="4422" t="s">
        <v>64</v>
      </c>
      <c r="C1" s="4422"/>
      <c r="D1" s="4422"/>
      <c r="E1" s="44"/>
      <c r="F1" s="43"/>
      <c r="G1" s="44"/>
      <c r="H1" s="609"/>
      <c r="I1" s="44"/>
    </row>
    <row r="2" spans="1:9" ht="27.95" customHeight="1">
      <c r="A2" s="4" t="s">
        <v>0</v>
      </c>
      <c r="B2" s="4422" t="s">
        <v>65</v>
      </c>
      <c r="C2" s="4422"/>
      <c r="D2" s="4422"/>
      <c r="E2" s="45"/>
      <c r="F2" s="45"/>
      <c r="G2" s="45"/>
      <c r="H2" s="610"/>
      <c r="I2" s="45"/>
    </row>
    <row r="3" spans="1:9" ht="27.95" customHeight="1">
      <c r="A3" s="6" t="s">
        <v>2</v>
      </c>
      <c r="B3" s="6" t="s">
        <v>3</v>
      </c>
      <c r="C3" s="6"/>
      <c r="D3" s="6"/>
      <c r="E3" s="6" t="s">
        <v>4</v>
      </c>
      <c r="F3" s="6"/>
      <c r="G3" s="6"/>
      <c r="H3" s="4366" t="s">
        <v>5</v>
      </c>
      <c r="I3" s="4366"/>
    </row>
    <row r="4" spans="1:9" ht="27.95" customHeight="1">
      <c r="A4" s="6" t="s">
        <v>6</v>
      </c>
      <c r="B4" s="51" t="s">
        <v>54</v>
      </c>
      <c r="C4" s="6"/>
      <c r="D4" s="6"/>
      <c r="E4" s="51" t="s">
        <v>59</v>
      </c>
      <c r="F4" s="6"/>
      <c r="G4" s="6"/>
      <c r="H4" s="52"/>
      <c r="I4" s="53"/>
    </row>
    <row r="5" spans="1:9" ht="27.95" customHeight="1">
      <c r="A5" s="549" t="s">
        <v>124</v>
      </c>
      <c r="B5" s="51" t="s">
        <v>55</v>
      </c>
      <c r="C5" s="6"/>
      <c r="D5" s="6"/>
      <c r="E5" s="51" t="s">
        <v>60</v>
      </c>
      <c r="F5" s="6"/>
      <c r="G5" s="6"/>
      <c r="H5" s="52" t="s">
        <v>971</v>
      </c>
      <c r="I5" s="53"/>
    </row>
    <row r="6" spans="1:9" ht="27.95" customHeight="1">
      <c r="A6" s="550" t="s">
        <v>71</v>
      </c>
      <c r="B6" s="51" t="s">
        <v>56</v>
      </c>
      <c r="C6" s="6"/>
      <c r="D6" s="6"/>
      <c r="E6" s="51" t="s">
        <v>61</v>
      </c>
      <c r="F6" s="6"/>
      <c r="G6" s="6"/>
      <c r="H6" s="52" t="s">
        <v>972</v>
      </c>
      <c r="I6" s="53"/>
    </row>
    <row r="7" spans="1:9" ht="27.95" customHeight="1">
      <c r="A7" s="6"/>
      <c r="B7" s="51" t="s">
        <v>57</v>
      </c>
      <c r="C7" s="6"/>
      <c r="D7" s="6"/>
      <c r="E7" s="51" t="s">
        <v>62</v>
      </c>
      <c r="F7" s="6"/>
      <c r="G7" s="6"/>
      <c r="H7" s="52" t="s">
        <v>973</v>
      </c>
      <c r="I7" s="53"/>
    </row>
    <row r="8" spans="1:9" ht="27.95" customHeight="1">
      <c r="A8" s="6"/>
      <c r="B8" s="51" t="s">
        <v>58</v>
      </c>
      <c r="C8" s="6"/>
      <c r="D8" s="6"/>
      <c r="E8" s="51" t="s">
        <v>63</v>
      </c>
      <c r="F8" s="6"/>
      <c r="G8" s="6"/>
      <c r="H8" s="52" t="s">
        <v>974</v>
      </c>
      <c r="I8" s="54"/>
    </row>
    <row r="9" spans="1:9" ht="27.95" customHeight="1">
      <c r="A9" s="6"/>
      <c r="B9" s="6"/>
      <c r="C9" s="6"/>
      <c r="D9" s="6"/>
      <c r="E9" s="51" t="s">
        <v>1159</v>
      </c>
      <c r="F9" s="6"/>
      <c r="G9" s="6"/>
      <c r="H9" s="52" t="s">
        <v>1274</v>
      </c>
      <c r="I9" s="113"/>
    </row>
    <row r="10" spans="1:9" ht="27.95" customHeight="1">
      <c r="B10" s="6" t="s">
        <v>8</v>
      </c>
      <c r="C10" s="6"/>
      <c r="D10" s="6"/>
      <c r="E10" s="6" t="s">
        <v>11</v>
      </c>
      <c r="F10" s="6"/>
      <c r="G10" s="6"/>
      <c r="H10" s="4366" t="s">
        <v>12</v>
      </c>
      <c r="I10" s="4366"/>
    </row>
    <row r="11" spans="1:9" ht="27.95" customHeight="1">
      <c r="B11" s="51" t="s">
        <v>54</v>
      </c>
      <c r="C11" s="6"/>
      <c r="D11" s="6"/>
      <c r="E11" s="1615" t="s">
        <v>1185</v>
      </c>
      <c r="F11" s="6"/>
      <c r="G11" s="6"/>
      <c r="H11" s="52" t="s">
        <v>970</v>
      </c>
      <c r="I11" s="53"/>
    </row>
    <row r="12" spans="1:9" ht="27.95" customHeight="1">
      <c r="B12" s="51" t="s">
        <v>55</v>
      </c>
      <c r="C12" s="6"/>
      <c r="D12" s="6"/>
      <c r="E12" s="51" t="s">
        <v>872</v>
      </c>
      <c r="F12" s="6"/>
      <c r="G12" s="6"/>
      <c r="H12" s="52" t="s">
        <v>971</v>
      </c>
      <c r="I12" s="53"/>
    </row>
    <row r="13" spans="1:9" ht="27.95" customHeight="1">
      <c r="B13" s="51" t="s">
        <v>56</v>
      </c>
      <c r="C13" s="6"/>
      <c r="D13" s="6"/>
      <c r="E13" s="51" t="s">
        <v>873</v>
      </c>
      <c r="F13" s="6"/>
      <c r="G13" s="6"/>
      <c r="H13" s="52" t="s">
        <v>972</v>
      </c>
      <c r="I13" s="53"/>
    </row>
    <row r="14" spans="1:9" ht="27.95" customHeight="1">
      <c r="B14" s="51" t="s">
        <v>57</v>
      </c>
      <c r="C14" s="6"/>
      <c r="D14" s="6"/>
      <c r="E14" s="51" t="s">
        <v>874</v>
      </c>
      <c r="F14" s="6"/>
      <c r="G14" s="6"/>
      <c r="H14" s="52" t="s">
        <v>973</v>
      </c>
      <c r="I14" s="53"/>
    </row>
    <row r="15" spans="1:9" ht="27.95" customHeight="1">
      <c r="A15" s="6"/>
      <c r="B15" s="51" t="s">
        <v>58</v>
      </c>
      <c r="C15" s="6"/>
      <c r="D15" s="6"/>
      <c r="E15" s="51" t="s">
        <v>875</v>
      </c>
      <c r="F15" s="6"/>
      <c r="G15" s="6"/>
      <c r="H15" s="52" t="s">
        <v>974</v>
      </c>
      <c r="I15" s="54"/>
    </row>
    <row r="16" spans="1:9" ht="27.95" customHeight="1">
      <c r="A16" s="6"/>
      <c r="B16" s="6"/>
      <c r="C16" s="6"/>
      <c r="D16" s="6"/>
      <c r="E16" s="51" t="s">
        <v>1159</v>
      </c>
      <c r="F16" s="6"/>
      <c r="G16" s="6"/>
      <c r="H16" s="52" t="s">
        <v>1273</v>
      </c>
      <c r="I16" s="54"/>
    </row>
    <row r="17" spans="1:10" s="8" customFormat="1" ht="27.95" customHeight="1">
      <c r="A17" s="46" t="s">
        <v>15</v>
      </c>
      <c r="B17" s="4334" t="s">
        <v>16</v>
      </c>
      <c r="C17" s="4335"/>
      <c r="D17" s="4336"/>
      <c r="E17" s="633">
        <v>10</v>
      </c>
      <c r="F17" s="46">
        <v>11</v>
      </c>
      <c r="G17" s="634">
        <v>12</v>
      </c>
      <c r="H17" s="4334" t="s">
        <v>933</v>
      </c>
      <c r="I17" s="4335"/>
      <c r="J17" s="4336"/>
    </row>
    <row r="18" spans="1:10" s="8" customFormat="1" ht="27.95" customHeight="1">
      <c r="A18" s="47" t="s">
        <v>17</v>
      </c>
      <c r="B18" s="4338" t="s">
        <v>18</v>
      </c>
      <c r="C18" s="4338"/>
      <c r="D18" s="4338"/>
      <c r="E18" s="635" t="s">
        <v>934</v>
      </c>
      <c r="F18" s="47" t="s">
        <v>935</v>
      </c>
      <c r="G18" s="636" t="s">
        <v>936</v>
      </c>
      <c r="H18" s="4337" t="s">
        <v>937</v>
      </c>
      <c r="I18" s="4338"/>
      <c r="J18" s="4365"/>
    </row>
    <row r="19" spans="1:10" s="8" customFormat="1" ht="27.95" customHeight="1">
      <c r="A19" s="48"/>
      <c r="B19" s="4340" t="s">
        <v>19</v>
      </c>
      <c r="C19" s="4340"/>
      <c r="D19" s="4340"/>
      <c r="E19" s="637"/>
      <c r="F19" s="646"/>
      <c r="G19" s="638" t="s">
        <v>938</v>
      </c>
      <c r="H19" s="647" t="s">
        <v>939</v>
      </c>
      <c r="I19" s="647" t="s">
        <v>940</v>
      </c>
      <c r="J19" s="647" t="s">
        <v>20</v>
      </c>
    </row>
    <row r="20" spans="1:10" ht="27.95" customHeight="1">
      <c r="A20" s="1028" t="s">
        <v>800</v>
      </c>
      <c r="B20" s="4423" t="s">
        <v>1061</v>
      </c>
      <c r="C20" s="4423"/>
      <c r="D20" s="4424"/>
      <c r="E20" s="98" t="s">
        <v>936</v>
      </c>
      <c r="F20" s="98" t="s">
        <v>944</v>
      </c>
      <c r="G20" s="98" t="s">
        <v>942</v>
      </c>
      <c r="H20" s="668"/>
      <c r="I20" s="99"/>
      <c r="J20" s="99"/>
    </row>
    <row r="21" spans="1:10" ht="27.95" customHeight="1">
      <c r="A21" s="1029" t="s">
        <v>66</v>
      </c>
      <c r="B21" s="4425" t="s">
        <v>801</v>
      </c>
      <c r="C21" s="4425"/>
      <c r="D21" s="4426"/>
      <c r="E21" s="91" t="s">
        <v>943</v>
      </c>
      <c r="F21" s="91"/>
      <c r="G21" s="91" t="s">
        <v>22</v>
      </c>
      <c r="H21" s="669"/>
      <c r="I21" s="92"/>
      <c r="J21" s="92"/>
    </row>
    <row r="22" spans="1:10" ht="27.95" customHeight="1">
      <c r="A22" s="1029"/>
      <c r="B22" s="1030" t="s">
        <v>802</v>
      </c>
      <c r="C22" s="1030"/>
      <c r="D22" s="1031"/>
      <c r="E22" s="91" t="s">
        <v>942</v>
      </c>
      <c r="F22" s="91"/>
      <c r="G22" s="91"/>
      <c r="H22" s="669"/>
      <c r="I22" s="92"/>
      <c r="J22" s="92"/>
    </row>
    <row r="23" spans="1:10" ht="27.95" customHeight="1">
      <c r="A23" s="1029"/>
      <c r="B23" s="1030" t="s">
        <v>918</v>
      </c>
      <c r="C23" s="1030"/>
      <c r="D23" s="1031"/>
      <c r="E23" s="91"/>
      <c r="F23" s="91"/>
      <c r="G23" s="91"/>
      <c r="H23" s="669"/>
      <c r="I23" s="92"/>
      <c r="J23" s="92"/>
    </row>
    <row r="24" spans="1:10" ht="27.95" customHeight="1">
      <c r="A24" s="1032"/>
      <c r="B24" s="1033" t="s">
        <v>67</v>
      </c>
      <c r="C24" s="817" t="s">
        <v>1062</v>
      </c>
      <c r="D24" s="818"/>
      <c r="E24" s="91"/>
      <c r="F24" s="91"/>
      <c r="G24" s="91"/>
      <c r="H24" s="670"/>
      <c r="I24" s="92"/>
      <c r="J24" s="92"/>
    </row>
    <row r="25" spans="1:10" ht="27.95" customHeight="1">
      <c r="A25" s="1034" t="s">
        <v>803</v>
      </c>
      <c r="B25" s="1033" t="s">
        <v>68</v>
      </c>
      <c r="C25" s="817" t="s">
        <v>1004</v>
      </c>
      <c r="D25" s="818" t="s">
        <v>804</v>
      </c>
      <c r="E25" s="93"/>
      <c r="F25" s="91"/>
      <c r="G25" s="91"/>
      <c r="H25" s="670"/>
      <c r="I25" s="92"/>
      <c r="J25" s="92"/>
    </row>
    <row r="26" spans="1:10" ht="27.95" customHeight="1">
      <c r="A26" s="1034"/>
      <c r="B26" s="1033" t="s">
        <v>40</v>
      </c>
      <c r="C26" s="817" t="s">
        <v>1004</v>
      </c>
      <c r="D26" s="818"/>
      <c r="E26" s="94"/>
      <c r="F26" s="94"/>
      <c r="G26" s="94"/>
      <c r="H26" s="671"/>
      <c r="I26" s="92"/>
      <c r="J26" s="92"/>
    </row>
    <row r="27" spans="1:10" ht="27.95" customHeight="1">
      <c r="A27" s="1034"/>
      <c r="B27" s="4431" t="s">
        <v>805</v>
      </c>
      <c r="C27" s="4427"/>
      <c r="D27" s="4428"/>
      <c r="E27" s="529"/>
      <c r="F27" s="623"/>
      <c r="G27" s="529"/>
      <c r="H27" s="672"/>
      <c r="I27" s="106"/>
      <c r="J27" s="106"/>
    </row>
    <row r="28" spans="1:10" ht="27.95" customHeight="1">
      <c r="A28" s="1034"/>
      <c r="B28" s="4427" t="s">
        <v>71</v>
      </c>
      <c r="C28" s="4427"/>
      <c r="D28" s="4428"/>
      <c r="E28" s="95"/>
      <c r="F28" s="91"/>
      <c r="G28" s="95"/>
      <c r="H28" s="675"/>
      <c r="I28" s="92"/>
      <c r="J28" s="92"/>
    </row>
    <row r="29" spans="1:10" ht="27.95" customHeight="1">
      <c r="A29" s="1171"/>
      <c r="B29" s="1052"/>
      <c r="C29" s="1052"/>
      <c r="D29" s="1053"/>
      <c r="E29" s="96"/>
      <c r="F29" s="673"/>
      <c r="G29" s="96"/>
      <c r="H29" s="674"/>
      <c r="I29" s="97"/>
      <c r="J29" s="97"/>
    </row>
    <row r="30" spans="1:10" ht="27.95" customHeight="1">
      <c r="A30" s="1037" t="s">
        <v>806</v>
      </c>
      <c r="B30" s="4429" t="s">
        <v>1005</v>
      </c>
      <c r="C30" s="4429"/>
      <c r="D30" s="4430"/>
      <c r="E30" s="89" t="s">
        <v>936</v>
      </c>
      <c r="F30" s="1172" t="s">
        <v>952</v>
      </c>
      <c r="G30" s="89" t="s">
        <v>942</v>
      </c>
      <c r="H30" s="1173"/>
      <c r="I30" s="90"/>
      <c r="J30" s="90"/>
    </row>
    <row r="31" spans="1:10" ht="27.95" customHeight="1">
      <c r="A31" s="1029" t="s">
        <v>66</v>
      </c>
      <c r="B31" s="4397" t="s">
        <v>1006</v>
      </c>
      <c r="C31" s="4397"/>
      <c r="D31" s="4398"/>
      <c r="E31" s="91" t="s">
        <v>943</v>
      </c>
      <c r="F31" s="91"/>
      <c r="G31" s="91" t="s">
        <v>22</v>
      </c>
      <c r="H31" s="670"/>
      <c r="I31" s="92"/>
      <c r="J31" s="92"/>
    </row>
    <row r="32" spans="1:10" ht="27.95" customHeight="1">
      <c r="A32" s="1032"/>
      <c r="B32" s="4397" t="s">
        <v>1007</v>
      </c>
      <c r="C32" s="4397"/>
      <c r="D32" s="4398"/>
      <c r="E32" s="91" t="s">
        <v>942</v>
      </c>
      <c r="F32" s="91"/>
      <c r="G32" s="91"/>
      <c r="H32" s="670"/>
      <c r="I32" s="92"/>
      <c r="J32" s="92"/>
    </row>
    <row r="33" spans="1:10" ht="27.95" customHeight="1">
      <c r="A33" s="1034" t="s">
        <v>803</v>
      </c>
      <c r="B33" s="4399" t="s">
        <v>1008</v>
      </c>
      <c r="C33" s="4397"/>
      <c r="D33" s="4398"/>
      <c r="E33" s="93"/>
      <c r="F33" s="91"/>
      <c r="G33" s="91"/>
      <c r="H33" s="671"/>
      <c r="I33" s="92"/>
      <c r="J33" s="92"/>
    </row>
    <row r="34" spans="1:10" ht="27.95" customHeight="1">
      <c r="A34" s="1034"/>
      <c r="B34" s="4399" t="s">
        <v>1009</v>
      </c>
      <c r="C34" s="4397"/>
      <c r="D34" s="4398"/>
      <c r="E34" s="94"/>
      <c r="F34" s="94"/>
      <c r="G34" s="94"/>
      <c r="H34" s="675"/>
      <c r="I34" s="92"/>
      <c r="J34" s="92"/>
    </row>
    <row r="35" spans="1:10" ht="27.95" customHeight="1">
      <c r="A35" s="1034"/>
      <c r="B35" s="1033" t="s">
        <v>67</v>
      </c>
      <c r="C35" s="817"/>
      <c r="D35" s="818"/>
      <c r="E35" s="95"/>
      <c r="F35" s="91"/>
      <c r="G35" s="95"/>
      <c r="H35" s="676"/>
      <c r="I35" s="92"/>
      <c r="J35" s="92"/>
    </row>
    <row r="36" spans="1:10" ht="27.95" customHeight="1">
      <c r="A36" s="1038"/>
      <c r="B36" s="1033" t="s">
        <v>68</v>
      </c>
      <c r="C36" s="1033" t="s">
        <v>1275</v>
      </c>
      <c r="D36" s="818"/>
      <c r="E36" s="95"/>
      <c r="F36" s="91"/>
      <c r="G36" s="95"/>
      <c r="H36" s="677"/>
      <c r="I36" s="99"/>
      <c r="J36" s="99"/>
    </row>
    <row r="37" spans="1:10" ht="27.95" customHeight="1">
      <c r="A37" s="1039"/>
      <c r="B37" s="1033" t="s">
        <v>40</v>
      </c>
      <c r="C37" s="1040"/>
      <c r="D37" s="818"/>
      <c r="E37" s="98"/>
      <c r="F37" s="98"/>
      <c r="G37" s="98"/>
      <c r="H37" s="676"/>
      <c r="I37" s="92"/>
      <c r="J37" s="92"/>
    </row>
    <row r="38" spans="1:10" ht="27.95" customHeight="1">
      <c r="A38" s="1041"/>
      <c r="B38" s="1042" t="s">
        <v>923</v>
      </c>
      <c r="C38" s="1042"/>
      <c r="D38" s="1043"/>
      <c r="E38" s="91"/>
      <c r="F38" s="91"/>
      <c r="G38" s="91"/>
      <c r="H38" s="676"/>
      <c r="I38" s="92"/>
      <c r="J38" s="92"/>
    </row>
    <row r="39" spans="1:10" ht="27.95" customHeight="1">
      <c r="A39" s="1044"/>
      <c r="B39" s="4406" t="s">
        <v>1010</v>
      </c>
      <c r="C39" s="4406"/>
      <c r="D39" s="4407"/>
      <c r="E39" s="98" t="s">
        <v>936</v>
      </c>
      <c r="F39" s="98" t="s">
        <v>941</v>
      </c>
      <c r="G39" s="98" t="s">
        <v>942</v>
      </c>
      <c r="H39" s="670"/>
      <c r="I39" s="92"/>
      <c r="J39" s="92"/>
    </row>
    <row r="40" spans="1:10" ht="27.95" customHeight="1">
      <c r="A40" s="1044"/>
      <c r="B40" s="4397" t="s">
        <v>1011</v>
      </c>
      <c r="C40" s="4397"/>
      <c r="D40" s="4398"/>
      <c r="E40" s="91" t="s">
        <v>943</v>
      </c>
      <c r="F40" s="91"/>
      <c r="G40" s="91" t="s">
        <v>22</v>
      </c>
      <c r="H40" s="670"/>
      <c r="I40" s="92"/>
      <c r="J40" s="92"/>
    </row>
    <row r="41" spans="1:10" ht="27.95" customHeight="1">
      <c r="A41" s="1044"/>
      <c r="B41" s="4397" t="s">
        <v>1007</v>
      </c>
      <c r="C41" s="4397"/>
      <c r="D41" s="4398"/>
      <c r="E41" s="91" t="s">
        <v>942</v>
      </c>
      <c r="F41" s="91"/>
      <c r="G41" s="91"/>
      <c r="H41" s="670"/>
      <c r="I41" s="92"/>
      <c r="J41" s="92"/>
    </row>
    <row r="42" spans="1:10" ht="27.95" customHeight="1">
      <c r="A42" s="1044"/>
      <c r="B42" s="1045" t="s">
        <v>1012</v>
      </c>
      <c r="C42" s="1045"/>
      <c r="D42" s="1046"/>
      <c r="E42" s="95"/>
      <c r="F42" s="91"/>
      <c r="G42" s="95"/>
      <c r="H42" s="670"/>
      <c r="I42" s="92"/>
      <c r="J42" s="92"/>
    </row>
    <row r="43" spans="1:10" ht="27.95" customHeight="1">
      <c r="A43" s="1044"/>
      <c r="B43" s="4399" t="s">
        <v>1013</v>
      </c>
      <c r="C43" s="4397"/>
      <c r="D43" s="4398"/>
      <c r="E43" s="95"/>
      <c r="F43" s="91"/>
      <c r="G43" s="95"/>
      <c r="H43" s="678"/>
      <c r="I43" s="99"/>
      <c r="J43" s="92"/>
    </row>
    <row r="44" spans="1:10" ht="27.95" customHeight="1">
      <c r="A44" s="1047"/>
      <c r="B44" s="4399" t="s">
        <v>1014</v>
      </c>
      <c r="C44" s="4397"/>
      <c r="D44" s="4398"/>
      <c r="E44" s="528"/>
      <c r="F44" s="98"/>
      <c r="G44" s="528"/>
      <c r="H44" s="677"/>
      <c r="I44" s="99"/>
      <c r="J44" s="92"/>
    </row>
    <row r="45" spans="1:10" ht="27.95" customHeight="1">
      <c r="A45" s="1048"/>
      <c r="B45" s="1033" t="s">
        <v>67</v>
      </c>
      <c r="C45" s="817"/>
      <c r="D45" s="818"/>
      <c r="E45" s="98"/>
      <c r="F45" s="98"/>
      <c r="G45" s="98"/>
      <c r="H45" s="676"/>
      <c r="I45" s="92"/>
      <c r="J45" s="92"/>
    </row>
    <row r="46" spans="1:10" ht="27.95" customHeight="1">
      <c r="A46" s="1041"/>
      <c r="B46" s="1033" t="s">
        <v>68</v>
      </c>
      <c r="C46" s="1033" t="s">
        <v>1276</v>
      </c>
      <c r="D46" s="818"/>
      <c r="E46" s="91"/>
      <c r="F46" s="91"/>
      <c r="G46" s="91"/>
      <c r="H46" s="676"/>
      <c r="I46" s="92"/>
      <c r="J46" s="92"/>
    </row>
    <row r="47" spans="1:10" ht="27.95" customHeight="1">
      <c r="A47" s="1049"/>
      <c r="B47" s="1033" t="s">
        <v>40</v>
      </c>
      <c r="C47" s="1040"/>
      <c r="D47" s="818"/>
      <c r="E47" s="91"/>
      <c r="F47" s="91"/>
      <c r="G47" s="91"/>
      <c r="H47" s="676"/>
      <c r="I47" s="92"/>
      <c r="J47" s="92"/>
    </row>
    <row r="48" spans="1:10" ht="27.95" customHeight="1">
      <c r="A48" s="1050"/>
      <c r="B48" s="1042" t="s">
        <v>1015</v>
      </c>
      <c r="C48" s="1042"/>
      <c r="D48" s="1043"/>
      <c r="E48" s="95"/>
      <c r="F48" s="91"/>
      <c r="G48" s="95"/>
      <c r="H48" s="676"/>
      <c r="I48" s="92"/>
      <c r="J48" s="92"/>
    </row>
    <row r="49" spans="1:10" ht="27.95" customHeight="1">
      <c r="A49" s="1044"/>
      <c r="B49" s="4399" t="s">
        <v>1016</v>
      </c>
      <c r="C49" s="4397"/>
      <c r="D49" s="4398"/>
      <c r="E49" s="98" t="s">
        <v>936</v>
      </c>
      <c r="F49" s="98" t="s">
        <v>941</v>
      </c>
      <c r="G49" s="98" t="s">
        <v>942</v>
      </c>
      <c r="H49" s="670"/>
      <c r="I49" s="92"/>
      <c r="J49" s="92"/>
    </row>
    <row r="50" spans="1:10" ht="27.95" customHeight="1">
      <c r="A50" s="1044"/>
      <c r="B50" s="1045" t="s">
        <v>1017</v>
      </c>
      <c r="C50" s="1045"/>
      <c r="D50" s="1046"/>
      <c r="E50" s="91" t="s">
        <v>943</v>
      </c>
      <c r="F50" s="91"/>
      <c r="G50" s="91" t="s">
        <v>22</v>
      </c>
      <c r="H50" s="670"/>
      <c r="I50" s="92"/>
      <c r="J50" s="92"/>
    </row>
    <row r="51" spans="1:10" ht="27.95" customHeight="1">
      <c r="A51" s="1044"/>
      <c r="B51" s="1045" t="s">
        <v>1018</v>
      </c>
      <c r="C51" s="1045"/>
      <c r="D51" s="1046"/>
      <c r="E51" s="91" t="s">
        <v>942</v>
      </c>
      <c r="F51" s="91"/>
      <c r="G51" s="91"/>
      <c r="H51" s="670"/>
      <c r="I51" s="92"/>
      <c r="J51" s="92"/>
    </row>
    <row r="52" spans="1:10" ht="27.95" customHeight="1">
      <c r="A52" s="1044"/>
      <c r="B52" s="1045" t="s">
        <v>1019</v>
      </c>
      <c r="C52" s="1045"/>
      <c r="D52" s="1046"/>
      <c r="E52" s="95"/>
      <c r="F52" s="91"/>
      <c r="G52" s="95"/>
      <c r="H52" s="670"/>
      <c r="I52" s="92"/>
      <c r="J52" s="92"/>
    </row>
    <row r="53" spans="1:10" ht="27.95" customHeight="1">
      <c r="A53" s="1044"/>
      <c r="B53" s="1045" t="s">
        <v>1020</v>
      </c>
      <c r="C53" s="1045"/>
      <c r="D53" s="1046"/>
      <c r="E53" s="95"/>
      <c r="F53" s="91"/>
      <c r="G53" s="95"/>
      <c r="H53" s="679"/>
      <c r="I53" s="106"/>
      <c r="J53" s="106"/>
    </row>
    <row r="54" spans="1:10" ht="27.95" customHeight="1">
      <c r="A54" s="1044"/>
      <c r="B54" s="1033" t="s">
        <v>67</v>
      </c>
      <c r="C54" s="817"/>
      <c r="D54" s="818"/>
      <c r="E54" s="529"/>
      <c r="F54" s="623"/>
      <c r="G54" s="529"/>
      <c r="H54" s="679"/>
      <c r="I54" s="106"/>
      <c r="J54" s="106"/>
    </row>
    <row r="55" spans="1:10" ht="27.95" customHeight="1">
      <c r="A55" s="1044"/>
      <c r="B55" s="1033" t="s">
        <v>68</v>
      </c>
      <c r="C55" s="1033" t="s">
        <v>1276</v>
      </c>
      <c r="D55" s="818"/>
      <c r="E55" s="529"/>
      <c r="F55" s="623"/>
      <c r="G55" s="529"/>
      <c r="H55" s="679"/>
      <c r="I55" s="106"/>
      <c r="J55" s="106"/>
    </row>
    <row r="56" spans="1:10" ht="27.95" customHeight="1">
      <c r="A56" s="1047"/>
      <c r="B56" s="1033" t="s">
        <v>40</v>
      </c>
      <c r="C56" s="1040"/>
      <c r="D56" s="818"/>
      <c r="E56" s="529"/>
      <c r="F56" s="623"/>
      <c r="G56" s="529"/>
      <c r="H56" s="679"/>
      <c r="I56" s="106"/>
      <c r="J56" s="106"/>
    </row>
    <row r="57" spans="1:10" ht="27.95" customHeight="1">
      <c r="A57" s="1174"/>
      <c r="B57" s="1035" t="s">
        <v>1015</v>
      </c>
      <c r="C57" s="1035"/>
      <c r="D57" s="1036"/>
      <c r="E57" s="529"/>
      <c r="F57" s="623"/>
      <c r="G57" s="529"/>
      <c r="H57" s="679"/>
      <c r="I57" s="106"/>
      <c r="J57" s="106"/>
    </row>
    <row r="58" spans="1:10" ht="27.95" customHeight="1">
      <c r="A58" s="1051"/>
      <c r="B58" s="1052"/>
      <c r="C58" s="1052"/>
      <c r="D58" s="1053"/>
      <c r="E58" s="96"/>
      <c r="F58" s="673"/>
      <c r="G58" s="96"/>
      <c r="H58" s="680"/>
      <c r="I58" s="97"/>
      <c r="J58" s="97"/>
    </row>
    <row r="59" spans="1:10" ht="27.95" customHeight="1">
      <c r="A59" s="1054" t="s">
        <v>1021</v>
      </c>
      <c r="B59" s="4400" t="s">
        <v>1022</v>
      </c>
      <c r="C59" s="4401"/>
      <c r="D59" s="4402"/>
      <c r="E59" s="89" t="s">
        <v>936</v>
      </c>
      <c r="F59" s="89" t="s">
        <v>941</v>
      </c>
      <c r="G59" s="89" t="s">
        <v>942</v>
      </c>
      <c r="H59" s="681"/>
      <c r="I59" s="90"/>
      <c r="J59" s="90"/>
    </row>
    <row r="60" spans="1:10" ht="27.95" customHeight="1">
      <c r="A60" s="1055" t="s">
        <v>1023</v>
      </c>
      <c r="B60" s="4403" t="s">
        <v>95</v>
      </c>
      <c r="C60" s="4404"/>
      <c r="D60" s="4405"/>
      <c r="E60" s="91" t="s">
        <v>943</v>
      </c>
      <c r="F60" s="91"/>
      <c r="G60" s="91" t="s">
        <v>22</v>
      </c>
      <c r="H60" s="670"/>
      <c r="I60" s="92"/>
      <c r="J60" s="92"/>
    </row>
    <row r="61" spans="1:10" ht="27.95" customHeight="1">
      <c r="A61" s="1029" t="s">
        <v>66</v>
      </c>
      <c r="B61" s="4403" t="s">
        <v>96</v>
      </c>
      <c r="C61" s="4404"/>
      <c r="D61" s="4405"/>
      <c r="E61" s="91" t="s">
        <v>942</v>
      </c>
      <c r="F61" s="91"/>
      <c r="G61" s="91"/>
      <c r="H61" s="670"/>
      <c r="I61" s="92"/>
      <c r="J61" s="92"/>
    </row>
    <row r="62" spans="1:10" ht="27.95" customHeight="1">
      <c r="A62" s="1056"/>
      <c r="B62" s="4403" t="s">
        <v>97</v>
      </c>
      <c r="C62" s="4404"/>
      <c r="D62" s="4405"/>
      <c r="E62" s="95"/>
      <c r="F62" s="91"/>
      <c r="G62" s="95"/>
      <c r="H62" s="670"/>
      <c r="I62" s="92"/>
      <c r="J62" s="92"/>
    </row>
    <row r="63" spans="1:10" ht="27.95" customHeight="1">
      <c r="A63" s="1057"/>
      <c r="B63" s="4403" t="s">
        <v>1272</v>
      </c>
      <c r="C63" s="4404"/>
      <c r="D63" s="4405"/>
      <c r="E63" s="95"/>
      <c r="F63" s="91"/>
      <c r="G63" s="95"/>
      <c r="H63" s="670"/>
      <c r="I63" s="92"/>
      <c r="J63" s="92"/>
    </row>
    <row r="64" spans="1:10" ht="27.95" customHeight="1">
      <c r="A64" s="1058"/>
      <c r="B64" s="875" t="s">
        <v>91</v>
      </c>
      <c r="C64" s="876">
        <v>96</v>
      </c>
      <c r="D64" s="877" t="s">
        <v>92</v>
      </c>
      <c r="E64" s="95"/>
      <c r="F64" s="91"/>
      <c r="G64" s="95"/>
      <c r="H64" s="670"/>
      <c r="I64" s="92"/>
      <c r="J64" s="92"/>
    </row>
    <row r="65" spans="1:10" ht="27.95" customHeight="1">
      <c r="A65" s="1059"/>
      <c r="B65" s="875" t="s">
        <v>93</v>
      </c>
      <c r="C65" s="876">
        <v>90</v>
      </c>
      <c r="D65" s="877" t="s">
        <v>92</v>
      </c>
      <c r="E65" s="95"/>
      <c r="F65" s="91"/>
      <c r="G65" s="95"/>
      <c r="H65" s="670"/>
      <c r="I65" s="92"/>
      <c r="J65" s="92"/>
    </row>
    <row r="66" spans="1:10" ht="27.95" customHeight="1">
      <c r="A66" s="1060"/>
      <c r="B66" s="875" t="s">
        <v>94</v>
      </c>
      <c r="C66" s="876">
        <v>90</v>
      </c>
      <c r="D66" s="877" t="s">
        <v>92</v>
      </c>
      <c r="E66" s="91" t="s">
        <v>936</v>
      </c>
      <c r="F66" s="91" t="s">
        <v>944</v>
      </c>
      <c r="G66" s="91" t="s">
        <v>942</v>
      </c>
      <c r="H66" s="676"/>
      <c r="I66" s="92"/>
      <c r="J66" s="92"/>
    </row>
    <row r="67" spans="1:10" ht="27.95" customHeight="1">
      <c r="A67" s="1061"/>
      <c r="B67" s="875" t="s">
        <v>82</v>
      </c>
      <c r="C67" s="876">
        <f>SUM(C64:C66)</f>
        <v>276</v>
      </c>
      <c r="D67" s="877" t="s">
        <v>92</v>
      </c>
      <c r="E67" s="91" t="s">
        <v>943</v>
      </c>
      <c r="F67" s="91"/>
      <c r="G67" s="91" t="s">
        <v>22</v>
      </c>
      <c r="H67" s="676"/>
      <c r="I67" s="92"/>
      <c r="J67" s="92"/>
    </row>
    <row r="68" spans="1:10" ht="27.95" customHeight="1">
      <c r="A68" s="1061"/>
      <c r="B68" s="791" t="s">
        <v>73</v>
      </c>
      <c r="C68" s="878"/>
      <c r="D68" s="819"/>
      <c r="E68" s="91" t="s">
        <v>942</v>
      </c>
      <c r="F68" s="91"/>
      <c r="G68" s="95"/>
      <c r="H68" s="670"/>
      <c r="I68" s="92"/>
      <c r="J68" s="92"/>
    </row>
    <row r="69" spans="1:10" ht="27.95" customHeight="1">
      <c r="A69" s="1061"/>
      <c r="B69" s="878"/>
      <c r="C69" s="878"/>
      <c r="D69" s="819"/>
      <c r="E69" s="95"/>
      <c r="F69" s="91"/>
      <c r="G69" s="95"/>
      <c r="H69" s="670"/>
      <c r="I69" s="92"/>
      <c r="J69" s="92"/>
    </row>
    <row r="70" spans="1:10" ht="27.95" customHeight="1">
      <c r="A70" s="1062"/>
      <c r="B70" s="1063" t="s">
        <v>1024</v>
      </c>
      <c r="C70" s="1064"/>
      <c r="D70" s="1065"/>
      <c r="E70" s="91" t="s">
        <v>936</v>
      </c>
      <c r="F70" s="91" t="s">
        <v>941</v>
      </c>
      <c r="G70" s="91" t="s">
        <v>942</v>
      </c>
      <c r="H70" s="670"/>
      <c r="I70" s="92"/>
      <c r="J70" s="92"/>
    </row>
    <row r="71" spans="1:10" ht="27.95" customHeight="1">
      <c r="A71" s="1055"/>
      <c r="B71" s="1066" t="s">
        <v>1025</v>
      </c>
      <c r="C71" s="1067"/>
      <c r="D71" s="1068"/>
      <c r="E71" s="91" t="s">
        <v>943</v>
      </c>
      <c r="F71" s="91"/>
      <c r="G71" s="91" t="s">
        <v>22</v>
      </c>
      <c r="H71" s="670"/>
      <c r="I71" s="92"/>
      <c r="J71" s="92"/>
    </row>
    <row r="72" spans="1:10" ht="27.95" customHeight="1">
      <c r="A72" s="1029"/>
      <c r="B72" s="1066" t="s">
        <v>807</v>
      </c>
      <c r="C72" s="1067"/>
      <c r="D72" s="1068"/>
      <c r="E72" s="91" t="s">
        <v>942</v>
      </c>
      <c r="F72" s="91"/>
      <c r="G72" s="91"/>
      <c r="H72" s="676"/>
      <c r="I72" s="92"/>
      <c r="J72" s="92"/>
    </row>
    <row r="73" spans="1:10" ht="27.95" customHeight="1">
      <c r="A73" s="1069"/>
      <c r="B73" s="1070" t="s">
        <v>69</v>
      </c>
      <c r="C73" s="1070"/>
      <c r="D73" s="818"/>
      <c r="E73" s="95"/>
      <c r="F73" s="91"/>
      <c r="G73" s="95"/>
      <c r="H73" s="676"/>
      <c r="I73" s="92"/>
      <c r="J73" s="92"/>
    </row>
    <row r="74" spans="1:10" ht="27.95" customHeight="1">
      <c r="A74" s="1069"/>
      <c r="B74" s="1070" t="s">
        <v>70</v>
      </c>
      <c r="C74" s="4427" t="s">
        <v>808</v>
      </c>
      <c r="D74" s="4428"/>
      <c r="E74" s="91"/>
      <c r="F74" s="91"/>
      <c r="G74" s="91"/>
      <c r="H74" s="682"/>
      <c r="I74" s="92"/>
      <c r="J74" s="92"/>
    </row>
    <row r="75" spans="1:10" ht="27.95" customHeight="1">
      <c r="A75" s="1069"/>
      <c r="B75" s="1070" t="s">
        <v>37</v>
      </c>
      <c r="C75" s="1042"/>
      <c r="D75" s="818"/>
      <c r="E75" s="91"/>
      <c r="F75" s="91"/>
      <c r="G75" s="91"/>
      <c r="H75" s="683"/>
      <c r="I75" s="92"/>
      <c r="J75" s="92"/>
    </row>
    <row r="76" spans="1:10" ht="27.95" customHeight="1">
      <c r="A76" s="1069"/>
      <c r="B76" s="1070" t="s">
        <v>353</v>
      </c>
      <c r="C76" s="1042"/>
      <c r="D76" s="818"/>
      <c r="E76" s="91"/>
      <c r="F76" s="91"/>
      <c r="G76" s="91"/>
      <c r="H76" s="683"/>
      <c r="I76" s="92"/>
      <c r="J76" s="92"/>
    </row>
    <row r="77" spans="1:10" ht="27.95" customHeight="1">
      <c r="A77" s="1069"/>
      <c r="B77" s="1070"/>
      <c r="C77" s="1042"/>
      <c r="D77" s="818"/>
      <c r="E77" s="684"/>
      <c r="F77" s="102"/>
      <c r="G77" s="102"/>
      <c r="H77" s="683"/>
      <c r="I77" s="92"/>
      <c r="J77" s="92"/>
    </row>
    <row r="78" spans="1:10" ht="27.95" customHeight="1">
      <c r="A78" s="1069"/>
      <c r="B78" s="1063" t="s">
        <v>1026</v>
      </c>
      <c r="C78" s="1064"/>
      <c r="D78" s="1065"/>
      <c r="E78" s="91" t="s">
        <v>936</v>
      </c>
      <c r="F78" s="91" t="s">
        <v>941</v>
      </c>
      <c r="G78" s="91" t="s">
        <v>942</v>
      </c>
      <c r="H78" s="683"/>
      <c r="I78" s="92"/>
      <c r="J78" s="92"/>
    </row>
    <row r="79" spans="1:10" ht="27.95" customHeight="1">
      <c r="A79" s="1069"/>
      <c r="B79" s="1066" t="s">
        <v>1027</v>
      </c>
      <c r="C79" s="1067"/>
      <c r="D79" s="1068"/>
      <c r="E79" s="91" t="s">
        <v>943</v>
      </c>
      <c r="F79" s="91"/>
      <c r="G79" s="91" t="s">
        <v>22</v>
      </c>
      <c r="H79" s="103"/>
      <c r="I79" s="92"/>
      <c r="J79" s="92"/>
    </row>
    <row r="80" spans="1:10" ht="27.95" customHeight="1">
      <c r="A80" s="1069"/>
      <c r="B80" s="1066" t="s">
        <v>1028</v>
      </c>
      <c r="C80" s="1067"/>
      <c r="D80" s="1068"/>
      <c r="E80" s="91" t="s">
        <v>942</v>
      </c>
      <c r="F80" s="91"/>
      <c r="G80" s="91"/>
      <c r="H80" s="103"/>
      <c r="I80" s="92"/>
      <c r="J80" s="92"/>
    </row>
    <row r="81" spans="1:10" ht="27.95" customHeight="1">
      <c r="A81" s="1069"/>
      <c r="B81" s="1070" t="s">
        <v>69</v>
      </c>
      <c r="C81" s="1067"/>
      <c r="D81" s="1068"/>
      <c r="E81" s="686"/>
      <c r="F81" s="105"/>
      <c r="G81" s="105"/>
      <c r="H81" s="103"/>
      <c r="I81" s="92"/>
      <c r="J81" s="92"/>
    </row>
    <row r="82" spans="1:10" ht="27.95" customHeight="1">
      <c r="A82" s="1069"/>
      <c r="B82" s="1070" t="s">
        <v>70</v>
      </c>
      <c r="C82" s="4427" t="s">
        <v>808</v>
      </c>
      <c r="D82" s="4428"/>
      <c r="E82" s="687"/>
      <c r="F82" s="105"/>
      <c r="G82" s="105"/>
      <c r="H82" s="103"/>
      <c r="I82" s="92"/>
      <c r="J82" s="92"/>
    </row>
    <row r="83" spans="1:10" ht="27.95" customHeight="1">
      <c r="A83" s="1069"/>
      <c r="B83" s="1070" t="s">
        <v>37</v>
      </c>
      <c r="C83" s="1067"/>
      <c r="D83" s="1068"/>
      <c r="E83" s="687"/>
      <c r="F83" s="105"/>
      <c r="G83" s="105"/>
      <c r="H83" s="103"/>
      <c r="I83" s="92"/>
      <c r="J83" s="92"/>
    </row>
    <row r="84" spans="1:10" ht="27.95" customHeight="1">
      <c r="A84" s="1069"/>
      <c r="B84" s="1070" t="s">
        <v>353</v>
      </c>
      <c r="C84" s="1067"/>
      <c r="D84" s="1068"/>
      <c r="E84" s="688"/>
      <c r="F84" s="530"/>
      <c r="G84" s="530"/>
      <c r="H84" s="689"/>
      <c r="I84" s="99"/>
      <c r="J84" s="99"/>
    </row>
    <row r="85" spans="1:10" ht="27.95" customHeight="1">
      <c r="A85" s="1069"/>
      <c r="B85" s="1070"/>
      <c r="C85" s="1067"/>
      <c r="D85" s="1068"/>
      <c r="E85" s="690"/>
      <c r="F85" s="691"/>
      <c r="G85" s="691"/>
      <c r="H85" s="672"/>
      <c r="I85" s="106"/>
      <c r="J85" s="106"/>
    </row>
    <row r="86" spans="1:10" ht="27.95" customHeight="1">
      <c r="A86" s="1099"/>
      <c r="B86" s="1100"/>
      <c r="C86" s="1175"/>
      <c r="D86" s="1176"/>
      <c r="E86" s="690"/>
      <c r="F86" s="691"/>
      <c r="G86" s="691"/>
      <c r="H86" s="672"/>
      <c r="I86" s="106"/>
      <c r="J86" s="106"/>
    </row>
    <row r="87" spans="1:10" ht="27.95" customHeight="1">
      <c r="A87" s="1071"/>
      <c r="B87" s="1072"/>
      <c r="C87" s="1073"/>
      <c r="D87" s="1074"/>
      <c r="E87" s="692"/>
      <c r="F87" s="693"/>
      <c r="G87" s="693"/>
      <c r="H87" s="674"/>
      <c r="I87" s="97"/>
      <c r="J87" s="97"/>
    </row>
    <row r="88" spans="1:10" ht="27.95" customHeight="1">
      <c r="A88" s="1054" t="s">
        <v>1021</v>
      </c>
      <c r="B88" s="1075" t="s">
        <v>1029</v>
      </c>
      <c r="C88" s="1076"/>
      <c r="D88" s="1077"/>
      <c r="E88" s="89" t="s">
        <v>936</v>
      </c>
      <c r="F88" s="89" t="s">
        <v>941</v>
      </c>
      <c r="G88" s="89" t="s">
        <v>942</v>
      </c>
      <c r="H88" s="681"/>
      <c r="I88" s="90"/>
      <c r="J88" s="90"/>
    </row>
    <row r="89" spans="1:10" ht="27.95" customHeight="1">
      <c r="A89" s="1055" t="s">
        <v>1100</v>
      </c>
      <c r="B89" s="1079" t="s">
        <v>809</v>
      </c>
      <c r="C89" s="1080"/>
      <c r="D89" s="1081"/>
      <c r="E89" s="91" t="s">
        <v>943</v>
      </c>
      <c r="F89" s="91"/>
      <c r="G89" s="91" t="s">
        <v>22</v>
      </c>
      <c r="H89" s="670"/>
      <c r="I89" s="92"/>
      <c r="J89" s="92"/>
    </row>
    <row r="90" spans="1:10" ht="27.95" customHeight="1">
      <c r="A90" s="1029" t="s">
        <v>66</v>
      </c>
      <c r="B90" s="1079" t="s">
        <v>810</v>
      </c>
      <c r="C90" s="1080"/>
      <c r="D90" s="1081"/>
      <c r="E90" s="91" t="s">
        <v>942</v>
      </c>
      <c r="F90" s="91"/>
      <c r="G90" s="91"/>
      <c r="H90" s="676"/>
      <c r="I90" s="92"/>
      <c r="J90" s="92"/>
    </row>
    <row r="91" spans="1:10" ht="27.95" customHeight="1">
      <c r="A91" s="1078"/>
      <c r="B91" s="1082" t="s">
        <v>69</v>
      </c>
      <c r="C91" s="1083"/>
      <c r="D91" s="1084"/>
      <c r="E91" s="95"/>
      <c r="F91" s="91"/>
      <c r="G91" s="95"/>
      <c r="H91" s="676"/>
      <c r="I91" s="92"/>
      <c r="J91" s="92"/>
    </row>
    <row r="92" spans="1:10" ht="27.95" customHeight="1">
      <c r="A92" s="1078"/>
      <c r="B92" s="1082" t="s">
        <v>70</v>
      </c>
      <c r="C92" s="4432" t="s">
        <v>808</v>
      </c>
      <c r="D92" s="4433"/>
      <c r="E92" s="95"/>
      <c r="F92" s="91"/>
      <c r="G92" s="95"/>
      <c r="H92" s="676"/>
      <c r="I92" s="92"/>
      <c r="J92" s="92"/>
    </row>
    <row r="93" spans="1:10" ht="27.95" customHeight="1">
      <c r="A93" s="1078"/>
      <c r="B93" s="1082" t="s">
        <v>37</v>
      </c>
      <c r="C93" s="1083"/>
      <c r="D93" s="1084"/>
      <c r="E93" s="95"/>
      <c r="F93" s="91"/>
      <c r="G93" s="95"/>
      <c r="H93" s="676"/>
      <c r="I93" s="92"/>
      <c r="J93" s="92"/>
    </row>
    <row r="94" spans="1:10" ht="27.95" customHeight="1">
      <c r="A94" s="1078"/>
      <c r="B94" s="1082" t="s">
        <v>110</v>
      </c>
      <c r="C94" s="1083"/>
      <c r="D94" s="1084"/>
      <c r="E94" s="95"/>
      <c r="F94" s="91"/>
      <c r="G94" s="95"/>
      <c r="H94" s="676"/>
      <c r="I94" s="92"/>
      <c r="J94" s="92"/>
    </row>
    <row r="95" spans="1:10" ht="27.95" customHeight="1">
      <c r="A95" s="1078"/>
      <c r="B95" s="1082" t="s">
        <v>353</v>
      </c>
      <c r="C95" s="1083"/>
      <c r="D95" s="1084"/>
      <c r="E95" s="95"/>
      <c r="F95" s="91"/>
      <c r="G95" s="95"/>
      <c r="H95" s="676"/>
      <c r="I95" s="92"/>
      <c r="J95" s="92"/>
    </row>
    <row r="96" spans="1:10" ht="27.95" customHeight="1">
      <c r="A96" s="1078"/>
      <c r="B96" s="1082"/>
      <c r="C96" s="1083"/>
      <c r="D96" s="1084"/>
      <c r="E96" s="98"/>
      <c r="F96" s="98"/>
      <c r="G96" s="98"/>
      <c r="H96" s="676"/>
      <c r="I96" s="92"/>
      <c r="J96" s="92"/>
    </row>
    <row r="97" spans="1:10" ht="27.95" customHeight="1">
      <c r="A97" s="1085" t="s">
        <v>1030</v>
      </c>
      <c r="B97" s="1063" t="s">
        <v>1031</v>
      </c>
      <c r="C97" s="1064"/>
      <c r="D97" s="1065"/>
      <c r="E97" s="98" t="s">
        <v>936</v>
      </c>
      <c r="F97" s="98" t="s">
        <v>952</v>
      </c>
      <c r="G97" s="98" t="s">
        <v>942</v>
      </c>
      <c r="H97" s="676"/>
      <c r="I97" s="92"/>
      <c r="J97" s="92"/>
    </row>
    <row r="98" spans="1:10" ht="27.95" customHeight="1">
      <c r="A98" s="1029" t="s">
        <v>66</v>
      </c>
      <c r="B98" s="1066" t="s">
        <v>1282</v>
      </c>
      <c r="C98" s="1067"/>
      <c r="D98" s="1068"/>
      <c r="E98" s="91" t="s">
        <v>943</v>
      </c>
      <c r="F98" s="91"/>
      <c r="G98" s="91" t="s">
        <v>22</v>
      </c>
      <c r="H98" s="676"/>
      <c r="I98" s="92"/>
      <c r="J98" s="92"/>
    </row>
    <row r="99" spans="1:10" ht="27.95" customHeight="1">
      <c r="A99" s="1029"/>
      <c r="B99" s="1066" t="s">
        <v>1283</v>
      </c>
      <c r="C99" s="1646"/>
      <c r="D99" s="1647"/>
      <c r="E99" s="91"/>
      <c r="F99" s="91"/>
      <c r="G99" s="91"/>
      <c r="H99" s="676"/>
      <c r="I99" s="92"/>
      <c r="J99" s="92"/>
    </row>
    <row r="100" spans="1:10" ht="27.95" customHeight="1">
      <c r="A100" s="1029" t="s">
        <v>71</v>
      </c>
      <c r="B100" s="1070" t="s">
        <v>69</v>
      </c>
      <c r="C100" s="1067"/>
      <c r="D100" s="1068"/>
      <c r="E100" s="91" t="s">
        <v>942</v>
      </c>
      <c r="F100" s="91"/>
      <c r="G100" s="91"/>
      <c r="H100" s="676"/>
      <c r="I100" s="92"/>
      <c r="J100" s="92"/>
    </row>
    <row r="101" spans="1:10" ht="27.95" customHeight="1">
      <c r="A101" s="1069"/>
      <c r="B101" s="1070" t="s">
        <v>70</v>
      </c>
      <c r="C101" s="4432" t="s">
        <v>1277</v>
      </c>
      <c r="D101" s="4433"/>
      <c r="E101" s="95"/>
      <c r="F101" s="91"/>
      <c r="G101" s="95"/>
      <c r="H101" s="676"/>
      <c r="I101" s="92"/>
      <c r="J101" s="92"/>
    </row>
    <row r="102" spans="1:10" ht="27.95" customHeight="1">
      <c r="A102" s="1069"/>
      <c r="B102" s="1070" t="s">
        <v>37</v>
      </c>
      <c r="C102" s="1067"/>
      <c r="D102" s="1068"/>
      <c r="E102" s="95"/>
      <c r="F102" s="91"/>
      <c r="G102" s="95"/>
      <c r="H102" s="676"/>
      <c r="I102" s="92"/>
      <c r="J102" s="92"/>
    </row>
    <row r="103" spans="1:10" ht="27.95" customHeight="1">
      <c r="A103" s="1069"/>
      <c r="B103" s="1070" t="s">
        <v>924</v>
      </c>
      <c r="C103" s="1067"/>
      <c r="D103" s="1068"/>
      <c r="E103" s="95"/>
      <c r="F103" s="91"/>
      <c r="G103" s="95"/>
      <c r="H103" s="676"/>
      <c r="I103" s="92"/>
      <c r="J103" s="92"/>
    </row>
    <row r="104" spans="1:10" ht="27.95" customHeight="1">
      <c r="A104" s="1069"/>
      <c r="B104" s="1067"/>
      <c r="C104" s="1067"/>
      <c r="D104" s="1068"/>
      <c r="E104" s="95"/>
      <c r="F104" s="91"/>
      <c r="G104" s="95"/>
      <c r="H104" s="676"/>
      <c r="I104" s="92"/>
      <c r="J104" s="92"/>
    </row>
    <row r="105" spans="1:10" ht="27.95" customHeight="1">
      <c r="A105" s="1069"/>
      <c r="B105" s="1066" t="s">
        <v>1032</v>
      </c>
      <c r="C105" s="1067"/>
      <c r="D105" s="1068"/>
      <c r="E105" s="95"/>
      <c r="F105" s="91"/>
      <c r="G105" s="95"/>
      <c r="H105" s="676"/>
      <c r="I105" s="92"/>
      <c r="J105" s="92"/>
    </row>
    <row r="106" spans="1:10" ht="27.95" customHeight="1">
      <c r="A106" s="1069"/>
      <c r="B106" s="1066" t="s">
        <v>1098</v>
      </c>
      <c r="C106" s="1067"/>
      <c r="D106" s="1068"/>
      <c r="E106" s="98" t="s">
        <v>936</v>
      </c>
      <c r="F106" s="98" t="s">
        <v>945</v>
      </c>
      <c r="G106" s="98" t="s">
        <v>942</v>
      </c>
      <c r="H106" s="676"/>
      <c r="I106" s="92"/>
      <c r="J106" s="92"/>
    </row>
    <row r="107" spans="1:10" ht="27.95" customHeight="1">
      <c r="A107" s="1069"/>
      <c r="B107" s="1086" t="s">
        <v>811</v>
      </c>
      <c r="C107" s="1087"/>
      <c r="D107" s="1088"/>
      <c r="E107" s="91" t="s">
        <v>943</v>
      </c>
      <c r="F107" s="91"/>
      <c r="G107" s="91" t="s">
        <v>22</v>
      </c>
      <c r="H107" s="676"/>
      <c r="I107" s="92"/>
      <c r="J107" s="92"/>
    </row>
    <row r="108" spans="1:10" ht="27.95" customHeight="1">
      <c r="A108" s="1069"/>
      <c r="B108" s="1089" t="s">
        <v>812</v>
      </c>
      <c r="C108" s="1090"/>
      <c r="D108" s="1091"/>
      <c r="E108" s="91" t="s">
        <v>942</v>
      </c>
      <c r="F108" s="91"/>
      <c r="G108" s="91"/>
      <c r="H108" s="676"/>
      <c r="I108" s="92"/>
      <c r="J108" s="92"/>
    </row>
    <row r="109" spans="1:10" ht="27.95" customHeight="1">
      <c r="A109" s="1069"/>
      <c r="B109" s="1089" t="s">
        <v>1033</v>
      </c>
      <c r="C109" s="1090"/>
      <c r="D109" s="1091"/>
      <c r="E109" s="95"/>
      <c r="F109" s="91"/>
      <c r="G109" s="95"/>
      <c r="H109" s="676"/>
      <c r="I109" s="92"/>
      <c r="J109" s="92"/>
    </row>
    <row r="110" spans="1:10" ht="27.95" customHeight="1">
      <c r="A110" s="1069"/>
      <c r="B110" s="1070" t="s">
        <v>69</v>
      </c>
      <c r="C110" s="1067"/>
      <c r="D110" s="1068"/>
      <c r="E110" s="95"/>
      <c r="F110" s="91"/>
      <c r="G110" s="95"/>
      <c r="H110" s="676"/>
      <c r="I110" s="92"/>
      <c r="J110" s="92"/>
    </row>
    <row r="111" spans="1:10" ht="27.95" customHeight="1">
      <c r="A111" s="1069"/>
      <c r="B111" s="1070" t="s">
        <v>70</v>
      </c>
      <c r="C111" s="4432" t="s">
        <v>1277</v>
      </c>
      <c r="D111" s="4433"/>
      <c r="E111" s="95"/>
      <c r="F111" s="91"/>
      <c r="G111" s="95"/>
      <c r="H111" s="676"/>
      <c r="I111" s="92"/>
      <c r="J111" s="92"/>
    </row>
    <row r="112" spans="1:10" ht="27.95" customHeight="1">
      <c r="A112" s="1069"/>
      <c r="B112" s="1070" t="s">
        <v>37</v>
      </c>
      <c r="C112" s="1067"/>
      <c r="D112" s="1068"/>
      <c r="E112" s="95"/>
      <c r="F112" s="91"/>
      <c r="G112" s="95"/>
      <c r="H112" s="676"/>
      <c r="I112" s="92"/>
      <c r="J112" s="92"/>
    </row>
    <row r="113" spans="1:10" ht="27.95" customHeight="1">
      <c r="A113" s="1069"/>
      <c r="B113" s="1070" t="s">
        <v>924</v>
      </c>
      <c r="C113" s="1067"/>
      <c r="D113" s="1068"/>
      <c r="E113" s="95"/>
      <c r="F113" s="91"/>
      <c r="G113" s="95"/>
      <c r="H113" s="676"/>
      <c r="I113" s="92"/>
      <c r="J113" s="92"/>
    </row>
    <row r="114" spans="1:10" ht="27.95" customHeight="1">
      <c r="A114" s="1069"/>
      <c r="B114" s="1092"/>
      <c r="C114" s="1087"/>
      <c r="D114" s="1088"/>
      <c r="E114" s="95"/>
      <c r="F114" s="91"/>
      <c r="G114" s="95"/>
      <c r="H114" s="676"/>
      <c r="I114" s="92"/>
      <c r="J114" s="92"/>
    </row>
    <row r="115" spans="1:10" ht="27.95" customHeight="1">
      <c r="A115" s="1069"/>
      <c r="B115" s="1092"/>
      <c r="C115" s="1087"/>
      <c r="D115" s="1088"/>
      <c r="E115" s="95"/>
      <c r="F115" s="91"/>
      <c r="G115" s="95"/>
      <c r="H115" s="676"/>
      <c r="I115" s="92"/>
      <c r="J115" s="92"/>
    </row>
    <row r="116" spans="1:10" ht="27.95" customHeight="1">
      <c r="A116" s="1071"/>
      <c r="B116" s="1093"/>
      <c r="C116" s="1094"/>
      <c r="D116" s="1095"/>
      <c r="E116" s="96"/>
      <c r="F116" s="673"/>
      <c r="G116" s="96"/>
      <c r="H116" s="694"/>
      <c r="I116" s="97"/>
      <c r="J116" s="97"/>
    </row>
    <row r="117" spans="1:10" ht="27.95" customHeight="1">
      <c r="A117" s="1096" t="s">
        <v>1034</v>
      </c>
      <c r="B117" s="4392" t="s">
        <v>1035</v>
      </c>
      <c r="C117" s="4392"/>
      <c r="D117" s="4393"/>
      <c r="E117" s="89" t="s">
        <v>936</v>
      </c>
      <c r="F117" s="89" t="s">
        <v>946</v>
      </c>
      <c r="G117" s="89" t="s">
        <v>942</v>
      </c>
      <c r="H117" s="681"/>
      <c r="I117" s="90"/>
      <c r="J117" s="90"/>
    </row>
    <row r="118" spans="1:10" ht="27.95" customHeight="1">
      <c r="A118" s="1029" t="s">
        <v>66</v>
      </c>
      <c r="B118" s="1086" t="s">
        <v>813</v>
      </c>
      <c r="C118" s="1086"/>
      <c r="D118" s="1097"/>
      <c r="E118" s="91" t="s">
        <v>943</v>
      </c>
      <c r="F118" s="91"/>
      <c r="G118" s="91" t="s">
        <v>22</v>
      </c>
      <c r="H118" s="670"/>
      <c r="I118" s="92"/>
      <c r="J118" s="92"/>
    </row>
    <row r="119" spans="1:10" ht="27.95" customHeight="1">
      <c r="A119" s="1069"/>
      <c r="B119" s="1086" t="s">
        <v>814</v>
      </c>
      <c r="C119" s="1086"/>
      <c r="D119" s="1097"/>
      <c r="E119" s="91" t="s">
        <v>942</v>
      </c>
      <c r="F119" s="91"/>
      <c r="G119" s="91"/>
      <c r="H119" s="670"/>
      <c r="I119" s="92"/>
      <c r="J119" s="92"/>
    </row>
    <row r="120" spans="1:10" ht="27.95" customHeight="1">
      <c r="A120" s="1069"/>
      <c r="B120" s="1086" t="s">
        <v>815</v>
      </c>
      <c r="C120" s="1086"/>
      <c r="D120" s="1097"/>
      <c r="E120" s="91"/>
      <c r="F120" s="91"/>
      <c r="G120" s="91"/>
      <c r="H120" s="670"/>
      <c r="I120" s="92"/>
      <c r="J120" s="92"/>
    </row>
    <row r="121" spans="1:10" ht="27.95" customHeight="1">
      <c r="A121" s="1098"/>
      <c r="B121" s="1070" t="s">
        <v>69</v>
      </c>
      <c r="C121" s="1070"/>
      <c r="D121" s="818"/>
      <c r="E121" s="95"/>
      <c r="F121" s="91"/>
      <c r="G121" s="95"/>
      <c r="H121" s="670"/>
      <c r="I121" s="92"/>
      <c r="J121" s="92"/>
    </row>
    <row r="122" spans="1:10" ht="27.95" customHeight="1">
      <c r="A122" s="1069"/>
      <c r="B122" s="1070" t="s">
        <v>70</v>
      </c>
      <c r="C122" s="1042" t="s">
        <v>816</v>
      </c>
      <c r="D122" s="1043"/>
      <c r="E122" s="95"/>
      <c r="F122" s="91"/>
      <c r="G122" s="95"/>
      <c r="H122" s="670"/>
      <c r="I122" s="92"/>
      <c r="J122" s="92"/>
    </row>
    <row r="123" spans="1:10" ht="27.95" customHeight="1">
      <c r="A123" s="1069"/>
      <c r="B123" s="1070" t="s">
        <v>37</v>
      </c>
      <c r="C123" s="1042" t="s">
        <v>71</v>
      </c>
      <c r="D123" s="818"/>
      <c r="E123" s="95"/>
      <c r="F123" s="91"/>
      <c r="G123" s="95"/>
      <c r="H123" s="670"/>
      <c r="I123" s="92"/>
      <c r="J123" s="92"/>
    </row>
    <row r="124" spans="1:10" ht="27.95" customHeight="1">
      <c r="A124" s="1099"/>
      <c r="B124" s="1100" t="s">
        <v>76</v>
      </c>
      <c r="C124" s="1035"/>
      <c r="D124" s="1101"/>
      <c r="E124" s="95"/>
      <c r="F124" s="91"/>
      <c r="G124" s="95"/>
      <c r="H124" s="670"/>
      <c r="I124" s="92"/>
      <c r="J124" s="92"/>
    </row>
    <row r="125" spans="1:10" ht="27.95" customHeight="1">
      <c r="A125" s="1069"/>
      <c r="B125" s="1070"/>
      <c r="C125" s="1042"/>
      <c r="D125" s="818"/>
      <c r="E125" s="98"/>
      <c r="F125" s="98"/>
      <c r="G125" s="98"/>
      <c r="H125" s="670"/>
      <c r="I125" s="92"/>
      <c r="J125" s="92"/>
    </row>
    <row r="126" spans="1:10" ht="27.95" customHeight="1">
      <c r="A126" s="1085"/>
      <c r="B126" s="1102" t="s">
        <v>1036</v>
      </c>
      <c r="C126" s="1103"/>
      <c r="D126" s="1104"/>
      <c r="E126" s="98" t="s">
        <v>936</v>
      </c>
      <c r="F126" s="98" t="s">
        <v>941</v>
      </c>
      <c r="G126" s="98" t="s">
        <v>942</v>
      </c>
      <c r="H126" s="670"/>
      <c r="I126" s="92"/>
      <c r="J126" s="92"/>
    </row>
    <row r="127" spans="1:10" ht="27.95" customHeight="1">
      <c r="A127" s="1029"/>
      <c r="B127" s="1105" t="s">
        <v>817</v>
      </c>
      <c r="C127" s="1106"/>
      <c r="D127" s="1107"/>
      <c r="E127" s="91" t="s">
        <v>943</v>
      </c>
      <c r="F127" s="91"/>
      <c r="G127" s="91" t="s">
        <v>22</v>
      </c>
      <c r="H127" s="695"/>
      <c r="I127" s="92"/>
      <c r="J127" s="92"/>
    </row>
    <row r="128" spans="1:10" ht="27.95" customHeight="1">
      <c r="A128" s="1108"/>
      <c r="B128" s="875" t="s">
        <v>91</v>
      </c>
      <c r="C128" s="876">
        <v>3</v>
      </c>
      <c r="D128" s="877" t="s">
        <v>244</v>
      </c>
      <c r="E128" s="91" t="s">
        <v>942</v>
      </c>
      <c r="F128" s="91"/>
      <c r="G128" s="91"/>
      <c r="H128" s="677"/>
      <c r="I128" s="92"/>
      <c r="J128" s="92"/>
    </row>
    <row r="129" spans="1:10" ht="27.95" customHeight="1">
      <c r="A129" s="1109"/>
      <c r="B129" s="875" t="s">
        <v>93</v>
      </c>
      <c r="C129" s="876">
        <v>1</v>
      </c>
      <c r="D129" s="877" t="s">
        <v>244</v>
      </c>
      <c r="E129" s="528"/>
      <c r="F129" s="98"/>
      <c r="G129" s="528"/>
      <c r="H129" s="677"/>
      <c r="I129" s="92"/>
      <c r="J129" s="92"/>
    </row>
    <row r="130" spans="1:10" ht="27.95" customHeight="1">
      <c r="A130" s="1034"/>
      <c r="B130" s="875" t="s">
        <v>94</v>
      </c>
      <c r="C130" s="876">
        <v>1</v>
      </c>
      <c r="D130" s="877" t="s">
        <v>244</v>
      </c>
      <c r="E130" s="528"/>
      <c r="F130" s="98"/>
      <c r="G130" s="528"/>
      <c r="H130" s="677"/>
      <c r="I130" s="92"/>
      <c r="J130" s="92"/>
    </row>
    <row r="131" spans="1:10" ht="27.95" customHeight="1">
      <c r="A131" s="1034"/>
      <c r="B131" s="875" t="s">
        <v>82</v>
      </c>
      <c r="C131" s="876">
        <v>5</v>
      </c>
      <c r="D131" s="877" t="s">
        <v>244</v>
      </c>
      <c r="E131" s="528"/>
      <c r="F131" s="98"/>
      <c r="G131" s="528"/>
      <c r="H131" s="677"/>
      <c r="I131" s="92"/>
      <c r="J131" s="92"/>
    </row>
    <row r="132" spans="1:10" ht="27.95" customHeight="1">
      <c r="A132" s="1034"/>
      <c r="B132" s="791" t="s">
        <v>73</v>
      </c>
      <c r="C132" s="878"/>
      <c r="D132" s="819"/>
      <c r="E132" s="528"/>
      <c r="F132" s="98"/>
      <c r="G132" s="528"/>
      <c r="H132" s="677"/>
      <c r="I132" s="92"/>
      <c r="J132" s="92"/>
    </row>
    <row r="133" spans="1:10" ht="27.95" customHeight="1">
      <c r="A133" s="1069"/>
      <c r="B133" s="1070"/>
      <c r="C133" s="1042"/>
      <c r="D133" s="818"/>
      <c r="E133" s="528"/>
      <c r="F133" s="98"/>
      <c r="G133" s="528"/>
      <c r="H133" s="677"/>
      <c r="I133" s="92"/>
      <c r="J133" s="92"/>
    </row>
    <row r="134" spans="1:10" ht="27.95" customHeight="1">
      <c r="A134" s="1110" t="s">
        <v>1037</v>
      </c>
      <c r="B134" s="1111" t="s">
        <v>1038</v>
      </c>
      <c r="C134" s="1112"/>
      <c r="D134" s="1113"/>
      <c r="E134" s="95"/>
      <c r="F134" s="91"/>
      <c r="G134" s="95"/>
      <c r="H134" s="676"/>
      <c r="I134" s="92"/>
      <c r="J134" s="92"/>
    </row>
    <row r="135" spans="1:10" ht="27.95" customHeight="1">
      <c r="A135" s="1029" t="s">
        <v>66</v>
      </c>
      <c r="B135" s="875" t="s">
        <v>42</v>
      </c>
      <c r="C135" s="876">
        <v>409</v>
      </c>
      <c r="D135" s="877" t="s">
        <v>80</v>
      </c>
      <c r="E135" s="91" t="s">
        <v>936</v>
      </c>
      <c r="F135" s="91" t="s">
        <v>941</v>
      </c>
      <c r="G135" s="91" t="s">
        <v>942</v>
      </c>
      <c r="H135" s="676"/>
      <c r="I135" s="92"/>
      <c r="J135" s="92"/>
    </row>
    <row r="136" spans="1:10" ht="27.95" customHeight="1">
      <c r="A136" s="1029" t="s">
        <v>71</v>
      </c>
      <c r="B136" s="875" t="s">
        <v>39</v>
      </c>
      <c r="C136" s="876">
        <v>231</v>
      </c>
      <c r="D136" s="877" t="s">
        <v>80</v>
      </c>
      <c r="E136" s="91" t="s">
        <v>943</v>
      </c>
      <c r="F136" s="91"/>
      <c r="G136" s="91" t="s">
        <v>22</v>
      </c>
      <c r="H136" s="676"/>
      <c r="I136" s="92"/>
      <c r="J136" s="92"/>
    </row>
    <row r="137" spans="1:10" ht="27.95" customHeight="1">
      <c r="A137" s="1114"/>
      <c r="B137" s="875" t="s">
        <v>81</v>
      </c>
      <c r="C137" s="838">
        <v>300</v>
      </c>
      <c r="D137" s="877" t="s">
        <v>80</v>
      </c>
      <c r="E137" s="91" t="s">
        <v>942</v>
      </c>
      <c r="F137" s="91"/>
      <c r="G137" s="91"/>
      <c r="H137" s="676"/>
      <c r="I137" s="92"/>
      <c r="J137" s="92"/>
    </row>
    <row r="138" spans="1:10" ht="27.95" customHeight="1">
      <c r="A138" s="1115"/>
      <c r="B138" s="875" t="s">
        <v>82</v>
      </c>
      <c r="C138" s="876">
        <f>SUM(C135:C137)</f>
        <v>940</v>
      </c>
      <c r="D138" s="877" t="s">
        <v>80</v>
      </c>
      <c r="E138" s="91"/>
      <c r="F138" s="91"/>
      <c r="G138" s="91"/>
      <c r="H138" s="676"/>
      <c r="I138" s="92"/>
      <c r="J138" s="92"/>
    </row>
    <row r="139" spans="1:10" ht="27.95" customHeight="1">
      <c r="A139" s="1116"/>
      <c r="B139" s="791" t="s">
        <v>73</v>
      </c>
      <c r="C139" s="878"/>
      <c r="D139" s="819"/>
      <c r="E139" s="91" t="s">
        <v>71</v>
      </c>
      <c r="F139" s="91"/>
      <c r="G139" s="91"/>
      <c r="H139" s="676"/>
      <c r="I139" s="92"/>
      <c r="J139" s="92"/>
    </row>
    <row r="140" spans="1:10" ht="27.95" customHeight="1">
      <c r="A140" s="1116"/>
      <c r="B140" s="791"/>
      <c r="C140" s="878"/>
      <c r="D140" s="819"/>
      <c r="E140" s="95"/>
      <c r="F140" s="91"/>
      <c r="G140" s="95"/>
      <c r="H140" s="670"/>
      <c r="I140" s="92"/>
      <c r="J140" s="92"/>
    </row>
    <row r="141" spans="1:10" ht="27.95" customHeight="1">
      <c r="A141" s="1117"/>
      <c r="B141" s="1118"/>
      <c r="C141" s="1119"/>
      <c r="D141" s="1120"/>
      <c r="E141" s="95"/>
      <c r="F141" s="91"/>
      <c r="G141" s="95"/>
      <c r="H141" s="670"/>
      <c r="I141" s="92"/>
      <c r="J141" s="92"/>
    </row>
    <row r="142" spans="1:10" ht="27.95" customHeight="1">
      <c r="A142" s="1117"/>
      <c r="B142" s="1118"/>
      <c r="C142" s="1119"/>
      <c r="D142" s="1120"/>
      <c r="E142" s="529"/>
      <c r="F142" s="623"/>
      <c r="G142" s="529"/>
      <c r="H142" s="679"/>
      <c r="I142" s="106"/>
      <c r="J142" s="106"/>
    </row>
    <row r="143" spans="1:10" ht="27.95" customHeight="1">
      <c r="A143" s="1117"/>
      <c r="B143" s="1118"/>
      <c r="C143" s="1119"/>
      <c r="D143" s="1120"/>
      <c r="E143" s="529"/>
      <c r="F143" s="623"/>
      <c r="G143" s="529"/>
      <c r="H143" s="679"/>
      <c r="I143" s="106"/>
      <c r="J143" s="106"/>
    </row>
    <row r="144" spans="1:10" ht="27.95" customHeight="1">
      <c r="A144" s="1116"/>
      <c r="B144" s="791"/>
      <c r="C144" s="878"/>
      <c r="D144" s="819"/>
      <c r="E144" s="95"/>
      <c r="F144" s="91"/>
      <c r="G144" s="95"/>
      <c r="H144" s="670"/>
      <c r="I144" s="92"/>
      <c r="J144" s="92"/>
    </row>
    <row r="145" spans="1:10" ht="27.95" customHeight="1">
      <c r="A145" s="1121"/>
      <c r="B145" s="944"/>
      <c r="C145" s="1122"/>
      <c r="D145" s="1123"/>
      <c r="E145" s="96"/>
      <c r="F145" s="673"/>
      <c r="G145" s="96"/>
      <c r="H145" s="680"/>
      <c r="I145" s="97"/>
      <c r="J145" s="97"/>
    </row>
    <row r="146" spans="1:10" ht="27.95" customHeight="1">
      <c r="A146" s="1124" t="s">
        <v>1039</v>
      </c>
      <c r="B146" s="4394" t="s">
        <v>1040</v>
      </c>
      <c r="C146" s="4395"/>
      <c r="D146" s="4396"/>
      <c r="E146" s="89" t="s">
        <v>936</v>
      </c>
      <c r="F146" s="89" t="s">
        <v>941</v>
      </c>
      <c r="G146" s="89" t="s">
        <v>942</v>
      </c>
      <c r="H146" s="696"/>
      <c r="I146" s="90"/>
      <c r="J146" s="90"/>
    </row>
    <row r="147" spans="1:10" ht="27.95" customHeight="1">
      <c r="A147" s="1029" t="s">
        <v>66</v>
      </c>
      <c r="B147" s="4369" t="s">
        <v>1041</v>
      </c>
      <c r="C147" s="4370"/>
      <c r="D147" s="4371"/>
      <c r="E147" s="91" t="s">
        <v>943</v>
      </c>
      <c r="F147" s="91"/>
      <c r="G147" s="91" t="s">
        <v>22</v>
      </c>
      <c r="H147" s="683"/>
      <c r="I147" s="92"/>
      <c r="J147" s="92"/>
    </row>
    <row r="148" spans="1:10" ht="27.95" customHeight="1">
      <c r="A148" s="1125"/>
      <c r="B148" s="4369" t="s">
        <v>1042</v>
      </c>
      <c r="C148" s="4370"/>
      <c r="D148" s="4371"/>
      <c r="E148" s="91" t="s">
        <v>942</v>
      </c>
      <c r="F148" s="91"/>
      <c r="G148" s="91"/>
      <c r="H148" s="103"/>
      <c r="I148" s="92"/>
      <c r="J148" s="92"/>
    </row>
    <row r="149" spans="1:10" ht="27.95" customHeight="1">
      <c r="A149" s="1116"/>
      <c r="B149" s="875" t="s">
        <v>1043</v>
      </c>
      <c r="C149" s="876" t="s">
        <v>71</v>
      </c>
      <c r="D149" s="877" t="s">
        <v>1044</v>
      </c>
      <c r="E149" s="684"/>
      <c r="F149" s="102"/>
      <c r="G149" s="102"/>
      <c r="H149" s="103"/>
      <c r="I149" s="92"/>
      <c r="J149" s="92"/>
    </row>
    <row r="150" spans="1:10" ht="27.95" customHeight="1">
      <c r="A150" s="1126"/>
      <c r="B150" s="4387" t="s">
        <v>1045</v>
      </c>
      <c r="C150" s="4388"/>
      <c r="D150" s="877" t="s">
        <v>1046</v>
      </c>
      <c r="E150" s="58"/>
      <c r="F150" s="685"/>
      <c r="G150" s="58"/>
      <c r="H150" s="103"/>
      <c r="I150" s="92"/>
      <c r="J150" s="92"/>
    </row>
    <row r="151" spans="1:10" ht="27.95" customHeight="1">
      <c r="A151" s="1116"/>
      <c r="B151" s="4387" t="s">
        <v>1047</v>
      </c>
      <c r="C151" s="4388"/>
      <c r="D151" s="877" t="s">
        <v>1048</v>
      </c>
      <c r="E151" s="100"/>
      <c r="F151" s="100"/>
      <c r="G151" s="100"/>
      <c r="H151" s="103"/>
      <c r="I151" s="92"/>
      <c r="J151" s="92"/>
    </row>
    <row r="152" spans="1:10" ht="27.95" customHeight="1">
      <c r="A152" s="1116"/>
      <c r="B152" s="4387" t="s">
        <v>1049</v>
      </c>
      <c r="C152" s="4388"/>
      <c r="D152" s="877" t="s">
        <v>1048</v>
      </c>
      <c r="E152" s="697"/>
      <c r="F152" s="102"/>
      <c r="G152" s="102"/>
      <c r="H152" s="103"/>
      <c r="I152" s="92"/>
      <c r="J152" s="92"/>
    </row>
    <row r="153" spans="1:10" ht="27.95" customHeight="1">
      <c r="A153" s="1116"/>
      <c r="B153" s="4387" t="s">
        <v>1050</v>
      </c>
      <c r="C153" s="4388"/>
      <c r="D153" s="877" t="s">
        <v>1051</v>
      </c>
      <c r="E153" s="95"/>
      <c r="F153" s="91"/>
      <c r="G153" s="95"/>
      <c r="H153" s="676"/>
      <c r="I153" s="92"/>
      <c r="J153" s="92"/>
    </row>
    <row r="154" spans="1:10" ht="27.95" customHeight="1">
      <c r="A154" s="1114"/>
      <c r="B154" s="791" t="s">
        <v>73</v>
      </c>
      <c r="C154" s="1127"/>
      <c r="D154" s="1128"/>
      <c r="E154" s="91"/>
      <c r="F154" s="91"/>
      <c r="G154" s="91"/>
      <c r="H154" s="698"/>
      <c r="I154" s="92"/>
      <c r="J154" s="92"/>
    </row>
    <row r="155" spans="1:10" ht="27.95" customHeight="1">
      <c r="A155" s="1114"/>
      <c r="B155" s="791"/>
      <c r="C155" s="1127"/>
      <c r="D155" s="1128"/>
      <c r="E155" s="91"/>
      <c r="F155" s="91"/>
      <c r="G155" s="91"/>
      <c r="H155" s="641"/>
      <c r="I155" s="92"/>
      <c r="J155" s="92"/>
    </row>
    <row r="156" spans="1:10" ht="27.95" customHeight="1">
      <c r="A156" s="1129" t="s">
        <v>71</v>
      </c>
      <c r="B156" s="4389" t="s">
        <v>1052</v>
      </c>
      <c r="C156" s="4390"/>
      <c r="D156" s="4391"/>
      <c r="E156" s="91" t="s">
        <v>936</v>
      </c>
      <c r="F156" s="91" t="s">
        <v>941</v>
      </c>
      <c r="G156" s="91" t="s">
        <v>942</v>
      </c>
      <c r="H156" s="641"/>
      <c r="I156" s="92"/>
      <c r="J156" s="92"/>
    </row>
    <row r="157" spans="1:10" ht="27.95" customHeight="1">
      <c r="A157" s="1029"/>
      <c r="B157" s="4369" t="s">
        <v>117</v>
      </c>
      <c r="C157" s="4370"/>
      <c r="D157" s="4371"/>
      <c r="E157" s="91" t="s">
        <v>943</v>
      </c>
      <c r="F157" s="91"/>
      <c r="G157" s="91" t="s">
        <v>22</v>
      </c>
      <c r="H157" s="641"/>
      <c r="I157" s="92"/>
      <c r="J157" s="92"/>
    </row>
    <row r="158" spans="1:10" ht="27.95" customHeight="1">
      <c r="A158" s="1125"/>
      <c r="B158" s="4369" t="s">
        <v>1053</v>
      </c>
      <c r="C158" s="4370"/>
      <c r="D158" s="4371"/>
      <c r="E158" s="91" t="s">
        <v>942</v>
      </c>
      <c r="F158" s="91"/>
      <c r="G158" s="91"/>
      <c r="H158" s="641"/>
      <c r="I158" s="92"/>
      <c r="J158" s="92"/>
    </row>
    <row r="159" spans="1:10" ht="27.95" customHeight="1">
      <c r="A159" s="1116"/>
      <c r="B159" s="4369" t="s">
        <v>818</v>
      </c>
      <c r="C159" s="4370"/>
      <c r="D159" s="4371"/>
      <c r="E159" s="100"/>
      <c r="F159" s="100"/>
      <c r="G159" s="699"/>
      <c r="H159" s="639"/>
      <c r="I159" s="92"/>
      <c r="J159" s="92"/>
    </row>
    <row r="160" spans="1:10" ht="27.95" customHeight="1">
      <c r="A160" s="1126"/>
      <c r="B160" s="875" t="s">
        <v>42</v>
      </c>
      <c r="C160" s="876">
        <v>409</v>
      </c>
      <c r="D160" s="877" t="s">
        <v>80</v>
      </c>
      <c r="E160" s="700"/>
      <c r="F160" s="700"/>
      <c r="G160" s="531"/>
      <c r="H160" s="701"/>
      <c r="I160" s="92"/>
      <c r="J160" s="92"/>
    </row>
    <row r="161" spans="1:10" ht="27.95" customHeight="1">
      <c r="A161" s="1116"/>
      <c r="B161" s="875" t="s">
        <v>39</v>
      </c>
      <c r="C161" s="876">
        <v>231</v>
      </c>
      <c r="D161" s="877" t="s">
        <v>80</v>
      </c>
      <c r="E161" s="98"/>
      <c r="F161" s="98"/>
      <c r="G161" s="98"/>
      <c r="H161" s="702"/>
      <c r="I161" s="92"/>
      <c r="J161" s="92"/>
    </row>
    <row r="162" spans="1:10" ht="27.95" customHeight="1">
      <c r="A162" s="1116"/>
      <c r="B162" s="875" t="s">
        <v>84</v>
      </c>
      <c r="C162" s="838">
        <v>417</v>
      </c>
      <c r="D162" s="877" t="s">
        <v>80</v>
      </c>
      <c r="E162" s="91"/>
      <c r="F162" s="91"/>
      <c r="G162" s="91"/>
      <c r="H162" s="703"/>
      <c r="I162" s="92"/>
      <c r="J162" s="92"/>
    </row>
    <row r="163" spans="1:10" ht="27.95" customHeight="1">
      <c r="A163" s="1116"/>
      <c r="B163" s="875" t="s">
        <v>85</v>
      </c>
      <c r="C163" s="876">
        <f>SUM(C160:C162)</f>
        <v>1057</v>
      </c>
      <c r="D163" s="877" t="s">
        <v>80</v>
      </c>
      <c r="E163" s="91"/>
      <c r="F163" s="91"/>
      <c r="G163" s="91"/>
      <c r="H163" s="703"/>
      <c r="I163" s="92"/>
      <c r="J163" s="92"/>
    </row>
    <row r="164" spans="1:10" ht="27.95" customHeight="1">
      <c r="A164" s="1114"/>
      <c r="B164" s="791" t="s">
        <v>73</v>
      </c>
      <c r="C164" s="1127"/>
      <c r="D164" s="1128"/>
      <c r="E164" s="91"/>
      <c r="F164" s="91"/>
      <c r="G164" s="91"/>
      <c r="H164" s="639"/>
      <c r="I164" s="92"/>
      <c r="J164" s="92"/>
    </row>
    <row r="165" spans="1:10" ht="27.95" customHeight="1">
      <c r="A165" s="1130"/>
      <c r="B165" s="1118"/>
      <c r="C165" s="1131"/>
      <c r="D165" s="1132"/>
      <c r="E165" s="707"/>
      <c r="F165" s="102"/>
      <c r="G165" s="102"/>
      <c r="H165" s="642"/>
      <c r="I165" s="92"/>
      <c r="J165" s="92"/>
    </row>
    <row r="166" spans="1:10" ht="27.95" customHeight="1">
      <c r="A166" s="1130"/>
      <c r="B166" s="4372" t="s">
        <v>1054</v>
      </c>
      <c r="C166" s="4373"/>
      <c r="D166" s="4374"/>
      <c r="E166" s="91" t="s">
        <v>936</v>
      </c>
      <c r="F166" s="98" t="s">
        <v>941</v>
      </c>
      <c r="G166" s="98" t="s">
        <v>942</v>
      </c>
      <c r="H166" s="641"/>
      <c r="I166" s="92"/>
      <c r="J166" s="92"/>
    </row>
    <row r="167" spans="1:10" ht="27.95" customHeight="1">
      <c r="A167" s="1114"/>
      <c r="B167" s="875" t="s">
        <v>69</v>
      </c>
      <c r="C167" s="876">
        <v>1</v>
      </c>
      <c r="D167" s="877" t="s">
        <v>86</v>
      </c>
      <c r="E167" s="91" t="s">
        <v>943</v>
      </c>
      <c r="F167" s="91"/>
      <c r="G167" s="91" t="s">
        <v>22</v>
      </c>
      <c r="H167" s="103"/>
      <c r="I167" s="92"/>
      <c r="J167" s="92"/>
    </row>
    <row r="168" spans="1:10" ht="27.95" customHeight="1">
      <c r="A168" s="1029"/>
      <c r="B168" s="875" t="s">
        <v>68</v>
      </c>
      <c r="C168" s="876">
        <v>1</v>
      </c>
      <c r="D168" s="877" t="s">
        <v>86</v>
      </c>
      <c r="E168" s="91" t="s">
        <v>942</v>
      </c>
      <c r="F168" s="91"/>
      <c r="G168" s="91"/>
      <c r="H168" s="641"/>
      <c r="I168" s="92"/>
      <c r="J168" s="92"/>
    </row>
    <row r="169" spans="1:10" ht="27.95" customHeight="1">
      <c r="A169" s="1116"/>
      <c r="B169" s="875" t="s">
        <v>81</v>
      </c>
      <c r="C169" s="876">
        <v>1</v>
      </c>
      <c r="D169" s="877" t="s">
        <v>86</v>
      </c>
      <c r="E169" s="598"/>
      <c r="F169" s="598"/>
      <c r="G169" s="598"/>
      <c r="H169" s="639"/>
      <c r="I169" s="92"/>
      <c r="J169" s="92"/>
    </row>
    <row r="170" spans="1:10" ht="27.95" customHeight="1">
      <c r="A170" s="1116"/>
      <c r="B170" s="875" t="s">
        <v>85</v>
      </c>
      <c r="C170" s="876">
        <f>SUM(C167:C169)</f>
        <v>3</v>
      </c>
      <c r="D170" s="877" t="s">
        <v>86</v>
      </c>
      <c r="E170" s="704"/>
      <c r="F170" s="704"/>
      <c r="G170" s="704"/>
      <c r="H170" s="640"/>
      <c r="I170" s="106"/>
      <c r="J170" s="106"/>
    </row>
    <row r="171" spans="1:10" ht="27.95" customHeight="1">
      <c r="A171" s="1116"/>
      <c r="B171" s="791" t="s">
        <v>74</v>
      </c>
      <c r="C171" s="1133"/>
      <c r="D171" s="819"/>
      <c r="E171" s="704"/>
      <c r="F171" s="704"/>
      <c r="G171" s="704"/>
      <c r="H171" s="640"/>
      <c r="I171" s="106"/>
      <c r="J171" s="106"/>
    </row>
    <row r="172" spans="1:10" ht="27.95" customHeight="1">
      <c r="A172" s="1116"/>
      <c r="B172" s="791"/>
      <c r="C172" s="1133"/>
      <c r="D172" s="819"/>
      <c r="E172" s="704"/>
      <c r="F172" s="704"/>
      <c r="G172" s="704"/>
      <c r="H172" s="640"/>
      <c r="I172" s="106"/>
      <c r="J172" s="106"/>
    </row>
    <row r="173" spans="1:10" ht="27.95" customHeight="1">
      <c r="A173" s="1144"/>
      <c r="B173" s="1177"/>
      <c r="C173" s="1178"/>
      <c r="D173" s="1147"/>
      <c r="E173" s="704"/>
      <c r="F173" s="704"/>
      <c r="G173" s="704"/>
      <c r="H173" s="640"/>
      <c r="I173" s="106"/>
      <c r="J173" s="106"/>
    </row>
    <row r="174" spans="1:10" ht="27.95" customHeight="1">
      <c r="A174" s="1121"/>
      <c r="B174" s="1134"/>
      <c r="C174" s="1135"/>
      <c r="D174" s="1136"/>
      <c r="E174" s="1179"/>
      <c r="F174" s="1179"/>
      <c r="G174" s="1179"/>
      <c r="H174" s="705"/>
      <c r="I174" s="97"/>
      <c r="J174" s="97"/>
    </row>
    <row r="175" spans="1:10" ht="27.95" customHeight="1">
      <c r="A175" s="1124" t="s">
        <v>1055</v>
      </c>
      <c r="B175" s="4381" t="s">
        <v>1056</v>
      </c>
      <c r="C175" s="4382"/>
      <c r="D175" s="4383"/>
      <c r="E175" s="89" t="s">
        <v>936</v>
      </c>
      <c r="F175" s="89" t="s">
        <v>941</v>
      </c>
      <c r="G175" s="89" t="s">
        <v>942</v>
      </c>
      <c r="H175" s="1180"/>
      <c r="I175" s="90"/>
      <c r="J175" s="90"/>
    </row>
    <row r="176" spans="1:10" ht="27.95" customHeight="1">
      <c r="A176" s="1110" t="s">
        <v>819</v>
      </c>
      <c r="B176" s="4384" t="s">
        <v>116</v>
      </c>
      <c r="C176" s="4385"/>
      <c r="D176" s="4386"/>
      <c r="E176" s="91" t="s">
        <v>943</v>
      </c>
      <c r="F176" s="91"/>
      <c r="G176" s="91" t="s">
        <v>22</v>
      </c>
      <c r="H176" s="639"/>
      <c r="I176" s="92"/>
      <c r="J176" s="92"/>
    </row>
    <row r="177" spans="1:10" ht="27.95" customHeight="1">
      <c r="A177" s="1029" t="s">
        <v>66</v>
      </c>
      <c r="B177" s="875" t="s">
        <v>42</v>
      </c>
      <c r="C177" s="807">
        <v>10</v>
      </c>
      <c r="D177" s="877" t="s">
        <v>83</v>
      </c>
      <c r="E177" s="91" t="s">
        <v>942</v>
      </c>
      <c r="F177" s="91"/>
      <c r="G177" s="91"/>
      <c r="H177" s="639"/>
      <c r="I177" s="92"/>
      <c r="J177" s="92"/>
    </row>
    <row r="178" spans="1:10" ht="27.95" customHeight="1">
      <c r="A178" s="1116"/>
      <c r="B178" s="875" t="s">
        <v>39</v>
      </c>
      <c r="C178" s="1137" t="s">
        <v>24</v>
      </c>
      <c r="D178" s="877" t="s">
        <v>83</v>
      </c>
      <c r="E178" s="707"/>
      <c r="F178" s="697"/>
      <c r="G178" s="697"/>
      <c r="H178" s="639"/>
      <c r="I178" s="92"/>
      <c r="J178" s="92"/>
    </row>
    <row r="179" spans="1:10" ht="27.95" customHeight="1">
      <c r="A179" s="1116"/>
      <c r="B179" s="875" t="s">
        <v>46</v>
      </c>
      <c r="C179" s="1138">
        <v>4</v>
      </c>
      <c r="D179" s="877" t="s">
        <v>83</v>
      </c>
      <c r="E179" s="91"/>
      <c r="F179" s="98"/>
      <c r="G179" s="98"/>
      <c r="H179" s="639"/>
      <c r="I179" s="92"/>
      <c r="J179" s="92"/>
    </row>
    <row r="180" spans="1:10" ht="27.95" customHeight="1">
      <c r="A180" s="1116"/>
      <c r="B180" s="875" t="s">
        <v>82</v>
      </c>
      <c r="C180" s="876">
        <f>SUM(C177:C179)</f>
        <v>14</v>
      </c>
      <c r="D180" s="877" t="s">
        <v>83</v>
      </c>
      <c r="E180" s="91"/>
      <c r="F180" s="91"/>
      <c r="G180" s="91"/>
      <c r="H180" s="698"/>
      <c r="I180" s="92"/>
      <c r="J180" s="92"/>
    </row>
    <row r="181" spans="1:10" ht="27.95" customHeight="1">
      <c r="A181" s="1116"/>
      <c r="B181" s="791" t="s">
        <v>73</v>
      </c>
      <c r="C181" s="878"/>
      <c r="D181" s="819"/>
      <c r="E181" s="91"/>
      <c r="F181" s="91"/>
      <c r="G181" s="91"/>
      <c r="H181" s="702"/>
      <c r="I181" s="99"/>
      <c r="J181" s="99"/>
    </row>
    <row r="182" spans="1:10" ht="27.95" customHeight="1">
      <c r="A182" s="1117"/>
      <c r="B182" s="1118"/>
      <c r="C182" s="1119"/>
      <c r="D182" s="1120"/>
      <c r="E182" s="707"/>
      <c r="F182" s="697"/>
      <c r="G182" s="697"/>
      <c r="H182" s="641"/>
      <c r="I182" s="92"/>
      <c r="J182" s="92"/>
    </row>
    <row r="183" spans="1:10" ht="27.95" customHeight="1">
      <c r="A183" s="1129"/>
      <c r="B183" s="4375" t="s">
        <v>1057</v>
      </c>
      <c r="C183" s="4376"/>
      <c r="D183" s="4377"/>
      <c r="E183" s="91" t="s">
        <v>936</v>
      </c>
      <c r="F183" s="98" t="s">
        <v>941</v>
      </c>
      <c r="G183" s="98" t="s">
        <v>942</v>
      </c>
      <c r="H183" s="641"/>
      <c r="I183" s="92"/>
      <c r="J183" s="92"/>
    </row>
    <row r="184" spans="1:10" ht="27.95" customHeight="1">
      <c r="A184" s="1110"/>
      <c r="B184" s="4378" t="s">
        <v>1099</v>
      </c>
      <c r="C184" s="4379"/>
      <c r="D184" s="4380"/>
      <c r="E184" s="91" t="s">
        <v>943</v>
      </c>
      <c r="F184" s="91"/>
      <c r="G184" s="91" t="s">
        <v>22</v>
      </c>
      <c r="H184" s="641"/>
      <c r="I184" s="92"/>
      <c r="J184" s="92"/>
    </row>
    <row r="185" spans="1:10" ht="27.95" customHeight="1">
      <c r="A185" s="1029"/>
      <c r="B185" s="875" t="s">
        <v>87</v>
      </c>
      <c r="C185" s="801">
        <v>174140</v>
      </c>
      <c r="D185" s="819" t="s">
        <v>83</v>
      </c>
      <c r="E185" s="91" t="s">
        <v>942</v>
      </c>
      <c r="F185" s="91"/>
      <c r="G185" s="91"/>
      <c r="H185" s="641"/>
      <c r="I185" s="92"/>
      <c r="J185" s="92"/>
    </row>
    <row r="186" spans="1:10" ht="27.95" customHeight="1">
      <c r="A186" s="1029"/>
      <c r="B186" s="875" t="s">
        <v>88</v>
      </c>
      <c r="C186" s="801">
        <v>172730</v>
      </c>
      <c r="D186" s="819" t="s">
        <v>83</v>
      </c>
      <c r="E186" s="91"/>
      <c r="F186" s="91"/>
      <c r="G186" s="91"/>
      <c r="H186" s="639"/>
      <c r="I186" s="92"/>
      <c r="J186" s="92"/>
    </row>
    <row r="187" spans="1:10" ht="27.95" customHeight="1">
      <c r="A187" s="1117"/>
      <c r="B187" s="875" t="s">
        <v>89</v>
      </c>
      <c r="C187" s="801">
        <v>203000</v>
      </c>
      <c r="D187" s="819" t="s">
        <v>83</v>
      </c>
      <c r="E187" s="91"/>
      <c r="F187" s="91"/>
      <c r="G187" s="91"/>
      <c r="H187" s="698"/>
      <c r="I187" s="92"/>
      <c r="J187" s="92"/>
    </row>
    <row r="188" spans="1:10" ht="27.95" customHeight="1">
      <c r="A188" s="1117"/>
      <c r="B188" s="875" t="s">
        <v>35</v>
      </c>
      <c r="C188" s="801">
        <v>549870</v>
      </c>
      <c r="D188" s="819" t="s">
        <v>83</v>
      </c>
      <c r="E188" s="707"/>
      <c r="F188" s="697"/>
      <c r="G188" s="697"/>
      <c r="H188" s="698"/>
      <c r="I188" s="92"/>
      <c r="J188" s="92"/>
    </row>
    <row r="189" spans="1:10" ht="27.95" customHeight="1">
      <c r="A189" s="1116"/>
      <c r="B189" s="875" t="s">
        <v>90</v>
      </c>
      <c r="C189" s="878"/>
      <c r="D189" s="819"/>
      <c r="E189" s="91"/>
      <c r="F189" s="91"/>
      <c r="G189" s="91"/>
      <c r="H189" s="702"/>
      <c r="I189" s="92"/>
      <c r="J189" s="92"/>
    </row>
    <row r="190" spans="1:10" ht="27.95" customHeight="1">
      <c r="A190" s="1117"/>
      <c r="B190" s="1139"/>
      <c r="C190" s="1140"/>
      <c r="D190" s="1141"/>
      <c r="E190" s="91"/>
      <c r="F190" s="91"/>
      <c r="G190" s="91"/>
      <c r="H190" s="639"/>
      <c r="I190" s="92"/>
      <c r="J190" s="92"/>
    </row>
    <row r="191" spans="1:10" ht="27.95" customHeight="1">
      <c r="A191" s="1129"/>
      <c r="B191" s="4417" t="s">
        <v>1058</v>
      </c>
      <c r="C191" s="4418"/>
      <c r="D191" s="4419"/>
      <c r="E191" s="91" t="s">
        <v>936</v>
      </c>
      <c r="F191" s="91" t="s">
        <v>941</v>
      </c>
      <c r="G191" s="91" t="s">
        <v>942</v>
      </c>
      <c r="H191" s="642"/>
      <c r="I191" s="92"/>
      <c r="J191" s="92"/>
    </row>
    <row r="192" spans="1:10" ht="27.95" customHeight="1">
      <c r="A192" s="1110"/>
      <c r="B192" s="4411" t="s">
        <v>1059</v>
      </c>
      <c r="C192" s="4412"/>
      <c r="D192" s="4413"/>
      <c r="E192" s="91" t="s">
        <v>943</v>
      </c>
      <c r="F192" s="91"/>
      <c r="G192" s="91" t="s">
        <v>22</v>
      </c>
      <c r="H192" s="642"/>
      <c r="I192" s="92"/>
      <c r="J192" s="92"/>
    </row>
    <row r="193" spans="1:10" ht="27.95" customHeight="1">
      <c r="A193" s="1029"/>
      <c r="B193" s="1092" t="s">
        <v>69</v>
      </c>
      <c r="C193" s="1092"/>
      <c r="D193" s="1088"/>
      <c r="E193" s="91" t="s">
        <v>942</v>
      </c>
      <c r="F193" s="91"/>
      <c r="G193" s="91"/>
      <c r="H193" s="642"/>
      <c r="I193" s="92"/>
      <c r="J193" s="92"/>
    </row>
    <row r="194" spans="1:10" ht="27.95" customHeight="1">
      <c r="A194" s="1029"/>
      <c r="B194" s="1092" t="s">
        <v>70</v>
      </c>
      <c r="C194" s="4420" t="s">
        <v>808</v>
      </c>
      <c r="D194" s="4421"/>
      <c r="E194" s="91"/>
      <c r="F194" s="91"/>
      <c r="G194" s="91"/>
      <c r="H194" s="702"/>
      <c r="I194" s="92"/>
      <c r="J194" s="92"/>
    </row>
    <row r="195" spans="1:10" ht="27.95" customHeight="1">
      <c r="A195" s="1117"/>
      <c r="B195" s="1092" t="s">
        <v>37</v>
      </c>
      <c r="C195" s="1067"/>
      <c r="D195" s="1088"/>
      <c r="E195" s="708"/>
      <c r="F195" s="708"/>
      <c r="G195" s="708"/>
      <c r="H195" s="702"/>
      <c r="I195" s="92"/>
      <c r="J195" s="92"/>
    </row>
    <row r="196" spans="1:10" ht="27.95" customHeight="1">
      <c r="A196" s="1117"/>
      <c r="B196" s="1092" t="s">
        <v>353</v>
      </c>
      <c r="C196" s="1067"/>
      <c r="D196" s="1088"/>
      <c r="E196" s="708"/>
      <c r="F196" s="708"/>
      <c r="G196" s="708"/>
      <c r="H196" s="710"/>
      <c r="I196" s="106"/>
      <c r="J196" s="106"/>
    </row>
    <row r="197" spans="1:10" ht="27.95" customHeight="1">
      <c r="A197" s="1116"/>
      <c r="B197" s="1142"/>
      <c r="C197" s="1133"/>
      <c r="D197" s="1143"/>
      <c r="E197" s="709"/>
      <c r="F197" s="709"/>
      <c r="G197" s="709"/>
      <c r="H197" s="711"/>
      <c r="I197" s="106"/>
      <c r="J197" s="106"/>
    </row>
    <row r="198" spans="1:10" ht="27.95" customHeight="1">
      <c r="A198" s="1116"/>
      <c r="B198" s="875"/>
      <c r="C198" s="878"/>
      <c r="D198" s="819"/>
      <c r="E198" s="697"/>
      <c r="F198" s="697"/>
      <c r="G198" s="697"/>
      <c r="H198" s="698"/>
      <c r="I198" s="92"/>
      <c r="J198" s="92"/>
    </row>
    <row r="199" spans="1:10" ht="27.95" customHeight="1">
      <c r="A199" s="1116"/>
      <c r="B199" s="875"/>
      <c r="C199" s="878"/>
      <c r="D199" s="819"/>
      <c r="E199" s="697"/>
      <c r="F199" s="697"/>
      <c r="G199" s="697"/>
      <c r="H199" s="698"/>
      <c r="I199" s="92"/>
      <c r="J199" s="92"/>
    </row>
    <row r="200" spans="1:10" ht="27.95" customHeight="1">
      <c r="A200" s="1116"/>
      <c r="B200" s="875"/>
      <c r="C200" s="878"/>
      <c r="D200" s="819"/>
      <c r="E200" s="697"/>
      <c r="F200" s="697"/>
      <c r="G200" s="697"/>
      <c r="H200" s="698"/>
      <c r="I200" s="92"/>
      <c r="J200" s="92"/>
    </row>
    <row r="201" spans="1:10" ht="27.95" customHeight="1">
      <c r="A201" s="1116"/>
      <c r="B201" s="875"/>
      <c r="C201" s="878"/>
      <c r="D201" s="819"/>
      <c r="E201" s="697"/>
      <c r="F201" s="697"/>
      <c r="G201" s="697"/>
      <c r="H201" s="698"/>
      <c r="I201" s="92"/>
      <c r="J201" s="92"/>
    </row>
    <row r="202" spans="1:10" ht="27.95" customHeight="1">
      <c r="A202" s="1144"/>
      <c r="B202" s="1145"/>
      <c r="C202" s="1146"/>
      <c r="D202" s="1147"/>
      <c r="E202" s="1181"/>
      <c r="F202" s="1181"/>
      <c r="G202" s="1181"/>
      <c r="H202" s="711"/>
      <c r="I202" s="106"/>
      <c r="J202" s="106"/>
    </row>
    <row r="203" spans="1:10" ht="27.95" customHeight="1">
      <c r="A203" s="1121"/>
      <c r="B203" s="1182"/>
      <c r="C203" s="1122"/>
      <c r="D203" s="1123"/>
      <c r="E203" s="778"/>
      <c r="F203" s="778"/>
      <c r="G203" s="778"/>
      <c r="H203" s="712"/>
      <c r="I203" s="97"/>
      <c r="J203" s="97"/>
    </row>
    <row r="204" spans="1:10" ht="27.95" customHeight="1">
      <c r="A204" s="1148" t="s">
        <v>1060</v>
      </c>
      <c r="B204" s="4414" t="s">
        <v>1063</v>
      </c>
      <c r="C204" s="4415"/>
      <c r="D204" s="4416"/>
      <c r="E204" s="89" t="s">
        <v>936</v>
      </c>
      <c r="F204" s="89" t="s">
        <v>941</v>
      </c>
      <c r="G204" s="89" t="s">
        <v>942</v>
      </c>
      <c r="H204" s="706"/>
      <c r="I204" s="90"/>
      <c r="J204" s="90"/>
    </row>
    <row r="205" spans="1:10" ht="27.95" customHeight="1">
      <c r="A205" s="1149" t="s">
        <v>820</v>
      </c>
      <c r="B205" s="1150" t="s">
        <v>821</v>
      </c>
      <c r="C205" s="1150"/>
      <c r="D205" s="1150"/>
      <c r="E205" s="91" t="s">
        <v>943</v>
      </c>
      <c r="F205" s="91"/>
      <c r="G205" s="91" t="s">
        <v>22</v>
      </c>
      <c r="H205" s="702"/>
      <c r="I205" s="92"/>
      <c r="J205" s="92"/>
    </row>
    <row r="206" spans="1:10" ht="27.95" customHeight="1">
      <c r="A206" s="1151"/>
      <c r="B206" s="875" t="s">
        <v>42</v>
      </c>
      <c r="C206" s="807">
        <v>6</v>
      </c>
      <c r="D206" s="877" t="s">
        <v>244</v>
      </c>
      <c r="E206" s="91" t="s">
        <v>942</v>
      </c>
      <c r="F206" s="102"/>
      <c r="G206" s="91"/>
      <c r="H206" s="639"/>
      <c r="I206" s="92"/>
      <c r="J206" s="92"/>
    </row>
    <row r="207" spans="1:10" ht="27.95" customHeight="1">
      <c r="A207" s="1152"/>
      <c r="B207" s="875" t="s">
        <v>39</v>
      </c>
      <c r="C207" s="807">
        <v>6</v>
      </c>
      <c r="D207" s="877" t="s">
        <v>244</v>
      </c>
      <c r="E207" s="707"/>
      <c r="F207" s="102"/>
      <c r="G207" s="102"/>
      <c r="H207" s="639"/>
      <c r="I207" s="92"/>
      <c r="J207" s="92"/>
    </row>
    <row r="208" spans="1:10" ht="27.95" customHeight="1">
      <c r="A208" s="1153"/>
      <c r="B208" s="875" t="s">
        <v>46</v>
      </c>
      <c r="C208" s="807">
        <v>6</v>
      </c>
      <c r="D208" s="877" t="s">
        <v>244</v>
      </c>
      <c r="E208" s="707"/>
      <c r="F208" s="100"/>
      <c r="G208" s="100"/>
      <c r="H208" s="103"/>
      <c r="I208" s="92"/>
      <c r="J208" s="92"/>
    </row>
    <row r="209" spans="1:10" ht="27.95" customHeight="1">
      <c r="A209" s="1153"/>
      <c r="B209" s="875" t="s">
        <v>82</v>
      </c>
      <c r="C209" s="876">
        <f>SUM(C206:C208)</f>
        <v>18</v>
      </c>
      <c r="D209" s="877" t="s">
        <v>244</v>
      </c>
      <c r="E209" s="707"/>
      <c r="F209" s="100"/>
      <c r="G209" s="100"/>
      <c r="H209" s="103"/>
      <c r="I209" s="92"/>
      <c r="J209" s="92"/>
    </row>
    <row r="210" spans="1:10" ht="27.95" customHeight="1">
      <c r="A210" s="1154"/>
      <c r="B210" s="791" t="s">
        <v>73</v>
      </c>
      <c r="C210" s="878"/>
      <c r="D210" s="819"/>
      <c r="E210" s="707"/>
      <c r="F210" s="100"/>
      <c r="G210" s="100"/>
      <c r="H210" s="639"/>
      <c r="I210" s="92"/>
      <c r="J210" s="92"/>
    </row>
    <row r="211" spans="1:10" ht="27.95" customHeight="1">
      <c r="A211" s="1154"/>
      <c r="B211" s="1155"/>
      <c r="C211" s="1156"/>
      <c r="D211" s="1157"/>
      <c r="E211" s="707"/>
      <c r="F211" s="100"/>
      <c r="G211" s="100"/>
      <c r="H211" s="698"/>
      <c r="I211" s="92"/>
      <c r="J211" s="92"/>
    </row>
    <row r="212" spans="1:10" ht="27.95" customHeight="1">
      <c r="A212" s="1116"/>
      <c r="B212" s="791"/>
      <c r="C212" s="878"/>
      <c r="D212" s="819"/>
      <c r="E212" s="100"/>
      <c r="F212" s="100"/>
      <c r="G212" s="699"/>
      <c r="H212" s="30"/>
      <c r="I212" s="190"/>
      <c r="J212" s="55"/>
    </row>
    <row r="213" spans="1:10" ht="27.95" customHeight="1">
      <c r="A213" s="1116"/>
      <c r="B213" s="1158"/>
      <c r="C213" s="1159"/>
      <c r="D213" s="1160"/>
      <c r="E213" s="100"/>
      <c r="F213" s="100"/>
      <c r="G213" s="699"/>
      <c r="H213" s="30"/>
      <c r="I213" s="190"/>
      <c r="J213" s="55"/>
    </row>
    <row r="214" spans="1:10" ht="27.95" customHeight="1">
      <c r="A214" s="1161"/>
      <c r="B214" s="4408"/>
      <c r="C214" s="4409"/>
      <c r="D214" s="4410"/>
      <c r="E214" s="91"/>
      <c r="F214" s="91"/>
      <c r="G214" s="91"/>
      <c r="H214" s="20"/>
      <c r="I214" s="190"/>
      <c r="J214" s="55"/>
    </row>
    <row r="215" spans="1:10" ht="27.95" customHeight="1">
      <c r="A215" s="1149"/>
      <c r="B215" s="1150"/>
      <c r="C215" s="1150"/>
      <c r="D215" s="1150"/>
      <c r="E215" s="91"/>
      <c r="F215" s="91"/>
      <c r="G215" s="91"/>
      <c r="H215" s="20"/>
      <c r="I215" s="190"/>
      <c r="J215" s="55"/>
    </row>
    <row r="216" spans="1:10" ht="27.95" customHeight="1">
      <c r="A216" s="1151"/>
      <c r="B216" s="875"/>
      <c r="C216" s="807"/>
      <c r="D216" s="877"/>
      <c r="E216" s="91"/>
      <c r="F216" s="91"/>
      <c r="G216" s="91"/>
      <c r="H216" s="714"/>
      <c r="I216" s="533"/>
      <c r="J216" s="72"/>
    </row>
    <row r="217" spans="1:10" ht="27.95" customHeight="1">
      <c r="A217" s="1152"/>
      <c r="B217" s="875"/>
      <c r="C217" s="807"/>
      <c r="D217" s="877"/>
      <c r="E217" s="532"/>
      <c r="F217" s="532"/>
      <c r="G217" s="64"/>
      <c r="H217" s="714"/>
      <c r="I217" s="533"/>
      <c r="J217" s="72"/>
    </row>
    <row r="218" spans="1:10" ht="27.95" customHeight="1">
      <c r="A218" s="1153"/>
      <c r="B218" s="875"/>
      <c r="C218" s="807"/>
      <c r="D218" s="877"/>
      <c r="E218" s="713"/>
      <c r="F218" s="713"/>
      <c r="G218" s="183"/>
      <c r="H218" s="35"/>
      <c r="I218" s="190"/>
      <c r="J218" s="55"/>
    </row>
    <row r="219" spans="1:10" ht="27.95" customHeight="1">
      <c r="A219" s="1153"/>
      <c r="B219" s="875"/>
      <c r="C219" s="876"/>
      <c r="D219" s="877"/>
      <c r="E219" s="713"/>
      <c r="F219" s="713"/>
      <c r="G219" s="183"/>
      <c r="H219" s="35"/>
      <c r="I219" s="190"/>
      <c r="J219" s="55"/>
    </row>
    <row r="220" spans="1:10" ht="27.95" customHeight="1">
      <c r="A220" s="1154"/>
      <c r="B220" s="791" t="s">
        <v>71</v>
      </c>
      <c r="C220" s="878"/>
      <c r="D220" s="819"/>
      <c r="E220" s="532"/>
      <c r="F220" s="532"/>
      <c r="G220" s="64"/>
      <c r="H220" s="55"/>
      <c r="I220" s="55"/>
      <c r="J220" s="55"/>
    </row>
    <row r="221" spans="1:10" ht="27.95" customHeight="1">
      <c r="A221" s="1154"/>
      <c r="B221" s="1155"/>
      <c r="C221" s="1156"/>
      <c r="D221" s="1157"/>
      <c r="E221" s="553"/>
      <c r="F221" s="532"/>
      <c r="G221" s="64"/>
      <c r="H221" s="55"/>
      <c r="I221" s="55"/>
      <c r="J221" s="55"/>
    </row>
    <row r="222" spans="1:10" ht="27.95" customHeight="1">
      <c r="A222" s="1162"/>
      <c r="B222" s="844"/>
      <c r="C222" s="845"/>
      <c r="D222" s="846"/>
      <c r="E222" s="55"/>
      <c r="F222" s="55"/>
      <c r="G222" s="55"/>
      <c r="H222" s="55"/>
      <c r="I222" s="55"/>
      <c r="J222" s="55"/>
    </row>
    <row r="223" spans="1:10" ht="27.95" customHeight="1">
      <c r="A223" s="1162"/>
      <c r="B223" s="844"/>
      <c r="C223" s="845"/>
      <c r="D223" s="846"/>
      <c r="E223" s="55"/>
      <c r="F223" s="55"/>
      <c r="G223" s="55"/>
      <c r="H223" s="55"/>
      <c r="I223" s="55"/>
      <c r="J223" s="55"/>
    </row>
    <row r="224" spans="1:10" ht="27.95" customHeight="1">
      <c r="A224" s="1163"/>
      <c r="B224" s="844"/>
      <c r="C224" s="1164"/>
      <c r="D224" s="846"/>
      <c r="E224" s="55"/>
      <c r="F224" s="55"/>
      <c r="G224" s="55"/>
      <c r="H224" s="55"/>
      <c r="I224" s="55"/>
      <c r="J224" s="55"/>
    </row>
    <row r="225" spans="1:10" ht="27.95" customHeight="1">
      <c r="A225" s="1163"/>
      <c r="B225" s="1165"/>
      <c r="C225" s="1164"/>
      <c r="D225" s="846"/>
      <c r="E225" s="55"/>
      <c r="F225" s="55"/>
      <c r="G225" s="55"/>
      <c r="H225" s="55"/>
      <c r="I225" s="55"/>
      <c r="J225" s="55"/>
    </row>
    <row r="226" spans="1:10" ht="27.95" customHeight="1">
      <c r="A226" s="1162"/>
      <c r="B226" s="844"/>
      <c r="C226" s="1164"/>
      <c r="D226" s="846"/>
      <c r="E226" s="55"/>
      <c r="F226" s="55"/>
      <c r="G226" s="55"/>
      <c r="H226" s="55"/>
      <c r="I226" s="55"/>
      <c r="J226" s="55"/>
    </row>
    <row r="227" spans="1:10" ht="27.95" customHeight="1">
      <c r="A227" s="1162"/>
      <c r="B227" s="844"/>
      <c r="C227" s="845"/>
      <c r="D227" s="846"/>
      <c r="E227" s="55"/>
      <c r="F227" s="55"/>
      <c r="G227" s="55"/>
      <c r="H227" s="55"/>
      <c r="I227" s="55"/>
      <c r="J227" s="55"/>
    </row>
    <row r="228" spans="1:10" ht="27.95" customHeight="1">
      <c r="A228" s="1163"/>
      <c r="B228" s="844"/>
      <c r="C228" s="1164"/>
      <c r="D228" s="846"/>
      <c r="E228" s="55"/>
      <c r="F228" s="55"/>
      <c r="G228" s="55"/>
      <c r="H228" s="55"/>
      <c r="I228" s="55"/>
      <c r="J228" s="55"/>
    </row>
    <row r="229" spans="1:10" ht="27.95" customHeight="1">
      <c r="A229" s="1163"/>
      <c r="B229" s="844"/>
      <c r="C229" s="1164"/>
      <c r="D229" s="846"/>
      <c r="E229" s="55"/>
      <c r="F229" s="55"/>
      <c r="G229" s="55"/>
      <c r="H229" s="55"/>
      <c r="I229" s="55"/>
      <c r="J229" s="55"/>
    </row>
    <row r="230" spans="1:10" ht="27.95" customHeight="1">
      <c r="A230" s="1162"/>
      <c r="B230" s="844"/>
      <c r="C230" s="845"/>
      <c r="D230" s="846"/>
      <c r="E230" s="55"/>
      <c r="F230" s="55"/>
      <c r="G230" s="55"/>
      <c r="H230" s="55"/>
      <c r="I230" s="55"/>
      <c r="J230" s="55"/>
    </row>
    <row r="231" spans="1:10" ht="27.95" customHeight="1">
      <c r="A231" s="1162"/>
      <c r="B231" s="844"/>
      <c r="C231" s="845"/>
      <c r="D231" s="846"/>
      <c r="E231" s="55"/>
      <c r="F231" s="55"/>
      <c r="G231" s="55"/>
      <c r="H231" s="604"/>
      <c r="I231" s="55"/>
      <c r="J231" s="173"/>
    </row>
    <row r="232" spans="1:10" ht="27.95" customHeight="1">
      <c r="A232" s="1166"/>
      <c r="B232" s="1167"/>
      <c r="C232" s="1168"/>
      <c r="D232" s="1169"/>
      <c r="E232" s="56"/>
      <c r="F232" s="56"/>
      <c r="G232" s="56"/>
      <c r="H232" s="667"/>
      <c r="I232" s="56"/>
      <c r="J232" s="176"/>
    </row>
    <row r="233" spans="1:10" ht="27.95" customHeight="1">
      <c r="A233" s="1183"/>
      <c r="B233" s="1183"/>
      <c r="C233" s="1183"/>
      <c r="D233" s="1183"/>
      <c r="E233" s="781"/>
      <c r="F233" s="781"/>
      <c r="G233" s="781"/>
      <c r="H233" s="620"/>
      <c r="I233" s="534"/>
      <c r="J233" s="534"/>
    </row>
    <row r="234" spans="1:10" ht="27.95" customHeight="1">
      <c r="A234" s="119"/>
      <c r="B234" s="119"/>
      <c r="C234" s="119"/>
      <c r="D234" s="119"/>
      <c r="E234" s="780"/>
      <c r="F234" s="780"/>
      <c r="G234" s="780"/>
    </row>
    <row r="235" spans="1:10" ht="27.95" customHeight="1">
      <c r="A235" s="119"/>
      <c r="B235" s="1170" t="s">
        <v>660</v>
      </c>
      <c r="C235" s="1170" t="s">
        <v>137</v>
      </c>
      <c r="D235" s="119"/>
      <c r="E235" s="780"/>
      <c r="F235" s="780"/>
      <c r="G235" s="780"/>
    </row>
    <row r="236" spans="1:10" ht="27.95" customHeight="1">
      <c r="A236" s="119"/>
      <c r="B236" s="1170">
        <v>9</v>
      </c>
      <c r="C236" s="1170">
        <v>21</v>
      </c>
      <c r="D236" s="119"/>
      <c r="E236" s="780"/>
      <c r="F236" s="780"/>
      <c r="G236" s="780"/>
    </row>
    <row r="237" spans="1:10" ht="27.95" customHeight="1">
      <c r="A237" s="119"/>
      <c r="B237" s="119"/>
      <c r="C237" s="119"/>
      <c r="D237" s="119"/>
      <c r="E237" s="780"/>
      <c r="F237" s="780"/>
      <c r="G237" s="780"/>
    </row>
    <row r="238" spans="1:10" ht="27.95" customHeight="1">
      <c r="A238" s="119"/>
      <c r="B238" s="119"/>
      <c r="C238" s="119"/>
      <c r="D238" s="119"/>
      <c r="E238" s="780"/>
      <c r="F238" s="780"/>
      <c r="G238" s="780"/>
    </row>
    <row r="239" spans="1:10" ht="27.95" customHeight="1">
      <c r="E239" s="780"/>
      <c r="F239" s="780"/>
      <c r="G239" s="780"/>
    </row>
    <row r="240" spans="1:10" ht="27.95" customHeight="1">
      <c r="E240" s="780"/>
      <c r="F240" s="780"/>
      <c r="G240" s="780"/>
    </row>
    <row r="241" spans="5:7" ht="27.95" customHeight="1">
      <c r="E241" s="780"/>
      <c r="F241" s="780"/>
      <c r="G241" s="780"/>
    </row>
    <row r="242" spans="5:7" ht="27.95" customHeight="1">
      <c r="G242" s="597"/>
    </row>
  </sheetData>
  <mergeCells count="56">
    <mergeCell ref="C111:D111"/>
    <mergeCell ref="C92:D92"/>
    <mergeCell ref="C101:D101"/>
    <mergeCell ref="B62:D62"/>
    <mergeCell ref="B63:D63"/>
    <mergeCell ref="C74:D74"/>
    <mergeCell ref="C82:D82"/>
    <mergeCell ref="B1:D1"/>
    <mergeCell ref="B2:D2"/>
    <mergeCell ref="B20:D20"/>
    <mergeCell ref="B21:D21"/>
    <mergeCell ref="B31:D31"/>
    <mergeCell ref="B28:D28"/>
    <mergeCell ref="B30:D30"/>
    <mergeCell ref="B27:D27"/>
    <mergeCell ref="H3:I3"/>
    <mergeCell ref="H10:I10"/>
    <mergeCell ref="B17:D17"/>
    <mergeCell ref="B18:D18"/>
    <mergeCell ref="B19:D19"/>
    <mergeCell ref="H17:J17"/>
    <mergeCell ref="H18:J18"/>
    <mergeCell ref="B214:D214"/>
    <mergeCell ref="B192:D192"/>
    <mergeCell ref="B204:D204"/>
    <mergeCell ref="B191:D191"/>
    <mergeCell ref="C194:D194"/>
    <mergeCell ref="B32:D32"/>
    <mergeCell ref="B33:D33"/>
    <mergeCell ref="B34:D34"/>
    <mergeCell ref="B39:D39"/>
    <mergeCell ref="B40:D40"/>
    <mergeCell ref="B41:D41"/>
    <mergeCell ref="B44:D44"/>
    <mergeCell ref="B59:D59"/>
    <mergeCell ref="B60:D60"/>
    <mergeCell ref="B61:D61"/>
    <mergeCell ref="B43:D43"/>
    <mergeCell ref="B49:D49"/>
    <mergeCell ref="B117:D117"/>
    <mergeCell ref="B146:D146"/>
    <mergeCell ref="B147:D147"/>
    <mergeCell ref="B148:D148"/>
    <mergeCell ref="B150:C150"/>
    <mergeCell ref="B151:C151"/>
    <mergeCell ref="B152:C152"/>
    <mergeCell ref="B153:C153"/>
    <mergeCell ref="B156:D156"/>
    <mergeCell ref="B157:D157"/>
    <mergeCell ref="B158:D158"/>
    <mergeCell ref="B159:D159"/>
    <mergeCell ref="B166:D166"/>
    <mergeCell ref="B183:D183"/>
    <mergeCell ref="B184:D184"/>
    <mergeCell ref="B175:D175"/>
    <mergeCell ref="B176:D176"/>
  </mergeCells>
  <pageMargins left="0.59055118110236227" right="0.31496062992125984" top="0.59055118110236227" bottom="0.59055118110236227" header="0.31496062992125984" footer="0.31496062992125984"/>
  <pageSetup paperSize="9" scale="62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20">
    <tabColor rgb="FF0000FF"/>
  </sheetPr>
  <dimension ref="A1:P135"/>
  <sheetViews>
    <sheetView view="pageBreakPreview" topLeftCell="A4" zoomScale="70" zoomScaleNormal="85" zoomScaleSheetLayoutView="70" workbookViewId="0">
      <selection activeCell="I7" sqref="I7"/>
    </sheetView>
  </sheetViews>
  <sheetFormatPr defaultColWidth="9" defaultRowHeight="27.95" customHeight="1" outlineLevelRow="1"/>
  <cols>
    <col min="1" max="1" width="49.125" style="50" customWidth="1"/>
    <col min="2" max="3" width="16.625" style="50" customWidth="1"/>
    <col min="4" max="4" width="37" style="615" customWidth="1"/>
    <col min="5" max="5" width="13.375" style="50" customWidth="1"/>
    <col min="6" max="7" width="14.625" style="50" customWidth="1"/>
    <col min="8" max="8" width="12.625" style="615" customWidth="1"/>
    <col min="9" max="9" width="13.375" style="50" customWidth="1"/>
    <col min="10" max="10" width="13" style="50" customWidth="1"/>
    <col min="11" max="16384" width="9" style="50"/>
  </cols>
  <sheetData>
    <row r="1" spans="1:16" s="8" customFormat="1" ht="27.95" customHeight="1">
      <c r="A1" s="46" t="s">
        <v>15</v>
      </c>
      <c r="B1" s="4334" t="s">
        <v>16</v>
      </c>
      <c r="C1" s="4335"/>
      <c r="D1" s="4335"/>
      <c r="E1" s="715">
        <v>10</v>
      </c>
      <c r="F1" s="3004">
        <v>11</v>
      </c>
      <c r="G1" s="3005"/>
      <c r="H1" s="3005"/>
      <c r="I1" s="3006"/>
      <c r="J1" s="1905">
        <v>12</v>
      </c>
    </row>
    <row r="2" spans="1:16" s="8" customFormat="1" ht="27.95" customHeight="1">
      <c r="A2" s="47" t="s">
        <v>17</v>
      </c>
      <c r="B2" s="4338" t="s">
        <v>18</v>
      </c>
      <c r="C2" s="4338"/>
      <c r="D2" s="4338"/>
      <c r="E2" s="718" t="s">
        <v>934</v>
      </c>
      <c r="F2" s="3007" t="s">
        <v>1876</v>
      </c>
      <c r="G2" s="3008"/>
      <c r="H2" s="3008"/>
      <c r="I2" s="3009"/>
      <c r="J2" s="1907" t="s">
        <v>936</v>
      </c>
    </row>
    <row r="3" spans="1:16" s="8" customFormat="1" ht="27.95" customHeight="1">
      <c r="A3" s="48"/>
      <c r="B3" s="4340" t="s">
        <v>19</v>
      </c>
      <c r="C3" s="4340"/>
      <c r="D3" s="4340"/>
      <c r="E3" s="721"/>
      <c r="F3" s="2285" t="s">
        <v>2321</v>
      </c>
      <c r="G3" s="2285" t="s">
        <v>2322</v>
      </c>
      <c r="H3" s="2286"/>
      <c r="I3" s="2951" t="s">
        <v>2323</v>
      </c>
      <c r="J3" s="1909" t="s">
        <v>938</v>
      </c>
    </row>
    <row r="4" spans="1:16" ht="27.95" customHeight="1">
      <c r="A4" s="1341" t="s">
        <v>2294</v>
      </c>
      <c r="B4" s="4485" t="s">
        <v>2295</v>
      </c>
      <c r="C4" s="4486"/>
      <c r="D4" s="4487"/>
      <c r="E4" s="1873" t="s">
        <v>936</v>
      </c>
      <c r="F4" s="1858"/>
      <c r="G4" s="1858"/>
      <c r="H4" s="1987"/>
      <c r="I4" s="1987"/>
      <c r="J4" s="2533" t="s">
        <v>1990</v>
      </c>
      <c r="O4" s="50">
        <v>1</v>
      </c>
    </row>
    <row r="5" spans="1:16" ht="27.95" customHeight="1">
      <c r="A5" s="2584" t="s">
        <v>1875</v>
      </c>
      <c r="B5" s="4488" t="s">
        <v>1589</v>
      </c>
      <c r="C5" s="4489"/>
      <c r="D5" s="4490"/>
      <c r="E5" s="1873" t="s">
        <v>943</v>
      </c>
      <c r="F5" s="1858"/>
      <c r="G5" s="1818"/>
      <c r="H5" s="1985"/>
      <c r="I5" s="1985"/>
      <c r="J5" s="1985"/>
    </row>
    <row r="6" spans="1:16" ht="27.95" customHeight="1">
      <c r="A6" s="2595"/>
      <c r="B6" s="824" t="s">
        <v>23</v>
      </c>
      <c r="C6" s="825" t="s">
        <v>2076</v>
      </c>
      <c r="D6" s="800"/>
      <c r="E6" s="1873" t="s">
        <v>663</v>
      </c>
      <c r="F6" s="1858"/>
      <c r="G6" s="1688"/>
      <c r="H6" s="1985"/>
      <c r="I6" s="1985"/>
      <c r="J6" s="1985"/>
    </row>
    <row r="7" spans="1:16" s="2308" customFormat="1" ht="18" customHeight="1">
      <c r="A7" s="2413"/>
      <c r="B7" s="824" t="s">
        <v>1938</v>
      </c>
      <c r="C7" s="2303">
        <v>100</v>
      </c>
      <c r="D7" s="1797" t="s">
        <v>181</v>
      </c>
      <c r="E7" s="2304"/>
      <c r="F7" s="2536">
        <v>1</v>
      </c>
      <c r="G7" s="3010">
        <v>0.97640000000000005</v>
      </c>
      <c r="H7" s="2536"/>
      <c r="I7" s="2980">
        <f t="shared" ref="I7:I11" si="0">IF(OR(G7=F7,G7&gt;F7),1,0)</f>
        <v>0</v>
      </c>
      <c r="J7" s="2537"/>
      <c r="K7" s="2306"/>
      <c r="L7" s="2306"/>
      <c r="M7" s="2307"/>
      <c r="N7" s="2306"/>
      <c r="O7" s="2306"/>
      <c r="P7" s="2306"/>
    </row>
    <row r="8" spans="1:16" s="2308" customFormat="1" ht="18" customHeight="1" outlineLevel="1">
      <c r="A8" s="1162"/>
      <c r="B8" s="824" t="s">
        <v>1880</v>
      </c>
      <c r="C8" s="2303">
        <v>100</v>
      </c>
      <c r="D8" s="1797" t="s">
        <v>181</v>
      </c>
      <c r="E8" s="2304"/>
      <c r="F8" s="2536">
        <v>1</v>
      </c>
      <c r="G8" s="3010">
        <v>0.92349999999999999</v>
      </c>
      <c r="H8" s="2536"/>
      <c r="I8" s="2980">
        <f t="shared" si="0"/>
        <v>0</v>
      </c>
      <c r="J8" s="2537"/>
      <c r="K8" s="2306"/>
      <c r="L8" s="2306"/>
      <c r="M8" s="2307"/>
      <c r="N8" s="2306"/>
      <c r="O8" s="2306"/>
      <c r="P8" s="2306"/>
    </row>
    <row r="9" spans="1:16" s="2308" customFormat="1" ht="18" customHeight="1" outlineLevel="1">
      <c r="A9" s="1162"/>
      <c r="B9" s="824" t="s">
        <v>1881</v>
      </c>
      <c r="C9" s="2303">
        <v>100</v>
      </c>
      <c r="D9" s="1797" t="s">
        <v>181</v>
      </c>
      <c r="E9" s="2304"/>
      <c r="F9" s="2536">
        <v>1</v>
      </c>
      <c r="G9" s="3010">
        <v>0.95379999999999998</v>
      </c>
      <c r="H9" s="2536"/>
      <c r="I9" s="2980">
        <f t="shared" si="0"/>
        <v>0</v>
      </c>
      <c r="J9" s="2537"/>
      <c r="K9" s="2306"/>
      <c r="L9" s="2306"/>
      <c r="M9" s="2307"/>
      <c r="N9" s="2306"/>
      <c r="O9" s="2306"/>
      <c r="P9" s="2306"/>
    </row>
    <row r="10" spans="1:16" s="2308" customFormat="1" ht="18" customHeight="1" outlineLevel="1">
      <c r="A10" s="1162"/>
      <c r="B10" s="824" t="s">
        <v>1882</v>
      </c>
      <c r="C10" s="2303">
        <v>100</v>
      </c>
      <c r="D10" s="1797" t="s">
        <v>181</v>
      </c>
      <c r="E10" s="2304"/>
      <c r="F10" s="2536">
        <v>1</v>
      </c>
      <c r="G10" s="3010">
        <v>1</v>
      </c>
      <c r="H10" s="2536"/>
      <c r="I10" s="2980">
        <f t="shared" si="0"/>
        <v>1</v>
      </c>
      <c r="J10" s="2537"/>
      <c r="K10" s="2306"/>
      <c r="L10" s="2306"/>
      <c r="M10" s="2307"/>
      <c r="N10" s="2306"/>
      <c r="O10" s="2306"/>
      <c r="P10" s="2306"/>
    </row>
    <row r="11" spans="1:16" s="2308" customFormat="1" ht="18" customHeight="1" outlineLevel="1">
      <c r="A11" s="1162"/>
      <c r="B11" s="824" t="s">
        <v>1883</v>
      </c>
      <c r="C11" s="2303">
        <v>100</v>
      </c>
      <c r="D11" s="1797" t="s">
        <v>181</v>
      </c>
      <c r="E11" s="2304"/>
      <c r="F11" s="2536">
        <v>1</v>
      </c>
      <c r="G11" s="3010">
        <v>1</v>
      </c>
      <c r="H11" s="2536"/>
      <c r="I11" s="2980">
        <f t="shared" si="0"/>
        <v>1</v>
      </c>
      <c r="J11" s="2537"/>
      <c r="K11" s="2306"/>
      <c r="L11" s="2306"/>
      <c r="M11" s="2307"/>
      <c r="N11" s="2306"/>
      <c r="O11" s="2306"/>
      <c r="P11" s="2306"/>
    </row>
    <row r="12" spans="1:16" s="2308" customFormat="1" ht="18" customHeight="1">
      <c r="A12" s="1162"/>
      <c r="B12" s="824" t="s">
        <v>1884</v>
      </c>
      <c r="C12" s="2303">
        <v>100</v>
      </c>
      <c r="D12" s="1797" t="s">
        <v>181</v>
      </c>
      <c r="E12" s="2304"/>
      <c r="F12" s="2536">
        <v>1</v>
      </c>
      <c r="G12" s="3010">
        <v>0.94179999999999997</v>
      </c>
      <c r="H12" s="2536"/>
      <c r="I12" s="2980">
        <f>IF(OR(G12=F12,G12&gt;F12),1,0)</f>
        <v>0</v>
      </c>
      <c r="J12" s="2537"/>
      <c r="K12" s="2306"/>
      <c r="L12" s="2306"/>
      <c r="M12" s="2307"/>
      <c r="N12" s="2306"/>
      <c r="O12" s="2306"/>
      <c r="P12" s="2306"/>
    </row>
    <row r="13" spans="1:16" s="2308" customFormat="1" ht="18" customHeight="1" outlineLevel="1">
      <c r="A13" s="1162"/>
      <c r="B13" s="824" t="s">
        <v>1885</v>
      </c>
      <c r="C13" s="2303">
        <v>100</v>
      </c>
      <c r="D13" s="1797" t="s">
        <v>181</v>
      </c>
      <c r="E13" s="2304"/>
      <c r="F13" s="2536">
        <v>1</v>
      </c>
      <c r="G13" s="3010">
        <v>0.97989999999999999</v>
      </c>
      <c r="H13" s="2536"/>
      <c r="I13" s="2980">
        <f t="shared" ref="I13:I63" si="1">IF(OR(G13=F13,G13&gt;F13),1,0)</f>
        <v>0</v>
      </c>
      <c r="J13" s="2537"/>
      <c r="K13" s="2306"/>
      <c r="L13" s="2306"/>
      <c r="M13" s="2307"/>
      <c r="N13" s="2306"/>
      <c r="O13" s="2306"/>
      <c r="P13" s="2306"/>
    </row>
    <row r="14" spans="1:16" s="2308" customFormat="1" ht="18" customHeight="1" outlineLevel="1">
      <c r="A14" s="1162"/>
      <c r="B14" s="824" t="s">
        <v>1886</v>
      </c>
      <c r="C14" s="2303">
        <v>100</v>
      </c>
      <c r="D14" s="1797" t="s">
        <v>181</v>
      </c>
      <c r="E14" s="2304"/>
      <c r="F14" s="2536">
        <v>1</v>
      </c>
      <c r="G14" s="3010">
        <v>0.98309999999999997</v>
      </c>
      <c r="H14" s="2536"/>
      <c r="I14" s="2980">
        <f t="shared" si="1"/>
        <v>0</v>
      </c>
      <c r="J14" s="2537"/>
      <c r="K14" s="2306"/>
      <c r="L14" s="2306"/>
      <c r="M14" s="2307"/>
      <c r="N14" s="2306"/>
      <c r="O14" s="2306"/>
      <c r="P14" s="2306"/>
    </row>
    <row r="15" spans="1:16" s="2308" customFormat="1" ht="18" customHeight="1" outlineLevel="1">
      <c r="A15" s="1162"/>
      <c r="B15" s="824" t="s">
        <v>1887</v>
      </c>
      <c r="C15" s="2303">
        <v>100</v>
      </c>
      <c r="D15" s="1797" t="s">
        <v>181</v>
      </c>
      <c r="E15" s="2304"/>
      <c r="F15" s="2536">
        <v>1</v>
      </c>
      <c r="G15" s="3010">
        <v>1</v>
      </c>
      <c r="H15" s="2536"/>
      <c r="I15" s="2980">
        <f t="shared" si="1"/>
        <v>1</v>
      </c>
      <c r="J15" s="2537"/>
      <c r="K15" s="2306"/>
      <c r="L15" s="2306"/>
      <c r="M15" s="2307"/>
      <c r="N15" s="2306"/>
      <c r="O15" s="2306"/>
      <c r="P15" s="2306"/>
    </row>
    <row r="16" spans="1:16" s="2308" customFormat="1" ht="18" customHeight="1">
      <c r="A16" s="1162"/>
      <c r="B16" s="824" t="s">
        <v>1888</v>
      </c>
      <c r="C16" s="2303">
        <v>100</v>
      </c>
      <c r="D16" s="1797" t="s">
        <v>181</v>
      </c>
      <c r="E16" s="2304"/>
      <c r="F16" s="2536">
        <v>1</v>
      </c>
      <c r="G16" s="3010">
        <v>0.98609999999999998</v>
      </c>
      <c r="H16" s="2536"/>
      <c r="I16" s="2980">
        <f t="shared" si="1"/>
        <v>0</v>
      </c>
      <c r="J16" s="2537"/>
      <c r="K16" s="2306"/>
      <c r="L16" s="2306"/>
      <c r="M16" s="2307"/>
      <c r="N16" s="2306"/>
      <c r="O16" s="2306"/>
      <c r="P16" s="2306"/>
    </row>
    <row r="17" spans="1:16" s="2308" customFormat="1" ht="18" customHeight="1" outlineLevel="1">
      <c r="A17" s="1162"/>
      <c r="B17" s="824" t="s">
        <v>1889</v>
      </c>
      <c r="C17" s="2303">
        <v>100</v>
      </c>
      <c r="D17" s="1797" t="s">
        <v>181</v>
      </c>
      <c r="E17" s="2304"/>
      <c r="F17" s="2536">
        <v>1</v>
      </c>
      <c r="G17" s="3010">
        <v>0.97470000000000001</v>
      </c>
      <c r="H17" s="2536"/>
      <c r="I17" s="2980">
        <f t="shared" si="1"/>
        <v>0</v>
      </c>
      <c r="J17" s="2537"/>
      <c r="K17" s="2306"/>
      <c r="L17" s="2306"/>
      <c r="M17" s="2307"/>
      <c r="N17" s="2306"/>
      <c r="O17" s="2306"/>
      <c r="P17" s="2306"/>
    </row>
    <row r="18" spans="1:16" s="2308" customFormat="1" ht="18" customHeight="1" outlineLevel="1">
      <c r="A18" s="1162"/>
      <c r="B18" s="824" t="s">
        <v>1890</v>
      </c>
      <c r="C18" s="2303">
        <v>100</v>
      </c>
      <c r="D18" s="1797" t="s">
        <v>181</v>
      </c>
      <c r="E18" s="2304"/>
      <c r="F18" s="2536">
        <v>1</v>
      </c>
      <c r="G18" s="3010">
        <v>0.99029999999999996</v>
      </c>
      <c r="H18" s="2536"/>
      <c r="I18" s="2980">
        <f t="shared" si="1"/>
        <v>0</v>
      </c>
      <c r="J18" s="2537"/>
      <c r="K18" s="2306"/>
      <c r="L18" s="2306"/>
      <c r="M18" s="2307"/>
      <c r="N18" s="2306"/>
      <c r="O18" s="2306"/>
      <c r="P18" s="2306"/>
    </row>
    <row r="19" spans="1:16" s="2308" customFormat="1" ht="18" customHeight="1" outlineLevel="1">
      <c r="A19" s="1162"/>
      <c r="B19" s="824" t="s">
        <v>1891</v>
      </c>
      <c r="C19" s="2303">
        <v>100</v>
      </c>
      <c r="D19" s="1797" t="s">
        <v>181</v>
      </c>
      <c r="E19" s="2304"/>
      <c r="F19" s="2536">
        <v>1</v>
      </c>
      <c r="G19" s="3010">
        <v>0.98880000000000001</v>
      </c>
      <c r="H19" s="2536"/>
      <c r="I19" s="2980">
        <f t="shared" si="1"/>
        <v>0</v>
      </c>
      <c r="J19" s="2537"/>
      <c r="K19" s="2306"/>
      <c r="L19" s="2306"/>
      <c r="M19" s="2307"/>
      <c r="N19" s="2306"/>
      <c r="O19" s="2306"/>
      <c r="P19" s="2306"/>
    </row>
    <row r="20" spans="1:16" s="2308" customFormat="1" ht="18" customHeight="1">
      <c r="A20" s="1162"/>
      <c r="B20" s="824" t="s">
        <v>1892</v>
      </c>
      <c r="C20" s="2303">
        <v>100</v>
      </c>
      <c r="D20" s="1797" t="s">
        <v>181</v>
      </c>
      <c r="E20" s="2304"/>
      <c r="F20" s="2536">
        <v>1</v>
      </c>
      <c r="G20" s="3010">
        <v>0.98029999999999995</v>
      </c>
      <c r="H20" s="2536"/>
      <c r="I20" s="2980">
        <f t="shared" si="1"/>
        <v>0</v>
      </c>
      <c r="J20" s="2537"/>
      <c r="K20" s="2306"/>
      <c r="L20" s="2306"/>
      <c r="M20" s="2307"/>
      <c r="N20" s="2306"/>
      <c r="O20" s="2306"/>
      <c r="P20" s="2306"/>
    </row>
    <row r="21" spans="1:16" s="2308" customFormat="1" ht="18" customHeight="1" outlineLevel="1">
      <c r="A21" s="1162"/>
      <c r="B21" s="824" t="s">
        <v>1893</v>
      </c>
      <c r="C21" s="2303">
        <v>100</v>
      </c>
      <c r="D21" s="1797" t="s">
        <v>181</v>
      </c>
      <c r="E21" s="2304"/>
      <c r="F21" s="2536">
        <v>1</v>
      </c>
      <c r="G21" s="3010">
        <v>0.99050000000000005</v>
      </c>
      <c r="H21" s="2536"/>
      <c r="I21" s="2980">
        <f t="shared" si="1"/>
        <v>0</v>
      </c>
      <c r="J21" s="2537"/>
      <c r="K21" s="2306"/>
      <c r="L21" s="2306"/>
      <c r="M21" s="2307"/>
      <c r="N21" s="2306"/>
      <c r="O21" s="2306"/>
      <c r="P21" s="2306"/>
    </row>
    <row r="22" spans="1:16" s="2308" customFormat="1" ht="18" customHeight="1" outlineLevel="1">
      <c r="A22" s="1162"/>
      <c r="B22" s="824" t="s">
        <v>1894</v>
      </c>
      <c r="C22" s="2303">
        <v>100</v>
      </c>
      <c r="D22" s="1797" t="s">
        <v>181</v>
      </c>
      <c r="E22" s="2304"/>
      <c r="F22" s="2536">
        <v>1</v>
      </c>
      <c r="G22" s="3010">
        <v>0.99219999999999997</v>
      </c>
      <c r="H22" s="2536"/>
      <c r="I22" s="2980">
        <f t="shared" si="1"/>
        <v>0</v>
      </c>
      <c r="J22" s="2537"/>
      <c r="K22" s="2306"/>
      <c r="L22" s="2306"/>
      <c r="M22" s="2307"/>
      <c r="N22" s="2306"/>
      <c r="O22" s="2306"/>
      <c r="P22" s="2306"/>
    </row>
    <row r="23" spans="1:16" s="2308" customFormat="1" ht="18" customHeight="1" outlineLevel="1">
      <c r="A23" s="1162"/>
      <c r="B23" s="824" t="s">
        <v>1895</v>
      </c>
      <c r="C23" s="2303">
        <v>100</v>
      </c>
      <c r="D23" s="1797" t="s">
        <v>181</v>
      </c>
      <c r="E23" s="2304"/>
      <c r="F23" s="2536">
        <v>1</v>
      </c>
      <c r="G23" s="3010">
        <v>0.98850000000000005</v>
      </c>
      <c r="H23" s="2536"/>
      <c r="I23" s="2980">
        <f t="shared" si="1"/>
        <v>0</v>
      </c>
      <c r="J23" s="2537"/>
      <c r="K23" s="2306"/>
      <c r="L23" s="2306"/>
      <c r="M23" s="2307"/>
      <c r="N23" s="2306"/>
      <c r="O23" s="2306"/>
      <c r="P23" s="2306"/>
    </row>
    <row r="24" spans="1:16" s="2308" customFormat="1" ht="18" customHeight="1" outlineLevel="1">
      <c r="A24" s="1162"/>
      <c r="B24" s="824" t="s">
        <v>1896</v>
      </c>
      <c r="C24" s="2303">
        <v>100</v>
      </c>
      <c r="D24" s="1797" t="s">
        <v>181</v>
      </c>
      <c r="E24" s="2304"/>
      <c r="F24" s="2536">
        <v>1</v>
      </c>
      <c r="G24" s="3010">
        <v>1</v>
      </c>
      <c r="H24" s="2536"/>
      <c r="I24" s="2980">
        <f t="shared" si="1"/>
        <v>1</v>
      </c>
      <c r="J24" s="2537"/>
      <c r="K24" s="2306"/>
      <c r="L24" s="2306"/>
      <c r="M24" s="2307"/>
      <c r="N24" s="2306"/>
      <c r="O24" s="2306"/>
      <c r="P24" s="2306"/>
    </row>
    <row r="25" spans="1:16" s="2308" customFormat="1" ht="18" customHeight="1">
      <c r="A25" s="1162"/>
      <c r="B25" s="824" t="s">
        <v>1897</v>
      </c>
      <c r="C25" s="2303">
        <v>100</v>
      </c>
      <c r="D25" s="1797" t="s">
        <v>181</v>
      </c>
      <c r="E25" s="2304"/>
      <c r="F25" s="2536">
        <v>1</v>
      </c>
      <c r="G25" s="3010">
        <v>0.99180000000000001</v>
      </c>
      <c r="H25" s="2536"/>
      <c r="I25" s="2980">
        <f t="shared" si="1"/>
        <v>0</v>
      </c>
      <c r="J25" s="2537"/>
      <c r="K25" s="2306"/>
      <c r="L25" s="2306"/>
      <c r="M25" s="2307"/>
      <c r="N25" s="2306"/>
      <c r="O25" s="2306"/>
      <c r="P25" s="2306"/>
    </row>
    <row r="26" spans="1:16" s="2308" customFormat="1" ht="18" customHeight="1" outlineLevel="1">
      <c r="A26" s="1162"/>
      <c r="B26" s="824" t="s">
        <v>1898</v>
      </c>
      <c r="C26" s="2303">
        <v>100</v>
      </c>
      <c r="D26" s="1797" t="s">
        <v>181</v>
      </c>
      <c r="E26" s="2304"/>
      <c r="F26" s="2536">
        <v>1</v>
      </c>
      <c r="G26" s="3010">
        <v>0.97399999999999998</v>
      </c>
      <c r="H26" s="2536"/>
      <c r="I26" s="2980">
        <f t="shared" si="1"/>
        <v>0</v>
      </c>
      <c r="J26" s="2537"/>
      <c r="K26" s="2306"/>
      <c r="L26" s="2306"/>
      <c r="M26" s="2307"/>
      <c r="N26" s="2306"/>
      <c r="O26" s="2306"/>
      <c r="P26" s="2306"/>
    </row>
    <row r="27" spans="1:16" s="2308" customFormat="1" ht="18" customHeight="1" outlineLevel="1">
      <c r="A27" s="1162"/>
      <c r="B27" s="824" t="s">
        <v>1899</v>
      </c>
      <c r="C27" s="2303">
        <v>100</v>
      </c>
      <c r="D27" s="1797" t="s">
        <v>181</v>
      </c>
      <c r="E27" s="2304"/>
      <c r="F27" s="2536">
        <v>1</v>
      </c>
      <c r="G27" s="3010">
        <v>1</v>
      </c>
      <c r="H27" s="2536"/>
      <c r="I27" s="2980">
        <f t="shared" si="1"/>
        <v>1</v>
      </c>
      <c r="J27" s="2537"/>
      <c r="K27" s="2306"/>
      <c r="L27" s="2306"/>
      <c r="M27" s="2307"/>
      <c r="N27" s="2306"/>
      <c r="O27" s="2306"/>
      <c r="P27" s="2306"/>
    </row>
    <row r="28" spans="1:16" s="2308" customFormat="1" ht="18" customHeight="1">
      <c r="A28" s="1162"/>
      <c r="B28" s="824" t="s">
        <v>1900</v>
      </c>
      <c r="C28" s="2303">
        <v>100</v>
      </c>
      <c r="D28" s="1797" t="s">
        <v>181</v>
      </c>
      <c r="E28" s="2304"/>
      <c r="F28" s="2536">
        <v>1</v>
      </c>
      <c r="G28" s="3010">
        <v>0.97599999999999998</v>
      </c>
      <c r="H28" s="2536"/>
      <c r="I28" s="2980">
        <f t="shared" si="1"/>
        <v>0</v>
      </c>
      <c r="J28" s="2537"/>
      <c r="K28" s="2306"/>
      <c r="L28" s="2306"/>
      <c r="M28" s="2307"/>
      <c r="N28" s="2306"/>
      <c r="O28" s="2306"/>
      <c r="P28" s="2306"/>
    </row>
    <row r="29" spans="1:16" s="2308" customFormat="1" ht="18" customHeight="1" outlineLevel="1">
      <c r="A29" s="1162"/>
      <c r="B29" s="824" t="s">
        <v>1901</v>
      </c>
      <c r="C29" s="2303">
        <v>100</v>
      </c>
      <c r="D29" s="1797" t="s">
        <v>181</v>
      </c>
      <c r="E29" s="2304"/>
      <c r="F29" s="2536">
        <v>1</v>
      </c>
      <c r="G29" s="3010">
        <v>0.94699999999999995</v>
      </c>
      <c r="H29" s="2536"/>
      <c r="I29" s="2980">
        <f t="shared" si="1"/>
        <v>0</v>
      </c>
      <c r="J29" s="2537"/>
      <c r="K29" s="2306"/>
      <c r="L29" s="2306"/>
      <c r="M29" s="2307"/>
      <c r="N29" s="2306"/>
      <c r="O29" s="2306"/>
      <c r="P29" s="2306"/>
    </row>
    <row r="30" spans="1:16" s="2308" customFormat="1" ht="18" customHeight="1" outlineLevel="1">
      <c r="A30" s="1162"/>
      <c r="B30" s="824" t="s">
        <v>1902</v>
      </c>
      <c r="C30" s="2303">
        <v>100</v>
      </c>
      <c r="D30" s="1797" t="s">
        <v>181</v>
      </c>
      <c r="E30" s="2304"/>
      <c r="F30" s="2536">
        <v>1</v>
      </c>
      <c r="G30" s="3010">
        <v>0.98199999999999998</v>
      </c>
      <c r="H30" s="2536"/>
      <c r="I30" s="2980">
        <f t="shared" si="1"/>
        <v>0</v>
      </c>
      <c r="J30" s="2537"/>
      <c r="K30" s="2306"/>
      <c r="L30" s="2306"/>
      <c r="M30" s="2307"/>
      <c r="N30" s="2306"/>
      <c r="O30" s="2306"/>
      <c r="P30" s="2306"/>
    </row>
    <row r="31" spans="1:16" s="2308" customFormat="1" ht="18" customHeight="1" outlineLevel="1">
      <c r="A31" s="1162"/>
      <c r="B31" s="824" t="s">
        <v>1903</v>
      </c>
      <c r="C31" s="2303">
        <v>100</v>
      </c>
      <c r="D31" s="1797" t="s">
        <v>181</v>
      </c>
      <c r="E31" s="2304"/>
      <c r="F31" s="2536">
        <v>1</v>
      </c>
      <c r="G31" s="3010">
        <v>0.98860000000000003</v>
      </c>
      <c r="H31" s="2536"/>
      <c r="I31" s="2980">
        <f t="shared" si="1"/>
        <v>0</v>
      </c>
      <c r="J31" s="2537"/>
      <c r="K31" s="2306"/>
      <c r="L31" s="2306"/>
      <c r="M31" s="2307"/>
      <c r="N31" s="2306"/>
      <c r="O31" s="2306"/>
      <c r="P31" s="2306"/>
    </row>
    <row r="32" spans="1:16" s="2308" customFormat="1" ht="18" customHeight="1" outlineLevel="1">
      <c r="A32" s="1483"/>
      <c r="B32" s="824" t="s">
        <v>1904</v>
      </c>
      <c r="C32" s="2303">
        <v>100</v>
      </c>
      <c r="D32" s="1797" t="s">
        <v>181</v>
      </c>
      <c r="E32" s="2304"/>
      <c r="F32" s="2536">
        <v>1</v>
      </c>
      <c r="G32" s="3010">
        <v>1</v>
      </c>
      <c r="H32" s="2536"/>
      <c r="I32" s="2980">
        <f t="shared" si="1"/>
        <v>1</v>
      </c>
      <c r="J32" s="2537"/>
      <c r="K32" s="2306"/>
      <c r="L32" s="2306"/>
      <c r="M32" s="2307"/>
      <c r="N32" s="2306"/>
      <c r="O32" s="2306"/>
      <c r="P32" s="2306"/>
    </row>
    <row r="33" spans="1:16" s="2308" customFormat="1" ht="18" customHeight="1">
      <c r="A33" s="1162"/>
      <c r="B33" s="824" t="s">
        <v>1905</v>
      </c>
      <c r="C33" s="2303">
        <v>100</v>
      </c>
      <c r="D33" s="1797" t="s">
        <v>181</v>
      </c>
      <c r="E33" s="2304"/>
      <c r="F33" s="2536">
        <v>1</v>
      </c>
      <c r="G33" s="3010">
        <v>0.96230000000000004</v>
      </c>
      <c r="H33" s="2536"/>
      <c r="I33" s="2980">
        <f t="shared" si="1"/>
        <v>0</v>
      </c>
      <c r="J33" s="2537"/>
      <c r="K33" s="2306"/>
      <c r="L33" s="2306"/>
      <c r="M33" s="2307"/>
      <c r="N33" s="2306"/>
      <c r="O33" s="2306"/>
      <c r="P33" s="2306"/>
    </row>
    <row r="34" spans="1:16" s="2308" customFormat="1" ht="18" customHeight="1" outlineLevel="1">
      <c r="A34" s="1162"/>
      <c r="B34" s="824" t="s">
        <v>1906</v>
      </c>
      <c r="C34" s="2303">
        <v>100</v>
      </c>
      <c r="D34" s="1797" t="s">
        <v>181</v>
      </c>
      <c r="E34" s="2304"/>
      <c r="F34" s="2536">
        <v>1</v>
      </c>
      <c r="G34" s="3010">
        <v>0.99170000000000003</v>
      </c>
      <c r="H34" s="2536"/>
      <c r="I34" s="2980">
        <f t="shared" si="1"/>
        <v>0</v>
      </c>
      <c r="J34" s="2537"/>
      <c r="K34" s="2306"/>
      <c r="L34" s="2306"/>
      <c r="M34" s="2307"/>
      <c r="N34" s="2306"/>
      <c r="O34" s="2306"/>
      <c r="P34" s="2306"/>
    </row>
    <row r="35" spans="1:16" s="2308" customFormat="1" ht="18" customHeight="1" outlineLevel="1">
      <c r="A35" s="1162"/>
      <c r="B35" s="824" t="s">
        <v>1907</v>
      </c>
      <c r="C35" s="2303">
        <v>100</v>
      </c>
      <c r="D35" s="1797" t="s">
        <v>181</v>
      </c>
      <c r="E35" s="2304"/>
      <c r="F35" s="2536">
        <v>1</v>
      </c>
      <c r="G35" s="3010">
        <v>0.98040000000000005</v>
      </c>
      <c r="H35" s="2536"/>
      <c r="I35" s="2980">
        <f t="shared" si="1"/>
        <v>0</v>
      </c>
      <c r="J35" s="2537"/>
      <c r="K35" s="2306"/>
      <c r="L35" s="2306"/>
      <c r="M35" s="2307"/>
      <c r="N35" s="2306"/>
      <c r="O35" s="2306"/>
      <c r="P35" s="2306"/>
    </row>
    <row r="36" spans="1:16" s="2308" customFormat="1" ht="18" customHeight="1" outlineLevel="1">
      <c r="A36" s="1162"/>
      <c r="B36" s="824" t="s">
        <v>1908</v>
      </c>
      <c r="C36" s="2303">
        <v>100</v>
      </c>
      <c r="D36" s="1797" t="s">
        <v>181</v>
      </c>
      <c r="E36" s="2304"/>
      <c r="F36" s="2536">
        <v>1</v>
      </c>
      <c r="G36" s="3010">
        <v>0.97919999999999996</v>
      </c>
      <c r="H36" s="2536"/>
      <c r="I36" s="2980">
        <f t="shared" si="1"/>
        <v>0</v>
      </c>
      <c r="J36" s="2537"/>
      <c r="K36" s="2306"/>
      <c r="L36" s="2306"/>
      <c r="M36" s="2307"/>
      <c r="N36" s="2306"/>
      <c r="O36" s="2306"/>
      <c r="P36" s="2306"/>
    </row>
    <row r="37" spans="1:16" s="2308" customFormat="1" ht="18" customHeight="1">
      <c r="A37" s="1162"/>
      <c r="B37" s="824" t="s">
        <v>1909</v>
      </c>
      <c r="C37" s="2303">
        <v>100</v>
      </c>
      <c r="D37" s="1797" t="s">
        <v>181</v>
      </c>
      <c r="E37" s="2304"/>
      <c r="F37" s="2536">
        <v>1</v>
      </c>
      <c r="G37" s="3010">
        <v>0.98609999999999998</v>
      </c>
      <c r="H37" s="2536"/>
      <c r="I37" s="2980">
        <f t="shared" si="1"/>
        <v>0</v>
      </c>
      <c r="J37" s="2537"/>
      <c r="K37" s="2306"/>
      <c r="L37" s="2306"/>
      <c r="M37" s="2307"/>
      <c r="N37" s="2306"/>
      <c r="O37" s="2306"/>
      <c r="P37" s="2306"/>
    </row>
    <row r="38" spans="1:16" s="2308" customFormat="1" ht="18" customHeight="1">
      <c r="A38" s="1162"/>
      <c r="B38" s="824" t="s">
        <v>1910</v>
      </c>
      <c r="C38" s="2303">
        <v>100</v>
      </c>
      <c r="D38" s="1797" t="s">
        <v>181</v>
      </c>
      <c r="E38" s="2304"/>
      <c r="F38" s="2536">
        <v>1</v>
      </c>
      <c r="G38" s="3010">
        <v>0.98350000000000004</v>
      </c>
      <c r="H38" s="2536"/>
      <c r="I38" s="2980">
        <f t="shared" si="1"/>
        <v>0</v>
      </c>
      <c r="J38" s="2537"/>
      <c r="K38" s="2306"/>
      <c r="L38" s="2306"/>
      <c r="M38" s="2307"/>
      <c r="N38" s="2306"/>
      <c r="O38" s="2306"/>
      <c r="P38" s="2306"/>
    </row>
    <row r="39" spans="1:16" s="2308" customFormat="1" ht="18" customHeight="1" outlineLevel="1">
      <c r="A39" s="1162"/>
      <c r="B39" s="824" t="s">
        <v>1911</v>
      </c>
      <c r="C39" s="2303">
        <v>100</v>
      </c>
      <c r="D39" s="1797" t="s">
        <v>181</v>
      </c>
      <c r="E39" s="2304"/>
      <c r="F39" s="2536">
        <v>1</v>
      </c>
      <c r="G39" s="3010">
        <v>0.97860000000000003</v>
      </c>
      <c r="H39" s="2536"/>
      <c r="I39" s="2980">
        <f t="shared" si="1"/>
        <v>0</v>
      </c>
      <c r="J39" s="2537"/>
      <c r="K39" s="2306"/>
      <c r="L39" s="2306"/>
      <c r="M39" s="2307"/>
      <c r="N39" s="2306"/>
      <c r="O39" s="2306"/>
      <c r="P39" s="2306"/>
    </row>
    <row r="40" spans="1:16" s="2308" customFormat="1" ht="18" customHeight="1" outlineLevel="1">
      <c r="A40" s="1162"/>
      <c r="B40" s="824" t="s">
        <v>1912</v>
      </c>
      <c r="C40" s="2303">
        <v>100</v>
      </c>
      <c r="D40" s="1797" t="s">
        <v>181</v>
      </c>
      <c r="E40" s="2304"/>
      <c r="F40" s="2536">
        <v>1</v>
      </c>
      <c r="G40" s="3010">
        <v>0.99239999999999995</v>
      </c>
      <c r="H40" s="2536"/>
      <c r="I40" s="2980">
        <f t="shared" si="1"/>
        <v>0</v>
      </c>
      <c r="J40" s="2537"/>
      <c r="K40" s="2306"/>
      <c r="L40" s="2306"/>
      <c r="M40" s="2307"/>
      <c r="N40" s="2306"/>
      <c r="O40" s="2306"/>
      <c r="P40" s="2306"/>
    </row>
    <row r="41" spans="1:16" s="2308" customFormat="1" ht="18" customHeight="1">
      <c r="A41" s="1162"/>
      <c r="B41" s="824" t="s">
        <v>1913</v>
      </c>
      <c r="C41" s="2303">
        <v>100</v>
      </c>
      <c r="D41" s="1797" t="s">
        <v>181</v>
      </c>
      <c r="E41" s="2304"/>
      <c r="F41" s="2536">
        <v>1</v>
      </c>
      <c r="G41" s="3010">
        <v>0.98260000000000003</v>
      </c>
      <c r="H41" s="2536"/>
      <c r="I41" s="2980">
        <f t="shared" si="1"/>
        <v>0</v>
      </c>
      <c r="J41" s="2537"/>
      <c r="K41" s="2306"/>
      <c r="L41" s="2306"/>
      <c r="M41" s="2307"/>
      <c r="N41" s="2306"/>
      <c r="O41" s="2306"/>
      <c r="P41" s="2306"/>
    </row>
    <row r="42" spans="1:16" s="2308" customFormat="1" ht="18" customHeight="1" outlineLevel="1">
      <c r="A42" s="1162"/>
      <c r="B42" s="824" t="s">
        <v>1914</v>
      </c>
      <c r="C42" s="2303">
        <v>100</v>
      </c>
      <c r="D42" s="1797" t="s">
        <v>181</v>
      </c>
      <c r="E42" s="2304"/>
      <c r="F42" s="2536">
        <v>1</v>
      </c>
      <c r="G42" s="3010">
        <v>0.99070000000000003</v>
      </c>
      <c r="H42" s="2536"/>
      <c r="I42" s="2980">
        <f t="shared" si="1"/>
        <v>0</v>
      </c>
      <c r="J42" s="2537"/>
      <c r="K42" s="2306"/>
      <c r="L42" s="2306"/>
      <c r="M42" s="2307"/>
      <c r="N42" s="2306"/>
      <c r="O42" s="2306"/>
      <c r="P42" s="2306"/>
    </row>
    <row r="43" spans="1:16" s="2308" customFormat="1" ht="18" customHeight="1" outlineLevel="1">
      <c r="A43" s="1162"/>
      <c r="B43" s="824" t="s">
        <v>1915</v>
      </c>
      <c r="C43" s="2303">
        <v>100</v>
      </c>
      <c r="D43" s="1797" t="s">
        <v>181</v>
      </c>
      <c r="E43" s="2304"/>
      <c r="F43" s="2536">
        <v>1</v>
      </c>
      <c r="G43" s="3010">
        <v>0.98760000000000003</v>
      </c>
      <c r="H43" s="2536"/>
      <c r="I43" s="2980">
        <f t="shared" si="1"/>
        <v>0</v>
      </c>
      <c r="J43" s="2537"/>
      <c r="K43" s="2306"/>
      <c r="L43" s="2306"/>
      <c r="M43" s="2307"/>
      <c r="N43" s="2306"/>
      <c r="O43" s="2306"/>
      <c r="P43" s="2306"/>
    </row>
    <row r="44" spans="1:16" s="2308" customFormat="1" ht="18" customHeight="1" outlineLevel="1">
      <c r="A44" s="1162"/>
      <c r="B44" s="824" t="s">
        <v>1916</v>
      </c>
      <c r="C44" s="2303">
        <v>100</v>
      </c>
      <c r="D44" s="1797" t="s">
        <v>181</v>
      </c>
      <c r="E44" s="2304"/>
      <c r="F44" s="2536">
        <v>1</v>
      </c>
      <c r="G44" s="3010">
        <v>0.98609999999999998</v>
      </c>
      <c r="H44" s="2536"/>
      <c r="I44" s="2980">
        <f t="shared" si="1"/>
        <v>0</v>
      </c>
      <c r="J44" s="2537"/>
      <c r="K44" s="2306"/>
      <c r="L44" s="2306"/>
      <c r="M44" s="2307"/>
      <c r="N44" s="2306"/>
      <c r="O44" s="2306"/>
      <c r="P44" s="2306"/>
    </row>
    <row r="45" spans="1:16" s="2308" customFormat="1" ht="18" customHeight="1">
      <c r="A45" s="1162"/>
      <c r="B45" s="824" t="s">
        <v>1917</v>
      </c>
      <c r="C45" s="2303">
        <v>100</v>
      </c>
      <c r="D45" s="1797" t="s">
        <v>181</v>
      </c>
      <c r="E45" s="2304"/>
      <c r="F45" s="2536">
        <v>1</v>
      </c>
      <c r="G45" s="3010">
        <v>0.98799999999999999</v>
      </c>
      <c r="H45" s="2536"/>
      <c r="I45" s="2980">
        <f t="shared" si="1"/>
        <v>0</v>
      </c>
      <c r="J45" s="2537"/>
      <c r="K45" s="2306"/>
      <c r="L45" s="2306"/>
      <c r="M45" s="2307"/>
      <c r="N45" s="2306"/>
      <c r="O45" s="2306"/>
      <c r="P45" s="2306"/>
    </row>
    <row r="46" spans="1:16" s="2308" customFormat="1" ht="18" customHeight="1" outlineLevel="1">
      <c r="A46" s="1162"/>
      <c r="B46" s="824" t="s">
        <v>1918</v>
      </c>
      <c r="C46" s="2303">
        <v>100</v>
      </c>
      <c r="D46" s="1797" t="s">
        <v>181</v>
      </c>
      <c r="E46" s="2304"/>
      <c r="F46" s="2536">
        <v>1</v>
      </c>
      <c r="G46" s="3010">
        <v>0.99239999999999995</v>
      </c>
      <c r="H46" s="2536"/>
      <c r="I46" s="2980">
        <f t="shared" si="1"/>
        <v>0</v>
      </c>
      <c r="J46" s="2537"/>
      <c r="K46" s="2306"/>
      <c r="L46" s="2306"/>
      <c r="M46" s="2307"/>
      <c r="N46" s="2306"/>
      <c r="O46" s="2306"/>
      <c r="P46" s="2306"/>
    </row>
    <row r="47" spans="1:16" s="2308" customFormat="1" ht="18" customHeight="1" outlineLevel="1">
      <c r="A47" s="1162"/>
      <c r="B47" s="824" t="s">
        <v>1919</v>
      </c>
      <c r="C47" s="2303">
        <v>100</v>
      </c>
      <c r="D47" s="1797" t="s">
        <v>181</v>
      </c>
      <c r="E47" s="2304"/>
      <c r="F47" s="2536">
        <v>1</v>
      </c>
      <c r="G47" s="3010">
        <v>0.97250000000000003</v>
      </c>
      <c r="H47" s="2536"/>
      <c r="I47" s="2980">
        <f t="shared" si="1"/>
        <v>0</v>
      </c>
      <c r="J47" s="2537"/>
      <c r="K47" s="2306"/>
      <c r="L47" s="2306"/>
      <c r="M47" s="2307"/>
      <c r="N47" s="2306"/>
      <c r="O47" s="2306"/>
      <c r="P47" s="2306"/>
    </row>
    <row r="48" spans="1:16" s="2308" customFormat="1" ht="18" customHeight="1" outlineLevel="1">
      <c r="A48" s="1162"/>
      <c r="B48" s="824" t="s">
        <v>1920</v>
      </c>
      <c r="C48" s="2303">
        <v>100</v>
      </c>
      <c r="D48" s="1797" t="s">
        <v>181</v>
      </c>
      <c r="E48" s="2304"/>
      <c r="F48" s="2536">
        <v>1</v>
      </c>
      <c r="G48" s="3010">
        <v>0.98460000000000003</v>
      </c>
      <c r="H48" s="2536"/>
      <c r="I48" s="2980">
        <f t="shared" si="1"/>
        <v>0</v>
      </c>
      <c r="J48" s="2537"/>
      <c r="K48" s="2306"/>
      <c r="L48" s="2306"/>
      <c r="M48" s="2307"/>
      <c r="N48" s="2306"/>
      <c r="O48" s="2306"/>
      <c r="P48" s="2306"/>
    </row>
    <row r="49" spans="1:16" s="2308" customFormat="1" ht="18" customHeight="1">
      <c r="A49" s="1162"/>
      <c r="B49" s="824" t="s">
        <v>1921</v>
      </c>
      <c r="C49" s="2303">
        <v>100</v>
      </c>
      <c r="D49" s="1797" t="s">
        <v>181</v>
      </c>
      <c r="E49" s="2304"/>
      <c r="F49" s="2536">
        <v>1</v>
      </c>
      <c r="G49" s="3010">
        <v>0.9879</v>
      </c>
      <c r="H49" s="2536"/>
      <c r="I49" s="2980">
        <f t="shared" si="1"/>
        <v>0</v>
      </c>
      <c r="J49" s="2537"/>
      <c r="K49" s="2306"/>
      <c r="L49" s="2306"/>
      <c r="M49" s="2307"/>
      <c r="N49" s="2306"/>
      <c r="O49" s="2306"/>
      <c r="P49" s="2306"/>
    </row>
    <row r="50" spans="1:16" s="2308" customFormat="1" ht="18" customHeight="1" outlineLevel="1">
      <c r="A50" s="1162"/>
      <c r="B50" s="824" t="s">
        <v>1922</v>
      </c>
      <c r="C50" s="2303">
        <v>100</v>
      </c>
      <c r="D50" s="1797" t="s">
        <v>181</v>
      </c>
      <c r="E50" s="2304"/>
      <c r="F50" s="2536">
        <v>1</v>
      </c>
      <c r="G50" s="3010">
        <v>0.98</v>
      </c>
      <c r="H50" s="2536"/>
      <c r="I50" s="2980">
        <f t="shared" si="1"/>
        <v>0</v>
      </c>
      <c r="J50" s="2537"/>
      <c r="K50" s="2306"/>
      <c r="L50" s="2306"/>
      <c r="M50" s="2307"/>
      <c r="N50" s="2306"/>
      <c r="O50" s="2306"/>
      <c r="P50" s="2306"/>
    </row>
    <row r="51" spans="1:16" s="2308" customFormat="1" ht="18" customHeight="1" outlineLevel="1">
      <c r="A51" s="1162"/>
      <c r="B51" s="824" t="s">
        <v>1923</v>
      </c>
      <c r="C51" s="2303">
        <v>100</v>
      </c>
      <c r="D51" s="1797" t="s">
        <v>181</v>
      </c>
      <c r="E51" s="2304"/>
      <c r="F51" s="2536">
        <v>1</v>
      </c>
      <c r="G51" s="3010">
        <v>0.98660000000000003</v>
      </c>
      <c r="H51" s="2536"/>
      <c r="I51" s="2980">
        <f t="shared" si="1"/>
        <v>0</v>
      </c>
      <c r="J51" s="2537"/>
      <c r="K51" s="2306"/>
      <c r="L51" s="2306"/>
      <c r="M51" s="2307"/>
      <c r="N51" s="2306"/>
      <c r="O51" s="2306"/>
      <c r="P51" s="2306"/>
    </row>
    <row r="52" spans="1:16" s="2308" customFormat="1" ht="18" customHeight="1" outlineLevel="1">
      <c r="A52" s="1162"/>
      <c r="B52" s="824" t="s">
        <v>1924</v>
      </c>
      <c r="C52" s="2303">
        <v>100</v>
      </c>
      <c r="D52" s="1797" t="s">
        <v>181</v>
      </c>
      <c r="E52" s="2304"/>
      <c r="F52" s="2536">
        <v>1</v>
      </c>
      <c r="G52" s="3010">
        <v>0.97399999999999998</v>
      </c>
      <c r="H52" s="2536"/>
      <c r="I52" s="2980">
        <f t="shared" si="1"/>
        <v>0</v>
      </c>
      <c r="J52" s="2537"/>
      <c r="K52" s="2306"/>
      <c r="L52" s="2306"/>
      <c r="M52" s="2307"/>
      <c r="N52" s="2306"/>
      <c r="O52" s="2306"/>
      <c r="P52" s="2306"/>
    </row>
    <row r="53" spans="1:16" s="2308" customFormat="1" ht="18" customHeight="1" outlineLevel="1">
      <c r="A53" s="1162"/>
      <c r="B53" s="824" t="s">
        <v>1925</v>
      </c>
      <c r="C53" s="2303">
        <v>100</v>
      </c>
      <c r="D53" s="1797" t="s">
        <v>181</v>
      </c>
      <c r="E53" s="2304"/>
      <c r="F53" s="2536">
        <v>1</v>
      </c>
      <c r="G53" s="3010">
        <v>1</v>
      </c>
      <c r="H53" s="2536"/>
      <c r="I53" s="2980">
        <f t="shared" si="1"/>
        <v>1</v>
      </c>
      <c r="J53" s="2537"/>
      <c r="K53" s="2306"/>
      <c r="L53" s="2306"/>
      <c r="M53" s="2307"/>
      <c r="N53" s="2306"/>
      <c r="O53" s="2306"/>
      <c r="P53" s="2306"/>
    </row>
    <row r="54" spans="1:16" s="2308" customFormat="1" ht="18" customHeight="1">
      <c r="A54" s="1162"/>
      <c r="B54" s="824" t="s">
        <v>1926</v>
      </c>
      <c r="C54" s="2303">
        <v>100</v>
      </c>
      <c r="D54" s="1797" t="s">
        <v>181</v>
      </c>
      <c r="E54" s="2304"/>
      <c r="F54" s="2536">
        <v>1</v>
      </c>
      <c r="G54" s="3010">
        <v>0.98329999999999995</v>
      </c>
      <c r="H54" s="2536"/>
      <c r="I54" s="2980">
        <f t="shared" si="1"/>
        <v>0</v>
      </c>
      <c r="J54" s="2537"/>
      <c r="K54" s="2306"/>
      <c r="L54" s="2306"/>
      <c r="M54" s="2307"/>
      <c r="N54" s="2306"/>
      <c r="O54" s="2306"/>
      <c r="P54" s="2306"/>
    </row>
    <row r="55" spans="1:16" s="2308" customFormat="1" ht="18" customHeight="1" outlineLevel="1">
      <c r="A55" s="1162"/>
      <c r="B55" s="824" t="s">
        <v>1927</v>
      </c>
      <c r="C55" s="2303">
        <v>100</v>
      </c>
      <c r="D55" s="1797" t="s">
        <v>181</v>
      </c>
      <c r="E55" s="2304"/>
      <c r="F55" s="2536">
        <v>1</v>
      </c>
      <c r="G55" s="3010">
        <v>0.98729999999999996</v>
      </c>
      <c r="H55" s="2536"/>
      <c r="I55" s="2980">
        <f t="shared" si="1"/>
        <v>0</v>
      </c>
      <c r="J55" s="2537"/>
      <c r="K55" s="2306"/>
      <c r="L55" s="2306"/>
      <c r="M55" s="2307"/>
      <c r="N55" s="2306"/>
      <c r="O55" s="2306"/>
      <c r="P55" s="2306"/>
    </row>
    <row r="56" spans="1:16" s="2308" customFormat="1" ht="18" customHeight="1" outlineLevel="1">
      <c r="A56" s="1162"/>
      <c r="B56" s="824" t="s">
        <v>1928</v>
      </c>
      <c r="C56" s="2303">
        <v>100</v>
      </c>
      <c r="D56" s="1797" t="s">
        <v>181</v>
      </c>
      <c r="E56" s="2304"/>
      <c r="F56" s="2536">
        <v>1</v>
      </c>
      <c r="G56" s="3010">
        <v>0.9899</v>
      </c>
      <c r="H56" s="2536"/>
      <c r="I56" s="2980">
        <f t="shared" si="1"/>
        <v>0</v>
      </c>
      <c r="J56" s="2537"/>
      <c r="K56" s="2306"/>
      <c r="L56" s="2306"/>
      <c r="M56" s="2307"/>
      <c r="N56" s="2306"/>
      <c r="O56" s="2306"/>
      <c r="P56" s="2306"/>
    </row>
    <row r="57" spans="1:16" s="2308" customFormat="1" ht="18" customHeight="1">
      <c r="A57" s="1162"/>
      <c r="B57" s="824" t="s">
        <v>1929</v>
      </c>
      <c r="C57" s="2303">
        <v>100</v>
      </c>
      <c r="D57" s="1797" t="s">
        <v>181</v>
      </c>
      <c r="E57" s="2304"/>
      <c r="F57" s="2536">
        <v>1</v>
      </c>
      <c r="G57" s="3010">
        <v>0.98809999999999998</v>
      </c>
      <c r="H57" s="2536"/>
      <c r="I57" s="2980">
        <f t="shared" si="1"/>
        <v>0</v>
      </c>
      <c r="J57" s="2537"/>
      <c r="K57" s="2306"/>
      <c r="L57" s="2306"/>
      <c r="M57" s="2307"/>
      <c r="N57" s="2306"/>
      <c r="O57" s="2306"/>
      <c r="P57" s="2306"/>
    </row>
    <row r="58" spans="1:16" s="2308" customFormat="1" ht="18" customHeight="1" outlineLevel="1">
      <c r="A58" s="1162"/>
      <c r="B58" s="824" t="s">
        <v>1930</v>
      </c>
      <c r="C58" s="2303">
        <v>100</v>
      </c>
      <c r="D58" s="1797" t="s">
        <v>181</v>
      </c>
      <c r="E58" s="2304"/>
      <c r="F58" s="2536">
        <v>1</v>
      </c>
      <c r="G58" s="3010">
        <v>1</v>
      </c>
      <c r="H58" s="2536"/>
      <c r="I58" s="2980">
        <f t="shared" si="1"/>
        <v>1</v>
      </c>
      <c r="J58" s="2537"/>
      <c r="K58" s="2306"/>
      <c r="L58" s="2306"/>
      <c r="M58" s="2307"/>
      <c r="N58" s="2306"/>
      <c r="O58" s="2306"/>
      <c r="P58" s="2306"/>
    </row>
    <row r="59" spans="1:16" s="2308" customFormat="1" ht="18" customHeight="1" outlineLevel="1">
      <c r="A59" s="1162"/>
      <c r="B59" s="824" t="s">
        <v>1931</v>
      </c>
      <c r="C59" s="2303">
        <v>100</v>
      </c>
      <c r="D59" s="1797" t="s">
        <v>181</v>
      </c>
      <c r="E59" s="2304"/>
      <c r="F59" s="2536">
        <v>1</v>
      </c>
      <c r="G59" s="3010">
        <v>0.97419999999999995</v>
      </c>
      <c r="H59" s="2536"/>
      <c r="I59" s="2980">
        <f t="shared" si="1"/>
        <v>0</v>
      </c>
      <c r="J59" s="2537"/>
      <c r="K59" s="2306"/>
      <c r="L59" s="2306"/>
      <c r="M59" s="2307"/>
      <c r="N59" s="2306"/>
      <c r="O59" s="2306"/>
      <c r="P59" s="2306"/>
    </row>
    <row r="60" spans="1:16" s="2308" customFormat="1" ht="18" customHeight="1">
      <c r="A60" s="2410"/>
      <c r="B60" s="824" t="s">
        <v>1932</v>
      </c>
      <c r="C60" s="2303">
        <v>100</v>
      </c>
      <c r="D60" s="1797" t="s">
        <v>181</v>
      </c>
      <c r="E60" s="2304"/>
      <c r="F60" s="2536">
        <v>1</v>
      </c>
      <c r="G60" s="3010">
        <v>0.99529999999999996</v>
      </c>
      <c r="H60" s="2536"/>
      <c r="I60" s="2980">
        <f t="shared" si="1"/>
        <v>0</v>
      </c>
      <c r="J60" s="2537"/>
      <c r="K60" s="2306"/>
      <c r="L60" s="2306"/>
      <c r="M60" s="2307"/>
      <c r="N60" s="2306"/>
      <c r="O60" s="2306"/>
      <c r="P60" s="2306"/>
    </row>
    <row r="61" spans="1:16" s="2308" customFormat="1" ht="18" customHeight="1" outlineLevel="1">
      <c r="A61" s="1162"/>
      <c r="B61" s="824" t="s">
        <v>1933</v>
      </c>
      <c r="C61" s="2303">
        <v>100</v>
      </c>
      <c r="D61" s="1797" t="s">
        <v>181</v>
      </c>
      <c r="E61" s="2304"/>
      <c r="F61" s="2536">
        <v>1</v>
      </c>
      <c r="G61" s="3010">
        <v>0.87590000000000001</v>
      </c>
      <c r="H61" s="2536"/>
      <c r="I61" s="2980">
        <f t="shared" si="1"/>
        <v>0</v>
      </c>
      <c r="J61" s="2537"/>
      <c r="K61" s="2306"/>
      <c r="L61" s="2306"/>
      <c r="M61" s="2307"/>
      <c r="N61" s="2306"/>
      <c r="O61" s="2306"/>
      <c r="P61" s="2306"/>
    </row>
    <row r="62" spans="1:16" s="2308" customFormat="1" ht="18" customHeight="1" outlineLevel="1">
      <c r="A62" s="1162"/>
      <c r="B62" s="824" t="s">
        <v>1934</v>
      </c>
      <c r="C62" s="2303">
        <v>100</v>
      </c>
      <c r="D62" s="1797" t="s">
        <v>181</v>
      </c>
      <c r="E62" s="2304"/>
      <c r="F62" s="2536">
        <v>1</v>
      </c>
      <c r="G62" s="3010">
        <v>0.98140000000000005</v>
      </c>
      <c r="H62" s="2536"/>
      <c r="I62" s="2980">
        <f t="shared" si="1"/>
        <v>0</v>
      </c>
      <c r="J62" s="2537"/>
      <c r="K62" s="2306"/>
      <c r="L62" s="2306"/>
      <c r="M62" s="2307"/>
      <c r="N62" s="2306"/>
      <c r="O62" s="2306"/>
      <c r="P62" s="2306"/>
    </row>
    <row r="63" spans="1:16" s="2308" customFormat="1" ht="18" customHeight="1">
      <c r="A63" s="974"/>
      <c r="B63" s="866" t="s">
        <v>1935</v>
      </c>
      <c r="C63" s="2303">
        <v>100</v>
      </c>
      <c r="D63" s="1797" t="s">
        <v>181</v>
      </c>
      <c r="E63" s="2315"/>
      <c r="F63" s="2536">
        <v>1</v>
      </c>
      <c r="G63" s="3010">
        <v>0.91279999999999994</v>
      </c>
      <c r="H63" s="2536"/>
      <c r="I63" s="2980">
        <f t="shared" si="1"/>
        <v>0</v>
      </c>
      <c r="J63" s="2538"/>
      <c r="K63" s="2317"/>
      <c r="L63" s="2318"/>
    </row>
    <row r="64" spans="1:16" ht="27.95" customHeight="1">
      <c r="A64" s="1279"/>
      <c r="B64" s="990"/>
      <c r="C64" s="2897" t="s">
        <v>71</v>
      </c>
      <c r="D64" s="2898"/>
      <c r="E64" s="2238"/>
      <c r="F64" s="2238"/>
      <c r="G64" s="3011"/>
      <c r="H64" s="2217"/>
      <c r="I64" s="2217"/>
      <c r="J64" s="2217"/>
    </row>
    <row r="65" spans="1:16" ht="27.95" customHeight="1">
      <c r="A65" s="1001" t="s">
        <v>2298</v>
      </c>
      <c r="B65" s="4654" t="s">
        <v>2296</v>
      </c>
      <c r="C65" s="4655"/>
      <c r="D65" s="4656"/>
      <c r="E65" s="1872" t="s">
        <v>936</v>
      </c>
      <c r="F65" s="1928"/>
      <c r="G65" s="3012"/>
      <c r="H65" s="1987"/>
      <c r="I65" s="1987"/>
      <c r="J65" s="2533" t="s">
        <v>1990</v>
      </c>
      <c r="O65" s="50">
        <v>2</v>
      </c>
    </row>
    <row r="66" spans="1:16" ht="27.95" customHeight="1">
      <c r="A66" s="2896" t="s">
        <v>1875</v>
      </c>
      <c r="B66" s="4488" t="s">
        <v>1590</v>
      </c>
      <c r="C66" s="4489"/>
      <c r="D66" s="4490"/>
      <c r="E66" s="1873" t="s">
        <v>943</v>
      </c>
      <c r="F66" s="1858"/>
      <c r="G66" s="3013"/>
      <c r="H66" s="1985"/>
      <c r="I66" s="1985"/>
      <c r="J66" s="1985"/>
    </row>
    <row r="67" spans="1:16" ht="27.95" customHeight="1">
      <c r="A67" s="1342"/>
      <c r="B67" s="824" t="s">
        <v>23</v>
      </c>
      <c r="C67" s="825" t="s">
        <v>2078</v>
      </c>
      <c r="D67" s="800"/>
      <c r="E67" s="1873" t="s">
        <v>663</v>
      </c>
      <c r="F67" s="1858"/>
      <c r="G67" s="3014"/>
      <c r="H67" s="1985"/>
      <c r="I67" s="1985"/>
      <c r="J67" s="1985"/>
      <c r="K67" s="119" t="s">
        <v>2077</v>
      </c>
    </row>
    <row r="68" spans="1:16" s="2308" customFormat="1" ht="18" customHeight="1">
      <c r="A68" s="2413"/>
      <c r="B68" s="824" t="s">
        <v>1938</v>
      </c>
      <c r="C68" s="2303">
        <v>100</v>
      </c>
      <c r="D68" s="1797" t="s">
        <v>181</v>
      </c>
      <c r="E68" s="2304"/>
      <c r="F68" s="2536">
        <v>1</v>
      </c>
      <c r="G68" s="3010"/>
      <c r="H68" s="2536"/>
      <c r="I68" s="2536"/>
      <c r="J68" s="2537"/>
      <c r="K68" s="2306"/>
      <c r="L68" s="2306"/>
      <c r="M68" s="2307"/>
      <c r="N68" s="2306"/>
      <c r="O68" s="2306"/>
      <c r="P68" s="2306"/>
    </row>
    <row r="69" spans="1:16" s="2308" customFormat="1" ht="18" customHeight="1" outlineLevel="1">
      <c r="A69" s="1162"/>
      <c r="B69" s="824" t="s">
        <v>1880</v>
      </c>
      <c r="C69" s="2303">
        <v>100</v>
      </c>
      <c r="D69" s="1797" t="s">
        <v>181</v>
      </c>
      <c r="E69" s="2304"/>
      <c r="F69" s="2536">
        <v>1</v>
      </c>
      <c r="G69" s="3010"/>
      <c r="H69" s="2536"/>
      <c r="I69" s="2536"/>
      <c r="J69" s="2537"/>
      <c r="K69" s="2306"/>
      <c r="L69" s="2306"/>
      <c r="M69" s="2307"/>
      <c r="N69" s="2306"/>
      <c r="O69" s="2306"/>
      <c r="P69" s="2306"/>
    </row>
    <row r="70" spans="1:16" s="2308" customFormat="1" ht="18" customHeight="1" outlineLevel="1">
      <c r="A70" s="1162"/>
      <c r="B70" s="824" t="s">
        <v>1881</v>
      </c>
      <c r="C70" s="2303">
        <v>100</v>
      </c>
      <c r="D70" s="1797" t="s">
        <v>181</v>
      </c>
      <c r="E70" s="2304"/>
      <c r="F70" s="2536">
        <v>1</v>
      </c>
      <c r="G70" s="3010"/>
      <c r="H70" s="2536"/>
      <c r="I70" s="2536"/>
      <c r="J70" s="2537"/>
      <c r="K70" s="2306"/>
      <c r="L70" s="2306"/>
      <c r="M70" s="2307"/>
      <c r="N70" s="2306"/>
      <c r="O70" s="2306"/>
      <c r="P70" s="2306"/>
    </row>
    <row r="71" spans="1:16" s="2308" customFormat="1" ht="18" customHeight="1" outlineLevel="1">
      <c r="A71" s="1162"/>
      <c r="B71" s="824" t="s">
        <v>1882</v>
      </c>
      <c r="C71" s="2303">
        <v>100</v>
      </c>
      <c r="D71" s="1797" t="s">
        <v>181</v>
      </c>
      <c r="E71" s="2304"/>
      <c r="F71" s="2536">
        <v>1</v>
      </c>
      <c r="G71" s="3010"/>
      <c r="H71" s="2536"/>
      <c r="I71" s="2536"/>
      <c r="J71" s="2537"/>
      <c r="K71" s="2306"/>
      <c r="L71" s="2306"/>
      <c r="M71" s="2307"/>
      <c r="N71" s="2306"/>
      <c r="O71" s="2306"/>
      <c r="P71" s="2306"/>
    </row>
    <row r="72" spans="1:16" s="2308" customFormat="1" ht="18" customHeight="1" outlineLevel="1">
      <c r="A72" s="1162"/>
      <c r="B72" s="824" t="s">
        <v>1883</v>
      </c>
      <c r="C72" s="2303">
        <v>100</v>
      </c>
      <c r="D72" s="1797" t="s">
        <v>181</v>
      </c>
      <c r="E72" s="2304"/>
      <c r="F72" s="2536">
        <v>1</v>
      </c>
      <c r="G72" s="3010"/>
      <c r="H72" s="2536"/>
      <c r="I72" s="2536"/>
      <c r="J72" s="2537"/>
      <c r="K72" s="2306"/>
      <c r="L72" s="2306"/>
      <c r="M72" s="2307"/>
      <c r="N72" s="2306"/>
      <c r="O72" s="2306"/>
      <c r="P72" s="2306"/>
    </row>
    <row r="73" spans="1:16" s="2308" customFormat="1" ht="18" customHeight="1">
      <c r="A73" s="1162"/>
      <c r="B73" s="824" t="s">
        <v>1884</v>
      </c>
      <c r="C73" s="2303">
        <v>100</v>
      </c>
      <c r="D73" s="1797" t="s">
        <v>181</v>
      </c>
      <c r="E73" s="2304"/>
      <c r="F73" s="2536">
        <v>1</v>
      </c>
      <c r="G73" s="3010">
        <v>0.97640000000000005</v>
      </c>
      <c r="H73" s="2536"/>
      <c r="I73" s="2980">
        <f>IF(OR(G73=F73,G73&gt;F73),1,0)</f>
        <v>0</v>
      </c>
      <c r="J73" s="2537"/>
      <c r="K73" s="2306"/>
      <c r="L73" s="2306"/>
      <c r="M73" s="2307"/>
      <c r="N73" s="2306"/>
      <c r="O73" s="2306"/>
      <c r="P73" s="2306"/>
    </row>
    <row r="74" spans="1:16" s="2308" customFormat="1" ht="18" customHeight="1" outlineLevel="1">
      <c r="A74" s="1162"/>
      <c r="B74" s="824" t="s">
        <v>1885</v>
      </c>
      <c r="C74" s="2303">
        <v>100</v>
      </c>
      <c r="D74" s="1797" t="s">
        <v>181</v>
      </c>
      <c r="E74" s="2304"/>
      <c r="F74" s="2536">
        <v>1</v>
      </c>
      <c r="G74" s="3010"/>
      <c r="H74" s="2536"/>
      <c r="I74" s="2980">
        <f t="shared" ref="I74:I124" si="2">IF(OR(G74=F74,G74&gt;F74),1,0)</f>
        <v>0</v>
      </c>
      <c r="J74" s="2537"/>
      <c r="K74" s="2306"/>
      <c r="L74" s="2306"/>
      <c r="M74" s="2307"/>
      <c r="N74" s="2306"/>
      <c r="O74" s="2306"/>
      <c r="P74" s="2306"/>
    </row>
    <row r="75" spans="1:16" s="2308" customFormat="1" ht="18" customHeight="1" outlineLevel="1">
      <c r="A75" s="1162"/>
      <c r="B75" s="824" t="s">
        <v>1886</v>
      </c>
      <c r="C75" s="2303">
        <v>100</v>
      </c>
      <c r="D75" s="1797" t="s">
        <v>181</v>
      </c>
      <c r="E75" s="2304"/>
      <c r="F75" s="2536">
        <v>1</v>
      </c>
      <c r="G75" s="3010"/>
      <c r="H75" s="2536"/>
      <c r="I75" s="2980">
        <f t="shared" si="2"/>
        <v>0</v>
      </c>
      <c r="J75" s="2537"/>
      <c r="K75" s="2306"/>
      <c r="L75" s="2306"/>
      <c r="M75" s="2307"/>
      <c r="N75" s="2306"/>
      <c r="O75" s="2306"/>
      <c r="P75" s="2306"/>
    </row>
    <row r="76" spans="1:16" s="2308" customFormat="1" ht="18" customHeight="1" outlineLevel="1">
      <c r="A76" s="1162"/>
      <c r="B76" s="824" t="s">
        <v>1887</v>
      </c>
      <c r="C76" s="2303">
        <v>100</v>
      </c>
      <c r="D76" s="1797" t="s">
        <v>181</v>
      </c>
      <c r="E76" s="2304"/>
      <c r="F76" s="2536">
        <v>1</v>
      </c>
      <c r="G76" s="3010"/>
      <c r="H76" s="2536"/>
      <c r="I76" s="2980">
        <f t="shared" si="2"/>
        <v>0</v>
      </c>
      <c r="J76" s="2537"/>
      <c r="K76" s="2306"/>
      <c r="L76" s="2306"/>
      <c r="M76" s="2307"/>
      <c r="N76" s="2306"/>
      <c r="O76" s="2306"/>
      <c r="P76" s="2306"/>
    </row>
    <row r="77" spans="1:16" s="2308" customFormat="1" ht="18" customHeight="1">
      <c r="A77" s="1162"/>
      <c r="B77" s="824" t="s">
        <v>1888</v>
      </c>
      <c r="C77" s="2303">
        <v>100</v>
      </c>
      <c r="D77" s="1797" t="s">
        <v>181</v>
      </c>
      <c r="E77" s="2304"/>
      <c r="F77" s="2536">
        <v>1</v>
      </c>
      <c r="G77" s="3010">
        <v>0.97519999999999996</v>
      </c>
      <c r="H77" s="2536"/>
      <c r="I77" s="2980">
        <f t="shared" si="2"/>
        <v>0</v>
      </c>
      <c r="J77" s="2537"/>
      <c r="K77" s="2306"/>
      <c r="L77" s="2306"/>
      <c r="M77" s="2307"/>
      <c r="N77" s="2306"/>
      <c r="O77" s="2306"/>
      <c r="P77" s="2306"/>
    </row>
    <row r="78" spans="1:16" s="2308" customFormat="1" ht="18" customHeight="1" outlineLevel="1">
      <c r="A78" s="1162"/>
      <c r="B78" s="824" t="s">
        <v>1889</v>
      </c>
      <c r="C78" s="2303">
        <v>100</v>
      </c>
      <c r="D78" s="1797" t="s">
        <v>181</v>
      </c>
      <c r="E78" s="2304"/>
      <c r="F78" s="2536">
        <v>1</v>
      </c>
      <c r="G78" s="3010"/>
      <c r="H78" s="2536"/>
      <c r="I78" s="2980">
        <f t="shared" si="2"/>
        <v>0</v>
      </c>
      <c r="J78" s="2537"/>
      <c r="K78" s="2306"/>
      <c r="L78" s="2306"/>
      <c r="M78" s="2307"/>
      <c r="N78" s="2306"/>
      <c r="O78" s="2306"/>
      <c r="P78" s="2306"/>
    </row>
    <row r="79" spans="1:16" s="2308" customFormat="1" ht="18" customHeight="1" outlineLevel="1">
      <c r="A79" s="1162"/>
      <c r="B79" s="824" t="s">
        <v>1890</v>
      </c>
      <c r="C79" s="2303">
        <v>100</v>
      </c>
      <c r="D79" s="1797" t="s">
        <v>181</v>
      </c>
      <c r="E79" s="2304"/>
      <c r="F79" s="2536">
        <v>1</v>
      </c>
      <c r="G79" s="3010"/>
      <c r="H79" s="2536"/>
      <c r="I79" s="2980">
        <f t="shared" si="2"/>
        <v>0</v>
      </c>
      <c r="J79" s="2537"/>
      <c r="K79" s="2306"/>
      <c r="L79" s="2306"/>
      <c r="M79" s="2307"/>
      <c r="N79" s="2306"/>
      <c r="O79" s="2306"/>
      <c r="P79" s="2306"/>
    </row>
    <row r="80" spans="1:16" s="2308" customFormat="1" ht="18" customHeight="1" outlineLevel="1">
      <c r="A80" s="1162"/>
      <c r="B80" s="824" t="s">
        <v>1891</v>
      </c>
      <c r="C80" s="2303">
        <v>100</v>
      </c>
      <c r="D80" s="1797" t="s">
        <v>181</v>
      </c>
      <c r="E80" s="2304"/>
      <c r="F80" s="2536">
        <v>1</v>
      </c>
      <c r="G80" s="3010"/>
      <c r="H80" s="2536"/>
      <c r="I80" s="2980">
        <f t="shared" si="2"/>
        <v>0</v>
      </c>
      <c r="J80" s="2537"/>
      <c r="K80" s="2306"/>
      <c r="L80" s="2306"/>
      <c r="M80" s="2307"/>
      <c r="N80" s="2306"/>
      <c r="O80" s="2306"/>
      <c r="P80" s="2306"/>
    </row>
    <row r="81" spans="1:16" s="2308" customFormat="1" ht="18" customHeight="1">
      <c r="A81" s="1162"/>
      <c r="B81" s="824" t="s">
        <v>1892</v>
      </c>
      <c r="C81" s="2303">
        <v>100</v>
      </c>
      <c r="D81" s="1797" t="s">
        <v>181</v>
      </c>
      <c r="E81" s="2304"/>
      <c r="F81" s="2536">
        <v>1</v>
      </c>
      <c r="G81" s="3010">
        <v>0.98329999999999995</v>
      </c>
      <c r="H81" s="2536"/>
      <c r="I81" s="2980">
        <f t="shared" si="2"/>
        <v>0</v>
      </c>
      <c r="J81" s="2537"/>
      <c r="K81" s="2306"/>
      <c r="L81" s="2306"/>
      <c r="M81" s="2307"/>
      <c r="N81" s="2306"/>
      <c r="O81" s="2306"/>
      <c r="P81" s="2306"/>
    </row>
    <row r="82" spans="1:16" s="2308" customFormat="1" ht="18" customHeight="1" outlineLevel="1">
      <c r="A82" s="1162"/>
      <c r="B82" s="824" t="s">
        <v>1893</v>
      </c>
      <c r="C82" s="2303">
        <v>100</v>
      </c>
      <c r="D82" s="1797" t="s">
        <v>181</v>
      </c>
      <c r="E82" s="2304"/>
      <c r="F82" s="2536">
        <v>1</v>
      </c>
      <c r="G82" s="3010"/>
      <c r="H82" s="2536"/>
      <c r="I82" s="2980">
        <f t="shared" si="2"/>
        <v>0</v>
      </c>
      <c r="J82" s="2537"/>
      <c r="K82" s="2306"/>
      <c r="L82" s="2306"/>
      <c r="M82" s="2307"/>
      <c r="N82" s="2306"/>
      <c r="O82" s="2306"/>
      <c r="P82" s="2306"/>
    </row>
    <row r="83" spans="1:16" s="2308" customFormat="1" ht="18" customHeight="1" outlineLevel="1">
      <c r="A83" s="1162"/>
      <c r="B83" s="824" t="s">
        <v>1894</v>
      </c>
      <c r="C83" s="2303">
        <v>100</v>
      </c>
      <c r="D83" s="1797" t="s">
        <v>181</v>
      </c>
      <c r="E83" s="2304"/>
      <c r="F83" s="2536">
        <v>1</v>
      </c>
      <c r="G83" s="3010"/>
      <c r="H83" s="2536"/>
      <c r="I83" s="2980">
        <f t="shared" si="2"/>
        <v>0</v>
      </c>
      <c r="J83" s="2537"/>
      <c r="K83" s="2306"/>
      <c r="L83" s="2306"/>
      <c r="M83" s="2307"/>
      <c r="N83" s="2306"/>
      <c r="O83" s="2306"/>
      <c r="P83" s="2306"/>
    </row>
    <row r="84" spans="1:16" s="2308" customFormat="1" ht="18" customHeight="1" outlineLevel="1">
      <c r="A84" s="1162"/>
      <c r="B84" s="824" t="s">
        <v>1895</v>
      </c>
      <c r="C84" s="2303">
        <v>100</v>
      </c>
      <c r="D84" s="1797" t="s">
        <v>181</v>
      </c>
      <c r="E84" s="2304"/>
      <c r="F84" s="2536">
        <v>1</v>
      </c>
      <c r="G84" s="3010"/>
      <c r="H84" s="2536"/>
      <c r="I84" s="2980">
        <f t="shared" si="2"/>
        <v>0</v>
      </c>
      <c r="J84" s="2537"/>
      <c r="K84" s="2306"/>
      <c r="L84" s="2306"/>
      <c r="M84" s="2307"/>
      <c r="N84" s="2306"/>
      <c r="O84" s="2306"/>
      <c r="P84" s="2306"/>
    </row>
    <row r="85" spans="1:16" s="2308" customFormat="1" ht="18" customHeight="1" outlineLevel="1">
      <c r="A85" s="1162"/>
      <c r="B85" s="824" t="s">
        <v>1896</v>
      </c>
      <c r="C85" s="2303">
        <v>100</v>
      </c>
      <c r="D85" s="1797" t="s">
        <v>181</v>
      </c>
      <c r="E85" s="2304"/>
      <c r="F85" s="2536">
        <v>1</v>
      </c>
      <c r="G85" s="3010"/>
      <c r="H85" s="2536"/>
      <c r="I85" s="2980">
        <f t="shared" si="2"/>
        <v>0</v>
      </c>
      <c r="J85" s="2537"/>
      <c r="K85" s="2306"/>
      <c r="L85" s="2306"/>
      <c r="M85" s="2307"/>
      <c r="N85" s="2306"/>
      <c r="O85" s="2306"/>
      <c r="P85" s="2306"/>
    </row>
    <row r="86" spans="1:16" s="2308" customFormat="1" ht="18" customHeight="1">
      <c r="A86" s="1162"/>
      <c r="B86" s="824" t="s">
        <v>1897</v>
      </c>
      <c r="C86" s="2303">
        <v>100</v>
      </c>
      <c r="D86" s="1797" t="s">
        <v>181</v>
      </c>
      <c r="E86" s="2304"/>
      <c r="F86" s="2536">
        <v>1</v>
      </c>
      <c r="G86" s="3010">
        <v>0.98319999999999996</v>
      </c>
      <c r="H86" s="2536"/>
      <c r="I86" s="2980">
        <f t="shared" si="2"/>
        <v>0</v>
      </c>
      <c r="J86" s="2537"/>
      <c r="K86" s="2306"/>
      <c r="L86" s="2306"/>
      <c r="M86" s="2307"/>
      <c r="N86" s="2306"/>
      <c r="O86" s="2306"/>
      <c r="P86" s="2306"/>
    </row>
    <row r="87" spans="1:16" s="2308" customFormat="1" ht="18" customHeight="1" outlineLevel="1">
      <c r="A87" s="1162"/>
      <c r="B87" s="824" t="s">
        <v>1898</v>
      </c>
      <c r="C87" s="2303">
        <v>100</v>
      </c>
      <c r="D87" s="1797" t="s">
        <v>181</v>
      </c>
      <c r="E87" s="2304"/>
      <c r="F87" s="2536">
        <v>1</v>
      </c>
      <c r="G87" s="3010"/>
      <c r="H87" s="2536"/>
      <c r="I87" s="2980">
        <f t="shared" si="2"/>
        <v>0</v>
      </c>
      <c r="J87" s="2537"/>
      <c r="K87" s="2306"/>
      <c r="L87" s="2306"/>
      <c r="M87" s="2307"/>
      <c r="N87" s="2306"/>
      <c r="O87" s="2306"/>
      <c r="P87" s="2306"/>
    </row>
    <row r="88" spans="1:16" s="2308" customFormat="1" ht="18" customHeight="1" outlineLevel="1">
      <c r="A88" s="1162"/>
      <c r="B88" s="824" t="s">
        <v>1899</v>
      </c>
      <c r="C88" s="2303">
        <v>100</v>
      </c>
      <c r="D88" s="1797" t="s">
        <v>181</v>
      </c>
      <c r="E88" s="2304"/>
      <c r="F88" s="2536">
        <v>1</v>
      </c>
      <c r="G88" s="3010"/>
      <c r="H88" s="2536"/>
      <c r="I88" s="2980">
        <f t="shared" si="2"/>
        <v>0</v>
      </c>
      <c r="J88" s="2537"/>
      <c r="K88" s="2306"/>
      <c r="L88" s="2306"/>
      <c r="M88" s="2307"/>
      <c r="N88" s="2306"/>
      <c r="O88" s="2306"/>
      <c r="P88" s="2306"/>
    </row>
    <row r="89" spans="1:16" s="2308" customFormat="1" ht="18" customHeight="1">
      <c r="A89" s="1162"/>
      <c r="B89" s="824" t="s">
        <v>1900</v>
      </c>
      <c r="C89" s="2303">
        <v>100</v>
      </c>
      <c r="D89" s="1797" t="s">
        <v>181</v>
      </c>
      <c r="E89" s="2304"/>
      <c r="F89" s="2536">
        <v>1</v>
      </c>
      <c r="G89" s="3010">
        <v>0.98140000000000005</v>
      </c>
      <c r="H89" s="2536"/>
      <c r="I89" s="2980">
        <f t="shared" si="2"/>
        <v>0</v>
      </c>
      <c r="J89" s="2537"/>
      <c r="K89" s="2306"/>
      <c r="L89" s="2306"/>
      <c r="M89" s="2307"/>
      <c r="N89" s="2306"/>
      <c r="O89" s="2306"/>
      <c r="P89" s="2306"/>
    </row>
    <row r="90" spans="1:16" s="2308" customFormat="1" ht="18" customHeight="1" outlineLevel="1">
      <c r="A90" s="1162"/>
      <c r="B90" s="824" t="s">
        <v>1901</v>
      </c>
      <c r="C90" s="2303">
        <v>100</v>
      </c>
      <c r="D90" s="1797" t="s">
        <v>181</v>
      </c>
      <c r="E90" s="2304"/>
      <c r="F90" s="2536">
        <v>1</v>
      </c>
      <c r="G90" s="3010"/>
      <c r="H90" s="2536"/>
      <c r="I90" s="2980">
        <f t="shared" si="2"/>
        <v>0</v>
      </c>
      <c r="J90" s="2537"/>
      <c r="K90" s="2306"/>
      <c r="L90" s="2306"/>
      <c r="M90" s="2307"/>
      <c r="N90" s="2306"/>
      <c r="O90" s="2306"/>
      <c r="P90" s="2306"/>
    </row>
    <row r="91" spans="1:16" s="2308" customFormat="1" ht="18" customHeight="1" outlineLevel="1">
      <c r="A91" s="1162"/>
      <c r="B91" s="824" t="s">
        <v>1902</v>
      </c>
      <c r="C91" s="2303">
        <v>100</v>
      </c>
      <c r="D91" s="1797" t="s">
        <v>181</v>
      </c>
      <c r="E91" s="2304"/>
      <c r="F91" s="2536">
        <v>1</v>
      </c>
      <c r="G91" s="3010"/>
      <c r="H91" s="2536"/>
      <c r="I91" s="2980">
        <f t="shared" si="2"/>
        <v>0</v>
      </c>
      <c r="J91" s="2537"/>
      <c r="K91" s="2306"/>
      <c r="L91" s="2306"/>
      <c r="M91" s="2307"/>
      <c r="N91" s="2306"/>
      <c r="O91" s="2306"/>
      <c r="P91" s="2306"/>
    </row>
    <row r="92" spans="1:16" s="2308" customFormat="1" ht="18" customHeight="1" outlineLevel="1">
      <c r="A92" s="1162"/>
      <c r="B92" s="824" t="s">
        <v>1903</v>
      </c>
      <c r="C92" s="2303">
        <v>100</v>
      </c>
      <c r="D92" s="1797" t="s">
        <v>181</v>
      </c>
      <c r="E92" s="2304"/>
      <c r="F92" s="2536">
        <v>1</v>
      </c>
      <c r="G92" s="3010"/>
      <c r="H92" s="2536"/>
      <c r="I92" s="2980">
        <f t="shared" si="2"/>
        <v>0</v>
      </c>
      <c r="J92" s="2537"/>
      <c r="K92" s="2306"/>
      <c r="L92" s="2306"/>
      <c r="M92" s="2307"/>
      <c r="N92" s="2306"/>
      <c r="O92" s="2306"/>
      <c r="P92" s="2306"/>
    </row>
    <row r="93" spans="1:16" s="2308" customFormat="1" ht="18" customHeight="1" outlineLevel="1">
      <c r="A93" s="1483"/>
      <c r="B93" s="824" t="s">
        <v>1904</v>
      </c>
      <c r="C93" s="2303">
        <v>100</v>
      </c>
      <c r="D93" s="1797" t="s">
        <v>181</v>
      </c>
      <c r="E93" s="2304"/>
      <c r="F93" s="2536">
        <v>1</v>
      </c>
      <c r="G93" s="3010"/>
      <c r="H93" s="2536"/>
      <c r="I93" s="2980">
        <f t="shared" si="2"/>
        <v>0</v>
      </c>
      <c r="J93" s="2537"/>
      <c r="K93" s="2306"/>
      <c r="L93" s="2306"/>
      <c r="M93" s="2307"/>
      <c r="N93" s="2306"/>
      <c r="O93" s="2306"/>
      <c r="P93" s="2306"/>
    </row>
    <row r="94" spans="1:16" s="2308" customFormat="1" ht="18" customHeight="1">
      <c r="A94" s="1162"/>
      <c r="B94" s="824" t="s">
        <v>1905</v>
      </c>
      <c r="C94" s="2303">
        <v>100</v>
      </c>
      <c r="D94" s="1797" t="s">
        <v>181</v>
      </c>
      <c r="E94" s="2304"/>
      <c r="F94" s="2536">
        <v>1</v>
      </c>
      <c r="G94" s="3010">
        <v>0.9839</v>
      </c>
      <c r="H94" s="2536"/>
      <c r="I94" s="2980">
        <f t="shared" si="2"/>
        <v>0</v>
      </c>
      <c r="J94" s="2537"/>
      <c r="K94" s="2306"/>
      <c r="L94" s="2306"/>
      <c r="M94" s="2307"/>
      <c r="N94" s="2306"/>
      <c r="O94" s="2306"/>
      <c r="P94" s="2306"/>
    </row>
    <row r="95" spans="1:16" s="2308" customFormat="1" ht="18" customHeight="1" outlineLevel="1">
      <c r="A95" s="1162"/>
      <c r="B95" s="824" t="s">
        <v>1906</v>
      </c>
      <c r="C95" s="2303">
        <v>100</v>
      </c>
      <c r="D95" s="1797" t="s">
        <v>181</v>
      </c>
      <c r="E95" s="2304"/>
      <c r="F95" s="2536">
        <v>1</v>
      </c>
      <c r="G95" s="3010"/>
      <c r="H95" s="2536"/>
      <c r="I95" s="2980">
        <f t="shared" si="2"/>
        <v>0</v>
      </c>
      <c r="J95" s="2537"/>
      <c r="K95" s="2306"/>
      <c r="L95" s="2306"/>
      <c r="M95" s="2307"/>
      <c r="N95" s="2306"/>
      <c r="O95" s="2306"/>
      <c r="P95" s="2306"/>
    </row>
    <row r="96" spans="1:16" s="2308" customFormat="1" ht="18" customHeight="1" outlineLevel="1">
      <c r="A96" s="1162"/>
      <c r="B96" s="824" t="s">
        <v>1907</v>
      </c>
      <c r="C96" s="2303">
        <v>100</v>
      </c>
      <c r="D96" s="1797" t="s">
        <v>181</v>
      </c>
      <c r="E96" s="2304"/>
      <c r="F96" s="2536">
        <v>1</v>
      </c>
      <c r="G96" s="3010"/>
      <c r="H96" s="2536"/>
      <c r="I96" s="2980">
        <f t="shared" si="2"/>
        <v>0</v>
      </c>
      <c r="J96" s="2537"/>
      <c r="K96" s="2306"/>
      <c r="L96" s="2306"/>
      <c r="M96" s="2307"/>
      <c r="N96" s="2306"/>
      <c r="O96" s="2306"/>
      <c r="P96" s="2306"/>
    </row>
    <row r="97" spans="1:16" s="2308" customFormat="1" ht="18" customHeight="1" outlineLevel="1">
      <c r="A97" s="1162"/>
      <c r="B97" s="824" t="s">
        <v>1908</v>
      </c>
      <c r="C97" s="2303">
        <v>100</v>
      </c>
      <c r="D97" s="1797" t="s">
        <v>181</v>
      </c>
      <c r="E97" s="2304"/>
      <c r="F97" s="2536">
        <v>1</v>
      </c>
      <c r="G97" s="3010"/>
      <c r="H97" s="2536"/>
      <c r="I97" s="2980">
        <f t="shared" si="2"/>
        <v>0</v>
      </c>
      <c r="J97" s="2537"/>
      <c r="K97" s="2306"/>
      <c r="L97" s="2306"/>
      <c r="M97" s="2307"/>
      <c r="N97" s="2306"/>
      <c r="O97" s="2306"/>
      <c r="P97" s="2306"/>
    </row>
    <row r="98" spans="1:16" s="2308" customFormat="1" ht="18" customHeight="1">
      <c r="A98" s="1162"/>
      <c r="B98" s="824" t="s">
        <v>1909</v>
      </c>
      <c r="C98" s="2303">
        <v>100</v>
      </c>
      <c r="D98" s="1797" t="s">
        <v>181</v>
      </c>
      <c r="E98" s="2304"/>
      <c r="F98" s="2536">
        <v>1</v>
      </c>
      <c r="G98" s="3010">
        <v>0.98409999999999997</v>
      </c>
      <c r="H98" s="2536"/>
      <c r="I98" s="2980">
        <f t="shared" si="2"/>
        <v>0</v>
      </c>
      <c r="J98" s="2537"/>
      <c r="K98" s="2306"/>
      <c r="L98" s="2306"/>
      <c r="M98" s="2307"/>
      <c r="N98" s="2306"/>
      <c r="O98" s="2306"/>
      <c r="P98" s="2306"/>
    </row>
    <row r="99" spans="1:16" s="2308" customFormat="1" ht="18" customHeight="1">
      <c r="A99" s="1162"/>
      <c r="B99" s="824" t="s">
        <v>1910</v>
      </c>
      <c r="C99" s="2303">
        <v>100</v>
      </c>
      <c r="D99" s="1797" t="s">
        <v>181</v>
      </c>
      <c r="E99" s="2304"/>
      <c r="F99" s="2536">
        <v>1</v>
      </c>
      <c r="G99" s="3010">
        <v>0.9869</v>
      </c>
      <c r="H99" s="2536"/>
      <c r="I99" s="2980">
        <f t="shared" si="2"/>
        <v>0</v>
      </c>
      <c r="J99" s="2537"/>
      <c r="K99" s="2306"/>
      <c r="L99" s="2306"/>
      <c r="M99" s="2307"/>
      <c r="N99" s="2306"/>
      <c r="O99" s="2306"/>
      <c r="P99" s="2306"/>
    </row>
    <row r="100" spans="1:16" s="2308" customFormat="1" ht="18" customHeight="1" outlineLevel="1">
      <c r="A100" s="1162"/>
      <c r="B100" s="824" t="s">
        <v>1911</v>
      </c>
      <c r="C100" s="2303">
        <v>100</v>
      </c>
      <c r="D100" s="1797" t="s">
        <v>181</v>
      </c>
      <c r="E100" s="2304"/>
      <c r="F100" s="2536">
        <v>1</v>
      </c>
      <c r="G100" s="3010"/>
      <c r="H100" s="2536"/>
      <c r="I100" s="2980">
        <f t="shared" si="2"/>
        <v>0</v>
      </c>
      <c r="J100" s="2537"/>
      <c r="K100" s="2306"/>
      <c r="L100" s="2306"/>
      <c r="M100" s="2307"/>
      <c r="N100" s="2306"/>
      <c r="O100" s="2306"/>
      <c r="P100" s="2306"/>
    </row>
    <row r="101" spans="1:16" s="2308" customFormat="1" ht="18" customHeight="1" outlineLevel="1">
      <c r="A101" s="1162"/>
      <c r="B101" s="824" t="s">
        <v>1912</v>
      </c>
      <c r="C101" s="2303">
        <v>100</v>
      </c>
      <c r="D101" s="1797" t="s">
        <v>181</v>
      </c>
      <c r="E101" s="2304"/>
      <c r="F101" s="2536">
        <v>1</v>
      </c>
      <c r="G101" s="3010"/>
      <c r="H101" s="2536"/>
      <c r="I101" s="2980">
        <f t="shared" si="2"/>
        <v>0</v>
      </c>
      <c r="J101" s="2537"/>
      <c r="K101" s="2306"/>
      <c r="L101" s="2306"/>
      <c r="M101" s="2307"/>
      <c r="N101" s="2306"/>
      <c r="O101" s="2306"/>
      <c r="P101" s="2306"/>
    </row>
    <row r="102" spans="1:16" s="2308" customFormat="1" ht="18" customHeight="1">
      <c r="A102" s="1162"/>
      <c r="B102" s="824" t="s">
        <v>1913</v>
      </c>
      <c r="C102" s="2303">
        <v>100</v>
      </c>
      <c r="D102" s="1797" t="s">
        <v>181</v>
      </c>
      <c r="E102" s="2304"/>
      <c r="F102" s="2536">
        <v>1</v>
      </c>
      <c r="G102" s="3010">
        <v>0.98329999999999995</v>
      </c>
      <c r="H102" s="2536"/>
      <c r="I102" s="2980">
        <f t="shared" si="2"/>
        <v>0</v>
      </c>
      <c r="J102" s="2537"/>
      <c r="K102" s="2306"/>
      <c r="L102" s="2306"/>
      <c r="M102" s="2307"/>
      <c r="N102" s="2306"/>
      <c r="O102" s="2306"/>
      <c r="P102" s="2306"/>
    </row>
    <row r="103" spans="1:16" s="2308" customFormat="1" ht="18" customHeight="1" outlineLevel="1">
      <c r="A103" s="1162"/>
      <c r="B103" s="824" t="s">
        <v>1914</v>
      </c>
      <c r="C103" s="2303">
        <v>100</v>
      </c>
      <c r="D103" s="1797" t="s">
        <v>181</v>
      </c>
      <c r="E103" s="2304"/>
      <c r="F103" s="2536">
        <v>1</v>
      </c>
      <c r="G103" s="3010"/>
      <c r="H103" s="2536"/>
      <c r="I103" s="2980">
        <f t="shared" si="2"/>
        <v>0</v>
      </c>
      <c r="J103" s="2537"/>
      <c r="K103" s="2306"/>
      <c r="L103" s="2306"/>
      <c r="M103" s="2307"/>
      <c r="N103" s="2306"/>
      <c r="O103" s="2306"/>
      <c r="P103" s="2306"/>
    </row>
    <row r="104" spans="1:16" s="2308" customFormat="1" ht="18" customHeight="1" outlineLevel="1">
      <c r="A104" s="1162"/>
      <c r="B104" s="824" t="s">
        <v>1915</v>
      </c>
      <c r="C104" s="2303">
        <v>100</v>
      </c>
      <c r="D104" s="1797" t="s">
        <v>181</v>
      </c>
      <c r="E104" s="2304"/>
      <c r="F104" s="2536">
        <v>1</v>
      </c>
      <c r="G104" s="3010"/>
      <c r="H104" s="2536"/>
      <c r="I104" s="2980">
        <f t="shared" si="2"/>
        <v>0</v>
      </c>
      <c r="J104" s="2537"/>
      <c r="K104" s="2306"/>
      <c r="L104" s="2306"/>
      <c r="M104" s="2307"/>
      <c r="N104" s="2306"/>
      <c r="O104" s="2306"/>
      <c r="P104" s="2306"/>
    </row>
    <row r="105" spans="1:16" s="2308" customFormat="1" ht="18" customHeight="1" outlineLevel="1">
      <c r="A105" s="1162"/>
      <c r="B105" s="824" t="s">
        <v>1916</v>
      </c>
      <c r="C105" s="2303">
        <v>100</v>
      </c>
      <c r="D105" s="1797" t="s">
        <v>181</v>
      </c>
      <c r="E105" s="2304"/>
      <c r="F105" s="2536">
        <v>1</v>
      </c>
      <c r="G105" s="3010"/>
      <c r="H105" s="2536"/>
      <c r="I105" s="2980">
        <f t="shared" si="2"/>
        <v>0</v>
      </c>
      <c r="J105" s="2537"/>
      <c r="K105" s="2306"/>
      <c r="L105" s="2306"/>
      <c r="M105" s="2307"/>
      <c r="N105" s="2306"/>
      <c r="O105" s="2306"/>
      <c r="P105" s="2306"/>
    </row>
    <row r="106" spans="1:16" s="2308" customFormat="1" ht="18" customHeight="1">
      <c r="A106" s="1162"/>
      <c r="B106" s="824" t="s">
        <v>1917</v>
      </c>
      <c r="C106" s="2303">
        <v>100</v>
      </c>
      <c r="D106" s="1797" t="s">
        <v>181</v>
      </c>
      <c r="E106" s="2304"/>
      <c r="F106" s="2536">
        <v>1</v>
      </c>
      <c r="G106" s="3010">
        <v>0.99009999999999998</v>
      </c>
      <c r="H106" s="2536"/>
      <c r="I106" s="2980">
        <f t="shared" si="2"/>
        <v>0</v>
      </c>
      <c r="J106" s="2537"/>
      <c r="K106" s="2306"/>
      <c r="L106" s="2306"/>
      <c r="M106" s="2307"/>
      <c r="N106" s="2306"/>
      <c r="O106" s="2306"/>
      <c r="P106" s="2306"/>
    </row>
    <row r="107" spans="1:16" s="2308" customFormat="1" ht="18" customHeight="1" outlineLevel="1">
      <c r="A107" s="1162"/>
      <c r="B107" s="824" t="s">
        <v>1918</v>
      </c>
      <c r="C107" s="2303">
        <v>100</v>
      </c>
      <c r="D107" s="1797" t="s">
        <v>181</v>
      </c>
      <c r="E107" s="2304"/>
      <c r="F107" s="2536">
        <v>1</v>
      </c>
      <c r="G107" s="3010"/>
      <c r="H107" s="2536"/>
      <c r="I107" s="2980">
        <f t="shared" si="2"/>
        <v>0</v>
      </c>
      <c r="J107" s="2537"/>
      <c r="K107" s="2306"/>
      <c r="L107" s="2306"/>
      <c r="M107" s="2307"/>
      <c r="N107" s="2306"/>
      <c r="O107" s="2306"/>
      <c r="P107" s="2306"/>
    </row>
    <row r="108" spans="1:16" s="2308" customFormat="1" ht="18" customHeight="1" outlineLevel="1">
      <c r="A108" s="1162"/>
      <c r="B108" s="824" t="s">
        <v>1919</v>
      </c>
      <c r="C108" s="2303">
        <v>100</v>
      </c>
      <c r="D108" s="1797" t="s">
        <v>181</v>
      </c>
      <c r="E108" s="2304"/>
      <c r="F108" s="2536">
        <v>1</v>
      </c>
      <c r="G108" s="3010"/>
      <c r="H108" s="2536"/>
      <c r="I108" s="2980">
        <f t="shared" si="2"/>
        <v>0</v>
      </c>
      <c r="J108" s="2537"/>
      <c r="K108" s="2306"/>
      <c r="L108" s="2306"/>
      <c r="M108" s="2307"/>
      <c r="N108" s="2306"/>
      <c r="O108" s="2306"/>
      <c r="P108" s="2306"/>
    </row>
    <row r="109" spans="1:16" s="2308" customFormat="1" ht="18" customHeight="1" outlineLevel="1">
      <c r="A109" s="1162"/>
      <c r="B109" s="824" t="s">
        <v>1920</v>
      </c>
      <c r="C109" s="2303">
        <v>100</v>
      </c>
      <c r="D109" s="1797" t="s">
        <v>181</v>
      </c>
      <c r="E109" s="2304"/>
      <c r="F109" s="2536">
        <v>1</v>
      </c>
      <c r="G109" s="3010"/>
      <c r="H109" s="2536"/>
      <c r="I109" s="2980">
        <f t="shared" si="2"/>
        <v>0</v>
      </c>
      <c r="J109" s="2537"/>
      <c r="K109" s="2306"/>
      <c r="L109" s="2306"/>
      <c r="M109" s="2307"/>
      <c r="N109" s="2306"/>
      <c r="O109" s="2306"/>
      <c r="P109" s="2306"/>
    </row>
    <row r="110" spans="1:16" s="2308" customFormat="1" ht="18" customHeight="1">
      <c r="A110" s="1162"/>
      <c r="B110" s="824" t="s">
        <v>1921</v>
      </c>
      <c r="C110" s="2303">
        <v>100</v>
      </c>
      <c r="D110" s="1797" t="s">
        <v>181</v>
      </c>
      <c r="E110" s="2304"/>
      <c r="F110" s="2536">
        <v>1</v>
      </c>
      <c r="G110" s="3010">
        <v>0.98019999999999996</v>
      </c>
      <c r="H110" s="2536"/>
      <c r="I110" s="2980">
        <f t="shared" si="2"/>
        <v>0</v>
      </c>
      <c r="J110" s="2537"/>
      <c r="K110" s="2306"/>
      <c r="L110" s="2306"/>
      <c r="M110" s="2307"/>
      <c r="N110" s="2306"/>
      <c r="O110" s="2306"/>
      <c r="P110" s="2306"/>
    </row>
    <row r="111" spans="1:16" s="2308" customFormat="1" ht="18" customHeight="1" outlineLevel="1">
      <c r="A111" s="1162"/>
      <c r="B111" s="824" t="s">
        <v>1922</v>
      </c>
      <c r="C111" s="2303">
        <v>100</v>
      </c>
      <c r="D111" s="1797" t="s">
        <v>181</v>
      </c>
      <c r="E111" s="2304"/>
      <c r="F111" s="2536">
        <v>1</v>
      </c>
      <c r="G111" s="3010"/>
      <c r="H111" s="2536"/>
      <c r="I111" s="2980">
        <f t="shared" si="2"/>
        <v>0</v>
      </c>
      <c r="J111" s="2537"/>
      <c r="K111" s="2306"/>
      <c r="L111" s="2306"/>
      <c r="M111" s="2307"/>
      <c r="N111" s="2306"/>
      <c r="O111" s="2306"/>
      <c r="P111" s="2306"/>
    </row>
    <row r="112" spans="1:16" s="2308" customFormat="1" ht="18" customHeight="1" outlineLevel="1">
      <c r="A112" s="1162"/>
      <c r="B112" s="824" t="s">
        <v>1923</v>
      </c>
      <c r="C112" s="2303">
        <v>100</v>
      </c>
      <c r="D112" s="1797" t="s">
        <v>181</v>
      </c>
      <c r="E112" s="2304"/>
      <c r="F112" s="2536">
        <v>1</v>
      </c>
      <c r="G112" s="3010"/>
      <c r="H112" s="2536"/>
      <c r="I112" s="2980">
        <f t="shared" si="2"/>
        <v>0</v>
      </c>
      <c r="J112" s="2537"/>
      <c r="K112" s="2306"/>
      <c r="L112" s="2306"/>
      <c r="M112" s="2307"/>
      <c r="N112" s="2306"/>
      <c r="O112" s="2306"/>
      <c r="P112" s="2306"/>
    </row>
    <row r="113" spans="1:16" s="2308" customFormat="1" ht="18" customHeight="1" outlineLevel="1">
      <c r="A113" s="1162"/>
      <c r="B113" s="824" t="s">
        <v>1924</v>
      </c>
      <c r="C113" s="2303">
        <v>100</v>
      </c>
      <c r="D113" s="1797" t="s">
        <v>181</v>
      </c>
      <c r="E113" s="2304"/>
      <c r="F113" s="2536">
        <v>1</v>
      </c>
      <c r="G113" s="3010"/>
      <c r="H113" s="2536"/>
      <c r="I113" s="2980">
        <f t="shared" si="2"/>
        <v>0</v>
      </c>
      <c r="J113" s="2537"/>
      <c r="K113" s="2306"/>
      <c r="L113" s="2306"/>
      <c r="M113" s="2307"/>
      <c r="N113" s="2306"/>
      <c r="O113" s="2306"/>
      <c r="P113" s="2306"/>
    </row>
    <row r="114" spans="1:16" s="2308" customFormat="1" ht="18" customHeight="1" outlineLevel="1">
      <c r="A114" s="1162"/>
      <c r="B114" s="824" t="s">
        <v>1925</v>
      </c>
      <c r="C114" s="2303">
        <v>100</v>
      </c>
      <c r="D114" s="1797" t="s">
        <v>181</v>
      </c>
      <c r="E114" s="2304"/>
      <c r="F114" s="2536">
        <v>1</v>
      </c>
      <c r="G114" s="3010"/>
      <c r="H114" s="2536"/>
      <c r="I114" s="2980">
        <f t="shared" si="2"/>
        <v>0</v>
      </c>
      <c r="J114" s="2537"/>
      <c r="K114" s="2306"/>
      <c r="L114" s="2306"/>
      <c r="M114" s="2307"/>
      <c r="N114" s="2306"/>
      <c r="O114" s="2306"/>
      <c r="P114" s="2306"/>
    </row>
    <row r="115" spans="1:16" s="2308" customFormat="1" ht="18" customHeight="1">
      <c r="A115" s="1162"/>
      <c r="B115" s="824" t="s">
        <v>1926</v>
      </c>
      <c r="C115" s="2303">
        <v>100</v>
      </c>
      <c r="D115" s="1797" t="s">
        <v>181</v>
      </c>
      <c r="E115" s="2304"/>
      <c r="F115" s="2536">
        <v>1</v>
      </c>
      <c r="G115" s="3010">
        <v>0.9708</v>
      </c>
      <c r="H115" s="2536"/>
      <c r="I115" s="2980">
        <f t="shared" si="2"/>
        <v>0</v>
      </c>
      <c r="J115" s="2537"/>
      <c r="K115" s="2306"/>
      <c r="L115" s="2306"/>
      <c r="M115" s="2307"/>
      <c r="N115" s="2306"/>
      <c r="O115" s="2306"/>
      <c r="P115" s="2306"/>
    </row>
    <row r="116" spans="1:16" s="2308" customFormat="1" ht="18" customHeight="1" outlineLevel="1">
      <c r="A116" s="1162"/>
      <c r="B116" s="824" t="s">
        <v>1927</v>
      </c>
      <c r="C116" s="2303">
        <v>100</v>
      </c>
      <c r="D116" s="1797" t="s">
        <v>181</v>
      </c>
      <c r="E116" s="2304"/>
      <c r="F116" s="2536">
        <v>1</v>
      </c>
      <c r="G116" s="3010"/>
      <c r="H116" s="2536"/>
      <c r="I116" s="2980">
        <f t="shared" si="2"/>
        <v>0</v>
      </c>
      <c r="J116" s="2537"/>
      <c r="K116" s="2306"/>
      <c r="L116" s="2306"/>
      <c r="M116" s="2307"/>
      <c r="N116" s="2306"/>
      <c r="O116" s="2306"/>
      <c r="P116" s="2306"/>
    </row>
    <row r="117" spans="1:16" s="2308" customFormat="1" ht="18" customHeight="1" outlineLevel="1">
      <c r="A117" s="1162"/>
      <c r="B117" s="824" t="s">
        <v>1928</v>
      </c>
      <c r="C117" s="2303">
        <v>100</v>
      </c>
      <c r="D117" s="1797" t="s">
        <v>181</v>
      </c>
      <c r="E117" s="2304"/>
      <c r="F117" s="2536">
        <v>1</v>
      </c>
      <c r="G117" s="3010"/>
      <c r="H117" s="2536"/>
      <c r="I117" s="2980">
        <f t="shared" si="2"/>
        <v>0</v>
      </c>
      <c r="J117" s="2537"/>
      <c r="K117" s="2306"/>
      <c r="L117" s="2306"/>
      <c r="M117" s="2307"/>
      <c r="N117" s="2306"/>
      <c r="O117" s="2306"/>
      <c r="P117" s="2306"/>
    </row>
    <row r="118" spans="1:16" s="2308" customFormat="1" ht="18" customHeight="1">
      <c r="A118" s="1162"/>
      <c r="B118" s="824" t="s">
        <v>1929</v>
      </c>
      <c r="C118" s="2303">
        <v>100</v>
      </c>
      <c r="D118" s="1797" t="s">
        <v>181</v>
      </c>
      <c r="E118" s="2304"/>
      <c r="F118" s="2536">
        <v>1</v>
      </c>
      <c r="G118" s="3010">
        <v>0.97940000000000005</v>
      </c>
      <c r="H118" s="2536"/>
      <c r="I118" s="2980">
        <f t="shared" si="2"/>
        <v>0</v>
      </c>
      <c r="J118" s="2537"/>
      <c r="K118" s="2306"/>
      <c r="L118" s="2306"/>
      <c r="M118" s="2307"/>
      <c r="N118" s="2306"/>
      <c r="O118" s="2306"/>
      <c r="P118" s="2306"/>
    </row>
    <row r="119" spans="1:16" s="2308" customFormat="1" ht="18" customHeight="1" outlineLevel="1">
      <c r="A119" s="1162"/>
      <c r="B119" s="824" t="s">
        <v>1930</v>
      </c>
      <c r="C119" s="2303">
        <v>100</v>
      </c>
      <c r="D119" s="1797" t="s">
        <v>181</v>
      </c>
      <c r="E119" s="2304"/>
      <c r="F119" s="2536">
        <v>1</v>
      </c>
      <c r="G119" s="3010"/>
      <c r="H119" s="2536"/>
      <c r="I119" s="2980">
        <f t="shared" si="2"/>
        <v>0</v>
      </c>
      <c r="J119" s="2537"/>
      <c r="K119" s="2306"/>
      <c r="L119" s="2306"/>
      <c r="M119" s="2307"/>
      <c r="N119" s="2306"/>
      <c r="O119" s="2306"/>
      <c r="P119" s="2306"/>
    </row>
    <row r="120" spans="1:16" s="2308" customFormat="1" ht="18" customHeight="1" outlineLevel="1">
      <c r="A120" s="1162"/>
      <c r="B120" s="824" t="s">
        <v>1931</v>
      </c>
      <c r="C120" s="2303">
        <v>100</v>
      </c>
      <c r="D120" s="1797" t="s">
        <v>181</v>
      </c>
      <c r="E120" s="2304"/>
      <c r="F120" s="2536">
        <v>1</v>
      </c>
      <c r="G120" s="3010"/>
      <c r="H120" s="2536"/>
      <c r="I120" s="2980">
        <f t="shared" si="2"/>
        <v>0</v>
      </c>
      <c r="J120" s="2537"/>
      <c r="K120" s="2306"/>
      <c r="L120" s="2306"/>
      <c r="M120" s="2307"/>
      <c r="N120" s="2306"/>
      <c r="O120" s="2306"/>
      <c r="P120" s="2306"/>
    </row>
    <row r="121" spans="1:16" s="2308" customFormat="1" ht="18" customHeight="1">
      <c r="A121" s="2410"/>
      <c r="B121" s="824" t="s">
        <v>1932</v>
      </c>
      <c r="C121" s="2303">
        <v>100</v>
      </c>
      <c r="D121" s="1797" t="s">
        <v>181</v>
      </c>
      <c r="E121" s="2304"/>
      <c r="F121" s="2536">
        <v>1</v>
      </c>
      <c r="G121" s="3010">
        <v>0.9849</v>
      </c>
      <c r="H121" s="2536"/>
      <c r="I121" s="2980">
        <f t="shared" si="2"/>
        <v>0</v>
      </c>
      <c r="J121" s="2537"/>
      <c r="K121" s="2306"/>
      <c r="L121" s="2306"/>
      <c r="M121" s="2307"/>
      <c r="N121" s="2306"/>
      <c r="O121" s="2306"/>
      <c r="P121" s="2306"/>
    </row>
    <row r="122" spans="1:16" s="2308" customFormat="1" ht="18" customHeight="1" outlineLevel="1">
      <c r="A122" s="1162"/>
      <c r="B122" s="824" t="s">
        <v>1933</v>
      </c>
      <c r="C122" s="2303">
        <v>100</v>
      </c>
      <c r="D122" s="1797" t="s">
        <v>181</v>
      </c>
      <c r="E122" s="2304"/>
      <c r="F122" s="2536">
        <v>1</v>
      </c>
      <c r="G122" s="3010"/>
      <c r="H122" s="2536"/>
      <c r="I122" s="2980">
        <f t="shared" si="2"/>
        <v>0</v>
      </c>
      <c r="J122" s="2537"/>
      <c r="K122" s="2306"/>
      <c r="L122" s="2306"/>
      <c r="M122" s="2307"/>
      <c r="N122" s="2306"/>
      <c r="O122" s="2306"/>
      <c r="P122" s="2306"/>
    </row>
    <row r="123" spans="1:16" s="2308" customFormat="1" ht="18" customHeight="1" outlineLevel="1">
      <c r="A123" s="1162"/>
      <c r="B123" s="824" t="s">
        <v>1934</v>
      </c>
      <c r="C123" s="2303">
        <v>100</v>
      </c>
      <c r="D123" s="1797" t="s">
        <v>181</v>
      </c>
      <c r="E123" s="2304"/>
      <c r="F123" s="2536">
        <v>1</v>
      </c>
      <c r="G123" s="3010"/>
      <c r="H123" s="2536"/>
      <c r="I123" s="2980">
        <f t="shared" si="2"/>
        <v>0</v>
      </c>
      <c r="J123" s="2537"/>
      <c r="K123" s="2306"/>
      <c r="L123" s="2306"/>
      <c r="M123" s="2307"/>
      <c r="N123" s="2306"/>
      <c r="O123" s="2306"/>
      <c r="P123" s="2306"/>
    </row>
    <row r="124" spans="1:16" s="2308" customFormat="1" ht="18" customHeight="1">
      <c r="A124" s="974"/>
      <c r="B124" s="866" t="s">
        <v>1935</v>
      </c>
      <c r="C124" s="2303">
        <v>100</v>
      </c>
      <c r="D124" s="1797" t="s">
        <v>181</v>
      </c>
      <c r="E124" s="2315"/>
      <c r="F124" s="2536">
        <v>1</v>
      </c>
      <c r="G124" s="3010">
        <v>0.97640000000000005</v>
      </c>
      <c r="H124" s="2536"/>
      <c r="I124" s="2980">
        <f t="shared" si="2"/>
        <v>0</v>
      </c>
      <c r="J124" s="2538"/>
      <c r="K124" s="2317"/>
      <c r="L124" s="2318"/>
    </row>
    <row r="125" spans="1:16" ht="27.95" customHeight="1">
      <c r="A125" s="1342"/>
      <c r="B125" s="824"/>
      <c r="C125" s="4494" t="s">
        <v>71</v>
      </c>
      <c r="D125" s="4495"/>
      <c r="E125" s="1858"/>
      <c r="F125" s="1858"/>
      <c r="G125" s="1688"/>
      <c r="H125" s="1985"/>
      <c r="I125" s="1985"/>
      <c r="J125" s="1985"/>
    </row>
    <row r="126" spans="1:16" ht="27.95" customHeight="1">
      <c r="A126" s="1342"/>
      <c r="B126" s="824"/>
      <c r="C126" s="4494" t="s">
        <v>71</v>
      </c>
      <c r="D126" s="4495"/>
      <c r="E126" s="1858"/>
      <c r="F126" s="1858"/>
      <c r="G126" s="1688"/>
      <c r="H126" s="1985"/>
      <c r="I126" s="1985"/>
      <c r="J126" s="1985"/>
    </row>
    <row r="127" spans="1:16" ht="27.95" customHeight="1">
      <c r="A127" s="1687"/>
      <c r="B127" s="824"/>
      <c r="C127" s="825"/>
      <c r="D127" s="800"/>
      <c r="E127" s="1858"/>
      <c r="F127" s="1858"/>
      <c r="G127" s="1688"/>
      <c r="H127" s="1985"/>
      <c r="I127" s="1985"/>
      <c r="J127" s="1985"/>
    </row>
    <row r="128" spans="1:16" ht="27.95" customHeight="1">
      <c r="A128" s="2899"/>
      <c r="B128" s="1622"/>
      <c r="C128" s="2900"/>
      <c r="D128" s="2901"/>
      <c r="E128" s="1930"/>
      <c r="F128" s="1930"/>
      <c r="G128" s="2902"/>
      <c r="H128" s="1900"/>
      <c r="I128" s="2903"/>
      <c r="J128" s="72"/>
    </row>
    <row r="129" spans="1:15" ht="27.95" customHeight="1">
      <c r="A129" s="2584" t="s">
        <v>1875</v>
      </c>
      <c r="B129" s="4645" t="s">
        <v>2297</v>
      </c>
      <c r="C129" s="4646"/>
      <c r="D129" s="4647"/>
      <c r="E129" s="2493" t="s">
        <v>936</v>
      </c>
      <c r="F129" s="1858"/>
      <c r="G129" s="1858"/>
      <c r="H129" s="1985"/>
      <c r="I129" s="1985"/>
      <c r="J129" s="2539" t="s">
        <v>1990</v>
      </c>
      <c r="O129" s="50">
        <v>3</v>
      </c>
    </row>
    <row r="130" spans="1:15" ht="27.95" customHeight="1">
      <c r="A130" s="2584"/>
      <c r="B130" s="4651" t="s">
        <v>1841</v>
      </c>
      <c r="C130" s="4652"/>
      <c r="D130" s="4653"/>
      <c r="E130" s="2493" t="s">
        <v>943</v>
      </c>
      <c r="F130" s="1858"/>
      <c r="G130" s="1818"/>
      <c r="H130" s="1985"/>
      <c r="I130" s="1985"/>
      <c r="J130" s="1985"/>
    </row>
    <row r="131" spans="1:15" ht="27.95" customHeight="1">
      <c r="A131" s="2595"/>
      <c r="B131" s="824" t="s">
        <v>23</v>
      </c>
      <c r="C131" s="826" t="s">
        <v>2079</v>
      </c>
      <c r="D131" s="827"/>
      <c r="E131" s="2493" t="s">
        <v>663</v>
      </c>
      <c r="F131" s="2541">
        <v>1</v>
      </c>
      <c r="G131" s="2468"/>
      <c r="H131" s="2542"/>
      <c r="I131" s="2542"/>
      <c r="J131" s="1985"/>
      <c r="M131" s="1779"/>
      <c r="N131" s="1805"/>
    </row>
    <row r="132" spans="1:15" ht="27.95" customHeight="1">
      <c r="A132" s="1295"/>
      <c r="B132" s="824"/>
      <c r="C132" s="828" t="s">
        <v>2080</v>
      </c>
      <c r="D132" s="829"/>
      <c r="E132" s="1821"/>
      <c r="F132" s="1821"/>
      <c r="G132" s="1986"/>
      <c r="H132" s="1985"/>
      <c r="I132" s="1985"/>
      <c r="J132" s="1985"/>
      <c r="M132" s="1779"/>
      <c r="N132" s="1805"/>
    </row>
    <row r="133" spans="1:15" ht="27.95" customHeight="1">
      <c r="A133" s="1295"/>
      <c r="B133" s="824"/>
      <c r="C133" s="2540" t="s">
        <v>71</v>
      </c>
      <c r="D133" s="829"/>
      <c r="E133" s="1821"/>
      <c r="F133" s="1821"/>
      <c r="G133" s="1986"/>
      <c r="H133" s="1985"/>
      <c r="I133" s="1985"/>
      <c r="J133" s="1985"/>
    </row>
    <row r="134" spans="1:15" ht="27.95" customHeight="1">
      <c r="A134" s="1295"/>
      <c r="B134" s="824"/>
      <c r="C134" s="4433"/>
      <c r="D134" s="4648"/>
      <c r="E134" s="1821"/>
      <c r="F134" s="1821"/>
      <c r="G134" s="1986"/>
      <c r="H134" s="1985"/>
      <c r="I134" s="1985"/>
      <c r="J134" s="1985"/>
    </row>
    <row r="135" spans="1:15" ht="27.95" customHeight="1">
      <c r="A135" s="2543"/>
      <c r="B135" s="990"/>
      <c r="C135" s="4649"/>
      <c r="D135" s="4650"/>
      <c r="E135" s="2087"/>
      <c r="F135" s="2087"/>
      <c r="G135" s="2544"/>
      <c r="H135" s="614"/>
      <c r="I135" s="56"/>
      <c r="J135" s="56"/>
    </row>
  </sheetData>
  <mergeCells count="13">
    <mergeCell ref="C134:D134"/>
    <mergeCell ref="C135:D135"/>
    <mergeCell ref="B129:D129"/>
    <mergeCell ref="B130:D130"/>
    <mergeCell ref="B1:D1"/>
    <mergeCell ref="B2:D2"/>
    <mergeCell ref="B3:D3"/>
    <mergeCell ref="B4:D4"/>
    <mergeCell ref="C126:D126"/>
    <mergeCell ref="B5:D5"/>
    <mergeCell ref="B65:D65"/>
    <mergeCell ref="B66:D66"/>
    <mergeCell ref="C125:D125"/>
  </mergeCells>
  <pageMargins left="0.5" right="0.4" top="0.7" bottom="0.4" header="0.4" footer="0.4"/>
  <pageSetup paperSize="9" scale="62" orientation="landscape" r:id="rId1"/>
  <colBreaks count="1" manualBreakCount="1">
    <brk id="10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21">
    <tabColor rgb="FF0000FF"/>
  </sheetPr>
  <dimension ref="A1:P203"/>
  <sheetViews>
    <sheetView view="pageBreakPreview" zoomScale="70" zoomScaleNormal="85" zoomScaleSheetLayoutView="70" workbookViewId="0">
      <selection activeCell="L9" sqref="L9"/>
    </sheetView>
  </sheetViews>
  <sheetFormatPr defaultColWidth="9" defaultRowHeight="22.5" outlineLevelRow="1"/>
  <cols>
    <col min="1" max="1" width="52" style="50" customWidth="1"/>
    <col min="2" max="2" width="16.625" style="50" customWidth="1"/>
    <col min="3" max="3" width="13.625" style="50" customWidth="1"/>
    <col min="4" max="4" width="36.25" style="50" customWidth="1"/>
    <col min="5" max="5" width="14.625" style="50" customWidth="1"/>
    <col min="6" max="6" width="15.25" style="50" customWidth="1"/>
    <col min="7" max="7" width="13.75" style="50" bestFit="1" customWidth="1"/>
    <col min="8" max="8" width="11.625" style="615" customWidth="1"/>
    <col min="9" max="9" width="10.25" style="50" customWidth="1"/>
    <col min="10" max="10" width="12.75" style="50" customWidth="1"/>
    <col min="11" max="16384" width="9" style="50"/>
  </cols>
  <sheetData>
    <row r="1" spans="1:16" s="8" customFormat="1" ht="27.95" customHeight="1">
      <c r="A1" s="46" t="s">
        <v>15</v>
      </c>
      <c r="B1" s="4334" t="s">
        <v>16</v>
      </c>
      <c r="C1" s="4335"/>
      <c r="D1" s="4336"/>
      <c r="E1" s="715">
        <v>10</v>
      </c>
      <c r="F1" s="3004">
        <v>11</v>
      </c>
      <c r="G1" s="3005"/>
      <c r="H1" s="3005"/>
      <c r="I1" s="3006"/>
      <c r="J1" s="1905">
        <v>12</v>
      </c>
    </row>
    <row r="2" spans="1:16" s="8" customFormat="1" ht="27.95" customHeight="1">
      <c r="A2" s="47" t="s">
        <v>17</v>
      </c>
      <c r="B2" s="4338" t="s">
        <v>18</v>
      </c>
      <c r="C2" s="4338"/>
      <c r="D2" s="4338"/>
      <c r="E2" s="718" t="s">
        <v>934</v>
      </c>
      <c r="F2" s="3007" t="s">
        <v>1876</v>
      </c>
      <c r="G2" s="3008"/>
      <c r="H2" s="3008"/>
      <c r="I2" s="3009"/>
      <c r="J2" s="1907" t="s">
        <v>936</v>
      </c>
    </row>
    <row r="3" spans="1:16" s="8" customFormat="1" ht="27.95" customHeight="1">
      <c r="A3" s="48"/>
      <c r="B3" s="4340" t="s">
        <v>19</v>
      </c>
      <c r="C3" s="4340"/>
      <c r="D3" s="4340"/>
      <c r="E3" s="721"/>
      <c r="F3" s="2285" t="s">
        <v>2321</v>
      </c>
      <c r="G3" s="2285" t="s">
        <v>2322</v>
      </c>
      <c r="H3" s="2286"/>
      <c r="I3" s="2951" t="s">
        <v>2323</v>
      </c>
      <c r="J3" s="1909" t="s">
        <v>938</v>
      </c>
    </row>
    <row r="4" spans="1:16" s="3079" customFormat="1" ht="20.100000000000001" customHeight="1">
      <c r="A4" s="3705" t="s">
        <v>2299</v>
      </c>
      <c r="B4" s="3705" t="s">
        <v>2300</v>
      </c>
      <c r="C4" s="3941"/>
      <c r="D4" s="3941"/>
      <c r="E4" s="3474" t="s">
        <v>936</v>
      </c>
      <c r="F4" s="3380"/>
      <c r="G4" s="3380"/>
      <c r="H4" s="3942"/>
      <c r="I4" s="3942"/>
      <c r="J4" s="3942" t="s">
        <v>1942</v>
      </c>
      <c r="K4" s="3079" t="s">
        <v>1947</v>
      </c>
      <c r="O4" s="3079">
        <v>1</v>
      </c>
    </row>
    <row r="5" spans="1:16" s="3079" customFormat="1" ht="20.100000000000001" customHeight="1">
      <c r="A5" s="3943">
        <v>2560</v>
      </c>
      <c r="B5" s="3709" t="s">
        <v>1679</v>
      </c>
      <c r="C5" s="3735"/>
      <c r="D5" s="3735"/>
      <c r="E5" s="3474" t="s">
        <v>943</v>
      </c>
      <c r="F5" s="3419"/>
      <c r="G5" s="3420"/>
      <c r="H5" s="3721"/>
      <c r="I5" s="3721"/>
      <c r="J5" s="3721"/>
    </row>
    <row r="6" spans="1:16" s="3079" customFormat="1" ht="20.100000000000001" customHeight="1">
      <c r="A6" s="3944"/>
      <c r="B6" s="3945" t="s">
        <v>69</v>
      </c>
      <c r="C6" s="3817">
        <v>1</v>
      </c>
      <c r="D6" s="3218"/>
      <c r="E6" s="3474" t="s">
        <v>663</v>
      </c>
      <c r="F6" s="3946">
        <v>100</v>
      </c>
      <c r="G6" s="3946">
        <v>100</v>
      </c>
      <c r="H6" s="3946"/>
      <c r="I6" s="3946">
        <v>1</v>
      </c>
      <c r="J6" s="3128"/>
      <c r="K6" s="3885"/>
    </row>
    <row r="7" spans="1:16" s="3079" customFormat="1" ht="20.100000000000001" customHeight="1">
      <c r="A7" s="3734"/>
      <c r="B7" s="3947" t="s">
        <v>1680</v>
      </c>
      <c r="C7" s="3817"/>
      <c r="D7" s="3218"/>
      <c r="E7" s="3714"/>
      <c r="F7" s="3721"/>
      <c r="G7" s="3724"/>
      <c r="H7" s="3128"/>
      <c r="I7" s="3128"/>
      <c r="J7" s="3128"/>
      <c r="K7" s="3885"/>
    </row>
    <row r="8" spans="1:16" s="583" customFormat="1" ht="20.100000000000001" customHeight="1">
      <c r="A8" s="2116"/>
      <c r="B8" s="1368"/>
      <c r="C8" s="2274"/>
      <c r="D8" s="1689"/>
      <c r="E8" s="2103"/>
      <c r="F8" s="2104"/>
      <c r="G8" s="2105"/>
      <c r="H8" s="1931"/>
      <c r="I8" s="1931"/>
      <c r="J8" s="1931"/>
      <c r="K8" s="2102"/>
    </row>
    <row r="9" spans="1:16" ht="20.100000000000001" customHeight="1">
      <c r="A9" s="1780" t="s">
        <v>2301</v>
      </c>
      <c r="B9" s="4657" t="s">
        <v>2302</v>
      </c>
      <c r="C9" s="4657"/>
      <c r="D9" s="4657"/>
      <c r="E9" s="2493" t="s">
        <v>936</v>
      </c>
      <c r="F9" s="1873"/>
      <c r="G9" s="1873"/>
      <c r="H9" s="36"/>
      <c r="I9" s="36"/>
      <c r="J9" s="2104" t="s">
        <v>2082</v>
      </c>
      <c r="O9" s="50">
        <v>2</v>
      </c>
    </row>
    <row r="10" spans="1:16" s="2608" customFormat="1" ht="20.100000000000001" customHeight="1">
      <c r="A10" s="2585" t="s">
        <v>1875</v>
      </c>
      <c r="B10" s="2696" t="s">
        <v>1938</v>
      </c>
      <c r="C10" s="2697">
        <f>C15+C19+C23+C28+C31+C36+C40+C41+C44+C48+C52+C57+C60+C63+C66</f>
        <v>1302</v>
      </c>
      <c r="D10" s="2698" t="s">
        <v>203</v>
      </c>
      <c r="E10" s="2493" t="s">
        <v>943</v>
      </c>
      <c r="F10" s="2699">
        <f>F15+F19+F23+F28+F31+F36+F40+F41+F44+F48+F52+F57+F60+F63+F66</f>
        <v>585</v>
      </c>
      <c r="G10" s="2699"/>
      <c r="H10" s="2699"/>
      <c r="I10" s="2699"/>
      <c r="J10" s="2692"/>
      <c r="K10" s="2606"/>
      <c r="L10" s="2606"/>
      <c r="M10" s="2607"/>
      <c r="N10" s="2606"/>
      <c r="O10" s="2606"/>
      <c r="P10" s="2606"/>
    </row>
    <row r="11" spans="1:16" s="2608" customFormat="1" ht="20.100000000000001" customHeight="1" outlineLevel="1">
      <c r="A11" s="2693"/>
      <c r="B11" s="824" t="s">
        <v>1880</v>
      </c>
      <c r="C11" s="2689">
        <v>0</v>
      </c>
      <c r="D11" s="2687" t="s">
        <v>1939</v>
      </c>
      <c r="E11" s="2688"/>
      <c r="F11" s="2689">
        <v>0</v>
      </c>
      <c r="G11" s="2690" t="s">
        <v>24</v>
      </c>
      <c r="H11" s="2692"/>
      <c r="I11" s="2980"/>
      <c r="J11" s="2690"/>
      <c r="K11" s="2606"/>
      <c r="L11" s="2606"/>
      <c r="M11" s="2607"/>
      <c r="N11" s="2606"/>
      <c r="O11" s="2606"/>
      <c r="P11" s="2606"/>
    </row>
    <row r="12" spans="1:16" s="2608" customFormat="1" ht="20.100000000000001" customHeight="1" outlineLevel="1">
      <c r="A12" s="2693"/>
      <c r="B12" s="824" t="s">
        <v>1881</v>
      </c>
      <c r="C12" s="2689">
        <v>14</v>
      </c>
      <c r="D12" s="2687" t="s">
        <v>1939</v>
      </c>
      <c r="E12" s="2688"/>
      <c r="F12" s="2689">
        <v>14</v>
      </c>
      <c r="G12" s="2690">
        <v>14</v>
      </c>
      <c r="H12" s="2692"/>
      <c r="I12" s="2980">
        <f t="shared" ref="I12:I63" si="0">IF(OR(G12=F12,G12&gt;F12),1,0)</f>
        <v>1</v>
      </c>
      <c r="J12" s="2690"/>
      <c r="K12" s="2606"/>
      <c r="L12" s="2606"/>
      <c r="M12" s="2607"/>
      <c r="N12" s="2606"/>
      <c r="O12" s="2606"/>
      <c r="P12" s="2606"/>
    </row>
    <row r="13" spans="1:16" s="2608" customFormat="1" ht="20.100000000000001" customHeight="1" outlineLevel="1">
      <c r="A13" s="2693"/>
      <c r="B13" s="824" t="s">
        <v>1882</v>
      </c>
      <c r="C13" s="2689">
        <v>0</v>
      </c>
      <c r="D13" s="2687" t="s">
        <v>1939</v>
      </c>
      <c r="E13" s="2688"/>
      <c r="F13" s="2689">
        <v>0</v>
      </c>
      <c r="G13" s="2690" t="s">
        <v>24</v>
      </c>
      <c r="H13" s="2692"/>
      <c r="I13" s="2980"/>
      <c r="J13" s="2690"/>
      <c r="K13" s="2606"/>
      <c r="L13" s="2606"/>
      <c r="M13" s="2607"/>
      <c r="N13" s="2606"/>
      <c r="O13" s="2606"/>
      <c r="P13" s="2606"/>
    </row>
    <row r="14" spans="1:16" s="2608" customFormat="1" ht="20.100000000000001" customHeight="1" outlineLevel="1">
      <c r="A14" s="2693"/>
      <c r="B14" s="824" t="s">
        <v>1883</v>
      </c>
      <c r="C14" s="2689">
        <v>0</v>
      </c>
      <c r="D14" s="2687" t="s">
        <v>1939</v>
      </c>
      <c r="E14" s="2688"/>
      <c r="F14" s="2689">
        <v>0</v>
      </c>
      <c r="G14" s="2690" t="s">
        <v>24</v>
      </c>
      <c r="H14" s="2692"/>
      <c r="I14" s="2980"/>
      <c r="J14" s="2690"/>
      <c r="K14" s="2606"/>
      <c r="L14" s="2606"/>
      <c r="M14" s="2607"/>
      <c r="N14" s="2606"/>
      <c r="O14" s="2606"/>
      <c r="P14" s="2606"/>
    </row>
    <row r="15" spans="1:16" s="2608" customFormat="1" ht="20.100000000000001" customHeight="1">
      <c r="A15" s="2693"/>
      <c r="B15" s="824" t="s">
        <v>1884</v>
      </c>
      <c r="C15" s="2689">
        <f>SUM(C11:C14)</f>
        <v>14</v>
      </c>
      <c r="D15" s="2687" t="s">
        <v>1939</v>
      </c>
      <c r="E15" s="2493" t="s">
        <v>663</v>
      </c>
      <c r="F15" s="2690">
        <f>SUM(F11:F14)</f>
        <v>14</v>
      </c>
      <c r="G15" s="2690">
        <v>14</v>
      </c>
      <c r="H15" s="2692"/>
      <c r="I15" s="2980">
        <f t="shared" si="0"/>
        <v>1</v>
      </c>
      <c r="J15" s="2690"/>
      <c r="K15" s="2606"/>
      <c r="L15" s="2606"/>
      <c r="M15" s="2607"/>
      <c r="N15" s="2606"/>
      <c r="O15" s="2606"/>
      <c r="P15" s="2606"/>
    </row>
    <row r="16" spans="1:16" s="2608" customFormat="1" ht="20.100000000000001" customHeight="1" outlineLevel="1">
      <c r="A16" s="2693"/>
      <c r="B16" s="824" t="s">
        <v>1885</v>
      </c>
      <c r="C16" s="2689">
        <v>9</v>
      </c>
      <c r="D16" s="2687" t="s">
        <v>1939</v>
      </c>
      <c r="E16" s="2688"/>
      <c r="F16" s="2690">
        <v>9</v>
      </c>
      <c r="G16" s="2690">
        <v>9</v>
      </c>
      <c r="H16" s="2692"/>
      <c r="I16" s="2980">
        <f t="shared" si="0"/>
        <v>1</v>
      </c>
      <c r="J16" s="2690"/>
      <c r="K16" s="2606"/>
      <c r="L16" s="2606"/>
      <c r="M16" s="2607"/>
      <c r="N16" s="2606"/>
      <c r="O16" s="2606"/>
      <c r="P16" s="2606"/>
    </row>
    <row r="17" spans="1:16" s="2608" customFormat="1" ht="20.100000000000001" customHeight="1" outlineLevel="1">
      <c r="A17" s="2693"/>
      <c r="B17" s="824" t="s">
        <v>1886</v>
      </c>
      <c r="C17" s="2689">
        <v>0</v>
      </c>
      <c r="D17" s="2687" t="s">
        <v>1939</v>
      </c>
      <c r="E17" s="2688"/>
      <c r="F17" s="2690">
        <v>0</v>
      </c>
      <c r="G17" s="2690" t="s">
        <v>24</v>
      </c>
      <c r="H17" s="2692"/>
      <c r="I17" s="2980"/>
      <c r="J17" s="2690"/>
      <c r="K17" s="2606"/>
      <c r="L17" s="2606"/>
      <c r="M17" s="2607"/>
      <c r="N17" s="2606"/>
      <c r="O17" s="2606"/>
      <c r="P17" s="2606"/>
    </row>
    <row r="18" spans="1:16" s="2608" customFormat="1" ht="20.100000000000001" customHeight="1" outlineLevel="1">
      <c r="A18" s="2693"/>
      <c r="B18" s="824" t="s">
        <v>1887</v>
      </c>
      <c r="C18" s="2689">
        <v>18</v>
      </c>
      <c r="D18" s="2687" t="s">
        <v>1939</v>
      </c>
      <c r="E18" s="2688"/>
      <c r="F18" s="2690">
        <v>18</v>
      </c>
      <c r="G18" s="2690">
        <v>18</v>
      </c>
      <c r="H18" s="2692"/>
      <c r="I18" s="2980">
        <f t="shared" si="0"/>
        <v>1</v>
      </c>
      <c r="J18" s="2690"/>
      <c r="K18" s="2606"/>
      <c r="L18" s="2606"/>
      <c r="M18" s="2607"/>
      <c r="N18" s="2606"/>
      <c r="O18" s="2606"/>
      <c r="P18" s="2606"/>
    </row>
    <row r="19" spans="1:16" s="2608" customFormat="1" ht="20.100000000000001" customHeight="1">
      <c r="A19" s="2693"/>
      <c r="B19" s="824" t="s">
        <v>1888</v>
      </c>
      <c r="C19" s="2689">
        <f>SUM(C16:C18)</f>
        <v>27</v>
      </c>
      <c r="D19" s="2687" t="s">
        <v>1939</v>
      </c>
      <c r="E19" s="2530"/>
      <c r="F19" s="2690">
        <f>SUM(F16:F18)</f>
        <v>27</v>
      </c>
      <c r="G19" s="2690">
        <v>27</v>
      </c>
      <c r="H19" s="2692"/>
      <c r="I19" s="2980">
        <f t="shared" si="0"/>
        <v>1</v>
      </c>
      <c r="J19" s="2690"/>
      <c r="K19" s="2606"/>
      <c r="L19" s="2606"/>
      <c r="M19" s="2607"/>
      <c r="N19" s="2606"/>
      <c r="O19" s="2606"/>
      <c r="P19" s="2606"/>
    </row>
    <row r="20" spans="1:16" s="2608" customFormat="1" ht="20.100000000000001" customHeight="1" outlineLevel="1">
      <c r="A20" s="2693"/>
      <c r="B20" s="824" t="s">
        <v>1889</v>
      </c>
      <c r="C20" s="2689">
        <v>110</v>
      </c>
      <c r="D20" s="2687" t="s">
        <v>1939</v>
      </c>
      <c r="E20" s="2530"/>
      <c r="F20" s="2690">
        <v>13</v>
      </c>
      <c r="G20" s="2690">
        <v>13</v>
      </c>
      <c r="H20" s="2692"/>
      <c r="I20" s="2980">
        <f t="shared" si="0"/>
        <v>1</v>
      </c>
      <c r="J20" s="2690"/>
      <c r="K20" s="2606"/>
      <c r="L20" s="2606"/>
      <c r="M20" s="2607"/>
      <c r="N20" s="2606"/>
      <c r="O20" s="2606"/>
      <c r="P20" s="2606"/>
    </row>
    <row r="21" spans="1:16" s="2608" customFormat="1" ht="20.100000000000001" customHeight="1" outlineLevel="1">
      <c r="A21" s="2693"/>
      <c r="B21" s="824" t="s">
        <v>1890</v>
      </c>
      <c r="C21" s="2689">
        <v>22</v>
      </c>
      <c r="D21" s="2687" t="s">
        <v>1939</v>
      </c>
      <c r="E21" s="2530"/>
      <c r="F21" s="2690">
        <v>22</v>
      </c>
      <c r="G21" s="2690">
        <v>22</v>
      </c>
      <c r="H21" s="2692"/>
      <c r="I21" s="2980">
        <f t="shared" si="0"/>
        <v>1</v>
      </c>
      <c r="J21" s="2690"/>
      <c r="K21" s="2606"/>
      <c r="L21" s="2606"/>
      <c r="M21" s="2607"/>
      <c r="N21" s="2606"/>
      <c r="O21" s="2606"/>
      <c r="P21" s="2606"/>
    </row>
    <row r="22" spans="1:16" s="2608" customFormat="1" ht="20.100000000000001" customHeight="1" outlineLevel="1">
      <c r="A22" s="2693"/>
      <c r="B22" s="824" t="s">
        <v>1891</v>
      </c>
      <c r="C22" s="2689">
        <v>0</v>
      </c>
      <c r="D22" s="2687" t="s">
        <v>1939</v>
      </c>
      <c r="E22" s="2530"/>
      <c r="F22" s="2690">
        <v>0</v>
      </c>
      <c r="G22" s="2690" t="s">
        <v>24</v>
      </c>
      <c r="H22" s="2692"/>
      <c r="I22" s="2980"/>
      <c r="J22" s="2690"/>
      <c r="K22" s="2606"/>
      <c r="L22" s="2606"/>
      <c r="M22" s="2607"/>
      <c r="N22" s="2606"/>
      <c r="O22" s="2606"/>
      <c r="P22" s="2606"/>
    </row>
    <row r="23" spans="1:16" s="2608" customFormat="1" ht="20.100000000000001" customHeight="1">
      <c r="A23" s="2693"/>
      <c r="B23" s="824" t="s">
        <v>1892</v>
      </c>
      <c r="C23" s="2689">
        <f>SUM(C20:C22)</f>
        <v>132</v>
      </c>
      <c r="D23" s="2687" t="s">
        <v>1939</v>
      </c>
      <c r="E23" s="2530"/>
      <c r="F23" s="2690">
        <f>SUM(F20:F22)</f>
        <v>35</v>
      </c>
      <c r="G23" s="2690">
        <v>35</v>
      </c>
      <c r="H23" s="2692"/>
      <c r="I23" s="2980">
        <f t="shared" si="0"/>
        <v>1</v>
      </c>
      <c r="J23" s="2690"/>
      <c r="K23" s="2606"/>
      <c r="L23" s="2606"/>
      <c r="M23" s="2607"/>
      <c r="N23" s="2606"/>
      <c r="O23" s="2606"/>
      <c r="P23" s="2606"/>
    </row>
    <row r="24" spans="1:16" s="2608" customFormat="1" ht="20.100000000000001" customHeight="1" outlineLevel="1">
      <c r="A24" s="2693"/>
      <c r="B24" s="824" t="s">
        <v>1893</v>
      </c>
      <c r="C24" s="2689">
        <v>42</v>
      </c>
      <c r="D24" s="2687" t="s">
        <v>1939</v>
      </c>
      <c r="E24" s="2530"/>
      <c r="F24" s="2690">
        <v>39</v>
      </c>
      <c r="G24" s="2690">
        <v>39</v>
      </c>
      <c r="H24" s="2692"/>
      <c r="I24" s="2980">
        <f t="shared" si="0"/>
        <v>1</v>
      </c>
      <c r="J24" s="2690"/>
      <c r="K24" s="2606"/>
      <c r="L24" s="2606"/>
      <c r="M24" s="2607"/>
      <c r="N24" s="2606"/>
      <c r="O24" s="2606"/>
      <c r="P24" s="2606"/>
    </row>
    <row r="25" spans="1:16" s="2608" customFormat="1" ht="20.100000000000001" customHeight="1" outlineLevel="1">
      <c r="A25" s="2693"/>
      <c r="B25" s="824" t="s">
        <v>1894</v>
      </c>
      <c r="C25" s="2689">
        <v>36</v>
      </c>
      <c r="D25" s="2687" t="s">
        <v>1939</v>
      </c>
      <c r="E25" s="2530"/>
      <c r="F25" s="2690">
        <v>36</v>
      </c>
      <c r="G25" s="2690">
        <v>36</v>
      </c>
      <c r="H25" s="2692"/>
      <c r="I25" s="2980">
        <f t="shared" si="0"/>
        <v>1</v>
      </c>
      <c r="J25" s="2690"/>
      <c r="K25" s="2606"/>
      <c r="L25" s="2606"/>
      <c r="M25" s="2607"/>
      <c r="N25" s="2606"/>
      <c r="O25" s="2606"/>
      <c r="P25" s="2606"/>
    </row>
    <row r="26" spans="1:16" s="2608" customFormat="1" ht="20.100000000000001" customHeight="1" outlineLevel="1">
      <c r="A26" s="2693"/>
      <c r="B26" s="824" t="s">
        <v>1895</v>
      </c>
      <c r="C26" s="2689">
        <v>5</v>
      </c>
      <c r="D26" s="2687" t="s">
        <v>1939</v>
      </c>
      <c r="E26" s="2530"/>
      <c r="F26" s="2690">
        <v>5</v>
      </c>
      <c r="G26" s="2690">
        <v>5</v>
      </c>
      <c r="H26" s="2692"/>
      <c r="I26" s="2980">
        <f t="shared" si="0"/>
        <v>1</v>
      </c>
      <c r="J26" s="2690"/>
      <c r="K26" s="2606"/>
      <c r="L26" s="2606"/>
      <c r="M26" s="2607"/>
      <c r="N26" s="2606"/>
      <c r="O26" s="2606"/>
      <c r="P26" s="2606"/>
    </row>
    <row r="27" spans="1:16" s="2608" customFormat="1" ht="20.100000000000001" customHeight="1" outlineLevel="1">
      <c r="A27" s="2693"/>
      <c r="B27" s="824" t="s">
        <v>1896</v>
      </c>
      <c r="C27" s="2689">
        <v>5</v>
      </c>
      <c r="D27" s="2687" t="s">
        <v>1939</v>
      </c>
      <c r="E27" s="2530"/>
      <c r="F27" s="2690">
        <v>0</v>
      </c>
      <c r="G27" s="2690" t="s">
        <v>24</v>
      </c>
      <c r="H27" s="2692"/>
      <c r="I27" s="2980"/>
      <c r="J27" s="2690"/>
      <c r="K27" s="2606"/>
      <c r="L27" s="2606"/>
      <c r="M27" s="2607"/>
      <c r="N27" s="2606"/>
      <c r="O27" s="2606"/>
      <c r="P27" s="2606"/>
    </row>
    <row r="28" spans="1:16" s="2608" customFormat="1" ht="20.100000000000001" customHeight="1">
      <c r="A28" s="2693"/>
      <c r="B28" s="824" t="s">
        <v>1897</v>
      </c>
      <c r="C28" s="2689">
        <f>SUM(C24:C27)</f>
        <v>88</v>
      </c>
      <c r="D28" s="2687" t="s">
        <v>1939</v>
      </c>
      <c r="E28" s="2530"/>
      <c r="F28" s="2690">
        <f>SUM(F24:F27)</f>
        <v>80</v>
      </c>
      <c r="G28" s="2690">
        <v>80</v>
      </c>
      <c r="H28" s="2692"/>
      <c r="I28" s="2980">
        <f t="shared" si="0"/>
        <v>1</v>
      </c>
      <c r="J28" s="2690"/>
      <c r="K28" s="2606"/>
      <c r="L28" s="2606"/>
      <c r="M28" s="2607"/>
      <c r="N28" s="2606"/>
      <c r="O28" s="2606"/>
      <c r="P28" s="2606"/>
    </row>
    <row r="29" spans="1:16" s="2608" customFormat="1" ht="20.100000000000001" customHeight="1" outlineLevel="1">
      <c r="A29" s="2693"/>
      <c r="B29" s="824" t="s">
        <v>1898</v>
      </c>
      <c r="C29" s="2689">
        <v>733</v>
      </c>
      <c r="D29" s="2687" t="s">
        <v>1939</v>
      </c>
      <c r="E29" s="2530"/>
      <c r="F29" s="2690">
        <v>190</v>
      </c>
      <c r="G29" s="2690">
        <v>190</v>
      </c>
      <c r="H29" s="2692"/>
      <c r="I29" s="2980">
        <f t="shared" si="0"/>
        <v>1</v>
      </c>
      <c r="J29" s="2690"/>
      <c r="K29" s="2606"/>
      <c r="L29" s="2606"/>
      <c r="M29" s="2607"/>
      <c r="N29" s="2606"/>
      <c r="O29" s="2606"/>
      <c r="P29" s="2606"/>
    </row>
    <row r="30" spans="1:16" s="2608" customFormat="1" ht="20.100000000000001" customHeight="1" outlineLevel="1">
      <c r="A30" s="2693"/>
      <c r="B30" s="824" t="s">
        <v>1899</v>
      </c>
      <c r="C30" s="2689">
        <v>0</v>
      </c>
      <c r="D30" s="2687" t="s">
        <v>1939</v>
      </c>
      <c r="E30" s="2530"/>
      <c r="F30" s="2690">
        <v>0</v>
      </c>
      <c r="G30" s="2690" t="s">
        <v>24</v>
      </c>
      <c r="H30" s="2692"/>
      <c r="I30" s="2980"/>
      <c r="J30" s="2690"/>
      <c r="K30" s="2606"/>
      <c r="L30" s="2606"/>
      <c r="M30" s="2607"/>
      <c r="N30" s="2606"/>
      <c r="O30" s="2606"/>
      <c r="P30" s="2606"/>
    </row>
    <row r="31" spans="1:16" s="2608" customFormat="1" ht="20.100000000000001" customHeight="1">
      <c r="A31" s="2693"/>
      <c r="B31" s="824" t="s">
        <v>1900</v>
      </c>
      <c r="C31" s="2689">
        <f>SUM(C29:C30)</f>
        <v>733</v>
      </c>
      <c r="D31" s="2687" t="s">
        <v>1939</v>
      </c>
      <c r="E31" s="2530"/>
      <c r="F31" s="2690">
        <f>SUM(F29:F30)</f>
        <v>190</v>
      </c>
      <c r="G31" s="2690">
        <v>190</v>
      </c>
      <c r="H31" s="2692"/>
      <c r="I31" s="2980">
        <f t="shared" si="0"/>
        <v>1</v>
      </c>
      <c r="J31" s="2690"/>
      <c r="K31" s="2606"/>
      <c r="L31" s="2606"/>
      <c r="M31" s="2607"/>
      <c r="N31" s="2606"/>
      <c r="O31" s="2606"/>
      <c r="P31" s="2606"/>
    </row>
    <row r="32" spans="1:16" s="2608" customFormat="1" ht="20.100000000000001" customHeight="1" outlineLevel="1">
      <c r="A32" s="2693"/>
      <c r="B32" s="824" t="s">
        <v>1901</v>
      </c>
      <c r="C32" s="2689">
        <v>60</v>
      </c>
      <c r="D32" s="2687" t="s">
        <v>1939</v>
      </c>
      <c r="E32" s="2530"/>
      <c r="F32" s="2690">
        <v>53</v>
      </c>
      <c r="G32" s="2690">
        <v>53</v>
      </c>
      <c r="H32" s="2692"/>
      <c r="I32" s="2980">
        <f t="shared" si="0"/>
        <v>1</v>
      </c>
      <c r="J32" s="2690"/>
      <c r="K32" s="2606"/>
      <c r="L32" s="2606"/>
      <c r="M32" s="2607"/>
      <c r="N32" s="2606"/>
      <c r="O32" s="2606"/>
      <c r="P32" s="2606"/>
    </row>
    <row r="33" spans="1:16" s="2608" customFormat="1" ht="20.100000000000001" customHeight="1" outlineLevel="1">
      <c r="A33" s="2693"/>
      <c r="B33" s="824" t="s">
        <v>1902</v>
      </c>
      <c r="C33" s="2689">
        <v>0</v>
      </c>
      <c r="D33" s="2687" t="s">
        <v>1939</v>
      </c>
      <c r="E33" s="2530"/>
      <c r="F33" s="2690">
        <v>0</v>
      </c>
      <c r="G33" s="2690" t="s">
        <v>24</v>
      </c>
      <c r="H33" s="2692"/>
      <c r="I33" s="2980"/>
      <c r="J33" s="2690"/>
      <c r="K33" s="2606"/>
      <c r="L33" s="2606"/>
      <c r="M33" s="2607"/>
      <c r="N33" s="2606"/>
      <c r="O33" s="2606"/>
      <c r="P33" s="2606"/>
    </row>
    <row r="34" spans="1:16" s="2608" customFormat="1" ht="20.100000000000001" customHeight="1" outlineLevel="1">
      <c r="A34" s="2693"/>
      <c r="B34" s="824" t="s">
        <v>1903</v>
      </c>
      <c r="C34" s="2689">
        <v>0</v>
      </c>
      <c r="D34" s="2687" t="s">
        <v>1939</v>
      </c>
      <c r="E34" s="2530"/>
      <c r="F34" s="2690">
        <v>0</v>
      </c>
      <c r="G34" s="2690" t="s">
        <v>24</v>
      </c>
      <c r="H34" s="2692"/>
      <c r="I34" s="2980"/>
      <c r="J34" s="2690"/>
      <c r="K34" s="2606"/>
      <c r="L34" s="2606"/>
      <c r="M34" s="2607"/>
      <c r="N34" s="2606"/>
      <c r="O34" s="2606"/>
      <c r="P34" s="2606"/>
    </row>
    <row r="35" spans="1:16" s="2608" customFormat="1" ht="20.100000000000001" customHeight="1" outlineLevel="1">
      <c r="A35" s="2637"/>
      <c r="B35" s="824" t="s">
        <v>1904</v>
      </c>
      <c r="C35" s="2689">
        <v>0</v>
      </c>
      <c r="D35" s="2687" t="s">
        <v>1939</v>
      </c>
      <c r="E35" s="2530"/>
      <c r="F35" s="2690">
        <v>0</v>
      </c>
      <c r="G35" s="2690" t="s">
        <v>24</v>
      </c>
      <c r="H35" s="2692"/>
      <c r="I35" s="2980"/>
      <c r="J35" s="2690"/>
      <c r="K35" s="2606"/>
      <c r="L35" s="2606"/>
      <c r="M35" s="2607"/>
      <c r="N35" s="2606"/>
      <c r="O35" s="2606"/>
      <c r="P35" s="2606"/>
    </row>
    <row r="36" spans="1:16" s="2608" customFormat="1" ht="20.100000000000001" customHeight="1">
      <c r="A36" s="2693"/>
      <c r="B36" s="824" t="s">
        <v>1905</v>
      </c>
      <c r="C36" s="2689">
        <f>SUM(C32:C35)</f>
        <v>60</v>
      </c>
      <c r="D36" s="2687" t="s">
        <v>1939</v>
      </c>
      <c r="E36" s="2530"/>
      <c r="F36" s="2690">
        <f>SUM(F32:F35)</f>
        <v>53</v>
      </c>
      <c r="G36" s="2690">
        <v>53</v>
      </c>
      <c r="H36" s="2692"/>
      <c r="I36" s="2980">
        <f t="shared" si="0"/>
        <v>1</v>
      </c>
      <c r="J36" s="2690"/>
      <c r="K36" s="2606"/>
      <c r="L36" s="2606"/>
      <c r="M36" s="2607"/>
      <c r="N36" s="2606"/>
      <c r="O36" s="2606"/>
      <c r="P36" s="2606"/>
    </row>
    <row r="37" spans="1:16" s="2608" customFormat="1" ht="20.100000000000001" customHeight="1" outlineLevel="1">
      <c r="A37" s="2693"/>
      <c r="B37" s="824" t="s">
        <v>1906</v>
      </c>
      <c r="C37" s="2689">
        <v>0</v>
      </c>
      <c r="D37" s="2687" t="s">
        <v>1939</v>
      </c>
      <c r="E37" s="2530"/>
      <c r="F37" s="2690">
        <v>0</v>
      </c>
      <c r="G37" s="2690" t="s">
        <v>24</v>
      </c>
      <c r="H37" s="2692"/>
      <c r="I37" s="2980"/>
      <c r="J37" s="2690"/>
      <c r="K37" s="2606"/>
      <c r="L37" s="2606"/>
      <c r="M37" s="2607"/>
      <c r="N37" s="2606"/>
      <c r="O37" s="2606"/>
      <c r="P37" s="2606"/>
    </row>
    <row r="38" spans="1:16" s="2608" customFormat="1" ht="20.100000000000001" customHeight="1" outlineLevel="1">
      <c r="A38" s="2693"/>
      <c r="B38" s="824" t="s">
        <v>1907</v>
      </c>
      <c r="C38" s="2689">
        <v>3</v>
      </c>
      <c r="D38" s="2687" t="s">
        <v>1939</v>
      </c>
      <c r="E38" s="2530"/>
      <c r="F38" s="2690">
        <v>3</v>
      </c>
      <c r="G38" s="2690">
        <v>3</v>
      </c>
      <c r="H38" s="2692"/>
      <c r="I38" s="2980">
        <f t="shared" si="0"/>
        <v>1</v>
      </c>
      <c r="J38" s="2690"/>
      <c r="K38" s="2606"/>
      <c r="L38" s="2606"/>
      <c r="M38" s="2607"/>
      <c r="N38" s="2606"/>
      <c r="O38" s="2606"/>
      <c r="P38" s="2606"/>
    </row>
    <row r="39" spans="1:16" s="2608" customFormat="1" ht="20.100000000000001" customHeight="1" outlineLevel="1">
      <c r="A39" s="2693"/>
      <c r="B39" s="824" t="s">
        <v>1908</v>
      </c>
      <c r="C39" s="2689">
        <v>0</v>
      </c>
      <c r="D39" s="2687" t="s">
        <v>1939</v>
      </c>
      <c r="E39" s="2530"/>
      <c r="F39" s="2690">
        <v>0</v>
      </c>
      <c r="G39" s="2690" t="s">
        <v>24</v>
      </c>
      <c r="H39" s="2692"/>
      <c r="I39" s="2980"/>
      <c r="J39" s="2690"/>
      <c r="K39" s="2606"/>
      <c r="L39" s="2606"/>
      <c r="M39" s="2607"/>
      <c r="N39" s="2606"/>
      <c r="O39" s="2606"/>
      <c r="P39" s="2606"/>
    </row>
    <row r="40" spans="1:16" s="2608" customFormat="1" ht="20.100000000000001" customHeight="1">
      <c r="A40" s="2693"/>
      <c r="B40" s="824" t="s">
        <v>1909</v>
      </c>
      <c r="C40" s="2689">
        <f>SUM(C37:C39)</f>
        <v>3</v>
      </c>
      <c r="D40" s="2687" t="s">
        <v>1939</v>
      </c>
      <c r="E40" s="2530"/>
      <c r="F40" s="2690">
        <f>SUM(F37:F39)</f>
        <v>3</v>
      </c>
      <c r="G40" s="2690">
        <v>3</v>
      </c>
      <c r="H40" s="2692"/>
      <c r="I40" s="2980">
        <f t="shared" si="0"/>
        <v>1</v>
      </c>
      <c r="J40" s="2690"/>
      <c r="K40" s="2606"/>
      <c r="L40" s="2606"/>
      <c r="M40" s="2607"/>
      <c r="N40" s="2606"/>
      <c r="O40" s="2606"/>
      <c r="P40" s="2606"/>
    </row>
    <row r="41" spans="1:16" s="2608" customFormat="1" ht="20.100000000000001" customHeight="1">
      <c r="A41" s="2693"/>
      <c r="B41" s="824" t="s">
        <v>1910</v>
      </c>
      <c r="C41" s="2689">
        <v>13</v>
      </c>
      <c r="D41" s="2687" t="s">
        <v>1939</v>
      </c>
      <c r="E41" s="2530"/>
      <c r="F41" s="2690">
        <v>13</v>
      </c>
      <c r="G41" s="2690">
        <v>13</v>
      </c>
      <c r="H41" s="2692"/>
      <c r="I41" s="2980">
        <f t="shared" si="0"/>
        <v>1</v>
      </c>
      <c r="J41" s="2690"/>
      <c r="K41" s="2606"/>
      <c r="L41" s="2606"/>
      <c r="M41" s="2607"/>
      <c r="N41" s="2606"/>
      <c r="O41" s="2606"/>
      <c r="P41" s="2606"/>
    </row>
    <row r="42" spans="1:16" s="2608" customFormat="1" ht="20.100000000000001" customHeight="1" outlineLevel="1">
      <c r="A42" s="2693"/>
      <c r="B42" s="824" t="s">
        <v>1911</v>
      </c>
      <c r="C42" s="2689">
        <v>24</v>
      </c>
      <c r="D42" s="2687" t="s">
        <v>1939</v>
      </c>
      <c r="E42" s="2530"/>
      <c r="F42" s="2690">
        <v>24</v>
      </c>
      <c r="G42" s="2690">
        <v>24</v>
      </c>
      <c r="H42" s="2692"/>
      <c r="I42" s="2980">
        <f t="shared" si="0"/>
        <v>1</v>
      </c>
      <c r="J42" s="2690"/>
      <c r="K42" s="2606"/>
      <c r="L42" s="2606"/>
      <c r="M42" s="2607"/>
      <c r="N42" s="2606"/>
      <c r="O42" s="2606"/>
      <c r="P42" s="2606"/>
    </row>
    <row r="43" spans="1:16" s="2608" customFormat="1" ht="20.100000000000001" customHeight="1" outlineLevel="1">
      <c r="A43" s="2693"/>
      <c r="B43" s="824" t="s">
        <v>1912</v>
      </c>
      <c r="C43" s="2689">
        <v>19</v>
      </c>
      <c r="D43" s="2687" t="s">
        <v>1939</v>
      </c>
      <c r="E43" s="2530"/>
      <c r="F43" s="2690">
        <v>19</v>
      </c>
      <c r="G43" s="2690">
        <v>19</v>
      </c>
      <c r="H43" s="2692"/>
      <c r="I43" s="2980">
        <f t="shared" si="0"/>
        <v>1</v>
      </c>
      <c r="J43" s="2690"/>
      <c r="K43" s="2606"/>
      <c r="L43" s="2606"/>
      <c r="M43" s="2607"/>
      <c r="N43" s="2606"/>
      <c r="O43" s="2606"/>
      <c r="P43" s="2606"/>
    </row>
    <row r="44" spans="1:16" s="2608" customFormat="1" ht="20.100000000000001" customHeight="1">
      <c r="A44" s="2693"/>
      <c r="B44" s="824" t="s">
        <v>1913</v>
      </c>
      <c r="C44" s="2689">
        <f>SUM(C42:C43)</f>
        <v>43</v>
      </c>
      <c r="D44" s="2687" t="s">
        <v>1939</v>
      </c>
      <c r="E44" s="2530"/>
      <c r="F44" s="2690">
        <f>SUM(F42:F43)</f>
        <v>43</v>
      </c>
      <c r="G44" s="2690">
        <v>43</v>
      </c>
      <c r="H44" s="2692"/>
      <c r="I44" s="2980">
        <f t="shared" si="0"/>
        <v>1</v>
      </c>
      <c r="J44" s="2690"/>
      <c r="K44" s="2606"/>
      <c r="L44" s="2606"/>
      <c r="M44" s="2607"/>
      <c r="N44" s="2606"/>
      <c r="O44" s="2606"/>
      <c r="P44" s="2606"/>
    </row>
    <row r="45" spans="1:16" s="2608" customFormat="1" ht="20.100000000000001" customHeight="1" outlineLevel="1">
      <c r="A45" s="2693"/>
      <c r="B45" s="824" t="s">
        <v>1914</v>
      </c>
      <c r="C45" s="2689">
        <v>37</v>
      </c>
      <c r="D45" s="2687" t="s">
        <v>1939</v>
      </c>
      <c r="E45" s="2530"/>
      <c r="F45" s="2690">
        <v>37</v>
      </c>
      <c r="G45" s="2690">
        <v>37</v>
      </c>
      <c r="H45" s="2692"/>
      <c r="I45" s="2980">
        <f t="shared" si="0"/>
        <v>1</v>
      </c>
      <c r="J45" s="2690"/>
      <c r="K45" s="2606"/>
      <c r="L45" s="2606"/>
      <c r="M45" s="2607"/>
      <c r="N45" s="2606"/>
      <c r="O45" s="2606"/>
      <c r="P45" s="2606"/>
    </row>
    <row r="46" spans="1:16" s="2608" customFormat="1" ht="20.100000000000001" customHeight="1" outlineLevel="1">
      <c r="A46" s="2693"/>
      <c r="B46" s="824" t="s">
        <v>1915</v>
      </c>
      <c r="C46" s="2689">
        <v>4</v>
      </c>
      <c r="D46" s="2687" t="s">
        <v>1939</v>
      </c>
      <c r="E46" s="2530"/>
      <c r="F46" s="2690">
        <v>4</v>
      </c>
      <c r="G46" s="2690">
        <v>4</v>
      </c>
      <c r="H46" s="2692"/>
      <c r="I46" s="2980">
        <f t="shared" si="0"/>
        <v>1</v>
      </c>
      <c r="J46" s="2690"/>
      <c r="K46" s="2606"/>
      <c r="L46" s="2606"/>
      <c r="M46" s="2607"/>
      <c r="N46" s="2606"/>
      <c r="O46" s="2606"/>
      <c r="P46" s="2606"/>
    </row>
    <row r="47" spans="1:16" s="2608" customFormat="1" ht="20.100000000000001" customHeight="1" outlineLevel="1">
      <c r="A47" s="2693"/>
      <c r="B47" s="824" t="s">
        <v>1916</v>
      </c>
      <c r="C47" s="2689">
        <v>0</v>
      </c>
      <c r="D47" s="2687" t="s">
        <v>1939</v>
      </c>
      <c r="E47" s="2530"/>
      <c r="F47" s="2690">
        <v>0</v>
      </c>
      <c r="G47" s="2690" t="s">
        <v>24</v>
      </c>
      <c r="H47" s="2692"/>
      <c r="I47" s="2980"/>
      <c r="J47" s="2690"/>
      <c r="K47" s="2606"/>
      <c r="L47" s="2606"/>
      <c r="M47" s="2607"/>
      <c r="N47" s="2606"/>
      <c r="O47" s="2606"/>
      <c r="P47" s="2606"/>
    </row>
    <row r="48" spans="1:16" s="2608" customFormat="1" ht="20.100000000000001" customHeight="1">
      <c r="A48" s="2693"/>
      <c r="B48" s="824" t="s">
        <v>1917</v>
      </c>
      <c r="C48" s="2689">
        <f>SUM(C45:C47)</f>
        <v>41</v>
      </c>
      <c r="D48" s="2687" t="s">
        <v>1939</v>
      </c>
      <c r="E48" s="2530"/>
      <c r="F48" s="2690">
        <f>SUM(F45:F47)</f>
        <v>41</v>
      </c>
      <c r="G48" s="2690">
        <v>41</v>
      </c>
      <c r="H48" s="2692"/>
      <c r="I48" s="2980">
        <f t="shared" si="0"/>
        <v>1</v>
      </c>
      <c r="J48" s="2690"/>
      <c r="K48" s="2606"/>
      <c r="L48" s="2606"/>
      <c r="M48" s="2607"/>
      <c r="N48" s="2606"/>
      <c r="O48" s="2606"/>
      <c r="P48" s="2606"/>
    </row>
    <row r="49" spans="1:16" s="2608" customFormat="1" ht="20.100000000000001" customHeight="1" outlineLevel="1">
      <c r="A49" s="2693"/>
      <c r="B49" s="824" t="s">
        <v>1918</v>
      </c>
      <c r="C49" s="2689">
        <v>0</v>
      </c>
      <c r="D49" s="2687" t="s">
        <v>1939</v>
      </c>
      <c r="E49" s="2530"/>
      <c r="F49" s="2690">
        <v>0</v>
      </c>
      <c r="G49" s="2690" t="s">
        <v>24</v>
      </c>
      <c r="H49" s="2692"/>
      <c r="I49" s="2980"/>
      <c r="J49" s="2690"/>
      <c r="K49" s="2606"/>
      <c r="L49" s="2606"/>
      <c r="M49" s="2607"/>
      <c r="N49" s="2606"/>
      <c r="O49" s="2606"/>
      <c r="P49" s="2606"/>
    </row>
    <row r="50" spans="1:16" s="2608" customFormat="1" ht="20.100000000000001" customHeight="1" outlineLevel="1">
      <c r="A50" s="2693"/>
      <c r="B50" s="824" t="s">
        <v>1919</v>
      </c>
      <c r="C50" s="2689">
        <v>0</v>
      </c>
      <c r="D50" s="2687" t="s">
        <v>1939</v>
      </c>
      <c r="E50" s="2530"/>
      <c r="F50" s="2690">
        <v>0</v>
      </c>
      <c r="G50" s="2690" t="s">
        <v>24</v>
      </c>
      <c r="H50" s="2692"/>
      <c r="I50" s="2980"/>
      <c r="J50" s="2690"/>
      <c r="K50" s="2606"/>
      <c r="L50" s="2606"/>
      <c r="M50" s="2607"/>
      <c r="N50" s="2606"/>
      <c r="O50" s="2606"/>
      <c r="P50" s="2606"/>
    </row>
    <row r="51" spans="1:16" s="2608" customFormat="1" ht="20.100000000000001" customHeight="1" outlineLevel="1">
      <c r="A51" s="2693"/>
      <c r="B51" s="824" t="s">
        <v>1920</v>
      </c>
      <c r="C51" s="2689">
        <v>0</v>
      </c>
      <c r="D51" s="2687" t="s">
        <v>1939</v>
      </c>
      <c r="E51" s="2530"/>
      <c r="F51" s="2690">
        <v>0</v>
      </c>
      <c r="G51" s="2690" t="s">
        <v>24</v>
      </c>
      <c r="H51" s="2692"/>
      <c r="I51" s="2980"/>
      <c r="J51" s="2690"/>
      <c r="K51" s="2606"/>
      <c r="L51" s="2606"/>
      <c r="M51" s="2607"/>
      <c r="N51" s="2606"/>
      <c r="O51" s="2606"/>
      <c r="P51" s="2606"/>
    </row>
    <row r="52" spans="1:16" s="2608" customFormat="1" ht="20.100000000000001" customHeight="1">
      <c r="A52" s="2693"/>
      <c r="B52" s="824" t="s">
        <v>1921</v>
      </c>
      <c r="C52" s="2689">
        <f>SUM(C49:C51)</f>
        <v>0</v>
      </c>
      <c r="D52" s="2687" t="s">
        <v>1939</v>
      </c>
      <c r="E52" s="2530"/>
      <c r="F52" s="2690">
        <f>SUM(F49:F51)</f>
        <v>0</v>
      </c>
      <c r="G52" s="2690" t="s">
        <v>24</v>
      </c>
      <c r="H52" s="2692"/>
      <c r="I52" s="2980"/>
      <c r="J52" s="2690"/>
      <c r="K52" s="2606"/>
      <c r="L52" s="2606"/>
      <c r="M52" s="2607"/>
      <c r="N52" s="2606"/>
      <c r="O52" s="2606"/>
      <c r="P52" s="2606"/>
    </row>
    <row r="53" spans="1:16" s="2608" customFormat="1" ht="20.100000000000001" customHeight="1" outlineLevel="1">
      <c r="A53" s="2693"/>
      <c r="B53" s="824" t="s">
        <v>1922</v>
      </c>
      <c r="C53" s="2689">
        <v>0</v>
      </c>
      <c r="D53" s="2687" t="s">
        <v>1939</v>
      </c>
      <c r="E53" s="2530"/>
      <c r="F53" s="2690">
        <v>0</v>
      </c>
      <c r="G53" s="2690" t="s">
        <v>24</v>
      </c>
      <c r="H53" s="2692"/>
      <c r="I53" s="2980"/>
      <c r="J53" s="2690"/>
      <c r="K53" s="2606"/>
      <c r="L53" s="2606"/>
      <c r="M53" s="2607"/>
      <c r="N53" s="2606"/>
      <c r="O53" s="2606"/>
      <c r="P53" s="2606"/>
    </row>
    <row r="54" spans="1:16" s="2608" customFormat="1" ht="20.100000000000001" customHeight="1" outlineLevel="1">
      <c r="A54" s="2693"/>
      <c r="B54" s="824" t="s">
        <v>1923</v>
      </c>
      <c r="C54" s="2689">
        <v>0</v>
      </c>
      <c r="D54" s="2687" t="s">
        <v>1939</v>
      </c>
      <c r="E54" s="2530"/>
      <c r="F54" s="2690">
        <v>0</v>
      </c>
      <c r="G54" s="2690" t="s">
        <v>24</v>
      </c>
      <c r="H54" s="2692"/>
      <c r="I54" s="2980"/>
      <c r="J54" s="2690"/>
      <c r="K54" s="2606"/>
      <c r="L54" s="2606"/>
      <c r="M54" s="2607"/>
      <c r="N54" s="2606"/>
      <c r="O54" s="2606"/>
      <c r="P54" s="2606"/>
    </row>
    <row r="55" spans="1:16" s="2608" customFormat="1" ht="20.100000000000001" customHeight="1" outlineLevel="1">
      <c r="A55" s="2693"/>
      <c r="B55" s="824" t="s">
        <v>1924</v>
      </c>
      <c r="C55" s="2689">
        <v>46</v>
      </c>
      <c r="D55" s="2687" t="s">
        <v>1939</v>
      </c>
      <c r="E55" s="2530"/>
      <c r="F55" s="2690">
        <v>46</v>
      </c>
      <c r="G55" s="2690">
        <v>46</v>
      </c>
      <c r="H55" s="2692"/>
      <c r="I55" s="2980">
        <f t="shared" si="0"/>
        <v>1</v>
      </c>
      <c r="J55" s="2690"/>
      <c r="K55" s="2606"/>
      <c r="L55" s="2606"/>
      <c r="M55" s="2607"/>
      <c r="N55" s="2606"/>
      <c r="O55" s="2606"/>
      <c r="P55" s="2606"/>
    </row>
    <row r="56" spans="1:16" s="2608" customFormat="1" ht="20.100000000000001" customHeight="1" outlineLevel="1">
      <c r="A56" s="2693"/>
      <c r="B56" s="824" t="s">
        <v>1925</v>
      </c>
      <c r="C56" s="2689">
        <v>0</v>
      </c>
      <c r="D56" s="2687" t="s">
        <v>1939</v>
      </c>
      <c r="E56" s="2530"/>
      <c r="F56" s="2690">
        <v>0</v>
      </c>
      <c r="G56" s="2690" t="s">
        <v>24</v>
      </c>
      <c r="H56" s="2692"/>
      <c r="I56" s="2980"/>
      <c r="J56" s="2690"/>
      <c r="K56" s="2606"/>
      <c r="L56" s="2606"/>
      <c r="M56" s="2607"/>
      <c r="N56" s="2606"/>
      <c r="O56" s="2606"/>
      <c r="P56" s="2606"/>
    </row>
    <row r="57" spans="1:16" s="2608" customFormat="1" ht="20.100000000000001" customHeight="1">
      <c r="A57" s="2693"/>
      <c r="B57" s="824" t="s">
        <v>1926</v>
      </c>
      <c r="C57" s="2689">
        <f>SUM(C53:C56)</f>
        <v>46</v>
      </c>
      <c r="D57" s="2687" t="s">
        <v>1939</v>
      </c>
      <c r="E57" s="2530"/>
      <c r="F57" s="2690">
        <f>SUM(F53:F56)</f>
        <v>46</v>
      </c>
      <c r="G57" s="2690">
        <v>46</v>
      </c>
      <c r="H57" s="2692"/>
      <c r="I57" s="2980">
        <f t="shared" si="0"/>
        <v>1</v>
      </c>
      <c r="J57" s="2690"/>
      <c r="K57" s="2606"/>
      <c r="L57" s="2606"/>
      <c r="M57" s="2607"/>
      <c r="N57" s="2606"/>
      <c r="O57" s="2606"/>
      <c r="P57" s="2606"/>
    </row>
    <row r="58" spans="1:16" s="2608" customFormat="1" ht="20.100000000000001" customHeight="1" outlineLevel="1">
      <c r="A58" s="2693"/>
      <c r="B58" s="824" t="s">
        <v>1927</v>
      </c>
      <c r="C58" s="2689">
        <v>24</v>
      </c>
      <c r="D58" s="2687" t="s">
        <v>1939</v>
      </c>
      <c r="E58" s="2530"/>
      <c r="F58" s="2690">
        <v>24</v>
      </c>
      <c r="G58" s="2690">
        <v>24</v>
      </c>
      <c r="H58" s="2692"/>
      <c r="I58" s="2980">
        <f t="shared" si="0"/>
        <v>1</v>
      </c>
      <c r="J58" s="2690"/>
      <c r="K58" s="2606"/>
      <c r="L58" s="2606"/>
      <c r="M58" s="2607"/>
      <c r="N58" s="2606"/>
      <c r="O58" s="2606"/>
      <c r="P58" s="2606"/>
    </row>
    <row r="59" spans="1:16" s="2608" customFormat="1" ht="20.100000000000001" customHeight="1" outlineLevel="1">
      <c r="A59" s="2693"/>
      <c r="B59" s="824" t="s">
        <v>1928</v>
      </c>
      <c r="C59" s="2689">
        <v>0</v>
      </c>
      <c r="D59" s="2687" t="s">
        <v>1939</v>
      </c>
      <c r="E59" s="2530"/>
      <c r="F59" s="2690">
        <v>0</v>
      </c>
      <c r="G59" s="2690" t="s">
        <v>24</v>
      </c>
      <c r="H59" s="2692"/>
      <c r="I59" s="2980"/>
      <c r="J59" s="2690"/>
      <c r="K59" s="2606"/>
      <c r="L59" s="2606"/>
      <c r="M59" s="2607"/>
      <c r="N59" s="2606"/>
      <c r="O59" s="2606"/>
      <c r="P59" s="2606"/>
    </row>
    <row r="60" spans="1:16" s="2608" customFormat="1" ht="20.100000000000001" customHeight="1">
      <c r="A60" s="2693"/>
      <c r="B60" s="824" t="s">
        <v>1929</v>
      </c>
      <c r="C60" s="2689">
        <f>SUM(C58:C59)</f>
        <v>24</v>
      </c>
      <c r="D60" s="2687" t="s">
        <v>1939</v>
      </c>
      <c r="E60" s="2530"/>
      <c r="F60" s="2690">
        <f>SUM(F58:F59)</f>
        <v>24</v>
      </c>
      <c r="G60" s="2690">
        <v>24</v>
      </c>
      <c r="H60" s="2692"/>
      <c r="I60" s="2980">
        <f t="shared" si="0"/>
        <v>1</v>
      </c>
      <c r="J60" s="2690"/>
      <c r="K60" s="2606"/>
      <c r="L60" s="2606"/>
      <c r="M60" s="2607"/>
      <c r="N60" s="2606"/>
      <c r="O60" s="2606"/>
      <c r="P60" s="2606"/>
    </row>
    <row r="61" spans="1:16" s="2608" customFormat="1" ht="20.100000000000001" customHeight="1" outlineLevel="1">
      <c r="A61" s="2693"/>
      <c r="B61" s="824" t="s">
        <v>1930</v>
      </c>
      <c r="C61" s="2689">
        <v>26</v>
      </c>
      <c r="D61" s="2687" t="s">
        <v>1939</v>
      </c>
      <c r="E61" s="2530"/>
      <c r="F61" s="2690">
        <v>15</v>
      </c>
      <c r="G61" s="2690">
        <v>15</v>
      </c>
      <c r="H61" s="2692"/>
      <c r="I61" s="2980">
        <f t="shared" si="0"/>
        <v>1</v>
      </c>
      <c r="J61" s="2690"/>
      <c r="K61" s="2606"/>
      <c r="L61" s="2606"/>
      <c r="M61" s="2607"/>
      <c r="N61" s="2606"/>
      <c r="O61" s="2606"/>
      <c r="P61" s="2606"/>
    </row>
    <row r="62" spans="1:16" s="2608" customFormat="1" ht="20.100000000000001" customHeight="1" outlineLevel="1">
      <c r="A62" s="2693"/>
      <c r="B62" s="824" t="s">
        <v>1931</v>
      </c>
      <c r="C62" s="2689">
        <v>1</v>
      </c>
      <c r="D62" s="2687" t="s">
        <v>1939</v>
      </c>
      <c r="E62" s="2530"/>
      <c r="F62" s="2690">
        <v>1</v>
      </c>
      <c r="G62" s="2690">
        <v>1</v>
      </c>
      <c r="H62" s="2692"/>
      <c r="I62" s="2980">
        <f t="shared" si="0"/>
        <v>1</v>
      </c>
      <c r="J62" s="2690"/>
      <c r="K62" s="2606"/>
      <c r="L62" s="2606"/>
      <c r="M62" s="2607"/>
      <c r="N62" s="2606"/>
      <c r="O62" s="2606"/>
      <c r="P62" s="2606"/>
    </row>
    <row r="63" spans="1:16" s="2608" customFormat="1" ht="20.100000000000001" customHeight="1">
      <c r="A63" s="2624"/>
      <c r="B63" s="824" t="s">
        <v>1932</v>
      </c>
      <c r="C63" s="2689">
        <f>SUM(C61:C62)</f>
        <v>27</v>
      </c>
      <c r="D63" s="2687" t="s">
        <v>1939</v>
      </c>
      <c r="E63" s="2530"/>
      <c r="F63" s="2690">
        <f>SUM(F61:F62)</f>
        <v>16</v>
      </c>
      <c r="G63" s="2690">
        <v>16</v>
      </c>
      <c r="H63" s="2692"/>
      <c r="I63" s="2980">
        <f t="shared" si="0"/>
        <v>1</v>
      </c>
      <c r="J63" s="2690"/>
      <c r="K63" s="2606"/>
      <c r="L63" s="2606"/>
      <c r="M63" s="2607"/>
      <c r="N63" s="2606"/>
      <c r="O63" s="2606"/>
      <c r="P63" s="2606"/>
    </row>
    <row r="64" spans="1:16" s="2608" customFormat="1" ht="20.100000000000001" customHeight="1" outlineLevel="1">
      <c r="A64" s="2693"/>
      <c r="B64" s="866" t="s">
        <v>2189</v>
      </c>
      <c r="C64" s="2689">
        <v>0</v>
      </c>
      <c r="D64" s="2687" t="s">
        <v>1939</v>
      </c>
      <c r="E64" s="2530"/>
      <c r="F64" s="2690">
        <v>0</v>
      </c>
      <c r="G64" s="2690" t="s">
        <v>24</v>
      </c>
      <c r="H64" s="2692"/>
      <c r="I64" s="2980"/>
      <c r="J64" s="2690"/>
      <c r="K64" s="2606"/>
      <c r="L64" s="2606"/>
      <c r="M64" s="2607"/>
      <c r="N64" s="2606"/>
      <c r="O64" s="2606"/>
      <c r="P64" s="2606"/>
    </row>
    <row r="65" spans="1:16" s="2608" customFormat="1" ht="20.100000000000001" customHeight="1" outlineLevel="1">
      <c r="A65" s="2694"/>
      <c r="B65" s="824" t="s">
        <v>1934</v>
      </c>
      <c r="C65" s="2689">
        <v>51</v>
      </c>
      <c r="D65" s="2687" t="s">
        <v>1939</v>
      </c>
      <c r="E65" s="2691"/>
      <c r="F65" s="2690">
        <v>0</v>
      </c>
      <c r="G65" s="2690" t="s">
        <v>24</v>
      </c>
      <c r="H65" s="2692"/>
      <c r="I65" s="2980"/>
      <c r="J65" s="2690"/>
      <c r="K65" s="2606"/>
      <c r="L65" s="2606"/>
      <c r="M65" s="2607"/>
      <c r="N65" s="2606"/>
      <c r="O65" s="2606"/>
      <c r="P65" s="2606"/>
    </row>
    <row r="66" spans="1:16" s="2608" customFormat="1" ht="20.100000000000001" customHeight="1">
      <c r="A66" s="2625"/>
      <c r="B66" s="866" t="s">
        <v>1935</v>
      </c>
      <c r="C66" s="2689">
        <f>SUM(C64:C65)</f>
        <v>51</v>
      </c>
      <c r="D66" s="2687" t="s">
        <v>1939</v>
      </c>
      <c r="E66" s="2691"/>
      <c r="F66" s="2690">
        <f>SUM(F64:F65)</f>
        <v>0</v>
      </c>
      <c r="G66" s="2690" t="s">
        <v>24</v>
      </c>
      <c r="H66" s="2692"/>
      <c r="I66" s="2980"/>
      <c r="J66" s="2690"/>
      <c r="K66" s="2628"/>
      <c r="L66" s="2629"/>
    </row>
    <row r="67" spans="1:16" ht="27.95" customHeight="1">
      <c r="A67" s="2904"/>
      <c r="B67" s="2905"/>
      <c r="C67" s="2906"/>
      <c r="D67" s="2907"/>
      <c r="E67" s="2868"/>
      <c r="F67" s="2239"/>
      <c r="G67" s="2239"/>
      <c r="H67" s="1939"/>
      <c r="I67" s="1939"/>
      <c r="J67" s="1939"/>
    </row>
    <row r="68" spans="1:16" s="3384" customFormat="1" ht="27.95" customHeight="1">
      <c r="A68" s="3743" t="s">
        <v>2304</v>
      </c>
      <c r="B68" s="4613" t="s">
        <v>2303</v>
      </c>
      <c r="C68" s="4614"/>
      <c r="D68" s="4658"/>
      <c r="E68" s="3474" t="s">
        <v>936</v>
      </c>
      <c r="F68" s="3380"/>
      <c r="G68" s="3380"/>
      <c r="H68" s="3798"/>
      <c r="I68" s="3798"/>
      <c r="J68" s="3721" t="s">
        <v>2082</v>
      </c>
      <c r="O68" s="3384">
        <v>3</v>
      </c>
    </row>
    <row r="69" spans="1:16" s="3384" customFormat="1" ht="27.95" customHeight="1">
      <c r="A69" s="3948"/>
      <c r="B69" s="3945" t="s">
        <v>167</v>
      </c>
      <c r="C69" s="3755">
        <v>20</v>
      </c>
      <c r="D69" s="3949" t="s">
        <v>203</v>
      </c>
      <c r="E69" s="3474" t="s">
        <v>943</v>
      </c>
      <c r="F69" s="3807" t="s">
        <v>24</v>
      </c>
      <c r="G69" s="3807"/>
      <c r="H69" s="3807"/>
      <c r="I69" s="3601"/>
      <c r="J69" s="3128"/>
    </row>
    <row r="70" spans="1:16" s="3230" customFormat="1" ht="18" customHeight="1" outlineLevel="1">
      <c r="A70" s="3223"/>
      <c r="B70" s="3133" t="s">
        <v>1889</v>
      </c>
      <c r="C70" s="3224"/>
      <c r="D70" s="3225"/>
      <c r="E70" s="3226"/>
      <c r="F70" s="3226"/>
      <c r="G70" s="3226"/>
      <c r="H70" s="3226"/>
      <c r="I70" s="3227"/>
      <c r="J70" s="3227"/>
      <c r="K70" s="3228"/>
      <c r="L70" s="3228"/>
      <c r="M70" s="3229"/>
      <c r="N70" s="3228"/>
      <c r="O70" s="3228"/>
      <c r="P70" s="3228"/>
    </row>
    <row r="71" spans="1:16" s="3230" customFormat="1" ht="18" customHeight="1" outlineLevel="1">
      <c r="A71" s="3223"/>
      <c r="B71" s="3133" t="s">
        <v>1890</v>
      </c>
      <c r="C71" s="3224"/>
      <c r="D71" s="3225"/>
      <c r="E71" s="3226"/>
      <c r="F71" s="3226"/>
      <c r="G71" s="3226"/>
      <c r="H71" s="3226"/>
      <c r="I71" s="3227"/>
      <c r="J71" s="3227"/>
      <c r="K71" s="3228"/>
      <c r="L71" s="3228"/>
      <c r="M71" s="3229"/>
      <c r="N71" s="3228"/>
      <c r="O71" s="3228"/>
      <c r="P71" s="3228"/>
    </row>
    <row r="72" spans="1:16" s="3230" customFormat="1" ht="18" customHeight="1" outlineLevel="1">
      <c r="A72" s="3223"/>
      <c r="B72" s="3133" t="s">
        <v>1891</v>
      </c>
      <c r="C72" s="3224">
        <v>20</v>
      </c>
      <c r="D72" s="3225"/>
      <c r="E72" s="3226"/>
      <c r="F72" s="3226"/>
      <c r="G72" s="3226"/>
      <c r="H72" s="3226"/>
      <c r="I72" s="3227"/>
      <c r="J72" s="3227"/>
      <c r="K72" s="3228"/>
      <c r="L72" s="3228"/>
      <c r="M72" s="3229"/>
      <c r="N72" s="3228"/>
      <c r="O72" s="3228"/>
      <c r="P72" s="3228"/>
    </row>
    <row r="73" spans="1:16" s="3230" customFormat="1" ht="26.25">
      <c r="A73" s="3223"/>
      <c r="B73" s="3133" t="s">
        <v>1892</v>
      </c>
      <c r="C73" s="3224">
        <f>SUM(C70:C72)</f>
        <v>20</v>
      </c>
      <c r="D73" s="3225" t="s">
        <v>1939</v>
      </c>
      <c r="E73" s="3474" t="s">
        <v>663</v>
      </c>
      <c r="F73" s="3807" t="s">
        <v>24</v>
      </c>
      <c r="G73" s="3807"/>
      <c r="H73" s="3807"/>
      <c r="I73" s="3601"/>
      <c r="J73" s="3227"/>
      <c r="K73" s="3228"/>
      <c r="L73" s="3228"/>
      <c r="M73" s="3229"/>
      <c r="N73" s="3228"/>
      <c r="O73" s="3228"/>
      <c r="P73" s="3228"/>
    </row>
    <row r="74" spans="1:16" s="3230" customFormat="1" ht="26.25">
      <c r="A74" s="3223"/>
      <c r="B74" s="3133"/>
      <c r="C74" s="3224"/>
      <c r="D74" s="3225"/>
      <c r="E74" s="3474"/>
      <c r="F74" s="3807"/>
      <c r="G74" s="3807"/>
      <c r="H74" s="3807"/>
      <c r="I74" s="3601"/>
      <c r="J74" s="3227"/>
      <c r="K74" s="3228"/>
      <c r="L74" s="3228"/>
      <c r="M74" s="3229"/>
      <c r="N74" s="3228"/>
      <c r="O74" s="3228"/>
      <c r="P74" s="3228"/>
    </row>
    <row r="75" spans="1:16" s="3384" customFormat="1" ht="27.95" customHeight="1">
      <c r="A75" s="3950"/>
      <c r="B75" s="3945"/>
      <c r="C75" s="3755"/>
      <c r="D75" s="3218"/>
      <c r="E75" s="3913"/>
      <c r="F75" s="3419"/>
      <c r="G75" s="3419"/>
      <c r="H75" s="3128"/>
      <c r="I75" s="3128"/>
      <c r="J75" s="3128"/>
    </row>
    <row r="76" spans="1:16" s="3384" customFormat="1" ht="27.95" customHeight="1">
      <c r="A76" s="3855"/>
      <c r="B76" s="4547" t="s">
        <v>2305</v>
      </c>
      <c r="C76" s="4548"/>
      <c r="D76" s="4549"/>
      <c r="E76" s="3474" t="s">
        <v>936</v>
      </c>
      <c r="F76" s="3389"/>
      <c r="G76" s="3389"/>
      <c r="H76" s="3801"/>
      <c r="I76" s="3801"/>
      <c r="J76" s="3721" t="s">
        <v>1942</v>
      </c>
      <c r="O76" s="3384">
        <v>4</v>
      </c>
    </row>
    <row r="77" spans="1:16" s="3384" customFormat="1" ht="27.95" customHeight="1">
      <c r="A77" s="3948"/>
      <c r="B77" s="3370" t="s">
        <v>2164</v>
      </c>
      <c r="C77" s="3371"/>
      <c r="D77" s="3372"/>
      <c r="E77" s="3474" t="s">
        <v>943</v>
      </c>
      <c r="F77" s="3389"/>
      <c r="G77" s="3420"/>
      <c r="H77" s="3801"/>
      <c r="I77" s="3801"/>
      <c r="J77" s="3392"/>
    </row>
    <row r="78" spans="1:16" s="3384" customFormat="1" ht="27.95" customHeight="1">
      <c r="A78" s="3948"/>
      <c r="B78" s="3951" t="s">
        <v>1338</v>
      </c>
      <c r="C78" s="3371"/>
      <c r="D78" s="3372"/>
      <c r="E78" s="3474" t="s">
        <v>663</v>
      </c>
      <c r="F78" s="3389"/>
      <c r="G78" s="3389"/>
      <c r="H78" s="3801"/>
      <c r="I78" s="3801"/>
      <c r="J78" s="3392"/>
    </row>
    <row r="79" spans="1:16" s="3384" customFormat="1" ht="27.95" customHeight="1">
      <c r="A79" s="3948"/>
      <c r="B79" s="3951" t="s">
        <v>1404</v>
      </c>
      <c r="C79" s="3371"/>
      <c r="D79" s="3372"/>
      <c r="E79" s="3389"/>
      <c r="F79" s="3389"/>
      <c r="G79" s="3389"/>
      <c r="H79" s="3801"/>
      <c r="I79" s="3801"/>
      <c r="J79" s="3392"/>
    </row>
    <row r="80" spans="1:16" s="3384" customFormat="1" ht="27.95" customHeight="1">
      <c r="A80" s="3948"/>
      <c r="B80" s="3951" t="s">
        <v>1405</v>
      </c>
      <c r="C80" s="3371"/>
      <c r="D80" s="3372"/>
      <c r="E80" s="3952"/>
      <c r="F80" s="3389"/>
      <c r="G80" s="3389"/>
      <c r="H80" s="3801"/>
      <c r="I80" s="3801"/>
      <c r="J80" s="3392"/>
    </row>
    <row r="81" spans="1:16" s="3384" customFormat="1" ht="27.95" customHeight="1">
      <c r="A81" s="3948"/>
      <c r="B81" s="3945" t="s">
        <v>167</v>
      </c>
      <c r="C81" s="3755" t="s">
        <v>1306</v>
      </c>
      <c r="D81" s="3218"/>
      <c r="E81" s="3612"/>
      <c r="F81" s="3807" t="s">
        <v>2083</v>
      </c>
      <c r="G81" s="3807"/>
      <c r="H81" s="3807"/>
      <c r="I81" s="3807"/>
      <c r="J81" s="3128"/>
    </row>
    <row r="82" spans="1:16" s="3384" customFormat="1" ht="27.95" customHeight="1">
      <c r="A82" s="3953"/>
      <c r="B82" s="3945"/>
      <c r="C82" s="3755"/>
      <c r="D82" s="3218"/>
      <c r="E82" s="3612"/>
      <c r="F82" s="3419"/>
      <c r="G82" s="3419"/>
      <c r="H82" s="3128"/>
      <c r="I82" s="3128"/>
      <c r="J82" s="3128"/>
    </row>
    <row r="83" spans="1:16" s="3384" customFormat="1" ht="27.95" customHeight="1">
      <c r="A83" s="3954"/>
      <c r="B83" s="3423"/>
      <c r="C83" s="3504"/>
      <c r="D83" s="3425"/>
      <c r="E83" s="3955"/>
      <c r="F83" s="3955"/>
      <c r="G83" s="3955"/>
      <c r="H83" s="3816"/>
      <c r="I83" s="3816"/>
      <c r="J83" s="3392"/>
    </row>
    <row r="84" spans="1:16" s="3384" customFormat="1" ht="27.95" customHeight="1">
      <c r="A84" s="3212" t="s">
        <v>2306</v>
      </c>
      <c r="B84" s="4547" t="s">
        <v>2307</v>
      </c>
      <c r="C84" s="4548"/>
      <c r="D84" s="4549"/>
      <c r="E84" s="3474" t="s">
        <v>936</v>
      </c>
      <c r="F84" s="3389"/>
      <c r="G84" s="3389"/>
      <c r="H84" s="3801"/>
      <c r="I84" s="3801"/>
      <c r="J84" s="3721" t="s">
        <v>2082</v>
      </c>
      <c r="O84" s="3384">
        <v>5</v>
      </c>
    </row>
    <row r="85" spans="1:16" s="3384" customFormat="1" ht="27.95" customHeight="1">
      <c r="A85" s="3212" t="s">
        <v>1385</v>
      </c>
      <c r="B85" s="3945" t="s">
        <v>42</v>
      </c>
      <c r="C85" s="3755">
        <v>648</v>
      </c>
      <c r="D85" s="3949" t="s">
        <v>203</v>
      </c>
      <c r="E85" s="3474" t="s">
        <v>943</v>
      </c>
      <c r="F85" s="3807"/>
      <c r="G85" s="3807"/>
      <c r="H85" s="3807"/>
      <c r="I85" s="3807"/>
      <c r="J85" s="3128"/>
      <c r="K85" s="3384" t="s">
        <v>2081</v>
      </c>
    </row>
    <row r="86" spans="1:16" s="3384" customFormat="1" ht="20.100000000000001" customHeight="1">
      <c r="A86" s="3956" t="s">
        <v>1875</v>
      </c>
      <c r="B86" s="3945"/>
      <c r="C86" s="3755"/>
      <c r="D86" s="3218"/>
      <c r="E86" s="3474" t="s">
        <v>663</v>
      </c>
      <c r="F86" s="3419"/>
      <c r="G86" s="3419"/>
      <c r="H86" s="3128"/>
      <c r="I86" s="3128"/>
      <c r="J86" s="3128"/>
    </row>
    <row r="87" spans="1:16" s="3766" customFormat="1" ht="20.100000000000001" customHeight="1">
      <c r="A87" s="3759"/>
      <c r="B87" s="3957" t="s">
        <v>1938</v>
      </c>
      <c r="C87" s="3958">
        <f>C92+C96+C100+C105+C108+C113+C117+C118+C121+C125+C129+C134+C137+C140+C143</f>
        <v>648</v>
      </c>
      <c r="D87" s="3959" t="s">
        <v>203</v>
      </c>
      <c r="E87" s="3960"/>
      <c r="F87" s="3961">
        <f>F92+F96+F100+F105+F108+F113+F117+F118+F121+F125+F129+F134+F137+F140+F143</f>
        <v>0</v>
      </c>
      <c r="G87" s="3962"/>
      <c r="H87" s="3962"/>
      <c r="I87" s="3963"/>
      <c r="J87" s="3964"/>
      <c r="K87" s="3764"/>
      <c r="L87" s="3764"/>
      <c r="M87" s="3765"/>
      <c r="N87" s="3764"/>
      <c r="O87" s="3764"/>
      <c r="P87" s="3764"/>
    </row>
    <row r="88" spans="1:16" s="3766" customFormat="1" ht="20.100000000000001" customHeight="1" outlineLevel="1">
      <c r="A88" s="3965"/>
      <c r="B88" s="3133" t="s">
        <v>1880</v>
      </c>
      <c r="C88" s="3966">
        <v>0</v>
      </c>
      <c r="D88" s="3967" t="s">
        <v>1939</v>
      </c>
      <c r="E88" s="3968"/>
      <c r="F88" s="3969">
        <v>0</v>
      </c>
      <c r="G88" s="3970"/>
      <c r="H88" s="3970"/>
      <c r="I88" s="3969"/>
      <c r="J88" s="3971"/>
      <c r="K88" s="3764"/>
      <c r="L88" s="3764"/>
      <c r="M88" s="3765"/>
      <c r="N88" s="3764"/>
      <c r="O88" s="3764"/>
      <c r="P88" s="3764"/>
    </row>
    <row r="89" spans="1:16" s="3766" customFormat="1" ht="20.100000000000001" customHeight="1" outlineLevel="1">
      <c r="A89" s="3965"/>
      <c r="B89" s="3133" t="s">
        <v>1881</v>
      </c>
      <c r="C89" s="3966">
        <v>18</v>
      </c>
      <c r="D89" s="3967" t="s">
        <v>1939</v>
      </c>
      <c r="E89" s="3968"/>
      <c r="F89" s="3969">
        <v>0</v>
      </c>
      <c r="G89" s="3970"/>
      <c r="H89" s="3970"/>
      <c r="I89" s="3969"/>
      <c r="J89" s="3971"/>
      <c r="K89" s="3764"/>
      <c r="L89" s="3764"/>
      <c r="M89" s="3765"/>
      <c r="N89" s="3764"/>
      <c r="O89" s="3764"/>
      <c r="P89" s="3764"/>
    </row>
    <row r="90" spans="1:16" s="3766" customFormat="1" ht="20.100000000000001" customHeight="1" outlineLevel="1">
      <c r="A90" s="3965"/>
      <c r="B90" s="3133" t="s">
        <v>1882</v>
      </c>
      <c r="C90" s="3966">
        <v>30</v>
      </c>
      <c r="D90" s="3967" t="s">
        <v>1939</v>
      </c>
      <c r="E90" s="3968"/>
      <c r="F90" s="3969">
        <v>0</v>
      </c>
      <c r="G90" s="3970"/>
      <c r="H90" s="3970"/>
      <c r="I90" s="3969"/>
      <c r="J90" s="3971"/>
      <c r="K90" s="3764"/>
      <c r="L90" s="3764"/>
      <c r="M90" s="3765"/>
      <c r="N90" s="3764"/>
      <c r="O90" s="3764"/>
      <c r="P90" s="3764"/>
    </row>
    <row r="91" spans="1:16" s="3766" customFormat="1" ht="20.100000000000001" customHeight="1" outlineLevel="1">
      <c r="A91" s="3965"/>
      <c r="B91" s="3133" t="s">
        <v>1883</v>
      </c>
      <c r="C91" s="3966">
        <v>49</v>
      </c>
      <c r="D91" s="3967" t="s">
        <v>1939</v>
      </c>
      <c r="E91" s="3968"/>
      <c r="F91" s="3969">
        <v>0</v>
      </c>
      <c r="G91" s="3970"/>
      <c r="H91" s="3970"/>
      <c r="I91" s="3969"/>
      <c r="J91" s="3971"/>
      <c r="K91" s="3764"/>
      <c r="L91" s="3764"/>
      <c r="M91" s="3765"/>
      <c r="N91" s="3764"/>
      <c r="O91" s="3764"/>
      <c r="P91" s="3764"/>
    </row>
    <row r="92" spans="1:16" s="3766" customFormat="1" ht="20.100000000000001" customHeight="1">
      <c r="A92" s="3965"/>
      <c r="B92" s="3133" t="s">
        <v>1884</v>
      </c>
      <c r="C92" s="3966">
        <f>SUM(C88:C91)</f>
        <v>97</v>
      </c>
      <c r="D92" s="3967" t="s">
        <v>1939</v>
      </c>
      <c r="E92" s="3902"/>
      <c r="F92" s="3972">
        <f>SUM(F88:F91)</f>
        <v>0</v>
      </c>
      <c r="G92" s="3970"/>
      <c r="H92" s="3970"/>
      <c r="I92" s="3972"/>
      <c r="J92" s="3971"/>
      <c r="K92" s="3764"/>
      <c r="L92" s="3764"/>
      <c r="M92" s="3765"/>
      <c r="N92" s="3764"/>
      <c r="O92" s="3764"/>
      <c r="P92" s="3764"/>
    </row>
    <row r="93" spans="1:16" s="3766" customFormat="1" ht="20.100000000000001" customHeight="1" outlineLevel="1">
      <c r="A93" s="3965"/>
      <c r="B93" s="3133" t="s">
        <v>1885</v>
      </c>
      <c r="C93" s="3966">
        <v>22</v>
      </c>
      <c r="D93" s="3967" t="s">
        <v>1939</v>
      </c>
      <c r="E93" s="3968"/>
      <c r="F93" s="3969">
        <v>0</v>
      </c>
      <c r="G93" s="3970"/>
      <c r="H93" s="3970"/>
      <c r="I93" s="3969"/>
      <c r="J93" s="3971"/>
      <c r="K93" s="3764"/>
      <c r="L93" s="3764"/>
      <c r="M93" s="3765"/>
      <c r="N93" s="3764"/>
      <c r="O93" s="3764"/>
      <c r="P93" s="3764"/>
    </row>
    <row r="94" spans="1:16" s="3766" customFormat="1" ht="20.100000000000001" customHeight="1" outlineLevel="1">
      <c r="A94" s="3965"/>
      <c r="B94" s="3133" t="s">
        <v>1886</v>
      </c>
      <c r="C94" s="3966">
        <v>0</v>
      </c>
      <c r="D94" s="3967" t="s">
        <v>1939</v>
      </c>
      <c r="E94" s="3968"/>
      <c r="F94" s="3969">
        <v>0</v>
      </c>
      <c r="G94" s="3970"/>
      <c r="H94" s="3970"/>
      <c r="I94" s="3969"/>
      <c r="J94" s="3971"/>
      <c r="K94" s="3764"/>
      <c r="L94" s="3764"/>
      <c r="M94" s="3765"/>
      <c r="N94" s="3764"/>
      <c r="O94" s="3764"/>
      <c r="P94" s="3764"/>
    </row>
    <row r="95" spans="1:16" s="3766" customFormat="1" ht="20.100000000000001" customHeight="1" outlineLevel="1">
      <c r="A95" s="3965"/>
      <c r="B95" s="3133" t="s">
        <v>1887</v>
      </c>
      <c r="C95" s="3966">
        <v>16</v>
      </c>
      <c r="D95" s="3967" t="s">
        <v>1939</v>
      </c>
      <c r="E95" s="3968"/>
      <c r="F95" s="3969">
        <v>0</v>
      </c>
      <c r="G95" s="3970"/>
      <c r="H95" s="3970"/>
      <c r="I95" s="3969"/>
      <c r="J95" s="3971"/>
      <c r="K95" s="3764"/>
      <c r="L95" s="3764"/>
      <c r="M95" s="3765"/>
      <c r="N95" s="3764"/>
      <c r="O95" s="3764"/>
      <c r="P95" s="3764"/>
    </row>
    <row r="96" spans="1:16" s="3766" customFormat="1" ht="20.100000000000001" customHeight="1">
      <c r="A96" s="3965"/>
      <c r="B96" s="3133" t="s">
        <v>1888</v>
      </c>
      <c r="C96" s="3966">
        <f>SUM(C93:C95)</f>
        <v>38</v>
      </c>
      <c r="D96" s="3967" t="s">
        <v>1939</v>
      </c>
      <c r="E96" s="3902"/>
      <c r="F96" s="3972">
        <f>SUM(F93:F95)</f>
        <v>0</v>
      </c>
      <c r="G96" s="3970"/>
      <c r="H96" s="3970"/>
      <c r="I96" s="3972"/>
      <c r="J96" s="3971"/>
      <c r="K96" s="3764"/>
      <c r="L96" s="3764"/>
      <c r="M96" s="3765"/>
      <c r="N96" s="3764"/>
      <c r="O96" s="3764"/>
      <c r="P96" s="3764"/>
    </row>
    <row r="97" spans="1:16" s="3766" customFormat="1" ht="20.100000000000001" customHeight="1" outlineLevel="1">
      <c r="A97" s="3965"/>
      <c r="B97" s="3133" t="s">
        <v>1889</v>
      </c>
      <c r="C97" s="3966">
        <v>0</v>
      </c>
      <c r="D97" s="3967" t="s">
        <v>1939</v>
      </c>
      <c r="E97" s="3902"/>
      <c r="F97" s="3969">
        <v>0</v>
      </c>
      <c r="G97" s="3970"/>
      <c r="H97" s="3970"/>
      <c r="I97" s="3969"/>
      <c r="J97" s="3971"/>
      <c r="K97" s="3764"/>
      <c r="L97" s="3764"/>
      <c r="M97" s="3765"/>
      <c r="N97" s="3764"/>
      <c r="O97" s="3764"/>
      <c r="P97" s="3764"/>
    </row>
    <row r="98" spans="1:16" s="3766" customFormat="1" ht="20.100000000000001" customHeight="1" outlineLevel="1">
      <c r="A98" s="3965"/>
      <c r="B98" s="3133" t="s">
        <v>1890</v>
      </c>
      <c r="C98" s="3966">
        <v>1</v>
      </c>
      <c r="D98" s="3967" t="s">
        <v>1939</v>
      </c>
      <c r="E98" s="3902"/>
      <c r="F98" s="3969">
        <v>0</v>
      </c>
      <c r="G98" s="3970"/>
      <c r="H98" s="3970"/>
      <c r="I98" s="3969"/>
      <c r="J98" s="3971"/>
      <c r="K98" s="3764"/>
      <c r="L98" s="3764"/>
      <c r="M98" s="3765"/>
      <c r="N98" s="3764"/>
      <c r="O98" s="3764"/>
      <c r="P98" s="3764"/>
    </row>
    <row r="99" spans="1:16" s="3766" customFormat="1" ht="20.100000000000001" customHeight="1" outlineLevel="1">
      <c r="A99" s="3965"/>
      <c r="B99" s="3133" t="s">
        <v>1891</v>
      </c>
      <c r="C99" s="3966">
        <v>4</v>
      </c>
      <c r="D99" s="3967" t="s">
        <v>1939</v>
      </c>
      <c r="E99" s="3902"/>
      <c r="F99" s="3969">
        <v>0</v>
      </c>
      <c r="G99" s="3970"/>
      <c r="H99" s="3970"/>
      <c r="I99" s="3969"/>
      <c r="J99" s="3971"/>
      <c r="K99" s="3764"/>
      <c r="L99" s="3764"/>
      <c r="M99" s="3765"/>
      <c r="N99" s="3764"/>
      <c r="O99" s="3764"/>
      <c r="P99" s="3764"/>
    </row>
    <row r="100" spans="1:16" s="3766" customFormat="1" ht="20.100000000000001" customHeight="1">
      <c r="A100" s="3965"/>
      <c r="B100" s="3133" t="s">
        <v>1892</v>
      </c>
      <c r="C100" s="3966">
        <f>SUM(C97:C99)</f>
        <v>5</v>
      </c>
      <c r="D100" s="3967" t="s">
        <v>1939</v>
      </c>
      <c r="E100" s="3902"/>
      <c r="F100" s="3972">
        <f>SUM(F97:F99)</f>
        <v>0</v>
      </c>
      <c r="G100" s="3970"/>
      <c r="H100" s="3970"/>
      <c r="I100" s="3972"/>
      <c r="J100" s="3971"/>
      <c r="K100" s="3764"/>
      <c r="L100" s="3764"/>
      <c r="M100" s="3765"/>
      <c r="N100" s="3764"/>
      <c r="O100" s="3764"/>
      <c r="P100" s="3764"/>
    </row>
    <row r="101" spans="1:16" s="3766" customFormat="1" ht="20.100000000000001" customHeight="1" outlineLevel="1">
      <c r="A101" s="3965"/>
      <c r="B101" s="3133" t="s">
        <v>1893</v>
      </c>
      <c r="C101" s="3966">
        <v>30</v>
      </c>
      <c r="D101" s="3967" t="s">
        <v>1939</v>
      </c>
      <c r="E101" s="3902"/>
      <c r="F101" s="3969">
        <v>0</v>
      </c>
      <c r="G101" s="3970"/>
      <c r="H101" s="3970"/>
      <c r="I101" s="3969"/>
      <c r="J101" s="3971"/>
      <c r="K101" s="3764"/>
      <c r="L101" s="3764"/>
      <c r="M101" s="3765"/>
      <c r="N101" s="3764"/>
      <c r="O101" s="3764"/>
      <c r="P101" s="3764"/>
    </row>
    <row r="102" spans="1:16" s="3766" customFormat="1" ht="20.100000000000001" customHeight="1" outlineLevel="1">
      <c r="A102" s="3965"/>
      <c r="B102" s="3133" t="s">
        <v>1894</v>
      </c>
      <c r="C102" s="3966">
        <v>0</v>
      </c>
      <c r="D102" s="3967" t="s">
        <v>1939</v>
      </c>
      <c r="E102" s="3902"/>
      <c r="F102" s="3969">
        <v>0</v>
      </c>
      <c r="G102" s="3970"/>
      <c r="H102" s="3970"/>
      <c r="I102" s="3969"/>
      <c r="J102" s="3971"/>
      <c r="K102" s="3764"/>
      <c r="L102" s="3764"/>
      <c r="M102" s="3765"/>
      <c r="N102" s="3764"/>
      <c r="O102" s="3764"/>
      <c r="P102" s="3764"/>
    </row>
    <row r="103" spans="1:16" s="3766" customFormat="1" ht="20.100000000000001" customHeight="1" outlineLevel="1">
      <c r="A103" s="3965"/>
      <c r="B103" s="3133" t="s">
        <v>1895</v>
      </c>
      <c r="C103" s="3966">
        <v>0</v>
      </c>
      <c r="D103" s="3967" t="s">
        <v>1939</v>
      </c>
      <c r="E103" s="3902"/>
      <c r="F103" s="3969">
        <v>0</v>
      </c>
      <c r="G103" s="3970"/>
      <c r="H103" s="3970"/>
      <c r="I103" s="3969"/>
      <c r="J103" s="3971"/>
      <c r="K103" s="3764"/>
      <c r="L103" s="3764"/>
      <c r="M103" s="3765"/>
      <c r="N103" s="3764"/>
      <c r="O103" s="3764"/>
      <c r="P103" s="3764"/>
    </row>
    <row r="104" spans="1:16" s="3766" customFormat="1" ht="20.100000000000001" customHeight="1" outlineLevel="1">
      <c r="A104" s="3965"/>
      <c r="B104" s="3133" t="s">
        <v>1896</v>
      </c>
      <c r="C104" s="3966">
        <v>0</v>
      </c>
      <c r="D104" s="3967" t="s">
        <v>1939</v>
      </c>
      <c r="E104" s="3902"/>
      <c r="F104" s="3969">
        <v>0</v>
      </c>
      <c r="G104" s="3970"/>
      <c r="H104" s="3970"/>
      <c r="I104" s="3969"/>
      <c r="J104" s="3971"/>
      <c r="K104" s="3764"/>
      <c r="L104" s="3764"/>
      <c r="M104" s="3765"/>
      <c r="N104" s="3764"/>
      <c r="O104" s="3764"/>
      <c r="P104" s="3764"/>
    </row>
    <row r="105" spans="1:16" s="3766" customFormat="1" ht="20.100000000000001" customHeight="1">
      <c r="A105" s="3965"/>
      <c r="B105" s="3133" t="s">
        <v>1897</v>
      </c>
      <c r="C105" s="3966">
        <f>SUM(C101:C104)</f>
        <v>30</v>
      </c>
      <c r="D105" s="3967" t="s">
        <v>1939</v>
      </c>
      <c r="E105" s="3902"/>
      <c r="F105" s="3972">
        <f>SUM(F101:F104)</f>
        <v>0</v>
      </c>
      <c r="G105" s="3970"/>
      <c r="H105" s="3970"/>
      <c r="I105" s="3972"/>
      <c r="J105" s="3971"/>
      <c r="K105" s="3764"/>
      <c r="L105" s="3764"/>
      <c r="M105" s="3765"/>
      <c r="N105" s="3764"/>
      <c r="O105" s="3764"/>
      <c r="P105" s="3764"/>
    </row>
    <row r="106" spans="1:16" s="3766" customFormat="1" ht="20.100000000000001" customHeight="1" outlineLevel="1">
      <c r="A106" s="3965"/>
      <c r="B106" s="3133" t="s">
        <v>1898</v>
      </c>
      <c r="C106" s="3966">
        <v>16</v>
      </c>
      <c r="D106" s="3967" t="s">
        <v>1939</v>
      </c>
      <c r="E106" s="3902"/>
      <c r="F106" s="3969">
        <v>0</v>
      </c>
      <c r="G106" s="3970"/>
      <c r="H106" s="3970"/>
      <c r="I106" s="3969"/>
      <c r="J106" s="3971"/>
      <c r="K106" s="3764"/>
      <c r="L106" s="3764"/>
      <c r="M106" s="3765"/>
      <c r="N106" s="3764"/>
      <c r="O106" s="3764"/>
      <c r="P106" s="3764"/>
    </row>
    <row r="107" spans="1:16" s="3766" customFormat="1" ht="20.100000000000001" customHeight="1" outlineLevel="1">
      <c r="A107" s="3965"/>
      <c r="B107" s="3133" t="s">
        <v>1899</v>
      </c>
      <c r="C107" s="3966">
        <v>0</v>
      </c>
      <c r="D107" s="3967" t="s">
        <v>1939</v>
      </c>
      <c r="E107" s="3902"/>
      <c r="F107" s="3969">
        <v>0</v>
      </c>
      <c r="G107" s="3970"/>
      <c r="H107" s="3970"/>
      <c r="I107" s="3969"/>
      <c r="J107" s="3971"/>
      <c r="K107" s="3764"/>
      <c r="L107" s="3764"/>
      <c r="M107" s="3765"/>
      <c r="N107" s="3764"/>
      <c r="O107" s="3764"/>
      <c r="P107" s="3764"/>
    </row>
    <row r="108" spans="1:16" s="3766" customFormat="1" ht="20.100000000000001" customHeight="1">
      <c r="A108" s="3965"/>
      <c r="B108" s="3133" t="s">
        <v>1900</v>
      </c>
      <c r="C108" s="3966">
        <f>SUM(C106:C107)</f>
        <v>16</v>
      </c>
      <c r="D108" s="3967" t="s">
        <v>1939</v>
      </c>
      <c r="E108" s="3902"/>
      <c r="F108" s="3972">
        <f>SUM(F106:F107)</f>
        <v>0</v>
      </c>
      <c r="G108" s="3970"/>
      <c r="H108" s="3970"/>
      <c r="I108" s="3972"/>
      <c r="J108" s="3971"/>
      <c r="K108" s="3764"/>
      <c r="L108" s="3764"/>
      <c r="M108" s="3765"/>
      <c r="N108" s="3764"/>
      <c r="O108" s="3764"/>
      <c r="P108" s="3764"/>
    </row>
    <row r="109" spans="1:16" s="3766" customFormat="1" ht="20.100000000000001" customHeight="1" outlineLevel="1">
      <c r="A109" s="3965"/>
      <c r="B109" s="3133" t="s">
        <v>1901</v>
      </c>
      <c r="C109" s="3966">
        <v>95</v>
      </c>
      <c r="D109" s="3967" t="s">
        <v>1939</v>
      </c>
      <c r="E109" s="3902"/>
      <c r="F109" s="3969">
        <v>0</v>
      </c>
      <c r="G109" s="3970"/>
      <c r="H109" s="3970"/>
      <c r="I109" s="3969"/>
      <c r="J109" s="3971"/>
      <c r="K109" s="3764"/>
      <c r="L109" s="3764"/>
      <c r="M109" s="3765"/>
      <c r="N109" s="3764"/>
      <c r="O109" s="3764"/>
      <c r="P109" s="3764"/>
    </row>
    <row r="110" spans="1:16" s="3766" customFormat="1" ht="20.100000000000001" customHeight="1" outlineLevel="1">
      <c r="A110" s="3965"/>
      <c r="B110" s="3133" t="s">
        <v>1902</v>
      </c>
      <c r="C110" s="3966">
        <v>5</v>
      </c>
      <c r="D110" s="3967" t="s">
        <v>1939</v>
      </c>
      <c r="E110" s="3902"/>
      <c r="F110" s="3969">
        <v>0</v>
      </c>
      <c r="G110" s="3970"/>
      <c r="H110" s="3970"/>
      <c r="I110" s="3969"/>
      <c r="J110" s="3971"/>
      <c r="K110" s="3764"/>
      <c r="L110" s="3764"/>
      <c r="M110" s="3765"/>
      <c r="N110" s="3764"/>
      <c r="O110" s="3764"/>
      <c r="P110" s="3764"/>
    </row>
    <row r="111" spans="1:16" s="3766" customFormat="1" ht="20.100000000000001" customHeight="1" outlineLevel="1">
      <c r="A111" s="3965"/>
      <c r="B111" s="3133" t="s">
        <v>1903</v>
      </c>
      <c r="C111" s="3966">
        <v>0</v>
      </c>
      <c r="D111" s="3967" t="s">
        <v>1939</v>
      </c>
      <c r="E111" s="3902"/>
      <c r="F111" s="3969">
        <v>0</v>
      </c>
      <c r="G111" s="3970"/>
      <c r="H111" s="3970"/>
      <c r="I111" s="3969"/>
      <c r="J111" s="3971"/>
      <c r="K111" s="3764"/>
      <c r="L111" s="3764"/>
      <c r="M111" s="3765"/>
      <c r="N111" s="3764"/>
      <c r="O111" s="3764"/>
      <c r="P111" s="3764"/>
    </row>
    <row r="112" spans="1:16" s="3766" customFormat="1" ht="20.100000000000001" customHeight="1" outlineLevel="1">
      <c r="A112" s="3781"/>
      <c r="B112" s="3133" t="s">
        <v>1904</v>
      </c>
      <c r="C112" s="3966">
        <v>13</v>
      </c>
      <c r="D112" s="3967" t="s">
        <v>1939</v>
      </c>
      <c r="E112" s="3902"/>
      <c r="F112" s="3969">
        <v>0</v>
      </c>
      <c r="G112" s="3970"/>
      <c r="H112" s="3970"/>
      <c r="I112" s="3969"/>
      <c r="J112" s="3971"/>
      <c r="K112" s="3764"/>
      <c r="L112" s="3764"/>
      <c r="M112" s="3765"/>
      <c r="N112" s="3764"/>
      <c r="O112" s="3764"/>
      <c r="P112" s="3764"/>
    </row>
    <row r="113" spans="1:16" s="3766" customFormat="1" ht="20.100000000000001" customHeight="1">
      <c r="A113" s="3965"/>
      <c r="B113" s="3133" t="s">
        <v>1905</v>
      </c>
      <c r="C113" s="3966">
        <f>SUM(C109:C112)</f>
        <v>113</v>
      </c>
      <c r="D113" s="3967" t="s">
        <v>1939</v>
      </c>
      <c r="E113" s="3902"/>
      <c r="F113" s="3972">
        <f>SUM(F109:F112)</f>
        <v>0</v>
      </c>
      <c r="G113" s="3970"/>
      <c r="H113" s="3970"/>
      <c r="I113" s="3972"/>
      <c r="J113" s="3971"/>
      <c r="K113" s="3764"/>
      <c r="L113" s="3764"/>
      <c r="M113" s="3765"/>
      <c r="N113" s="3764"/>
      <c r="O113" s="3764"/>
      <c r="P113" s="3764"/>
    </row>
    <row r="114" spans="1:16" s="3766" customFormat="1" ht="20.100000000000001" customHeight="1" outlineLevel="1">
      <c r="A114" s="3965"/>
      <c r="B114" s="3133" t="s">
        <v>1906</v>
      </c>
      <c r="C114" s="3966">
        <v>34</v>
      </c>
      <c r="D114" s="3967" t="s">
        <v>1939</v>
      </c>
      <c r="E114" s="3902"/>
      <c r="F114" s="3969">
        <v>0</v>
      </c>
      <c r="G114" s="3970"/>
      <c r="H114" s="3970"/>
      <c r="I114" s="3969"/>
      <c r="J114" s="3971"/>
      <c r="K114" s="3764"/>
      <c r="L114" s="3764"/>
      <c r="M114" s="3765"/>
      <c r="N114" s="3764"/>
      <c r="O114" s="3764"/>
      <c r="P114" s="3764"/>
    </row>
    <row r="115" spans="1:16" s="3766" customFormat="1" ht="20.100000000000001" customHeight="1" outlineLevel="1">
      <c r="A115" s="3965"/>
      <c r="B115" s="3133" t="s">
        <v>1907</v>
      </c>
      <c r="C115" s="3966">
        <v>0</v>
      </c>
      <c r="D115" s="3967" t="s">
        <v>1939</v>
      </c>
      <c r="E115" s="3902"/>
      <c r="F115" s="3969">
        <v>0</v>
      </c>
      <c r="G115" s="3970"/>
      <c r="H115" s="3970"/>
      <c r="I115" s="3969"/>
      <c r="J115" s="3971"/>
      <c r="K115" s="3764"/>
      <c r="L115" s="3764"/>
      <c r="M115" s="3765"/>
      <c r="N115" s="3764"/>
      <c r="O115" s="3764"/>
      <c r="P115" s="3764"/>
    </row>
    <row r="116" spans="1:16" s="3766" customFormat="1" ht="20.100000000000001" customHeight="1" outlineLevel="1">
      <c r="A116" s="3965"/>
      <c r="B116" s="3133" t="s">
        <v>1908</v>
      </c>
      <c r="C116" s="3966">
        <v>48</v>
      </c>
      <c r="D116" s="3967" t="s">
        <v>1939</v>
      </c>
      <c r="E116" s="3902"/>
      <c r="F116" s="3969">
        <v>0</v>
      </c>
      <c r="G116" s="3970"/>
      <c r="H116" s="3970"/>
      <c r="I116" s="3969"/>
      <c r="J116" s="3971"/>
      <c r="K116" s="3764"/>
      <c r="L116" s="3764"/>
      <c r="M116" s="3765"/>
      <c r="N116" s="3764"/>
      <c r="O116" s="3764"/>
      <c r="P116" s="3764"/>
    </row>
    <row r="117" spans="1:16" s="3766" customFormat="1" ht="20.100000000000001" customHeight="1">
      <c r="A117" s="3965"/>
      <c r="B117" s="3133" t="s">
        <v>1909</v>
      </c>
      <c r="C117" s="3966">
        <f>SUM(C114:C116)</f>
        <v>82</v>
      </c>
      <c r="D117" s="3967" t="s">
        <v>1939</v>
      </c>
      <c r="E117" s="3902"/>
      <c r="F117" s="3972">
        <f>SUM(F114:F116)</f>
        <v>0</v>
      </c>
      <c r="G117" s="3970"/>
      <c r="H117" s="3970"/>
      <c r="I117" s="3972"/>
      <c r="J117" s="3971"/>
      <c r="K117" s="3764"/>
      <c r="L117" s="3764"/>
      <c r="M117" s="3765"/>
      <c r="N117" s="3764"/>
      <c r="O117" s="3764"/>
      <c r="P117" s="3764"/>
    </row>
    <row r="118" spans="1:16" s="3766" customFormat="1" ht="20.100000000000001" customHeight="1">
      <c r="A118" s="3965"/>
      <c r="B118" s="3133" t="s">
        <v>1910</v>
      </c>
      <c r="C118" s="3966">
        <v>6</v>
      </c>
      <c r="D118" s="3967" t="s">
        <v>1939</v>
      </c>
      <c r="E118" s="3902"/>
      <c r="F118" s="3972">
        <v>0</v>
      </c>
      <c r="G118" s="3970"/>
      <c r="H118" s="3970"/>
      <c r="I118" s="3972"/>
      <c r="J118" s="3971"/>
      <c r="K118" s="3764"/>
      <c r="L118" s="3764"/>
      <c r="M118" s="3765"/>
      <c r="N118" s="3764"/>
      <c r="O118" s="3764"/>
      <c r="P118" s="3764"/>
    </row>
    <row r="119" spans="1:16" s="3766" customFormat="1" ht="20.100000000000001" customHeight="1" outlineLevel="1">
      <c r="A119" s="3965"/>
      <c r="B119" s="3133" t="s">
        <v>1911</v>
      </c>
      <c r="C119" s="3966">
        <v>33</v>
      </c>
      <c r="D119" s="3967" t="s">
        <v>1939</v>
      </c>
      <c r="E119" s="3902"/>
      <c r="F119" s="3969">
        <v>0</v>
      </c>
      <c r="G119" s="3970"/>
      <c r="H119" s="3970"/>
      <c r="I119" s="3969"/>
      <c r="J119" s="3971"/>
      <c r="K119" s="3764"/>
      <c r="L119" s="3764"/>
      <c r="M119" s="3765"/>
      <c r="N119" s="3764"/>
      <c r="O119" s="3764"/>
      <c r="P119" s="3764"/>
    </row>
    <row r="120" spans="1:16" s="3766" customFormat="1" ht="20.100000000000001" customHeight="1" outlineLevel="1">
      <c r="A120" s="3965"/>
      <c r="B120" s="3133" t="s">
        <v>1912</v>
      </c>
      <c r="C120" s="3966">
        <v>0</v>
      </c>
      <c r="D120" s="3967" t="s">
        <v>1939</v>
      </c>
      <c r="E120" s="3902"/>
      <c r="F120" s="3969">
        <v>0</v>
      </c>
      <c r="G120" s="3970"/>
      <c r="H120" s="3970"/>
      <c r="I120" s="3969"/>
      <c r="J120" s="3971"/>
      <c r="K120" s="3764"/>
      <c r="L120" s="3764"/>
      <c r="M120" s="3765"/>
      <c r="N120" s="3764"/>
      <c r="O120" s="3764"/>
      <c r="P120" s="3764"/>
    </row>
    <row r="121" spans="1:16" s="3766" customFormat="1" ht="20.100000000000001" customHeight="1">
      <c r="A121" s="3965"/>
      <c r="B121" s="3133" t="s">
        <v>1913</v>
      </c>
      <c r="C121" s="3966">
        <f>SUM(C119:C120)</f>
        <v>33</v>
      </c>
      <c r="D121" s="3967" t="s">
        <v>1939</v>
      </c>
      <c r="E121" s="3902"/>
      <c r="F121" s="3972">
        <f>SUM(F119:F120)</f>
        <v>0</v>
      </c>
      <c r="G121" s="3970"/>
      <c r="H121" s="3970"/>
      <c r="I121" s="3972"/>
      <c r="J121" s="3971"/>
      <c r="K121" s="3764"/>
      <c r="L121" s="3764"/>
      <c r="M121" s="3765"/>
      <c r="N121" s="3764"/>
      <c r="O121" s="3764"/>
      <c r="P121" s="3764"/>
    </row>
    <row r="122" spans="1:16" s="3766" customFormat="1" ht="20.100000000000001" customHeight="1" outlineLevel="1">
      <c r="A122" s="3965"/>
      <c r="B122" s="3133" t="s">
        <v>1914</v>
      </c>
      <c r="C122" s="3966">
        <v>16</v>
      </c>
      <c r="D122" s="3967" t="s">
        <v>1939</v>
      </c>
      <c r="E122" s="3902"/>
      <c r="F122" s="3969">
        <v>0</v>
      </c>
      <c r="G122" s="3970"/>
      <c r="H122" s="3970"/>
      <c r="I122" s="3969"/>
      <c r="J122" s="3971"/>
      <c r="K122" s="3764"/>
      <c r="L122" s="3764"/>
      <c r="M122" s="3765"/>
      <c r="N122" s="3764"/>
      <c r="O122" s="3764"/>
      <c r="P122" s="3764"/>
    </row>
    <row r="123" spans="1:16" s="3766" customFormat="1" ht="20.100000000000001" customHeight="1" outlineLevel="1">
      <c r="A123" s="3965"/>
      <c r="B123" s="3133" t="s">
        <v>1915</v>
      </c>
      <c r="C123" s="3966">
        <v>32</v>
      </c>
      <c r="D123" s="3967" t="s">
        <v>1939</v>
      </c>
      <c r="E123" s="3902"/>
      <c r="F123" s="3969">
        <v>0</v>
      </c>
      <c r="G123" s="3970"/>
      <c r="H123" s="3970"/>
      <c r="I123" s="3969"/>
      <c r="J123" s="3971"/>
      <c r="K123" s="3764"/>
      <c r="L123" s="3764"/>
      <c r="M123" s="3765"/>
      <c r="N123" s="3764"/>
      <c r="O123" s="3764"/>
      <c r="P123" s="3764"/>
    </row>
    <row r="124" spans="1:16" s="3766" customFormat="1" ht="20.100000000000001" customHeight="1" outlineLevel="1">
      <c r="A124" s="3965"/>
      <c r="B124" s="3133" t="s">
        <v>1916</v>
      </c>
      <c r="C124" s="3966">
        <v>58</v>
      </c>
      <c r="D124" s="3967" t="s">
        <v>1939</v>
      </c>
      <c r="E124" s="3902"/>
      <c r="F124" s="3969">
        <v>0</v>
      </c>
      <c r="G124" s="3970"/>
      <c r="H124" s="3970"/>
      <c r="I124" s="3969"/>
      <c r="J124" s="3971"/>
      <c r="K124" s="3764"/>
      <c r="L124" s="3764"/>
      <c r="M124" s="3765"/>
      <c r="N124" s="3764"/>
      <c r="O124" s="3764"/>
      <c r="P124" s="3764"/>
    </row>
    <row r="125" spans="1:16" s="3766" customFormat="1" ht="20.100000000000001" customHeight="1">
      <c r="A125" s="3965"/>
      <c r="B125" s="3133" t="s">
        <v>1917</v>
      </c>
      <c r="C125" s="3966">
        <f>SUM(C122:C124)</f>
        <v>106</v>
      </c>
      <c r="D125" s="3967" t="s">
        <v>1939</v>
      </c>
      <c r="E125" s="3902"/>
      <c r="F125" s="3972">
        <f>SUM(F122:F124)</f>
        <v>0</v>
      </c>
      <c r="G125" s="3970"/>
      <c r="H125" s="3970"/>
      <c r="I125" s="3972"/>
      <c r="J125" s="3971"/>
      <c r="K125" s="3764"/>
      <c r="L125" s="3764"/>
      <c r="M125" s="3765"/>
      <c r="N125" s="3764"/>
      <c r="O125" s="3764"/>
      <c r="P125" s="3764"/>
    </row>
    <row r="126" spans="1:16" s="3766" customFormat="1" ht="20.100000000000001" customHeight="1" outlineLevel="1">
      <c r="A126" s="3965"/>
      <c r="B126" s="3133" t="s">
        <v>1918</v>
      </c>
      <c r="C126" s="3966">
        <v>7</v>
      </c>
      <c r="D126" s="3967" t="s">
        <v>1939</v>
      </c>
      <c r="E126" s="3902"/>
      <c r="F126" s="3972">
        <v>0</v>
      </c>
      <c r="G126" s="3970"/>
      <c r="H126" s="3970"/>
      <c r="I126" s="3972"/>
      <c r="J126" s="3971"/>
      <c r="K126" s="3764"/>
      <c r="L126" s="3764"/>
      <c r="M126" s="3765"/>
      <c r="N126" s="3764"/>
      <c r="O126" s="3764"/>
      <c r="P126" s="3764"/>
    </row>
    <row r="127" spans="1:16" s="3766" customFormat="1" ht="20.100000000000001" customHeight="1" outlineLevel="1">
      <c r="A127" s="3965"/>
      <c r="B127" s="3133" t="s">
        <v>1919</v>
      </c>
      <c r="C127" s="3966">
        <v>0</v>
      </c>
      <c r="D127" s="3967" t="s">
        <v>1939</v>
      </c>
      <c r="E127" s="3902"/>
      <c r="F127" s="3972">
        <v>0</v>
      </c>
      <c r="G127" s="3970"/>
      <c r="H127" s="3970"/>
      <c r="I127" s="3972"/>
      <c r="J127" s="3971"/>
      <c r="K127" s="3764"/>
      <c r="L127" s="3764"/>
      <c r="M127" s="3765"/>
      <c r="N127" s="3764"/>
      <c r="O127" s="3764"/>
      <c r="P127" s="3764"/>
    </row>
    <row r="128" spans="1:16" s="3766" customFormat="1" ht="20.100000000000001" customHeight="1" outlineLevel="1">
      <c r="A128" s="3965"/>
      <c r="B128" s="3133" t="s">
        <v>1920</v>
      </c>
      <c r="C128" s="3966">
        <v>12</v>
      </c>
      <c r="D128" s="3967" t="s">
        <v>1939</v>
      </c>
      <c r="E128" s="3902"/>
      <c r="F128" s="3972">
        <v>0</v>
      </c>
      <c r="G128" s="3970"/>
      <c r="H128" s="3970"/>
      <c r="I128" s="3972"/>
      <c r="J128" s="3971"/>
      <c r="K128" s="3764"/>
      <c r="L128" s="3764"/>
      <c r="M128" s="3765"/>
      <c r="N128" s="3764"/>
      <c r="O128" s="3764"/>
      <c r="P128" s="3764"/>
    </row>
    <row r="129" spans="1:16" s="3766" customFormat="1" ht="20.100000000000001" customHeight="1">
      <c r="A129" s="3965"/>
      <c r="B129" s="3133" t="s">
        <v>1921</v>
      </c>
      <c r="C129" s="3966">
        <f>SUM(C126:C128)</f>
        <v>19</v>
      </c>
      <c r="D129" s="3967" t="s">
        <v>1939</v>
      </c>
      <c r="E129" s="3902"/>
      <c r="F129" s="3972">
        <f>SUM(F126:F128)</f>
        <v>0</v>
      </c>
      <c r="G129" s="3970"/>
      <c r="H129" s="3970"/>
      <c r="I129" s="3972"/>
      <c r="J129" s="3971"/>
      <c r="K129" s="3764"/>
      <c r="L129" s="3764"/>
      <c r="M129" s="3765"/>
      <c r="N129" s="3764"/>
      <c r="O129" s="3764"/>
      <c r="P129" s="3764"/>
    </row>
    <row r="130" spans="1:16" s="3766" customFormat="1" ht="20.100000000000001" customHeight="1" outlineLevel="1">
      <c r="A130" s="3965"/>
      <c r="B130" s="3133" t="s">
        <v>1922</v>
      </c>
      <c r="C130" s="3966">
        <v>24</v>
      </c>
      <c r="D130" s="3967" t="s">
        <v>1939</v>
      </c>
      <c r="E130" s="3902"/>
      <c r="F130" s="3969">
        <v>0</v>
      </c>
      <c r="G130" s="3970"/>
      <c r="H130" s="3970"/>
      <c r="I130" s="3969"/>
      <c r="J130" s="3971"/>
      <c r="K130" s="3764"/>
      <c r="L130" s="3764"/>
      <c r="M130" s="3765"/>
      <c r="N130" s="3764"/>
      <c r="O130" s="3764"/>
      <c r="P130" s="3764"/>
    </row>
    <row r="131" spans="1:16" s="3766" customFormat="1" ht="20.100000000000001" customHeight="1" outlineLevel="1">
      <c r="A131" s="3965"/>
      <c r="B131" s="3133" t="s">
        <v>1923</v>
      </c>
      <c r="C131" s="3966">
        <v>0</v>
      </c>
      <c r="D131" s="3967" t="s">
        <v>1939</v>
      </c>
      <c r="E131" s="3902"/>
      <c r="F131" s="3969">
        <v>0</v>
      </c>
      <c r="G131" s="3970"/>
      <c r="H131" s="3970"/>
      <c r="I131" s="3969"/>
      <c r="J131" s="3971"/>
      <c r="K131" s="3764"/>
      <c r="L131" s="3764"/>
      <c r="M131" s="3765"/>
      <c r="N131" s="3764"/>
      <c r="O131" s="3764"/>
      <c r="P131" s="3764"/>
    </row>
    <row r="132" spans="1:16" s="3766" customFormat="1" ht="20.100000000000001" customHeight="1" outlineLevel="1">
      <c r="A132" s="3965"/>
      <c r="B132" s="3133" t="s">
        <v>1924</v>
      </c>
      <c r="C132" s="3966">
        <v>0</v>
      </c>
      <c r="D132" s="3967" t="s">
        <v>1939</v>
      </c>
      <c r="E132" s="3902"/>
      <c r="F132" s="3969">
        <v>0</v>
      </c>
      <c r="G132" s="3970"/>
      <c r="H132" s="3970"/>
      <c r="I132" s="3969"/>
      <c r="J132" s="3971"/>
      <c r="K132" s="3764"/>
      <c r="L132" s="3764"/>
      <c r="M132" s="3765"/>
      <c r="N132" s="3764"/>
      <c r="O132" s="3764"/>
      <c r="P132" s="3764"/>
    </row>
    <row r="133" spans="1:16" s="3766" customFormat="1" ht="20.100000000000001" customHeight="1" outlineLevel="1">
      <c r="A133" s="3965"/>
      <c r="B133" s="3133" t="s">
        <v>1925</v>
      </c>
      <c r="C133" s="3966">
        <v>15</v>
      </c>
      <c r="D133" s="3967" t="s">
        <v>1939</v>
      </c>
      <c r="E133" s="3902"/>
      <c r="F133" s="3969">
        <v>0</v>
      </c>
      <c r="G133" s="3970"/>
      <c r="H133" s="3970"/>
      <c r="I133" s="3969"/>
      <c r="J133" s="3971"/>
      <c r="K133" s="3764"/>
      <c r="L133" s="3764"/>
      <c r="M133" s="3765"/>
      <c r="N133" s="3764"/>
      <c r="O133" s="3764"/>
      <c r="P133" s="3764"/>
    </row>
    <row r="134" spans="1:16" s="3766" customFormat="1" ht="20.100000000000001" customHeight="1">
      <c r="A134" s="3965"/>
      <c r="B134" s="3133" t="s">
        <v>1926</v>
      </c>
      <c r="C134" s="3966">
        <f>SUM(C130:C133)</f>
        <v>39</v>
      </c>
      <c r="D134" s="3967" t="s">
        <v>1939</v>
      </c>
      <c r="E134" s="3902"/>
      <c r="F134" s="3972">
        <f>SUM(F130:F133)</f>
        <v>0</v>
      </c>
      <c r="G134" s="3970"/>
      <c r="H134" s="3970"/>
      <c r="I134" s="3972"/>
      <c r="J134" s="3971"/>
      <c r="K134" s="3764"/>
      <c r="L134" s="3764"/>
      <c r="M134" s="3765"/>
      <c r="N134" s="3764"/>
      <c r="O134" s="3764"/>
      <c r="P134" s="3764"/>
    </row>
    <row r="135" spans="1:16" s="3766" customFormat="1" ht="20.100000000000001" customHeight="1" outlineLevel="1">
      <c r="A135" s="3965"/>
      <c r="B135" s="3133" t="s">
        <v>1927</v>
      </c>
      <c r="C135" s="3966">
        <v>38</v>
      </c>
      <c r="D135" s="3967" t="s">
        <v>1939</v>
      </c>
      <c r="E135" s="3902"/>
      <c r="F135" s="3969">
        <v>0</v>
      </c>
      <c r="G135" s="3970"/>
      <c r="H135" s="3970"/>
      <c r="I135" s="3969"/>
      <c r="J135" s="3971"/>
      <c r="K135" s="3764"/>
      <c r="L135" s="3764"/>
      <c r="M135" s="3765"/>
      <c r="N135" s="3764"/>
      <c r="O135" s="3764"/>
      <c r="P135" s="3764"/>
    </row>
    <row r="136" spans="1:16" s="3766" customFormat="1" ht="20.100000000000001" customHeight="1" outlineLevel="1">
      <c r="A136" s="3965"/>
      <c r="B136" s="3133" t="s">
        <v>1928</v>
      </c>
      <c r="C136" s="3966">
        <v>0</v>
      </c>
      <c r="D136" s="3967" t="s">
        <v>1939</v>
      </c>
      <c r="E136" s="3902"/>
      <c r="F136" s="3969">
        <v>0</v>
      </c>
      <c r="G136" s="3970"/>
      <c r="H136" s="3970"/>
      <c r="I136" s="3969"/>
      <c r="J136" s="3971"/>
      <c r="K136" s="3764"/>
      <c r="L136" s="3764"/>
      <c r="M136" s="3765"/>
      <c r="N136" s="3764"/>
      <c r="O136" s="3764"/>
      <c r="P136" s="3764"/>
    </row>
    <row r="137" spans="1:16" s="3766" customFormat="1" ht="20.100000000000001" customHeight="1">
      <c r="A137" s="3965"/>
      <c r="B137" s="3133" t="s">
        <v>1929</v>
      </c>
      <c r="C137" s="3966">
        <f>SUM(C135:C136)</f>
        <v>38</v>
      </c>
      <c r="D137" s="3967" t="s">
        <v>1939</v>
      </c>
      <c r="E137" s="3902"/>
      <c r="F137" s="3972">
        <f>SUM(F135:F136)</f>
        <v>0</v>
      </c>
      <c r="G137" s="3970"/>
      <c r="H137" s="3970"/>
      <c r="I137" s="3972"/>
      <c r="J137" s="3971"/>
      <c r="K137" s="3764"/>
      <c r="L137" s="3764"/>
      <c r="M137" s="3765"/>
      <c r="N137" s="3764"/>
      <c r="O137" s="3764"/>
      <c r="P137" s="3764"/>
    </row>
    <row r="138" spans="1:16" s="3766" customFormat="1" ht="20.100000000000001" customHeight="1" outlineLevel="1">
      <c r="A138" s="3965"/>
      <c r="B138" s="3133" t="s">
        <v>1930</v>
      </c>
      <c r="C138" s="3966">
        <v>0</v>
      </c>
      <c r="D138" s="3967" t="s">
        <v>1939</v>
      </c>
      <c r="E138" s="3902"/>
      <c r="F138" s="3969">
        <v>0</v>
      </c>
      <c r="G138" s="3970"/>
      <c r="H138" s="3970"/>
      <c r="I138" s="3969"/>
      <c r="J138" s="3971"/>
      <c r="K138" s="3764"/>
      <c r="L138" s="3764"/>
      <c r="M138" s="3765"/>
      <c r="N138" s="3764"/>
      <c r="O138" s="3764"/>
      <c r="P138" s="3764"/>
    </row>
    <row r="139" spans="1:16" s="3766" customFormat="1" ht="20.100000000000001" customHeight="1" outlineLevel="1">
      <c r="A139" s="3965"/>
      <c r="B139" s="3133" t="s">
        <v>1931</v>
      </c>
      <c r="C139" s="3966">
        <v>9</v>
      </c>
      <c r="D139" s="3967" t="s">
        <v>1939</v>
      </c>
      <c r="E139" s="3902"/>
      <c r="F139" s="3969">
        <v>0</v>
      </c>
      <c r="G139" s="3970"/>
      <c r="H139" s="3970"/>
      <c r="I139" s="3969"/>
      <c r="J139" s="3971"/>
      <c r="K139" s="3764"/>
      <c r="L139" s="3764"/>
      <c r="M139" s="3765"/>
      <c r="N139" s="3764"/>
      <c r="O139" s="3764"/>
      <c r="P139" s="3764"/>
    </row>
    <row r="140" spans="1:16" s="3766" customFormat="1" ht="20.100000000000001" customHeight="1">
      <c r="A140" s="3973"/>
      <c r="B140" s="3133" t="s">
        <v>1932</v>
      </c>
      <c r="C140" s="3966">
        <f>SUM(C138:C139)</f>
        <v>9</v>
      </c>
      <c r="D140" s="3967" t="s">
        <v>1939</v>
      </c>
      <c r="E140" s="3902"/>
      <c r="F140" s="3972">
        <f>SUM(F138:F139)</f>
        <v>0</v>
      </c>
      <c r="G140" s="3970"/>
      <c r="H140" s="3970"/>
      <c r="I140" s="3972"/>
      <c r="J140" s="3971"/>
      <c r="K140" s="3764"/>
      <c r="L140" s="3764"/>
      <c r="M140" s="3765"/>
      <c r="N140" s="3764"/>
      <c r="O140" s="3764"/>
      <c r="P140" s="3764"/>
    </row>
    <row r="141" spans="1:16" s="3766" customFormat="1" ht="20.100000000000001" customHeight="1" outlineLevel="1">
      <c r="A141" s="3965"/>
      <c r="B141" s="3153" t="s">
        <v>2189</v>
      </c>
      <c r="C141" s="3966">
        <v>0</v>
      </c>
      <c r="D141" s="3967" t="s">
        <v>1939</v>
      </c>
      <c r="E141" s="3902"/>
      <c r="F141" s="3972">
        <v>0</v>
      </c>
      <c r="G141" s="3970"/>
      <c r="H141" s="3970"/>
      <c r="I141" s="3972"/>
      <c r="J141" s="3971"/>
      <c r="K141" s="3764"/>
      <c r="L141" s="3764"/>
      <c r="M141" s="3765"/>
      <c r="N141" s="3764"/>
      <c r="O141" s="3764"/>
      <c r="P141" s="3764"/>
    </row>
    <row r="142" spans="1:16" s="3766" customFormat="1" ht="20.100000000000001" customHeight="1" outlineLevel="1">
      <c r="A142" s="3974"/>
      <c r="B142" s="3133" t="s">
        <v>1934</v>
      </c>
      <c r="C142" s="3966">
        <v>17</v>
      </c>
      <c r="D142" s="3967" t="s">
        <v>1939</v>
      </c>
      <c r="E142" s="3975"/>
      <c r="F142" s="3972">
        <v>0</v>
      </c>
      <c r="G142" s="3970"/>
      <c r="H142" s="3970"/>
      <c r="I142" s="3972"/>
      <c r="J142" s="3971"/>
      <c r="K142" s="3764"/>
      <c r="L142" s="3764"/>
      <c r="M142" s="3765"/>
      <c r="N142" s="3764"/>
      <c r="O142" s="3764"/>
      <c r="P142" s="3764"/>
    </row>
    <row r="143" spans="1:16" s="3766" customFormat="1" ht="20.100000000000001" customHeight="1">
      <c r="A143" s="3976"/>
      <c r="B143" s="3153" t="s">
        <v>1935</v>
      </c>
      <c r="C143" s="3966">
        <f>SUM(C141:C142)</f>
        <v>17</v>
      </c>
      <c r="D143" s="3967" t="s">
        <v>1939</v>
      </c>
      <c r="E143" s="3975"/>
      <c r="F143" s="3972">
        <f>SUM(F141:F142)</f>
        <v>0</v>
      </c>
      <c r="G143" s="3970"/>
      <c r="H143" s="3970"/>
      <c r="I143" s="3972"/>
      <c r="J143" s="3971"/>
      <c r="K143" s="3977"/>
      <c r="L143" s="3978"/>
    </row>
    <row r="144" spans="1:16" s="3384" customFormat="1" ht="20.100000000000001" customHeight="1">
      <c r="A144" s="3979"/>
      <c r="B144" s="3429"/>
      <c r="C144" s="3661"/>
      <c r="D144" s="3431"/>
      <c r="E144" s="3530"/>
      <c r="F144" s="3530"/>
      <c r="G144" s="3530"/>
      <c r="H144" s="3980"/>
      <c r="I144" s="3980"/>
      <c r="J144" s="3533"/>
    </row>
    <row r="145" spans="1:7" ht="27.95" customHeight="1">
      <c r="B145" s="428"/>
      <c r="C145" s="428"/>
    </row>
    <row r="146" spans="1:7" ht="27.95" customHeight="1">
      <c r="A146" s="426"/>
      <c r="B146" s="428"/>
      <c r="C146" s="428"/>
    </row>
    <row r="147" spans="1:7" ht="27.95" customHeight="1" thickBot="1">
      <c r="B147" s="428"/>
      <c r="C147" s="428"/>
    </row>
    <row r="148" spans="1:7" ht="27.95" customHeight="1" thickBot="1">
      <c r="G148" s="3981" t="s">
        <v>24</v>
      </c>
    </row>
    <row r="149" spans="1:7" ht="27.95" customHeight="1" thickBot="1">
      <c r="G149" s="3982">
        <v>14</v>
      </c>
    </row>
    <row r="150" spans="1:7" ht="27.95" customHeight="1" thickBot="1">
      <c r="G150" s="3982" t="s">
        <v>24</v>
      </c>
    </row>
    <row r="151" spans="1:7" ht="27.95" customHeight="1" thickBot="1">
      <c r="G151" s="3982" t="s">
        <v>24</v>
      </c>
    </row>
    <row r="152" spans="1:7" ht="27.95" customHeight="1" thickBot="1">
      <c r="G152" s="3983">
        <v>14</v>
      </c>
    </row>
    <row r="153" spans="1:7" ht="27.95" customHeight="1" thickBot="1">
      <c r="G153" s="3982">
        <v>9</v>
      </c>
    </row>
    <row r="154" spans="1:7" ht="27.95" customHeight="1" thickBot="1">
      <c r="G154" s="3982" t="s">
        <v>24</v>
      </c>
    </row>
    <row r="155" spans="1:7" ht="27.95" customHeight="1" thickBot="1">
      <c r="G155" s="3982">
        <v>18</v>
      </c>
    </row>
    <row r="156" spans="1:7" ht="27.95" customHeight="1" thickBot="1">
      <c r="G156" s="3983">
        <v>27</v>
      </c>
    </row>
    <row r="157" spans="1:7" ht="27.95" customHeight="1" thickBot="1">
      <c r="G157" s="3982">
        <v>13</v>
      </c>
    </row>
    <row r="158" spans="1:7" ht="27.95" customHeight="1" thickBot="1">
      <c r="G158" s="3982">
        <v>22</v>
      </c>
    </row>
    <row r="159" spans="1:7" ht="27.95" customHeight="1" thickBot="1">
      <c r="G159" s="3982" t="s">
        <v>24</v>
      </c>
    </row>
    <row r="160" spans="1:7" ht="27.95" customHeight="1" thickBot="1">
      <c r="G160" s="3983">
        <v>35</v>
      </c>
    </row>
    <row r="161" spans="7:7" ht="27.95" customHeight="1" thickBot="1">
      <c r="G161" s="3982">
        <v>39</v>
      </c>
    </row>
    <row r="162" spans="7:7" ht="27.95" customHeight="1" thickBot="1">
      <c r="G162" s="3982">
        <v>36</v>
      </c>
    </row>
    <row r="163" spans="7:7" ht="27.95" customHeight="1" thickBot="1">
      <c r="G163" s="3982">
        <v>5</v>
      </c>
    </row>
    <row r="164" spans="7:7" ht="27.95" customHeight="1" thickBot="1">
      <c r="G164" s="3982" t="s">
        <v>24</v>
      </c>
    </row>
    <row r="165" spans="7:7" ht="27.95" customHeight="1" thickBot="1">
      <c r="G165" s="3983">
        <v>80</v>
      </c>
    </row>
    <row r="166" spans="7:7" ht="27.95" customHeight="1" thickBot="1">
      <c r="G166" s="3982">
        <v>190</v>
      </c>
    </row>
    <row r="167" spans="7:7" ht="27.95" customHeight="1" thickBot="1">
      <c r="G167" s="3982" t="s">
        <v>24</v>
      </c>
    </row>
    <row r="168" spans="7:7" ht="27.95" customHeight="1" thickBot="1">
      <c r="G168" s="3983">
        <v>190</v>
      </c>
    </row>
    <row r="169" spans="7:7" ht="27.95" customHeight="1" thickBot="1">
      <c r="G169" s="3982">
        <v>53</v>
      </c>
    </row>
    <row r="170" spans="7:7" ht="27.95" customHeight="1" thickBot="1">
      <c r="G170" s="3982" t="s">
        <v>24</v>
      </c>
    </row>
    <row r="171" spans="7:7" ht="27.95" customHeight="1" thickBot="1">
      <c r="G171" s="3982" t="s">
        <v>24</v>
      </c>
    </row>
    <row r="172" spans="7:7" ht="27.95" customHeight="1" thickBot="1">
      <c r="G172" s="3982" t="s">
        <v>24</v>
      </c>
    </row>
    <row r="173" spans="7:7" ht="27.95" customHeight="1" thickBot="1">
      <c r="G173" s="3983">
        <v>53</v>
      </c>
    </row>
    <row r="174" spans="7:7" ht="27.95" customHeight="1" thickBot="1">
      <c r="G174" s="3982" t="s">
        <v>24</v>
      </c>
    </row>
    <row r="175" spans="7:7" ht="27.95" customHeight="1" thickBot="1">
      <c r="G175" s="3982">
        <v>3</v>
      </c>
    </row>
    <row r="176" spans="7:7" ht="27.95" customHeight="1" thickBot="1">
      <c r="G176" s="3982" t="s">
        <v>24</v>
      </c>
    </row>
    <row r="177" spans="7:7" ht="27.95" customHeight="1" thickBot="1">
      <c r="G177" s="3983">
        <v>3</v>
      </c>
    </row>
    <row r="178" spans="7:7" ht="27.95" customHeight="1" thickBot="1">
      <c r="G178" s="3983">
        <v>13</v>
      </c>
    </row>
    <row r="179" spans="7:7" ht="27.95" customHeight="1" thickBot="1">
      <c r="G179" s="3982">
        <v>24</v>
      </c>
    </row>
    <row r="180" spans="7:7" ht="27.95" customHeight="1" thickBot="1">
      <c r="G180" s="3982">
        <v>19</v>
      </c>
    </row>
    <row r="181" spans="7:7" ht="27.95" customHeight="1" thickBot="1">
      <c r="G181" s="3983">
        <v>43</v>
      </c>
    </row>
    <row r="182" spans="7:7" ht="27.95" customHeight="1" thickBot="1">
      <c r="G182" s="3982">
        <v>37</v>
      </c>
    </row>
    <row r="183" spans="7:7" ht="27.95" customHeight="1" thickBot="1">
      <c r="G183" s="3982">
        <v>4</v>
      </c>
    </row>
    <row r="184" spans="7:7" ht="27.95" customHeight="1" thickBot="1">
      <c r="G184" s="3982" t="s">
        <v>24</v>
      </c>
    </row>
    <row r="185" spans="7:7" ht="27.95" customHeight="1" thickBot="1">
      <c r="G185" s="3983">
        <v>41</v>
      </c>
    </row>
    <row r="186" spans="7:7" ht="27.95" customHeight="1" thickBot="1">
      <c r="G186" s="3982" t="s">
        <v>24</v>
      </c>
    </row>
    <row r="187" spans="7:7" ht="27.95" customHeight="1" thickBot="1">
      <c r="G187" s="3982" t="s">
        <v>24</v>
      </c>
    </row>
    <row r="188" spans="7:7" ht="27.95" customHeight="1" thickBot="1">
      <c r="G188" s="3982" t="s">
        <v>24</v>
      </c>
    </row>
    <row r="189" spans="7:7" ht="27.95" customHeight="1" thickBot="1">
      <c r="G189" s="3983" t="s">
        <v>24</v>
      </c>
    </row>
    <row r="190" spans="7:7" ht="27.95" customHeight="1" thickBot="1">
      <c r="G190" s="3982" t="s">
        <v>24</v>
      </c>
    </row>
    <row r="191" spans="7:7" ht="27.95" customHeight="1" thickBot="1">
      <c r="G191" s="3982" t="s">
        <v>24</v>
      </c>
    </row>
    <row r="192" spans="7:7" ht="27.95" customHeight="1" thickBot="1">
      <c r="G192" s="3982">
        <v>46</v>
      </c>
    </row>
    <row r="193" spans="7:7" ht="27.95" customHeight="1" thickBot="1">
      <c r="G193" s="3982" t="s">
        <v>24</v>
      </c>
    </row>
    <row r="194" spans="7:7" ht="27.95" customHeight="1" thickBot="1">
      <c r="G194" s="3983">
        <v>46</v>
      </c>
    </row>
    <row r="195" spans="7:7" ht="27.95" customHeight="1" thickBot="1">
      <c r="G195" s="3982">
        <v>24</v>
      </c>
    </row>
    <row r="196" spans="7:7" ht="27.95" customHeight="1" thickBot="1">
      <c r="G196" s="3982" t="s">
        <v>24</v>
      </c>
    </row>
    <row r="197" spans="7:7" ht="27.95" customHeight="1" thickBot="1">
      <c r="G197" s="3983">
        <v>24</v>
      </c>
    </row>
    <row r="198" spans="7:7" ht="27.95" customHeight="1" thickBot="1">
      <c r="G198" s="3982">
        <v>15</v>
      </c>
    </row>
    <row r="199" spans="7:7" ht="27.95" customHeight="1" thickBot="1">
      <c r="G199" s="3982">
        <v>1</v>
      </c>
    </row>
    <row r="200" spans="7:7" ht="26.25" thickBot="1">
      <c r="G200" s="3983">
        <v>16</v>
      </c>
    </row>
    <row r="201" spans="7:7" ht="25.5" thickBot="1">
      <c r="G201" s="3982" t="s">
        <v>24</v>
      </c>
    </row>
    <row r="202" spans="7:7" ht="25.5" thickBot="1">
      <c r="G202" s="3982" t="s">
        <v>24</v>
      </c>
    </row>
    <row r="203" spans="7:7" ht="26.25" thickBot="1">
      <c r="G203" s="3983" t="s">
        <v>24</v>
      </c>
    </row>
  </sheetData>
  <mergeCells count="7">
    <mergeCell ref="B84:D84"/>
    <mergeCell ref="B1:D1"/>
    <mergeCell ref="B2:D2"/>
    <mergeCell ref="B3:D3"/>
    <mergeCell ref="B9:D9"/>
    <mergeCell ref="B68:D68"/>
    <mergeCell ref="B76:D76"/>
  </mergeCells>
  <pageMargins left="0.51181102362204722" right="0.39370078740157483" top="0.70866141732283472" bottom="0.39370078740157483" header="0.39370078740157483" footer="0.39370078740157483"/>
  <pageSetup paperSize="9" scale="65" orientation="landscape" r:id="rId1"/>
  <ignoredErrors>
    <ignoredError sqref="F81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22">
    <tabColor theme="1"/>
  </sheetPr>
  <dimension ref="A1:O30"/>
  <sheetViews>
    <sheetView view="pageBreakPreview" topLeftCell="A13" zoomScale="70" zoomScaleNormal="70" zoomScaleSheetLayoutView="70" workbookViewId="0">
      <selection activeCell="O423" sqref="O423"/>
    </sheetView>
  </sheetViews>
  <sheetFormatPr defaultColWidth="9" defaultRowHeight="27.95" customHeight="1"/>
  <cols>
    <col min="1" max="1" width="49.375" style="201" customWidth="1"/>
    <col min="2" max="2" width="16.625" style="201" customWidth="1"/>
    <col min="3" max="3" width="13.625" style="201" customWidth="1"/>
    <col min="4" max="4" width="47.375" style="201" customWidth="1"/>
    <col min="5" max="5" width="12.875" style="201" customWidth="1"/>
    <col min="6" max="7" width="9.875" style="201" customWidth="1"/>
    <col min="8" max="8" width="9.875" style="1708" customWidth="1"/>
    <col min="9" max="9" width="9.875" style="201" customWidth="1"/>
    <col min="10" max="10" width="10.75" style="201" customWidth="1"/>
    <col min="11" max="11" width="9" style="201"/>
    <col min="12" max="12" width="9.125" style="201" customWidth="1"/>
    <col min="13" max="16384" width="9" style="201"/>
  </cols>
  <sheetData>
    <row r="1" spans="1:15" ht="27.95" customHeight="1">
      <c r="A1" s="2033" t="s">
        <v>2084</v>
      </c>
      <c r="B1" s="4664" t="s">
        <v>138</v>
      </c>
      <c r="C1" s="4664"/>
      <c r="D1" s="4664"/>
      <c r="E1" s="1722"/>
      <c r="F1" s="2032"/>
      <c r="G1" s="1722"/>
      <c r="H1" s="1723"/>
      <c r="I1" s="1722"/>
      <c r="J1" s="1722"/>
    </row>
    <row r="2" spans="1:15" ht="27.95" customHeight="1">
      <c r="A2" s="2026"/>
      <c r="B2" s="4664" t="s">
        <v>140</v>
      </c>
      <c r="C2" s="4664"/>
      <c r="D2" s="4664"/>
      <c r="E2" s="1722"/>
      <c r="F2" s="1722"/>
      <c r="G2" s="1722"/>
      <c r="H2" s="1723"/>
      <c r="I2" s="1722"/>
      <c r="J2" s="1722"/>
    </row>
    <row r="3" spans="1:15" ht="27.95" customHeight="1">
      <c r="A3" s="2027" t="s">
        <v>2</v>
      </c>
      <c r="B3" s="1804" t="s">
        <v>3</v>
      </c>
      <c r="C3" s="1804"/>
      <c r="D3" s="1810"/>
      <c r="E3" s="1804" t="s">
        <v>4</v>
      </c>
      <c r="F3" s="1804"/>
      <c r="G3" s="1804"/>
      <c r="H3" s="4666" t="s">
        <v>5</v>
      </c>
      <c r="I3" s="4666"/>
      <c r="J3" s="4666"/>
    </row>
    <row r="4" spans="1:15" ht="27.95" customHeight="1">
      <c r="A4" s="1693" t="s">
        <v>6</v>
      </c>
      <c r="B4" s="1724" t="s">
        <v>1288</v>
      </c>
      <c r="C4" s="1693"/>
      <c r="D4" s="1693"/>
      <c r="E4" s="1811" t="s">
        <v>1289</v>
      </c>
      <c r="F4" s="1693"/>
      <c r="G4" s="1693"/>
      <c r="H4" s="4454" t="s">
        <v>1361</v>
      </c>
      <c r="I4" s="4454"/>
      <c r="J4" s="4454"/>
    </row>
    <row r="5" spans="1:15" ht="27.95" customHeight="1">
      <c r="A5" s="2088" t="s">
        <v>1295</v>
      </c>
      <c r="B5" s="1724" t="s">
        <v>1287</v>
      </c>
      <c r="C5" s="1693"/>
      <c r="D5" s="1693"/>
      <c r="E5" s="1811" t="s">
        <v>1290</v>
      </c>
      <c r="F5" s="1693"/>
      <c r="G5" s="1693"/>
      <c r="H5" s="4454" t="s">
        <v>1362</v>
      </c>
      <c r="I5" s="4454"/>
      <c r="J5" s="4454"/>
    </row>
    <row r="6" spans="1:15" ht="27.95" customHeight="1">
      <c r="A6" s="1724" t="s">
        <v>2085</v>
      </c>
      <c r="B6" s="1724"/>
      <c r="C6" s="1693"/>
      <c r="D6" s="1693"/>
      <c r="E6" s="1811" t="s">
        <v>1291</v>
      </c>
      <c r="F6" s="1693"/>
      <c r="G6" s="1693"/>
      <c r="H6" s="2031"/>
      <c r="I6" s="2031"/>
      <c r="J6" s="2031"/>
    </row>
    <row r="7" spans="1:15" ht="27.95" customHeight="1">
      <c r="A7" s="2361" t="s">
        <v>2086</v>
      </c>
      <c r="B7" s="1804" t="s">
        <v>8</v>
      </c>
      <c r="C7" s="1804"/>
      <c r="D7" s="1804"/>
      <c r="E7" s="1804" t="s">
        <v>11</v>
      </c>
      <c r="F7" s="1804"/>
      <c r="G7" s="1804"/>
      <c r="H7" s="4666" t="s">
        <v>12</v>
      </c>
      <c r="I7" s="4666"/>
      <c r="J7" s="4666"/>
    </row>
    <row r="8" spans="1:15" ht="27.95" customHeight="1">
      <c r="A8" s="780"/>
      <c r="B8" s="1724" t="s">
        <v>1288</v>
      </c>
      <c r="C8" s="1693"/>
      <c r="D8" s="1693"/>
      <c r="E8" s="1811" t="s">
        <v>1715</v>
      </c>
      <c r="F8" s="1693"/>
      <c r="G8" s="1693"/>
      <c r="H8" s="4454" t="s">
        <v>1361</v>
      </c>
      <c r="I8" s="4454"/>
      <c r="J8" s="4454"/>
    </row>
    <row r="9" spans="1:15" ht="27.95" customHeight="1">
      <c r="A9" s="780"/>
      <c r="B9" s="1724" t="s">
        <v>1287</v>
      </c>
      <c r="C9" s="1693"/>
      <c r="D9" s="1693"/>
      <c r="E9" s="1811" t="s">
        <v>1290</v>
      </c>
      <c r="F9" s="1693"/>
      <c r="G9" s="1693"/>
      <c r="H9" s="4454" t="s">
        <v>1361</v>
      </c>
      <c r="I9" s="4454"/>
      <c r="J9" s="4454"/>
    </row>
    <row r="10" spans="1:15" ht="27.95" customHeight="1">
      <c r="A10" s="2089"/>
      <c r="B10" s="2090"/>
      <c r="C10" s="1694"/>
      <c r="D10" s="1694"/>
      <c r="E10" s="1811" t="s">
        <v>1716</v>
      </c>
      <c r="F10" s="1693"/>
      <c r="G10" s="1693"/>
      <c r="H10" s="2106"/>
      <c r="I10" s="2106"/>
      <c r="J10" s="2106"/>
    </row>
    <row r="11" spans="1:15" s="1696" customFormat="1" ht="27.95" customHeight="1">
      <c r="A11" s="1904" t="s">
        <v>15</v>
      </c>
      <c r="B11" s="4334" t="s">
        <v>16</v>
      </c>
      <c r="C11" s="4335"/>
      <c r="D11" s="4336"/>
      <c r="E11" s="2121">
        <v>10</v>
      </c>
      <c r="F11" s="4667">
        <v>11</v>
      </c>
      <c r="G11" s="4668"/>
      <c r="H11" s="4668"/>
      <c r="I11" s="4668"/>
      <c r="J11" s="1905">
        <v>12</v>
      </c>
    </row>
    <row r="12" spans="1:15" s="1696" customFormat="1" ht="27.95" customHeight="1">
      <c r="A12" s="1906" t="s">
        <v>17</v>
      </c>
      <c r="B12" s="4338" t="s">
        <v>18</v>
      </c>
      <c r="C12" s="4338"/>
      <c r="D12" s="4338"/>
      <c r="E12" s="2122" t="s">
        <v>934</v>
      </c>
      <c r="F12" s="4659" t="s">
        <v>1876</v>
      </c>
      <c r="G12" s="4660"/>
      <c r="H12" s="4660"/>
      <c r="I12" s="4660"/>
      <c r="J12" s="1907" t="s">
        <v>936</v>
      </c>
    </row>
    <row r="13" spans="1:15" s="1696" customFormat="1" ht="27.95" customHeight="1">
      <c r="A13" s="1908"/>
      <c r="B13" s="4340" t="s">
        <v>19</v>
      </c>
      <c r="C13" s="4340"/>
      <c r="D13" s="4340"/>
      <c r="E13" s="2123"/>
      <c r="F13" s="2531">
        <v>1</v>
      </c>
      <c r="G13" s="2531">
        <v>2</v>
      </c>
      <c r="H13" s="724">
        <v>3</v>
      </c>
      <c r="I13" s="2532">
        <v>4</v>
      </c>
      <c r="J13" s="1909" t="s">
        <v>938</v>
      </c>
    </row>
    <row r="14" spans="1:15" ht="24.95" customHeight="1">
      <c r="A14" s="1709" t="s">
        <v>2308</v>
      </c>
      <c r="B14" s="4665" t="s">
        <v>2309</v>
      </c>
      <c r="C14" s="4429"/>
      <c r="D14" s="4430"/>
      <c r="E14" s="1864"/>
      <c r="F14" s="1864"/>
      <c r="G14" s="1831"/>
      <c r="H14" s="1710"/>
      <c r="I14" s="1710"/>
      <c r="J14" s="2586" t="s">
        <v>37</v>
      </c>
      <c r="L14" s="1711"/>
      <c r="O14" s="2641"/>
    </row>
    <row r="15" spans="1:15" ht="24.95" customHeight="1">
      <c r="A15" s="2194" t="s">
        <v>1842</v>
      </c>
      <c r="B15" s="4534" t="s">
        <v>1591</v>
      </c>
      <c r="C15" s="4535"/>
      <c r="D15" s="4536"/>
      <c r="E15" s="1839"/>
      <c r="F15" s="1839"/>
      <c r="G15" s="1830"/>
      <c r="H15" s="683"/>
      <c r="I15" s="683"/>
      <c r="J15" s="92"/>
      <c r="L15" s="1712"/>
      <c r="O15" s="2642"/>
    </row>
    <row r="16" spans="1:15" ht="24.95" customHeight="1">
      <c r="A16" s="2162"/>
      <c r="B16" s="1713"/>
      <c r="C16" s="1138"/>
      <c r="D16" s="1714"/>
      <c r="E16" s="1839"/>
      <c r="F16" s="1839"/>
      <c r="G16" s="1910"/>
      <c r="H16" s="683"/>
      <c r="I16" s="683"/>
      <c r="J16" s="92"/>
      <c r="L16" s="1712"/>
      <c r="O16" s="2643"/>
    </row>
    <row r="17" spans="1:15" ht="24.95" customHeight="1">
      <c r="A17" s="2194"/>
      <c r="B17" s="4661" t="s">
        <v>2310</v>
      </c>
      <c r="C17" s="4662"/>
      <c r="D17" s="4663"/>
      <c r="E17" s="2493" t="s">
        <v>936</v>
      </c>
      <c r="F17" s="1839"/>
      <c r="G17" s="1830"/>
      <c r="H17" s="2195"/>
      <c r="I17" s="2195"/>
      <c r="J17" s="2402" t="s">
        <v>2087</v>
      </c>
      <c r="L17" s="1712"/>
      <c r="O17" s="2644">
        <v>1</v>
      </c>
    </row>
    <row r="18" spans="1:15" ht="24.95" customHeight="1">
      <c r="A18" s="1680"/>
      <c r="B18" s="2136" t="s">
        <v>1292</v>
      </c>
      <c r="C18" s="2137"/>
      <c r="D18" s="2138"/>
      <c r="E18" s="2493" t="s">
        <v>943</v>
      </c>
      <c r="F18" s="1839"/>
      <c r="G18" s="1830"/>
      <c r="H18" s="683"/>
      <c r="I18" s="683"/>
      <c r="J18" s="92"/>
      <c r="L18" s="1712"/>
      <c r="O18" s="2643"/>
    </row>
    <row r="19" spans="1:15" ht="24.95" customHeight="1">
      <c r="A19" s="2162"/>
      <c r="B19" s="2136" t="s">
        <v>1592</v>
      </c>
      <c r="C19" s="2137"/>
      <c r="D19" s="2138"/>
      <c r="E19" s="2493" t="s">
        <v>663</v>
      </c>
      <c r="F19" s="1839"/>
      <c r="G19" s="1910"/>
      <c r="H19" s="683"/>
      <c r="I19" s="683"/>
      <c r="J19" s="92"/>
      <c r="L19" s="1712"/>
      <c r="O19" s="2643"/>
    </row>
    <row r="20" spans="1:15" ht="24.95" customHeight="1">
      <c r="A20" s="2015"/>
      <c r="B20" s="1713" t="s">
        <v>160</v>
      </c>
      <c r="C20" s="1138">
        <v>2</v>
      </c>
      <c r="D20" s="1714" t="s">
        <v>216</v>
      </c>
      <c r="E20" s="1830"/>
      <c r="F20" s="2545" t="s">
        <v>24</v>
      </c>
      <c r="G20" s="2366" t="s">
        <v>24</v>
      </c>
      <c r="H20" s="2366">
        <v>1</v>
      </c>
      <c r="I20" s="2546" t="s">
        <v>24</v>
      </c>
      <c r="J20" s="1931"/>
      <c r="O20" s="2018"/>
    </row>
    <row r="21" spans="1:15" ht="24.95" customHeight="1">
      <c r="A21" s="2908"/>
      <c r="B21" s="1912"/>
      <c r="C21" s="1913"/>
      <c r="D21" s="1914"/>
      <c r="E21" s="1915"/>
      <c r="F21" s="1915"/>
      <c r="G21" s="1915"/>
      <c r="H21" s="1971"/>
      <c r="I21" s="1971"/>
      <c r="J21" s="1971"/>
      <c r="O21" s="2018"/>
    </row>
    <row r="22" spans="1:15" ht="24.95" customHeight="1">
      <c r="A22" s="2194"/>
      <c r="B22" s="4605" t="s">
        <v>2311</v>
      </c>
      <c r="C22" s="4606"/>
      <c r="D22" s="4607"/>
      <c r="E22" s="1839"/>
      <c r="F22" s="1830"/>
      <c r="G22" s="1830"/>
      <c r="H22" s="698"/>
      <c r="I22" s="698"/>
      <c r="J22" s="2587" t="s">
        <v>22</v>
      </c>
      <c r="K22" s="1830"/>
      <c r="O22" s="2018"/>
    </row>
    <row r="23" spans="1:15" ht="24.95" customHeight="1">
      <c r="A23" s="2194"/>
      <c r="B23" s="2822" t="s">
        <v>1593</v>
      </c>
      <c r="C23" s="2823"/>
      <c r="D23" s="2824"/>
      <c r="E23" s="1839"/>
      <c r="F23" s="1830"/>
      <c r="G23" s="1830"/>
      <c r="H23" s="698"/>
      <c r="I23" s="698"/>
      <c r="J23" s="92"/>
      <c r="O23" s="2018"/>
    </row>
    <row r="24" spans="1:15" ht="24.95" customHeight="1">
      <c r="A24" s="1976"/>
      <c r="B24" s="1790" t="s">
        <v>1873</v>
      </c>
      <c r="C24" s="2137"/>
      <c r="D24" s="2138"/>
      <c r="E24" s="1839"/>
      <c r="F24" s="1830"/>
      <c r="G24" s="1830"/>
      <c r="H24" s="698"/>
      <c r="I24" s="698"/>
      <c r="J24" s="92"/>
      <c r="O24" s="2018"/>
    </row>
    <row r="25" spans="1:15" ht="24.95" customHeight="1">
      <c r="A25" s="2016"/>
      <c r="B25" s="1713"/>
      <c r="C25" s="1138"/>
      <c r="D25" s="1714"/>
      <c r="E25" s="1839"/>
      <c r="F25" s="1839"/>
      <c r="G25" s="1830"/>
      <c r="H25" s="1931"/>
      <c r="I25" s="1931"/>
      <c r="J25" s="1931"/>
      <c r="O25" s="2018"/>
    </row>
    <row r="26" spans="1:15" ht="24.95" customHeight="1">
      <c r="A26" s="2017"/>
      <c r="B26" s="2150" t="s">
        <v>2312</v>
      </c>
      <c r="C26" s="2151"/>
      <c r="D26" s="2152"/>
      <c r="E26" s="2493" t="s">
        <v>936</v>
      </c>
      <c r="F26" s="2020"/>
      <c r="G26" s="2020"/>
      <c r="H26" s="2021"/>
      <c r="I26" s="2022"/>
      <c r="J26" s="2402" t="s">
        <v>2087</v>
      </c>
      <c r="O26" s="2640">
        <v>2</v>
      </c>
    </row>
    <row r="27" spans="1:15" ht="24.95" customHeight="1">
      <c r="A27" s="2017"/>
      <c r="B27" s="1719" t="s">
        <v>223</v>
      </c>
      <c r="C27" s="1720"/>
      <c r="D27" s="1721"/>
      <c r="E27" s="2493" t="s">
        <v>943</v>
      </c>
      <c r="F27" s="1911"/>
      <c r="G27" s="1830"/>
      <c r="H27" s="103"/>
      <c r="I27" s="683"/>
      <c r="J27" s="92"/>
      <c r="O27" s="2018"/>
    </row>
    <row r="28" spans="1:15" ht="24.95" customHeight="1">
      <c r="A28" s="2019"/>
      <c r="B28" s="1719" t="s">
        <v>1710</v>
      </c>
      <c r="C28" s="1720"/>
      <c r="D28" s="1721"/>
      <c r="E28" s="2493" t="s">
        <v>663</v>
      </c>
      <c r="F28" s="1911"/>
      <c r="G28" s="1830"/>
      <c r="H28" s="698"/>
      <c r="I28" s="683"/>
      <c r="J28" s="92"/>
    </row>
    <row r="29" spans="1:15" ht="24.95" customHeight="1">
      <c r="A29" s="1976"/>
      <c r="B29" s="1713" t="s">
        <v>160</v>
      </c>
      <c r="C29" s="1138">
        <v>1</v>
      </c>
      <c r="D29" s="1714" t="s">
        <v>86</v>
      </c>
      <c r="E29" s="1910"/>
      <c r="F29" s="2352" t="s">
        <v>24</v>
      </c>
      <c r="G29" s="2392">
        <v>1</v>
      </c>
      <c r="H29" s="2547" t="s">
        <v>24</v>
      </c>
      <c r="I29" s="2547" t="s">
        <v>24</v>
      </c>
      <c r="J29" s="1931"/>
      <c r="L29" s="1711"/>
    </row>
    <row r="30" spans="1:15" ht="24.95" customHeight="1">
      <c r="A30" s="2909"/>
      <c r="B30" s="2028"/>
      <c r="C30" s="1952"/>
      <c r="D30" s="2029"/>
      <c r="E30" s="1835"/>
      <c r="F30" s="1835"/>
      <c r="G30" s="1835"/>
      <c r="H30" s="1939"/>
      <c r="I30" s="1939"/>
      <c r="J30" s="1939"/>
      <c r="L30" s="1712"/>
    </row>
  </sheetData>
  <mergeCells count="17">
    <mergeCell ref="F11:I11"/>
    <mergeCell ref="F12:I12"/>
    <mergeCell ref="B17:D17"/>
    <mergeCell ref="B22:D22"/>
    <mergeCell ref="B1:D1"/>
    <mergeCell ref="B2:D2"/>
    <mergeCell ref="B12:D12"/>
    <mergeCell ref="B14:D14"/>
    <mergeCell ref="B15:D15"/>
    <mergeCell ref="B13:D13"/>
    <mergeCell ref="H3:J3"/>
    <mergeCell ref="H4:J4"/>
    <mergeCell ref="B11:D11"/>
    <mergeCell ref="H5:J5"/>
    <mergeCell ref="H7:J7"/>
    <mergeCell ref="H8:J8"/>
    <mergeCell ref="H9:J9"/>
  </mergeCells>
  <pageMargins left="0.51181102362204722" right="0.39370078740157483" top="0.70866141732283472" bottom="0.39370078740157483" header="0.39370078740157483" footer="0.39370078740157483"/>
  <pageSetup paperSize="9" scale="65" orientation="landscape" r:id="rId1"/>
  <colBreaks count="1" manualBreakCount="1">
    <brk id="10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3">
    <tabColor theme="1"/>
  </sheetPr>
  <dimension ref="A1:O58"/>
  <sheetViews>
    <sheetView view="pageBreakPreview" topLeftCell="A56" zoomScale="85" zoomScaleNormal="85" zoomScaleSheetLayoutView="85" workbookViewId="0">
      <selection activeCell="O423" sqref="O423"/>
    </sheetView>
  </sheetViews>
  <sheetFormatPr defaultColWidth="9" defaultRowHeight="27.95" customHeight="1"/>
  <cols>
    <col min="1" max="1" width="50.625" style="201" customWidth="1"/>
    <col min="2" max="2" width="12.25" style="201" customWidth="1"/>
    <col min="3" max="3" width="14.75" style="201" customWidth="1"/>
    <col min="4" max="4" width="59.375" style="201" customWidth="1"/>
    <col min="5" max="5" width="12" style="201" customWidth="1"/>
    <col min="6" max="7" width="10.875" style="201" customWidth="1"/>
    <col min="8" max="8" width="10.875" style="1708" customWidth="1"/>
    <col min="9" max="9" width="10.875" style="201" customWidth="1"/>
    <col min="10" max="10" width="9.625" style="201" customWidth="1"/>
    <col min="11" max="11" width="9" style="201"/>
    <col min="12" max="12" width="12.75" style="201" customWidth="1"/>
    <col min="13" max="13" width="13.375" style="201" customWidth="1"/>
    <col min="14" max="16384" width="9" style="201"/>
  </cols>
  <sheetData>
    <row r="1" spans="1:10" ht="27.95" customHeight="1">
      <c r="A1" s="2033" t="s">
        <v>1874</v>
      </c>
      <c r="B1" s="4664" t="s">
        <v>346</v>
      </c>
      <c r="C1" s="4664"/>
      <c r="D1" s="4664"/>
      <c r="E1" s="1722"/>
      <c r="F1" s="2032"/>
      <c r="G1" s="1722"/>
      <c r="H1" s="1723"/>
      <c r="I1" s="1722"/>
      <c r="J1" s="1722"/>
    </row>
    <row r="2" spans="1:10" ht="27.95" customHeight="1">
      <c r="A2" s="2026"/>
      <c r="B2" s="4664" t="s">
        <v>347</v>
      </c>
      <c r="C2" s="4664"/>
      <c r="D2" s="4664"/>
      <c r="E2" s="1722"/>
      <c r="F2" s="1722"/>
      <c r="G2" s="1722"/>
      <c r="H2" s="1723"/>
      <c r="I2" s="1722"/>
      <c r="J2" s="1722"/>
    </row>
    <row r="3" spans="1:10" ht="27.95" customHeight="1">
      <c r="A3" s="2027" t="s">
        <v>2</v>
      </c>
      <c r="B3" s="1804" t="s">
        <v>3</v>
      </c>
      <c r="C3" s="1804"/>
      <c r="D3" s="1804"/>
      <c r="E3" s="1804" t="s">
        <v>4</v>
      </c>
      <c r="F3" s="1804"/>
      <c r="G3" s="1804"/>
      <c r="H3" s="4666" t="s">
        <v>5</v>
      </c>
      <c r="I3" s="4666"/>
      <c r="J3" s="4666"/>
    </row>
    <row r="4" spans="1:10" ht="27.95" customHeight="1">
      <c r="A4" s="1693" t="s">
        <v>6</v>
      </c>
      <c r="B4" s="1724" t="s">
        <v>257</v>
      </c>
      <c r="C4" s="1693"/>
      <c r="D4" s="1693"/>
      <c r="E4" s="1811" t="s">
        <v>1299</v>
      </c>
      <c r="F4" s="1693"/>
      <c r="G4" s="1693"/>
      <c r="H4" s="4454" t="s">
        <v>1199</v>
      </c>
      <c r="I4" s="4454"/>
      <c r="J4" s="4454"/>
    </row>
    <row r="5" spans="1:10" ht="27.95" customHeight="1">
      <c r="A5" s="1724" t="s">
        <v>1296</v>
      </c>
      <c r="B5" s="1724"/>
      <c r="C5" s="1693"/>
      <c r="D5" s="1693"/>
      <c r="E5" s="1811" t="s">
        <v>1363</v>
      </c>
      <c r="F5" s="1693"/>
      <c r="G5" s="1693"/>
      <c r="H5" s="2031"/>
      <c r="I5" s="2031"/>
      <c r="J5" s="2031"/>
    </row>
    <row r="6" spans="1:10" ht="27.95" customHeight="1">
      <c r="A6" s="1724" t="s">
        <v>1364</v>
      </c>
      <c r="B6" s="1724"/>
      <c r="C6" s="1693"/>
      <c r="D6" s="1693"/>
      <c r="E6" s="1811" t="s">
        <v>1284</v>
      </c>
      <c r="F6" s="1693"/>
      <c r="G6" s="1693"/>
      <c r="H6" s="4454" t="s">
        <v>1199</v>
      </c>
      <c r="I6" s="4454"/>
      <c r="J6" s="4454"/>
    </row>
    <row r="7" spans="1:10" ht="27.95" customHeight="1">
      <c r="A7" s="1724"/>
      <c r="B7" s="1724"/>
      <c r="C7" s="1693"/>
      <c r="D7" s="1693"/>
      <c r="E7" s="1811" t="s">
        <v>1365</v>
      </c>
      <c r="F7" s="1693"/>
      <c r="G7" s="1693"/>
      <c r="H7" s="4454" t="s">
        <v>1372</v>
      </c>
      <c r="I7" s="4454"/>
      <c r="J7" s="4454"/>
    </row>
    <row r="8" spans="1:10" ht="27.95" customHeight="1">
      <c r="A8" s="1724"/>
      <c r="B8" s="1804" t="s">
        <v>8</v>
      </c>
      <c r="C8" s="1804"/>
      <c r="D8" s="1804"/>
      <c r="E8" s="1804" t="s">
        <v>11</v>
      </c>
      <c r="F8" s="1804"/>
      <c r="G8" s="1804"/>
      <c r="H8" s="4666" t="s">
        <v>12</v>
      </c>
      <c r="I8" s="4666"/>
      <c r="J8" s="4666"/>
    </row>
    <row r="9" spans="1:10" ht="27.95" customHeight="1">
      <c r="A9" s="1724"/>
      <c r="B9" s="1724" t="s">
        <v>257</v>
      </c>
      <c r="C9" s="1693"/>
      <c r="D9" s="1693"/>
      <c r="E9" s="1811" t="s">
        <v>1284</v>
      </c>
      <c r="F9" s="1693"/>
      <c r="G9" s="1693"/>
      <c r="H9" s="4454" t="s">
        <v>1199</v>
      </c>
      <c r="I9" s="4454"/>
      <c r="J9" s="4454"/>
    </row>
    <row r="10" spans="1:10" ht="27.95" customHeight="1">
      <c r="A10" s="1724"/>
      <c r="B10" s="1724"/>
      <c r="C10" s="1693"/>
      <c r="D10" s="1693"/>
      <c r="E10" s="1811" t="s">
        <v>1365</v>
      </c>
      <c r="F10" s="1693"/>
      <c r="G10" s="1693"/>
      <c r="H10" s="4454"/>
      <c r="I10" s="4454"/>
      <c r="J10" s="4454"/>
    </row>
    <row r="11" spans="1:10" ht="27.95" customHeight="1">
      <c r="A11" s="1724"/>
      <c r="B11" s="1724"/>
      <c r="C11" s="1693"/>
      <c r="D11" s="1693"/>
      <c r="E11" s="1811" t="s">
        <v>1717</v>
      </c>
      <c r="F11" s="1693"/>
      <c r="G11" s="1693"/>
      <c r="H11" s="4454" t="s">
        <v>1199</v>
      </c>
      <c r="I11" s="4454"/>
      <c r="J11" s="4454"/>
    </row>
    <row r="12" spans="1:10" ht="27.95" customHeight="1">
      <c r="A12" s="2090"/>
      <c r="B12" s="2090"/>
      <c r="C12" s="1694"/>
      <c r="D12" s="1694"/>
      <c r="E12" s="1695" t="s">
        <v>1718</v>
      </c>
      <c r="F12" s="1694"/>
      <c r="G12" s="1694"/>
      <c r="H12" s="4368"/>
      <c r="I12" s="4368"/>
      <c r="J12" s="4368"/>
    </row>
    <row r="13" spans="1:10" s="1696" customFormat="1" ht="27.95" customHeight="1">
      <c r="A13" s="1904" t="s">
        <v>15</v>
      </c>
      <c r="B13" s="4334" t="s">
        <v>16</v>
      </c>
      <c r="C13" s="4335"/>
      <c r="D13" s="4336"/>
      <c r="E13" s="2121">
        <v>10</v>
      </c>
      <c r="F13" s="4667">
        <v>11</v>
      </c>
      <c r="G13" s="4668"/>
      <c r="H13" s="4668"/>
      <c r="I13" s="4668"/>
      <c r="J13" s="1905">
        <v>12</v>
      </c>
    </row>
    <row r="14" spans="1:10" s="1696" customFormat="1" ht="27.95" customHeight="1">
      <c r="A14" s="1906" t="s">
        <v>17</v>
      </c>
      <c r="B14" s="4338" t="s">
        <v>18</v>
      </c>
      <c r="C14" s="4338"/>
      <c r="D14" s="4338"/>
      <c r="E14" s="2122" t="s">
        <v>934</v>
      </c>
      <c r="F14" s="4659" t="s">
        <v>1876</v>
      </c>
      <c r="G14" s="4660"/>
      <c r="H14" s="4660"/>
      <c r="I14" s="4660"/>
      <c r="J14" s="1907" t="s">
        <v>936</v>
      </c>
    </row>
    <row r="15" spans="1:10" s="1696" customFormat="1" ht="27.95" customHeight="1">
      <c r="A15" s="1908"/>
      <c r="B15" s="4340" t="s">
        <v>19</v>
      </c>
      <c r="C15" s="4340"/>
      <c r="D15" s="4340"/>
      <c r="E15" s="2123"/>
      <c r="F15" s="2531">
        <v>1</v>
      </c>
      <c r="G15" s="2531">
        <v>2</v>
      </c>
      <c r="H15" s="724">
        <v>3</v>
      </c>
      <c r="I15" s="2532">
        <v>4</v>
      </c>
      <c r="J15" s="1909" t="s">
        <v>938</v>
      </c>
    </row>
    <row r="16" spans="1:10" ht="27.95" customHeight="1">
      <c r="A16" s="1726" t="s">
        <v>1302</v>
      </c>
      <c r="B16" s="1727" t="s">
        <v>1594</v>
      </c>
      <c r="C16" s="1728"/>
      <c r="D16" s="1729"/>
      <c r="E16" s="1916" t="s">
        <v>936</v>
      </c>
      <c r="F16" s="1916"/>
      <c r="G16" s="1916"/>
      <c r="H16" s="706"/>
      <c r="I16" s="706"/>
      <c r="J16" s="2588" t="s">
        <v>1595</v>
      </c>
    </row>
    <row r="17" spans="1:15" ht="27.95" customHeight="1">
      <c r="A17" s="1048"/>
      <c r="B17" s="820" t="s">
        <v>42</v>
      </c>
      <c r="C17" s="817" t="s">
        <v>24</v>
      </c>
      <c r="D17" s="818" t="s">
        <v>1596</v>
      </c>
      <c r="E17" s="1830" t="s">
        <v>943</v>
      </c>
      <c r="F17" s="1911"/>
      <c r="G17" s="1830"/>
      <c r="H17" s="1931"/>
      <c r="I17" s="1931"/>
      <c r="J17" s="2587" t="s">
        <v>22</v>
      </c>
    </row>
    <row r="18" spans="1:15" ht="27.95" customHeight="1">
      <c r="A18" s="1568"/>
      <c r="B18" s="820" t="s">
        <v>93</v>
      </c>
      <c r="C18" s="817" t="s">
        <v>24</v>
      </c>
      <c r="D18" s="818" t="s">
        <v>1596</v>
      </c>
      <c r="E18" s="1830" t="s">
        <v>942</v>
      </c>
      <c r="F18" s="1830"/>
      <c r="G18" s="1830"/>
      <c r="H18" s="1931"/>
      <c r="I18" s="1931"/>
      <c r="J18" s="1931"/>
    </row>
    <row r="19" spans="1:15" ht="27.95" customHeight="1">
      <c r="A19" s="1038"/>
      <c r="B19" s="820" t="s">
        <v>46</v>
      </c>
      <c r="C19" s="817" t="s">
        <v>24</v>
      </c>
      <c r="D19" s="818" t="s">
        <v>1596</v>
      </c>
      <c r="E19" s="1838"/>
      <c r="F19" s="1838"/>
      <c r="G19" s="1838"/>
      <c r="H19" s="1931"/>
      <c r="I19" s="1931"/>
      <c r="J19" s="1931"/>
    </row>
    <row r="20" spans="1:15" ht="27.95" customHeight="1">
      <c r="A20" s="1678"/>
      <c r="B20" s="820" t="s">
        <v>85</v>
      </c>
      <c r="C20" s="817">
        <v>1</v>
      </c>
      <c r="D20" s="818" t="s">
        <v>1596</v>
      </c>
      <c r="E20" s="1838"/>
      <c r="F20" s="1838"/>
      <c r="G20" s="1838"/>
      <c r="H20" s="1931"/>
      <c r="I20" s="1931"/>
      <c r="J20" s="1931"/>
    </row>
    <row r="21" spans="1:15" ht="27.95" customHeight="1">
      <c r="A21" s="1678"/>
      <c r="B21" s="820"/>
      <c r="C21" s="817"/>
      <c r="D21" s="818"/>
      <c r="E21" s="1838"/>
      <c r="F21" s="1838"/>
      <c r="G21" s="1838"/>
      <c r="H21" s="1931"/>
      <c r="I21" s="1931"/>
      <c r="J21" s="1931"/>
    </row>
    <row r="22" spans="1:15" ht="27.95" customHeight="1">
      <c r="A22" s="1678"/>
      <c r="B22" s="820"/>
      <c r="C22" s="817"/>
      <c r="D22" s="818"/>
      <c r="E22" s="1838"/>
      <c r="F22" s="1838"/>
      <c r="G22" s="1838"/>
      <c r="H22" s="1931"/>
      <c r="I22" s="1931"/>
      <c r="J22" s="1931"/>
    </row>
    <row r="23" spans="1:15" ht="27.95" customHeight="1">
      <c r="A23" s="1678"/>
      <c r="B23" s="820"/>
      <c r="C23" s="817"/>
      <c r="D23" s="818"/>
      <c r="E23" s="1838"/>
      <c r="F23" s="1838"/>
      <c r="G23" s="1838"/>
      <c r="H23" s="1931"/>
      <c r="I23" s="1931"/>
      <c r="J23" s="1931"/>
    </row>
    <row r="24" spans="1:15" ht="27.95" customHeight="1">
      <c r="A24" s="1679"/>
      <c r="B24" s="820"/>
      <c r="C24" s="817"/>
      <c r="D24" s="818"/>
      <c r="E24" s="1838"/>
      <c r="F24" s="1838"/>
      <c r="G24" s="1838"/>
      <c r="H24" s="1931"/>
      <c r="I24" s="1931"/>
      <c r="J24" s="1931"/>
    </row>
    <row r="25" spans="1:15" ht="27.95" customHeight="1">
      <c r="A25" s="1679"/>
      <c r="B25" s="1746" t="s">
        <v>1711</v>
      </c>
      <c r="C25" s="1741"/>
      <c r="D25" s="1742"/>
      <c r="E25" s="2493" t="s">
        <v>936</v>
      </c>
      <c r="F25" s="1840"/>
      <c r="G25" s="1840"/>
      <c r="H25" s="698"/>
      <c r="I25" s="698"/>
      <c r="J25" s="2402" t="s">
        <v>2087</v>
      </c>
      <c r="K25" s="201" t="s">
        <v>2088</v>
      </c>
      <c r="O25" s="201">
        <v>1</v>
      </c>
    </row>
    <row r="26" spans="1:15" ht="27.95" customHeight="1">
      <c r="A26" s="1048"/>
      <c r="B26" s="820" t="s">
        <v>42</v>
      </c>
      <c r="C26" s="817"/>
      <c r="D26" s="2275">
        <v>1</v>
      </c>
      <c r="E26" s="2493" t="s">
        <v>943</v>
      </c>
      <c r="F26" s="2752" t="s">
        <v>24</v>
      </c>
      <c r="G26" s="2700" t="s">
        <v>24</v>
      </c>
      <c r="H26" s="2353" t="s">
        <v>24</v>
      </c>
      <c r="I26" s="2676">
        <v>1</v>
      </c>
      <c r="J26" s="1931"/>
      <c r="K26" s="201" t="s">
        <v>2117</v>
      </c>
    </row>
    <row r="27" spans="1:15" ht="27.95" customHeight="1">
      <c r="A27" s="1048"/>
      <c r="B27" s="820"/>
      <c r="C27" s="817"/>
      <c r="D27" s="2275"/>
      <c r="E27" s="2493" t="s">
        <v>663</v>
      </c>
      <c r="F27" s="1830"/>
      <c r="G27" s="1830"/>
      <c r="H27" s="1931"/>
      <c r="I27" s="1931"/>
      <c r="J27" s="1931"/>
    </row>
    <row r="28" spans="1:15" ht="27.95" customHeight="1">
      <c r="A28" s="1679"/>
      <c r="B28" s="820"/>
      <c r="C28" s="817"/>
      <c r="D28" s="818"/>
      <c r="E28" s="1838"/>
      <c r="F28" s="1838"/>
      <c r="G28" s="1838"/>
      <c r="H28" s="1931"/>
      <c r="I28" s="1931"/>
      <c r="J28" s="1931"/>
    </row>
    <row r="29" spans="1:15" ht="27.95" customHeight="1">
      <c r="A29" s="1959"/>
      <c r="B29" s="1940"/>
      <c r="C29" s="1739"/>
      <c r="D29" s="1940"/>
      <c r="E29" s="1960"/>
      <c r="F29" s="2241"/>
      <c r="G29" s="2241"/>
      <c r="H29" s="2242"/>
      <c r="I29" s="2243"/>
      <c r="J29" s="2244"/>
    </row>
    <row r="30" spans="1:15" ht="27.95" customHeight="1">
      <c r="A30" s="1726" t="s">
        <v>1843</v>
      </c>
      <c r="B30" s="2117" t="s">
        <v>1712</v>
      </c>
      <c r="C30" s="2245"/>
      <c r="D30" s="2246"/>
      <c r="E30" s="2493" t="s">
        <v>936</v>
      </c>
      <c r="F30" s="1916"/>
      <c r="G30" s="1916"/>
      <c r="H30" s="1717"/>
      <c r="I30" s="706"/>
      <c r="J30" s="2402" t="s">
        <v>2087</v>
      </c>
      <c r="O30" s="201">
        <v>2</v>
      </c>
    </row>
    <row r="31" spans="1:15" ht="27.95" customHeight="1">
      <c r="A31" s="2091"/>
      <c r="B31" s="1747" t="s">
        <v>1713</v>
      </c>
      <c r="C31" s="1743"/>
      <c r="D31" s="1744"/>
      <c r="E31" s="2493" t="s">
        <v>943</v>
      </c>
      <c r="F31" s="1922"/>
      <c r="G31" s="1830"/>
      <c r="H31" s="1731"/>
      <c r="I31" s="702"/>
      <c r="J31" s="99"/>
    </row>
    <row r="32" spans="1:15" ht="27.95" customHeight="1">
      <c r="A32" s="2091"/>
      <c r="B32" s="1747" t="s">
        <v>1597</v>
      </c>
      <c r="C32" s="1743"/>
      <c r="D32" s="1744"/>
      <c r="E32" s="2493" t="s">
        <v>663</v>
      </c>
      <c r="F32" s="1911"/>
      <c r="G32" s="1830"/>
      <c r="H32" s="1731"/>
      <c r="I32" s="702"/>
      <c r="J32" s="99"/>
    </row>
    <row r="33" spans="1:15" ht="27.95" customHeight="1">
      <c r="A33" s="1730"/>
      <c r="B33" s="820" t="s">
        <v>42</v>
      </c>
      <c r="C33" s="1033" t="s">
        <v>1303</v>
      </c>
      <c r="D33" s="818"/>
      <c r="E33" s="1830"/>
      <c r="F33" s="2352" t="s">
        <v>24</v>
      </c>
      <c r="G33" s="2392">
        <v>1</v>
      </c>
      <c r="H33" s="2547" t="s">
        <v>24</v>
      </c>
      <c r="I33" s="2547" t="s">
        <v>24</v>
      </c>
      <c r="J33" s="1931"/>
    </row>
    <row r="34" spans="1:15" ht="27.95" customHeight="1">
      <c r="A34" s="1730"/>
      <c r="B34" s="820"/>
      <c r="C34" s="1033"/>
      <c r="D34" s="818"/>
      <c r="E34" s="1830"/>
      <c r="F34" s="1830"/>
      <c r="G34" s="1830"/>
      <c r="H34" s="1931"/>
      <c r="I34" s="1931"/>
      <c r="J34" s="1931"/>
    </row>
    <row r="35" spans="1:15" ht="27.95" customHeight="1">
      <c r="A35" s="1730"/>
      <c r="B35" s="820"/>
      <c r="C35" s="1033"/>
      <c r="D35" s="818"/>
      <c r="E35" s="1917"/>
      <c r="F35" s="1917"/>
      <c r="G35" s="1917"/>
      <c r="H35" s="1931"/>
      <c r="I35" s="1931"/>
      <c r="J35" s="1931"/>
    </row>
    <row r="36" spans="1:15" ht="27.95" customHeight="1">
      <c r="A36" s="1679"/>
      <c r="B36" s="820"/>
      <c r="C36" s="1033"/>
      <c r="D36" s="818"/>
      <c r="E36" s="1838"/>
      <c r="F36" s="1838"/>
      <c r="G36" s="1838"/>
      <c r="H36" s="1931"/>
      <c r="I36" s="1931"/>
      <c r="J36" s="1931"/>
    </row>
    <row r="37" spans="1:15" ht="27.95" customHeight="1">
      <c r="A37" s="1679"/>
      <c r="B37" s="1033"/>
      <c r="C37" s="817"/>
      <c r="D37" s="1033"/>
      <c r="E37" s="1838"/>
      <c r="F37" s="1838"/>
      <c r="G37" s="1838"/>
      <c r="H37" s="103"/>
      <c r="I37" s="698"/>
      <c r="J37" s="92"/>
    </row>
    <row r="38" spans="1:15" ht="27.95" customHeight="1">
      <c r="A38" s="2196" t="s">
        <v>1286</v>
      </c>
      <c r="B38" s="4397" t="s">
        <v>1293</v>
      </c>
      <c r="C38" s="4397"/>
      <c r="D38" s="4397"/>
      <c r="E38" s="2493" t="s">
        <v>936</v>
      </c>
      <c r="F38" s="1830"/>
      <c r="G38" s="1830"/>
      <c r="H38" s="698"/>
      <c r="I38" s="698"/>
      <c r="J38" s="2402" t="s">
        <v>2087</v>
      </c>
      <c r="O38" s="201">
        <v>3</v>
      </c>
    </row>
    <row r="39" spans="1:15" ht="27.95" customHeight="1">
      <c r="A39" s="1362"/>
      <c r="B39" s="820" t="s">
        <v>242</v>
      </c>
      <c r="C39" s="817">
        <v>1</v>
      </c>
      <c r="D39" s="818" t="s">
        <v>86</v>
      </c>
      <c r="E39" s="2493" t="s">
        <v>943</v>
      </c>
      <c r="F39" s="2392">
        <v>1</v>
      </c>
      <c r="G39" s="2392" t="s">
        <v>24</v>
      </c>
      <c r="H39" s="2392" t="s">
        <v>24</v>
      </c>
      <c r="I39" s="2392" t="s">
        <v>24</v>
      </c>
      <c r="J39" s="1931"/>
    </row>
    <row r="40" spans="1:15" ht="27.95" customHeight="1">
      <c r="A40" s="1976"/>
      <c r="B40" s="820" t="s">
        <v>2089</v>
      </c>
      <c r="C40" s="817"/>
      <c r="D40" s="818"/>
      <c r="E40" s="2493" t="s">
        <v>663</v>
      </c>
      <c r="F40" s="1830"/>
      <c r="G40" s="1830"/>
      <c r="H40" s="1931"/>
      <c r="I40" s="1931"/>
      <c r="J40" s="1931"/>
      <c r="L40" s="1732"/>
      <c r="M40" s="1733"/>
    </row>
    <row r="41" spans="1:15" ht="27.95" customHeight="1">
      <c r="A41" s="1679"/>
      <c r="B41" s="820"/>
      <c r="C41" s="817"/>
      <c r="D41" s="818"/>
      <c r="E41" s="1833"/>
      <c r="F41" s="1830"/>
      <c r="G41" s="1833"/>
      <c r="H41" s="1931"/>
      <c r="I41" s="1931"/>
      <c r="J41" s="1931"/>
      <c r="L41" s="1734"/>
    </row>
    <row r="42" spans="1:15" ht="27.95" customHeight="1">
      <c r="A42" s="1679"/>
      <c r="B42" s="820"/>
      <c r="C42" s="817"/>
      <c r="D42" s="818"/>
      <c r="E42" s="1833"/>
      <c r="F42" s="1830"/>
      <c r="G42" s="1833"/>
      <c r="H42" s="1931"/>
      <c r="I42" s="1931"/>
      <c r="J42" s="1931"/>
      <c r="L42" s="1734"/>
    </row>
    <row r="43" spans="1:15" ht="27.95" customHeight="1">
      <c r="A43" s="1679"/>
      <c r="B43" s="820"/>
      <c r="C43" s="817"/>
      <c r="D43" s="818"/>
      <c r="E43" s="1918"/>
      <c r="F43" s="1919"/>
      <c r="G43" s="1918"/>
      <c r="H43" s="1931"/>
      <c r="I43" s="1931"/>
      <c r="J43" s="1931"/>
    </row>
    <row r="44" spans="1:15" ht="27.95" customHeight="1">
      <c r="A44" s="1679"/>
      <c r="B44" s="820"/>
      <c r="C44" s="817"/>
      <c r="D44" s="1033"/>
      <c r="E44" s="1918"/>
      <c r="F44" s="1919"/>
      <c r="G44" s="1918"/>
      <c r="H44" s="641"/>
      <c r="I44" s="1735"/>
      <c r="J44" s="92"/>
    </row>
    <row r="45" spans="1:15" ht="27.95" customHeight="1">
      <c r="A45" s="2820" t="s">
        <v>1875</v>
      </c>
      <c r="B45" s="2261" t="s">
        <v>1598</v>
      </c>
      <c r="C45" s="2260"/>
      <c r="D45" s="2260"/>
      <c r="E45" s="2493" t="s">
        <v>936</v>
      </c>
      <c r="F45" s="1830"/>
      <c r="G45" s="1830"/>
      <c r="H45" s="641"/>
      <c r="I45" s="1735"/>
      <c r="J45" s="2402" t="s">
        <v>2087</v>
      </c>
      <c r="K45" s="201" t="s">
        <v>2088</v>
      </c>
      <c r="O45" s="201">
        <v>4</v>
      </c>
    </row>
    <row r="46" spans="1:15" ht="27.95" customHeight="1">
      <c r="A46" s="2092"/>
      <c r="B46" s="2261" t="s">
        <v>1599</v>
      </c>
      <c r="C46" s="2260"/>
      <c r="D46" s="2260"/>
      <c r="E46" s="2493" t="s">
        <v>943</v>
      </c>
      <c r="F46" s="1830"/>
      <c r="G46" s="1830"/>
      <c r="H46" s="641"/>
      <c r="I46" s="1735"/>
      <c r="J46" s="92"/>
    </row>
    <row r="47" spans="1:15" ht="27.95" customHeight="1">
      <c r="A47" s="2092"/>
      <c r="B47" s="2261" t="s">
        <v>1600</v>
      </c>
      <c r="C47" s="2260"/>
      <c r="D47" s="2260"/>
      <c r="E47" s="2493" t="s">
        <v>663</v>
      </c>
      <c r="F47" s="1830"/>
      <c r="G47" s="1830"/>
      <c r="H47" s="641"/>
      <c r="I47" s="1735"/>
      <c r="J47" s="92"/>
    </row>
    <row r="48" spans="1:15" ht="27.95" customHeight="1">
      <c r="A48" s="2092"/>
      <c r="B48" s="2261" t="s">
        <v>1601</v>
      </c>
      <c r="C48" s="2260"/>
      <c r="D48" s="2260"/>
      <c r="E48" s="1830"/>
      <c r="F48" s="2749">
        <v>1</v>
      </c>
      <c r="G48" s="2749">
        <v>1</v>
      </c>
      <c r="H48" s="2749">
        <v>1</v>
      </c>
      <c r="I48" s="2749">
        <v>1</v>
      </c>
      <c r="J48" s="92"/>
    </row>
    <row r="49" spans="1:12" ht="27.95" customHeight="1">
      <c r="A49" s="2092"/>
      <c r="B49" s="2261" t="s">
        <v>1602</v>
      </c>
      <c r="C49" s="2260"/>
      <c r="D49" s="2260"/>
      <c r="E49" s="1830"/>
      <c r="F49" s="2749">
        <v>1</v>
      </c>
      <c r="G49" s="1818" t="s">
        <v>24</v>
      </c>
      <c r="H49" s="2753" t="s">
        <v>24</v>
      </c>
      <c r="I49" s="2761" t="s">
        <v>24</v>
      </c>
      <c r="J49" s="92"/>
    </row>
    <row r="50" spans="1:12" ht="27.95" customHeight="1">
      <c r="A50" s="2092"/>
      <c r="B50" s="2261" t="s">
        <v>1603</v>
      </c>
      <c r="C50" s="2260"/>
      <c r="D50" s="2260"/>
      <c r="E50" s="1830"/>
      <c r="F50" s="1818" t="s">
        <v>24</v>
      </c>
      <c r="G50" s="2749">
        <v>1</v>
      </c>
      <c r="H50" s="2753" t="s">
        <v>24</v>
      </c>
      <c r="I50" s="1818" t="s">
        <v>24</v>
      </c>
      <c r="J50" s="92"/>
    </row>
    <row r="51" spans="1:12" ht="27.95" customHeight="1">
      <c r="A51" s="2092"/>
      <c r="B51" s="2261" t="s">
        <v>1604</v>
      </c>
      <c r="C51" s="2260"/>
      <c r="D51" s="2260"/>
      <c r="E51" s="1830"/>
      <c r="F51" s="1818" t="s">
        <v>24</v>
      </c>
      <c r="G51" s="1818" t="s">
        <v>24</v>
      </c>
      <c r="H51" s="2749">
        <v>1</v>
      </c>
      <c r="I51" s="1818" t="s">
        <v>24</v>
      </c>
      <c r="J51" s="92"/>
    </row>
    <row r="52" spans="1:12" ht="27.95" customHeight="1">
      <c r="A52" s="2092"/>
      <c r="B52" s="2261" t="s">
        <v>1605</v>
      </c>
      <c r="C52" s="2260"/>
      <c r="D52" s="2260"/>
      <c r="E52" s="1830"/>
      <c r="F52" s="1830"/>
      <c r="G52" s="1830"/>
      <c r="H52" s="641"/>
      <c r="I52" s="1735"/>
      <c r="J52" s="92"/>
      <c r="L52" s="201" t="s">
        <v>2248</v>
      </c>
    </row>
    <row r="53" spans="1:12" ht="27.95" customHeight="1">
      <c r="A53" s="1736"/>
      <c r="B53" s="820" t="s">
        <v>69</v>
      </c>
      <c r="C53" s="817">
        <v>4</v>
      </c>
      <c r="D53" s="818" t="s">
        <v>137</v>
      </c>
      <c r="E53" s="1830"/>
      <c r="F53" s="1830"/>
      <c r="G53" s="1830"/>
      <c r="H53" s="1931"/>
      <c r="I53" s="1931"/>
      <c r="J53" s="1931"/>
    </row>
    <row r="54" spans="1:12" ht="27.95" customHeight="1">
      <c r="A54" s="1736"/>
      <c r="B54" s="820" t="s">
        <v>1871</v>
      </c>
      <c r="C54" s="817"/>
      <c r="D54" s="818"/>
      <c r="E54" s="1830"/>
      <c r="F54" s="1830"/>
      <c r="G54" s="1830"/>
      <c r="H54" s="1931"/>
      <c r="I54" s="1931"/>
      <c r="J54" s="1931"/>
    </row>
    <row r="55" spans="1:12" ht="27.95" customHeight="1">
      <c r="A55" s="1736"/>
      <c r="B55" s="820"/>
      <c r="C55" s="817"/>
      <c r="D55" s="818"/>
      <c r="E55" s="1918"/>
      <c r="F55" s="1919"/>
      <c r="G55" s="1918"/>
      <c r="H55" s="1931"/>
      <c r="I55" s="1931"/>
      <c r="J55" s="1931"/>
    </row>
    <row r="56" spans="1:12" ht="27.95" customHeight="1">
      <c r="A56" s="1961"/>
      <c r="B56" s="820"/>
      <c r="C56" s="817"/>
      <c r="D56" s="818"/>
      <c r="E56" s="1920"/>
      <c r="F56" s="1921"/>
      <c r="G56" s="1920"/>
      <c r="H56" s="1931"/>
      <c r="I56" s="1931"/>
      <c r="J56" s="1931"/>
    </row>
    <row r="57" spans="1:12" ht="27.95" customHeight="1">
      <c r="A57" s="1961"/>
      <c r="B57" s="820"/>
      <c r="C57" s="817"/>
      <c r="D57" s="818"/>
      <c r="E57" s="1920"/>
      <c r="F57" s="1921"/>
      <c r="G57" s="1920"/>
      <c r="H57" s="1931"/>
      <c r="I57" s="1931"/>
      <c r="J57" s="1931"/>
    </row>
    <row r="58" spans="1:12" ht="27.95" customHeight="1">
      <c r="A58" s="1962"/>
      <c r="B58" s="2279"/>
      <c r="C58" s="1739"/>
      <c r="D58" s="1740"/>
      <c r="E58" s="1933"/>
      <c r="F58" s="1934"/>
      <c r="G58" s="1933"/>
      <c r="H58" s="1935"/>
      <c r="I58" s="1936"/>
      <c r="J58" s="97"/>
    </row>
  </sheetData>
  <mergeCells count="17">
    <mergeCell ref="B1:D1"/>
    <mergeCell ref="B2:D2"/>
    <mergeCell ref="H3:J3"/>
    <mergeCell ref="H4:J4"/>
    <mergeCell ref="H9:J9"/>
    <mergeCell ref="H7:J7"/>
    <mergeCell ref="H8:J8"/>
    <mergeCell ref="B38:D38"/>
    <mergeCell ref="H11:J11"/>
    <mergeCell ref="H12:J12"/>
    <mergeCell ref="H6:J6"/>
    <mergeCell ref="B15:D15"/>
    <mergeCell ref="B13:D13"/>
    <mergeCell ref="B14:D14"/>
    <mergeCell ref="H10:J10"/>
    <mergeCell ref="F13:I13"/>
    <mergeCell ref="F14:I14"/>
  </mergeCells>
  <pageMargins left="0.5" right="0.4" top="0.7" bottom="0.4" header="0.4" footer="0.4"/>
  <pageSetup paperSize="9" scale="6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4">
    <tabColor theme="1"/>
  </sheetPr>
  <dimension ref="A1:K29"/>
  <sheetViews>
    <sheetView view="pageBreakPreview" topLeftCell="A13" zoomScale="85" zoomScaleNormal="85" zoomScaleSheetLayoutView="85" workbookViewId="0">
      <selection activeCell="O423" sqref="O423"/>
    </sheetView>
  </sheetViews>
  <sheetFormatPr defaultColWidth="9" defaultRowHeight="27.95" customHeight="1"/>
  <cols>
    <col min="1" max="1" width="50.625" style="201" customWidth="1"/>
    <col min="2" max="2" width="13.375" style="201" customWidth="1"/>
    <col min="3" max="3" width="15.875" style="201" customWidth="1"/>
    <col min="4" max="4" width="47.125" style="201" customWidth="1"/>
    <col min="5" max="5" width="12.625" style="201" customWidth="1"/>
    <col min="6" max="7" width="10.375" style="201" customWidth="1"/>
    <col min="8" max="8" width="10.375" style="1708" customWidth="1"/>
    <col min="9" max="9" width="10.375" style="201" customWidth="1"/>
    <col min="10" max="10" width="10.625" style="201" customWidth="1"/>
    <col min="11" max="11" width="9" style="201"/>
    <col min="12" max="12" width="45" style="201" customWidth="1"/>
    <col min="13" max="16384" width="9" style="201"/>
  </cols>
  <sheetData>
    <row r="1" spans="1:11" ht="27.95" customHeight="1">
      <c r="A1" s="2033" t="s">
        <v>1874</v>
      </c>
      <c r="B1" s="4669" t="s">
        <v>346</v>
      </c>
      <c r="C1" s="4669"/>
      <c r="D1" s="4669"/>
      <c r="E1" s="1722"/>
      <c r="F1" s="2032"/>
      <c r="G1" s="1722"/>
      <c r="H1" s="1723"/>
      <c r="I1" s="1722"/>
      <c r="J1" s="1722"/>
    </row>
    <row r="2" spans="1:11" ht="27.95" customHeight="1">
      <c r="A2" s="2026"/>
      <c r="B2" s="4669" t="s">
        <v>347</v>
      </c>
      <c r="C2" s="4669"/>
      <c r="D2" s="4669"/>
      <c r="E2" s="1722"/>
      <c r="F2" s="1722"/>
      <c r="G2" s="1722"/>
      <c r="H2" s="1723"/>
      <c r="I2" s="1722"/>
      <c r="J2" s="1722"/>
    </row>
    <row r="3" spans="1:11" ht="27.95" customHeight="1">
      <c r="A3" s="2027" t="s">
        <v>2</v>
      </c>
      <c r="B3" s="1693" t="s">
        <v>3</v>
      </c>
      <c r="C3" s="1693"/>
      <c r="D3" s="1693"/>
      <c r="E3" s="1693" t="s">
        <v>4</v>
      </c>
      <c r="F3" s="1693"/>
      <c r="G3" s="1693"/>
      <c r="H3" s="4670" t="s">
        <v>5</v>
      </c>
      <c r="I3" s="4670"/>
      <c r="J3" s="4670"/>
    </row>
    <row r="4" spans="1:11" ht="27.95" customHeight="1">
      <c r="A4" s="1693" t="s">
        <v>6</v>
      </c>
      <c r="B4" s="1724" t="s">
        <v>1366</v>
      </c>
      <c r="C4" s="1693"/>
      <c r="D4" s="1693"/>
      <c r="E4" s="1811" t="s">
        <v>1300</v>
      </c>
      <c r="F4" s="1693"/>
      <c r="G4" s="1693"/>
      <c r="H4" s="4671" t="s">
        <v>1367</v>
      </c>
      <c r="I4" s="4671"/>
      <c r="J4" s="4671"/>
    </row>
    <row r="5" spans="1:11" ht="27.95" customHeight="1">
      <c r="A5" s="1724" t="s">
        <v>1296</v>
      </c>
      <c r="B5" s="1724" t="s">
        <v>1606</v>
      </c>
      <c r="C5" s="1693"/>
      <c r="D5" s="1693"/>
      <c r="E5" s="1811" t="s">
        <v>1369</v>
      </c>
      <c r="F5" s="1693"/>
      <c r="G5" s="1693"/>
      <c r="H5" s="2031"/>
      <c r="I5" s="2031"/>
      <c r="J5" s="2031"/>
    </row>
    <row r="6" spans="1:11" ht="27.95" customHeight="1">
      <c r="A6" s="1724" t="s">
        <v>1297</v>
      </c>
      <c r="B6" s="1724"/>
      <c r="C6" s="1693"/>
      <c r="D6" s="1693"/>
      <c r="E6" s="1811" t="s">
        <v>1285</v>
      </c>
      <c r="F6" s="1693"/>
      <c r="G6" s="1693"/>
      <c r="H6" s="4671" t="s">
        <v>1367</v>
      </c>
      <c r="I6" s="4671"/>
      <c r="J6" s="4671"/>
    </row>
    <row r="7" spans="1:11" ht="27.95" customHeight="1">
      <c r="A7" s="780"/>
      <c r="B7" s="1693" t="s">
        <v>8</v>
      </c>
      <c r="C7" s="1693"/>
      <c r="D7" s="1693"/>
      <c r="E7" s="1693" t="s">
        <v>11</v>
      </c>
      <c r="F7" s="1693"/>
      <c r="G7" s="1693"/>
      <c r="H7" s="4670" t="s">
        <v>12</v>
      </c>
      <c r="I7" s="4670"/>
      <c r="J7" s="4670"/>
    </row>
    <row r="8" spans="1:11" ht="27.95" customHeight="1">
      <c r="A8" s="780"/>
      <c r="B8" s="1724" t="s">
        <v>1370</v>
      </c>
      <c r="C8" s="1693"/>
      <c r="D8" s="1693"/>
      <c r="E8" s="1811" t="s">
        <v>1300</v>
      </c>
      <c r="F8" s="1693"/>
      <c r="G8" s="1693"/>
      <c r="H8" s="4671" t="s">
        <v>1371</v>
      </c>
      <c r="I8" s="4671"/>
      <c r="J8" s="4671"/>
    </row>
    <row r="9" spans="1:11" ht="27.95" customHeight="1">
      <c r="A9" s="1724"/>
      <c r="B9" s="1724" t="s">
        <v>1368</v>
      </c>
      <c r="C9" s="1693"/>
      <c r="D9" s="1693"/>
      <c r="E9" s="1811" t="s">
        <v>1369</v>
      </c>
      <c r="F9" s="1693"/>
      <c r="G9" s="1693"/>
      <c r="H9" s="2031"/>
      <c r="I9" s="2031"/>
      <c r="J9" s="2031"/>
    </row>
    <row r="10" spans="1:11" ht="21.75" customHeight="1">
      <c r="A10" s="1724"/>
      <c r="B10" s="1724"/>
      <c r="C10" s="1693"/>
      <c r="D10" s="1693"/>
      <c r="E10" s="1811" t="s">
        <v>1285</v>
      </c>
      <c r="F10" s="1693"/>
      <c r="G10" s="1693"/>
      <c r="H10" s="4671" t="s">
        <v>1371</v>
      </c>
      <c r="I10" s="4671"/>
      <c r="J10" s="4671"/>
    </row>
    <row r="11" spans="1:11" ht="21.75" customHeight="1">
      <c r="A11" s="780"/>
      <c r="B11" s="1724"/>
      <c r="C11" s="1693"/>
      <c r="D11" s="1693"/>
      <c r="E11" s="1725"/>
      <c r="F11" s="1693"/>
      <c r="G11" s="1693"/>
      <c r="H11" s="4671"/>
      <c r="I11" s="4671"/>
      <c r="J11" s="4671"/>
    </row>
    <row r="12" spans="1:11" ht="21.75" customHeight="1">
      <c r="A12" s="2089"/>
      <c r="B12" s="2090"/>
      <c r="C12" s="1694"/>
      <c r="D12" s="1694"/>
      <c r="E12" s="1695"/>
      <c r="F12" s="1694"/>
      <c r="G12" s="1694"/>
      <c r="H12" s="4672"/>
      <c r="I12" s="4672"/>
      <c r="J12" s="4672"/>
    </row>
    <row r="13" spans="1:11" s="1696" customFormat="1" ht="27.95" customHeight="1">
      <c r="A13" s="1904" t="s">
        <v>15</v>
      </c>
      <c r="B13" s="4334" t="s">
        <v>16</v>
      </c>
      <c r="C13" s="4335"/>
      <c r="D13" s="4336"/>
      <c r="E13" s="2121">
        <v>10</v>
      </c>
      <c r="F13" s="4667">
        <v>11</v>
      </c>
      <c r="G13" s="4668"/>
      <c r="H13" s="4668"/>
      <c r="I13" s="4668"/>
      <c r="J13" s="1905">
        <v>12</v>
      </c>
    </row>
    <row r="14" spans="1:11" s="1696" customFormat="1" ht="27.95" customHeight="1">
      <c r="A14" s="1906" t="s">
        <v>17</v>
      </c>
      <c r="B14" s="4338" t="s">
        <v>18</v>
      </c>
      <c r="C14" s="4338"/>
      <c r="D14" s="4338"/>
      <c r="E14" s="2122" t="s">
        <v>934</v>
      </c>
      <c r="F14" s="4659" t="s">
        <v>1876</v>
      </c>
      <c r="G14" s="4660"/>
      <c r="H14" s="4660"/>
      <c r="I14" s="4660"/>
      <c r="J14" s="1907" t="s">
        <v>936</v>
      </c>
    </row>
    <row r="15" spans="1:11" s="1696" customFormat="1" ht="27.95" customHeight="1">
      <c r="A15" s="1908"/>
      <c r="B15" s="4340" t="s">
        <v>19</v>
      </c>
      <c r="C15" s="4340"/>
      <c r="D15" s="4340"/>
      <c r="E15" s="2123"/>
      <c r="F15" s="2531">
        <v>1</v>
      </c>
      <c r="G15" s="2531">
        <v>2</v>
      </c>
      <c r="H15" s="724">
        <v>3</v>
      </c>
      <c r="I15" s="2532">
        <v>4</v>
      </c>
      <c r="J15" s="1909" t="s">
        <v>938</v>
      </c>
    </row>
    <row r="16" spans="1:11" ht="27.95" customHeight="1">
      <c r="A16" s="1827" t="s">
        <v>267</v>
      </c>
      <c r="B16" s="2117" t="s">
        <v>1856</v>
      </c>
      <c r="C16" s="1728"/>
      <c r="D16" s="1729"/>
      <c r="E16" s="2493" t="s">
        <v>936</v>
      </c>
      <c r="F16" s="1831"/>
      <c r="G16" s="1831"/>
      <c r="H16" s="1718"/>
      <c r="I16" s="1718"/>
      <c r="J16" s="2402" t="s">
        <v>2087</v>
      </c>
      <c r="K16" s="201" t="s">
        <v>2090</v>
      </c>
    </row>
    <row r="17" spans="1:11" ht="27.95" customHeight="1">
      <c r="A17" s="1568"/>
      <c r="B17" s="1746" t="s">
        <v>1857</v>
      </c>
      <c r="C17" s="1741"/>
      <c r="D17" s="1742"/>
      <c r="E17" s="2493" t="s">
        <v>943</v>
      </c>
      <c r="F17" s="1830"/>
      <c r="G17" s="1830"/>
      <c r="H17" s="683"/>
      <c r="I17" s="683"/>
      <c r="J17" s="92"/>
    </row>
    <row r="18" spans="1:11" ht="27.95" customHeight="1">
      <c r="A18" s="1568"/>
      <c r="B18" s="820" t="s">
        <v>42</v>
      </c>
      <c r="C18" s="2276">
        <v>1</v>
      </c>
      <c r="D18" s="818" t="s">
        <v>1608</v>
      </c>
      <c r="E18" s="2493" t="s">
        <v>663</v>
      </c>
      <c r="F18" s="2392" t="s">
        <v>24</v>
      </c>
      <c r="G18" s="2392" t="s">
        <v>24</v>
      </c>
      <c r="H18" s="2392" t="s">
        <v>24</v>
      </c>
      <c r="I18" s="2392">
        <v>1</v>
      </c>
      <c r="J18" s="1931"/>
    </row>
    <row r="19" spans="1:11" ht="27.95" customHeight="1">
      <c r="A19" s="1568"/>
      <c r="B19" s="820"/>
      <c r="C19" s="2276"/>
      <c r="D19" s="818"/>
      <c r="E19" s="1830"/>
      <c r="F19" s="1830"/>
      <c r="G19" s="1830"/>
      <c r="H19" s="1931"/>
      <c r="I19" s="1931"/>
      <c r="J19" s="1931"/>
    </row>
    <row r="20" spans="1:11" ht="27.95" customHeight="1">
      <c r="A20" s="1048"/>
      <c r="B20" s="820"/>
      <c r="C20" s="2276"/>
      <c r="D20" s="818"/>
      <c r="E20" s="1830"/>
      <c r="F20" s="1830"/>
      <c r="G20" s="1830"/>
      <c r="H20" s="1931"/>
      <c r="I20" s="1931"/>
      <c r="J20" s="1931"/>
    </row>
    <row r="21" spans="1:11" ht="27.95" customHeight="1">
      <c r="A21" s="1038"/>
      <c r="B21" s="820"/>
      <c r="C21" s="2276"/>
      <c r="D21" s="818"/>
      <c r="E21" s="1830"/>
      <c r="F21" s="1867"/>
      <c r="G21" s="1830"/>
      <c r="H21" s="1931"/>
      <c r="I21" s="1931"/>
      <c r="J21" s="1931"/>
    </row>
    <row r="22" spans="1:11" ht="27.95" customHeight="1">
      <c r="A22" s="1038"/>
      <c r="B22" s="820"/>
      <c r="C22" s="817"/>
      <c r="D22" s="818"/>
      <c r="E22" s="1830"/>
      <c r="F22" s="1836"/>
      <c r="G22" s="2548"/>
      <c r="H22" s="1971"/>
      <c r="I22" s="1971"/>
      <c r="J22" s="1931"/>
    </row>
    <row r="23" spans="1:11" ht="27.95" customHeight="1">
      <c r="A23" s="2197" t="s">
        <v>1347</v>
      </c>
      <c r="B23" s="1746" t="s">
        <v>1609</v>
      </c>
      <c r="C23" s="1741"/>
      <c r="D23" s="1742"/>
      <c r="E23" s="2493" t="s">
        <v>936</v>
      </c>
      <c r="F23" s="1830"/>
      <c r="G23" s="1830"/>
      <c r="H23" s="683"/>
      <c r="I23" s="683"/>
      <c r="J23" s="2402" t="s">
        <v>2087</v>
      </c>
      <c r="K23" s="201" t="s">
        <v>1947</v>
      </c>
    </row>
    <row r="24" spans="1:11" ht="27.95" customHeight="1">
      <c r="A24" s="2197"/>
      <c r="B24" s="1746" t="s">
        <v>1610</v>
      </c>
      <c r="C24" s="1741"/>
      <c r="D24" s="1742"/>
      <c r="E24" s="2493" t="s">
        <v>943</v>
      </c>
      <c r="F24" s="1830"/>
      <c r="G24" s="1830"/>
      <c r="H24" s="683"/>
      <c r="I24" s="683"/>
      <c r="J24" s="92"/>
    </row>
    <row r="25" spans="1:11" ht="27.95" customHeight="1">
      <c r="A25" s="1667"/>
      <c r="B25" s="820" t="s">
        <v>42</v>
      </c>
      <c r="C25" s="2276">
        <v>1</v>
      </c>
      <c r="D25" s="818" t="s">
        <v>1608</v>
      </c>
      <c r="E25" s="2493" t="s">
        <v>663</v>
      </c>
      <c r="F25" s="2392" t="s">
        <v>24</v>
      </c>
      <c r="G25" s="2392" t="s">
        <v>24</v>
      </c>
      <c r="H25" s="2392" t="s">
        <v>24</v>
      </c>
      <c r="I25" s="2392">
        <v>1</v>
      </c>
      <c r="J25" s="1931"/>
    </row>
    <row r="26" spans="1:11" ht="27.95" customHeight="1">
      <c r="A26" s="1976"/>
      <c r="B26" s="820"/>
      <c r="C26" s="2276"/>
      <c r="D26" s="818"/>
      <c r="E26" s="1830"/>
      <c r="F26" s="1830"/>
      <c r="G26" s="1830"/>
      <c r="H26" s="1931"/>
      <c r="I26" s="1931"/>
      <c r="J26" s="1931"/>
    </row>
    <row r="27" spans="1:11" ht="27.95" customHeight="1">
      <c r="A27" s="1745"/>
      <c r="B27" s="820"/>
      <c r="C27" s="2276"/>
      <c r="D27" s="818"/>
      <c r="E27" s="1923"/>
      <c r="F27" s="1924"/>
      <c r="G27" s="1923"/>
      <c r="H27" s="1931"/>
      <c r="I27" s="1931"/>
      <c r="J27" s="1931"/>
    </row>
    <row r="28" spans="1:11" ht="27.95" customHeight="1">
      <c r="A28" s="1745"/>
      <c r="B28" s="820"/>
      <c r="C28" s="2276"/>
      <c r="D28" s="818"/>
      <c r="E28" s="1923"/>
      <c r="F28" s="1924"/>
      <c r="G28" s="1923"/>
      <c r="H28" s="1931"/>
      <c r="I28" s="1931"/>
      <c r="J28" s="1931"/>
    </row>
    <row r="29" spans="1:11" ht="27.95" customHeight="1">
      <c r="A29" s="1963"/>
      <c r="B29" s="1738"/>
      <c r="C29" s="1739"/>
      <c r="D29" s="1740"/>
      <c r="E29" s="1964"/>
      <c r="F29" s="1964"/>
      <c r="G29" s="1964"/>
      <c r="H29" s="1939"/>
      <c r="I29" s="1939"/>
      <c r="J29" s="1939"/>
    </row>
  </sheetData>
  <mergeCells count="15">
    <mergeCell ref="B14:D14"/>
    <mergeCell ref="B15:D15"/>
    <mergeCell ref="H12:J12"/>
    <mergeCell ref="H6:J6"/>
    <mergeCell ref="H11:J11"/>
    <mergeCell ref="B13:D13"/>
    <mergeCell ref="H10:J10"/>
    <mergeCell ref="F13:I13"/>
    <mergeCell ref="F14:I14"/>
    <mergeCell ref="B1:D1"/>
    <mergeCell ref="B2:D2"/>
    <mergeCell ref="H3:J3"/>
    <mergeCell ref="H4:J4"/>
    <mergeCell ref="H8:J8"/>
    <mergeCell ref="H7:J7"/>
  </mergeCells>
  <pageMargins left="0.51181102362204722" right="0.39370078740157483" top="0.70866141732283472" bottom="0.39370078740157483" header="0.39370078740157483" footer="0.39370078740157483"/>
  <pageSetup paperSize="9" scale="6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5">
    <tabColor rgb="FFC00000"/>
  </sheetPr>
  <dimension ref="A1:P299"/>
  <sheetViews>
    <sheetView view="pageBreakPreview" zoomScale="70" zoomScaleNormal="85" zoomScaleSheetLayoutView="70" workbookViewId="0">
      <selection activeCell="A22" sqref="A22"/>
    </sheetView>
  </sheetViews>
  <sheetFormatPr defaultColWidth="9" defaultRowHeight="27.95" customHeight="1" outlineLevelRow="1"/>
  <cols>
    <col min="1" max="1" width="50.625" style="201" customWidth="1"/>
    <col min="2" max="2" width="58.875" style="201" customWidth="1"/>
    <col min="3" max="3" width="12.375" style="201" customWidth="1"/>
    <col min="4" max="4" width="14.125" style="201" customWidth="1"/>
    <col min="5" max="5" width="12.875" style="201" customWidth="1"/>
    <col min="6" max="6" width="15.125" style="201" bestFit="1" customWidth="1"/>
    <col min="7" max="7" width="13.75" style="201" bestFit="1" customWidth="1"/>
    <col min="8" max="8" width="11.375" style="201" customWidth="1"/>
    <col min="9" max="9" width="9.375" style="201" bestFit="1" customWidth="1"/>
    <col min="10" max="10" width="11.375" style="201" customWidth="1"/>
    <col min="11" max="16384" width="9" style="201"/>
  </cols>
  <sheetData>
    <row r="1" spans="1:15" s="1692" customFormat="1" ht="20.100000000000001" customHeight="1">
      <c r="A1" s="1905" t="s">
        <v>15</v>
      </c>
      <c r="B1" s="4442" t="s">
        <v>16</v>
      </c>
      <c r="C1" s="4443"/>
      <c r="D1" s="4444"/>
      <c r="E1" s="2121">
        <v>10</v>
      </c>
      <c r="F1" s="3004"/>
      <c r="G1" s="3005"/>
      <c r="H1" s="3005"/>
      <c r="I1" s="3006"/>
      <c r="J1" s="1905">
        <v>12</v>
      </c>
    </row>
    <row r="2" spans="1:15" s="1692" customFormat="1" ht="20.100000000000001" customHeight="1">
      <c r="A2" s="2096" t="s">
        <v>17</v>
      </c>
      <c r="B2" s="4446" t="s">
        <v>18</v>
      </c>
      <c r="C2" s="4446"/>
      <c r="D2" s="4446"/>
      <c r="E2" s="2122" t="s">
        <v>934</v>
      </c>
      <c r="F2" s="3007"/>
      <c r="G2" s="3008"/>
      <c r="H2" s="3008"/>
      <c r="I2" s="3009"/>
      <c r="J2" s="1907" t="s">
        <v>936</v>
      </c>
    </row>
    <row r="3" spans="1:15" s="1692" customFormat="1" ht="20.100000000000001" customHeight="1">
      <c r="A3" s="2097"/>
      <c r="B3" s="4456" t="s">
        <v>19</v>
      </c>
      <c r="C3" s="4456"/>
      <c r="D3" s="4456"/>
      <c r="E3" s="2123"/>
      <c r="F3" s="2285" t="s">
        <v>2321</v>
      </c>
      <c r="G3" s="2285" t="s">
        <v>2322</v>
      </c>
      <c r="H3" s="2286"/>
      <c r="I3" s="2951" t="s">
        <v>2323</v>
      </c>
      <c r="J3" s="1909" t="s">
        <v>938</v>
      </c>
    </row>
    <row r="4" spans="1:15" s="3384" customFormat="1" ht="21.95" customHeight="1">
      <c r="A4" s="3984" t="s">
        <v>1120</v>
      </c>
      <c r="B4" s="3985" t="s">
        <v>1733</v>
      </c>
      <c r="C4" s="3986"/>
      <c r="D4" s="3987"/>
      <c r="E4" s="3474" t="s">
        <v>936</v>
      </c>
      <c r="F4" s="3295"/>
      <c r="G4" s="3295"/>
      <c r="H4" s="3988"/>
      <c r="I4" s="3988"/>
      <c r="J4" s="3594" t="s">
        <v>1990</v>
      </c>
      <c r="O4" s="3384">
        <v>1</v>
      </c>
    </row>
    <row r="5" spans="1:15" s="3384" customFormat="1" ht="21.95" customHeight="1">
      <c r="A5" s="3989"/>
      <c r="B5" s="3985" t="s">
        <v>1386</v>
      </c>
      <c r="C5" s="3986"/>
      <c r="D5" s="3987"/>
      <c r="E5" s="3474" t="s">
        <v>943</v>
      </c>
      <c r="F5" s="3086"/>
      <c r="G5" s="3086"/>
      <c r="H5" s="3839"/>
      <c r="I5" s="3839"/>
      <c r="J5" s="3392"/>
    </row>
    <row r="6" spans="1:15" s="3384" customFormat="1" ht="21.95" customHeight="1">
      <c r="A6" s="3989"/>
      <c r="B6" s="3985" t="s">
        <v>1434</v>
      </c>
      <c r="C6" s="3986"/>
      <c r="D6" s="3987"/>
      <c r="E6" s="3474" t="s">
        <v>663</v>
      </c>
      <c r="F6" s="3487">
        <v>1</v>
      </c>
      <c r="G6" s="3487"/>
      <c r="H6" s="3487"/>
      <c r="I6" s="3487"/>
      <c r="J6" s="3128"/>
    </row>
    <row r="7" spans="1:15" s="3384" customFormat="1" ht="21.95" customHeight="1">
      <c r="A7" s="3989"/>
      <c r="B7" s="3423" t="s">
        <v>189</v>
      </c>
      <c r="C7" s="3651">
        <v>113</v>
      </c>
      <c r="D7" s="3425" t="s">
        <v>244</v>
      </c>
      <c r="E7" s="3389"/>
      <c r="F7" s="3389"/>
      <c r="G7" s="3838"/>
      <c r="H7" s="3128"/>
      <c r="I7" s="3128"/>
      <c r="J7" s="3128"/>
    </row>
    <row r="8" spans="1:15" ht="21.95" customHeight="1">
      <c r="A8" s="1754"/>
      <c r="B8" s="820"/>
      <c r="C8" s="817"/>
      <c r="D8" s="818"/>
      <c r="E8" s="1839"/>
      <c r="F8" s="1839"/>
      <c r="G8" s="1832"/>
      <c r="H8" s="1931"/>
      <c r="I8" s="1931"/>
      <c r="J8" s="1931"/>
    </row>
    <row r="9" spans="1:15" ht="21.95" customHeight="1">
      <c r="A9" s="1759"/>
      <c r="B9" s="2013" t="s">
        <v>1734</v>
      </c>
      <c r="C9" s="1704"/>
      <c r="D9" s="1705"/>
      <c r="E9" s="2493" t="s">
        <v>936</v>
      </c>
      <c r="F9" s="1839"/>
      <c r="G9" s="1839"/>
      <c r="H9" s="1755"/>
      <c r="I9" s="1755"/>
      <c r="J9" s="2402" t="s">
        <v>1990</v>
      </c>
      <c r="O9" s="201">
        <v>2</v>
      </c>
    </row>
    <row r="10" spans="1:15" ht="21.95" customHeight="1">
      <c r="A10" s="1754"/>
      <c r="B10" s="820" t="s">
        <v>189</v>
      </c>
      <c r="C10" s="817">
        <v>15</v>
      </c>
      <c r="D10" s="818" t="s">
        <v>244</v>
      </c>
      <c r="E10" s="2493" t="s">
        <v>943</v>
      </c>
      <c r="F10" s="1839"/>
      <c r="G10" s="1840"/>
      <c r="H10" s="1931"/>
      <c r="I10" s="1931"/>
      <c r="J10" s="1931"/>
    </row>
    <row r="11" spans="1:15" ht="21.95" customHeight="1">
      <c r="A11" s="1756"/>
      <c r="B11" s="1368" t="s">
        <v>2091</v>
      </c>
      <c r="C11" s="817"/>
      <c r="D11" s="818"/>
      <c r="E11" s="2493" t="s">
        <v>663</v>
      </c>
      <c r="F11" s="1839"/>
      <c r="G11" s="1832"/>
      <c r="H11" s="1931"/>
      <c r="I11" s="1931"/>
      <c r="J11" s="1931"/>
    </row>
    <row r="12" spans="1:15" s="1692" customFormat="1" ht="21.95" customHeight="1">
      <c r="A12" s="1759"/>
      <c r="B12" s="820" t="s">
        <v>2092</v>
      </c>
      <c r="C12" s="817">
        <v>60</v>
      </c>
      <c r="D12" s="2549" t="s">
        <v>86</v>
      </c>
      <c r="E12" s="2389"/>
      <c r="F12" s="2389"/>
      <c r="G12" s="2389"/>
      <c r="H12" s="1931"/>
      <c r="I12" s="1931"/>
      <c r="J12" s="2550"/>
    </row>
    <row r="13" spans="1:15" s="1692" customFormat="1" ht="21.95" customHeight="1">
      <c r="A13" s="2399"/>
      <c r="B13" s="824" t="s">
        <v>1884</v>
      </c>
      <c r="C13" s="2369">
        <v>1</v>
      </c>
      <c r="D13" s="1797" t="s">
        <v>2093</v>
      </c>
      <c r="E13" s="2389"/>
      <c r="F13" s="2536">
        <v>1</v>
      </c>
      <c r="G13" s="2536">
        <v>1</v>
      </c>
      <c r="H13" s="2536"/>
      <c r="I13" s="2980">
        <f>IF(OR(G13=F13,G13&gt;F13),1,0)</f>
        <v>1</v>
      </c>
      <c r="J13" s="2371"/>
    </row>
    <row r="14" spans="1:15" s="1692" customFormat="1" ht="21.95" customHeight="1">
      <c r="A14" s="2399"/>
      <c r="B14" s="824" t="s">
        <v>1888</v>
      </c>
      <c r="C14" s="2369">
        <v>1</v>
      </c>
      <c r="D14" s="1797" t="s">
        <v>1939</v>
      </c>
      <c r="E14" s="2389"/>
      <c r="F14" s="2536">
        <v>1</v>
      </c>
      <c r="G14" s="2536">
        <v>1</v>
      </c>
      <c r="H14" s="2536"/>
      <c r="I14" s="2980">
        <f t="shared" ref="I14:I27" si="0">IF(OR(G14=F14,G14&gt;F14),1,0)</f>
        <v>1</v>
      </c>
      <c r="J14" s="2371"/>
    </row>
    <row r="15" spans="1:15" s="1692" customFormat="1" ht="21.95" customHeight="1">
      <c r="A15" s="2399"/>
      <c r="B15" s="824" t="s">
        <v>1892</v>
      </c>
      <c r="C15" s="2369">
        <v>1</v>
      </c>
      <c r="D15" s="1797" t="s">
        <v>1939</v>
      </c>
      <c r="E15" s="2389"/>
      <c r="F15" s="2536">
        <v>1</v>
      </c>
      <c r="G15" s="2536">
        <v>1</v>
      </c>
      <c r="H15" s="2536"/>
      <c r="I15" s="2980">
        <f t="shared" si="0"/>
        <v>1</v>
      </c>
      <c r="J15" s="2371"/>
    </row>
    <row r="16" spans="1:15" s="1692" customFormat="1" ht="21.95" customHeight="1">
      <c r="A16" s="2399"/>
      <c r="B16" s="824" t="s">
        <v>1897</v>
      </c>
      <c r="C16" s="2369">
        <v>1</v>
      </c>
      <c r="D16" s="1797" t="s">
        <v>1939</v>
      </c>
      <c r="E16" s="2389"/>
      <c r="F16" s="2536">
        <v>1</v>
      </c>
      <c r="G16" s="2536">
        <v>1</v>
      </c>
      <c r="H16" s="2536"/>
      <c r="I16" s="2980">
        <f t="shared" si="0"/>
        <v>1</v>
      </c>
      <c r="J16" s="2402"/>
    </row>
    <row r="17" spans="1:15" s="1692" customFormat="1" ht="21.95" customHeight="1">
      <c r="A17" s="2399"/>
      <c r="B17" s="824" t="s">
        <v>1900</v>
      </c>
      <c r="C17" s="2369">
        <v>1</v>
      </c>
      <c r="D17" s="1797" t="s">
        <v>1939</v>
      </c>
      <c r="E17" s="2389"/>
      <c r="F17" s="2536">
        <v>1</v>
      </c>
      <c r="G17" s="2536">
        <v>1</v>
      </c>
      <c r="H17" s="2536"/>
      <c r="I17" s="2980">
        <f t="shared" si="0"/>
        <v>1</v>
      </c>
      <c r="J17" s="2402"/>
    </row>
    <row r="18" spans="1:15" s="1692" customFormat="1" ht="21.95" customHeight="1">
      <c r="A18" s="2399"/>
      <c r="B18" s="824" t="s">
        <v>1905</v>
      </c>
      <c r="C18" s="2369">
        <v>1</v>
      </c>
      <c r="D18" s="1797" t="s">
        <v>1939</v>
      </c>
      <c r="E18" s="2389"/>
      <c r="F18" s="2536">
        <v>1</v>
      </c>
      <c r="G18" s="2536">
        <v>1</v>
      </c>
      <c r="H18" s="2536"/>
      <c r="I18" s="2980">
        <f t="shared" si="0"/>
        <v>1</v>
      </c>
      <c r="J18" s="2402"/>
    </row>
    <row r="19" spans="1:15" s="1692" customFormat="1" ht="21.95" customHeight="1">
      <c r="A19" s="2399"/>
      <c r="B19" s="824" t="s">
        <v>1909</v>
      </c>
      <c r="C19" s="2369">
        <v>1</v>
      </c>
      <c r="D19" s="1797" t="s">
        <v>1939</v>
      </c>
      <c r="E19" s="2389"/>
      <c r="F19" s="2536">
        <v>1</v>
      </c>
      <c r="G19" s="2536">
        <v>1</v>
      </c>
      <c r="H19" s="2536"/>
      <c r="I19" s="2980">
        <f t="shared" si="0"/>
        <v>1</v>
      </c>
      <c r="J19" s="2402"/>
    </row>
    <row r="20" spans="1:15" s="1692" customFormat="1" ht="21.95" customHeight="1">
      <c r="A20" s="2399"/>
      <c r="B20" s="824" t="s">
        <v>1910</v>
      </c>
      <c r="C20" s="2369">
        <v>1</v>
      </c>
      <c r="D20" s="1797" t="s">
        <v>1939</v>
      </c>
      <c r="E20" s="2389"/>
      <c r="F20" s="2536">
        <v>1</v>
      </c>
      <c r="G20" s="2536">
        <v>1</v>
      </c>
      <c r="H20" s="2536"/>
      <c r="I20" s="2980">
        <f t="shared" si="0"/>
        <v>1</v>
      </c>
      <c r="J20" s="2402"/>
    </row>
    <row r="21" spans="1:15" s="1692" customFormat="1" ht="21.95" customHeight="1">
      <c r="A21" s="2399"/>
      <c r="B21" s="824" t="s">
        <v>1913</v>
      </c>
      <c r="C21" s="2369">
        <v>1</v>
      </c>
      <c r="D21" s="1797" t="s">
        <v>1939</v>
      </c>
      <c r="E21" s="2389"/>
      <c r="F21" s="2536">
        <v>1</v>
      </c>
      <c r="G21" s="2536">
        <v>1</v>
      </c>
      <c r="H21" s="2536"/>
      <c r="I21" s="2980">
        <f t="shared" si="0"/>
        <v>1</v>
      </c>
      <c r="J21" s="2402"/>
    </row>
    <row r="22" spans="1:15" s="1692" customFormat="1" ht="21.95" customHeight="1">
      <c r="A22" s="2399"/>
      <c r="B22" s="824" t="s">
        <v>1917</v>
      </c>
      <c r="C22" s="2369">
        <v>1</v>
      </c>
      <c r="D22" s="1797" t="s">
        <v>1939</v>
      </c>
      <c r="E22" s="2389"/>
      <c r="F22" s="2536">
        <v>1</v>
      </c>
      <c r="G22" s="2536">
        <v>1</v>
      </c>
      <c r="H22" s="2536"/>
      <c r="I22" s="2980">
        <f t="shared" si="0"/>
        <v>1</v>
      </c>
      <c r="J22" s="2402"/>
    </row>
    <row r="23" spans="1:15" s="1692" customFormat="1" ht="21.95" customHeight="1">
      <c r="A23" s="2399"/>
      <c r="B23" s="824" t="s">
        <v>1921</v>
      </c>
      <c r="C23" s="2369">
        <v>1</v>
      </c>
      <c r="D23" s="1797" t="s">
        <v>1939</v>
      </c>
      <c r="E23" s="2389"/>
      <c r="F23" s="2536">
        <v>1</v>
      </c>
      <c r="G23" s="2536">
        <v>1</v>
      </c>
      <c r="H23" s="2536"/>
      <c r="I23" s="2980">
        <f t="shared" si="0"/>
        <v>1</v>
      </c>
      <c r="J23" s="2402"/>
    </row>
    <row r="24" spans="1:15" s="1692" customFormat="1" ht="21.95" customHeight="1">
      <c r="A24" s="2399"/>
      <c r="B24" s="824" t="s">
        <v>1926</v>
      </c>
      <c r="C24" s="2369">
        <v>1</v>
      </c>
      <c r="D24" s="1797" t="s">
        <v>1939</v>
      </c>
      <c r="E24" s="2389"/>
      <c r="F24" s="2536">
        <v>1</v>
      </c>
      <c r="G24" s="2536">
        <v>1</v>
      </c>
      <c r="H24" s="2536"/>
      <c r="I24" s="2980">
        <f t="shared" si="0"/>
        <v>1</v>
      </c>
      <c r="J24" s="2402"/>
    </row>
    <row r="25" spans="1:15" s="1692" customFormat="1" ht="21.95" customHeight="1">
      <c r="A25" s="2399"/>
      <c r="B25" s="824" t="s">
        <v>1929</v>
      </c>
      <c r="C25" s="2369">
        <v>1</v>
      </c>
      <c r="D25" s="1797" t="s">
        <v>1939</v>
      </c>
      <c r="E25" s="2389"/>
      <c r="F25" s="2536">
        <v>1</v>
      </c>
      <c r="G25" s="2536">
        <v>1</v>
      </c>
      <c r="H25" s="2536"/>
      <c r="I25" s="2980">
        <f t="shared" si="0"/>
        <v>1</v>
      </c>
      <c r="J25" s="2402"/>
    </row>
    <row r="26" spans="1:15" s="1692" customFormat="1" ht="21.95" customHeight="1">
      <c r="A26" s="2399"/>
      <c r="B26" s="824" t="s">
        <v>1932</v>
      </c>
      <c r="C26" s="2369">
        <v>1</v>
      </c>
      <c r="D26" s="1797" t="s">
        <v>1939</v>
      </c>
      <c r="E26" s="2389"/>
      <c r="F26" s="2536">
        <v>1</v>
      </c>
      <c r="G26" s="2536">
        <v>1</v>
      </c>
      <c r="H26" s="2536"/>
      <c r="I26" s="2980">
        <f t="shared" si="0"/>
        <v>1</v>
      </c>
      <c r="J26" s="2402"/>
    </row>
    <row r="27" spans="1:15" s="1692" customFormat="1" ht="21.95" customHeight="1">
      <c r="A27" s="2551"/>
      <c r="B27" s="2215" t="s">
        <v>1935</v>
      </c>
      <c r="C27" s="2397">
        <v>1</v>
      </c>
      <c r="D27" s="2171" t="s">
        <v>1939</v>
      </c>
      <c r="E27" s="2398"/>
      <c r="F27" s="2552">
        <v>1</v>
      </c>
      <c r="G27" s="2552">
        <v>1</v>
      </c>
      <c r="H27" s="2552"/>
      <c r="I27" s="2980">
        <f t="shared" si="0"/>
        <v>1</v>
      </c>
      <c r="J27" s="2553"/>
    </row>
    <row r="28" spans="1:15" ht="27.95" customHeight="1">
      <c r="A28" s="1749" t="s">
        <v>1127</v>
      </c>
      <c r="B28" s="1750" t="s">
        <v>1735</v>
      </c>
      <c r="C28" s="1751"/>
      <c r="D28" s="1752"/>
      <c r="E28" s="2554" t="s">
        <v>936</v>
      </c>
      <c r="F28" s="1864"/>
      <c r="G28" s="1864"/>
      <c r="H28" s="1958"/>
      <c r="I28" s="1958"/>
      <c r="J28" s="2404" t="s">
        <v>1990</v>
      </c>
      <c r="O28" s="201">
        <v>3</v>
      </c>
    </row>
    <row r="29" spans="1:15" ht="27.95" customHeight="1">
      <c r="A29" s="2589" t="s">
        <v>1875</v>
      </c>
      <c r="B29" s="1703" t="s">
        <v>1122</v>
      </c>
      <c r="C29" s="1704"/>
      <c r="D29" s="1705"/>
      <c r="E29" s="2389" t="s">
        <v>943</v>
      </c>
      <c r="F29" s="1839"/>
      <c r="G29" s="1840"/>
      <c r="H29" s="1931"/>
      <c r="I29" s="1931"/>
      <c r="J29" s="1931"/>
    </row>
    <row r="30" spans="1:15" ht="27.95" customHeight="1">
      <c r="A30" s="1756"/>
      <c r="B30" s="1703" t="s">
        <v>1123</v>
      </c>
      <c r="C30" s="1704"/>
      <c r="D30" s="1705"/>
      <c r="E30" s="2389" t="s">
        <v>663</v>
      </c>
      <c r="F30" s="1839"/>
      <c r="G30" s="1832"/>
      <c r="H30" s="1931"/>
      <c r="I30" s="1931"/>
      <c r="J30" s="1931"/>
    </row>
    <row r="31" spans="1:15" ht="27.95" customHeight="1">
      <c r="A31" s="1756"/>
      <c r="B31" s="1703" t="s">
        <v>1124</v>
      </c>
      <c r="C31" s="1704"/>
      <c r="D31" s="1705"/>
      <c r="E31" s="1839"/>
      <c r="F31" s="1839"/>
      <c r="G31" s="1832"/>
      <c r="H31" s="1931"/>
      <c r="I31" s="1931"/>
      <c r="J31" s="1931"/>
    </row>
    <row r="32" spans="1:15" ht="27.95" customHeight="1">
      <c r="A32" s="1756"/>
      <c r="B32" s="1703" t="s">
        <v>1125</v>
      </c>
      <c r="C32" s="1704"/>
      <c r="D32" s="1705"/>
      <c r="E32" s="1839"/>
      <c r="F32" s="1839"/>
      <c r="G32" s="1832"/>
      <c r="H32" s="1755"/>
      <c r="I32" s="1755"/>
      <c r="J32" s="92"/>
    </row>
    <row r="33" spans="1:15" ht="27.95" customHeight="1">
      <c r="A33" s="1756"/>
      <c r="B33" s="1703" t="s">
        <v>1126</v>
      </c>
      <c r="C33" s="1704"/>
      <c r="D33" s="1705"/>
      <c r="E33" s="1839"/>
      <c r="F33" s="1839"/>
      <c r="G33" s="1832"/>
      <c r="H33" s="1755"/>
      <c r="I33" s="1755"/>
      <c r="J33" s="92"/>
    </row>
    <row r="34" spans="1:15" ht="27.95" customHeight="1">
      <c r="A34" s="1760"/>
      <c r="B34" s="820" t="s">
        <v>189</v>
      </c>
      <c r="C34" s="817">
        <v>114</v>
      </c>
      <c r="D34" s="818" t="s">
        <v>244</v>
      </c>
      <c r="E34" s="1840"/>
      <c r="F34" s="1840"/>
      <c r="G34" s="1840"/>
      <c r="H34" s="1931"/>
      <c r="I34" s="1931"/>
      <c r="J34" s="1931"/>
      <c r="K34" s="201" t="s">
        <v>2095</v>
      </c>
    </row>
    <row r="35" spans="1:15" s="1692" customFormat="1" ht="26.25">
      <c r="A35" s="1038"/>
      <c r="B35" s="820" t="s">
        <v>2094</v>
      </c>
      <c r="C35" s="817"/>
      <c r="D35" s="818"/>
      <c r="E35" s="2390"/>
      <c r="F35" s="2390"/>
      <c r="G35" s="2390"/>
      <c r="H35" s="1931"/>
      <c r="I35" s="1931"/>
      <c r="J35" s="2371"/>
    </row>
    <row r="36" spans="1:15" s="1692" customFormat="1" ht="26.25">
      <c r="A36" s="1038"/>
      <c r="B36" s="2712" t="s">
        <v>2225</v>
      </c>
      <c r="C36" s="799"/>
      <c r="D36" s="2713"/>
      <c r="E36" s="2452"/>
      <c r="F36" s="2536">
        <v>1</v>
      </c>
      <c r="G36" s="2536">
        <v>1</v>
      </c>
      <c r="H36" s="2536"/>
      <c r="I36" s="2980">
        <f>IF(OR(G36=F36,G36&gt;F36),1,0)</f>
        <v>1</v>
      </c>
      <c r="J36" s="2371"/>
    </row>
    <row r="37" spans="1:15" s="1692" customFormat="1" ht="26.25">
      <c r="A37" s="1038"/>
      <c r="B37" s="2712" t="s">
        <v>2226</v>
      </c>
      <c r="C37" s="799"/>
      <c r="D37" s="2713"/>
      <c r="E37" s="2452"/>
      <c r="F37" s="2536">
        <v>1</v>
      </c>
      <c r="G37" s="2536">
        <v>1</v>
      </c>
      <c r="H37" s="2535"/>
      <c r="I37" s="2980">
        <f t="shared" ref="I37:I38" si="1">IF(OR(G37=F37,G37&gt;F37),1,0)</f>
        <v>1</v>
      </c>
      <c r="J37" s="2371"/>
    </row>
    <row r="38" spans="1:15" s="1692" customFormat="1" ht="26.25">
      <c r="A38" s="1038"/>
      <c r="B38" s="2712" t="s">
        <v>2227</v>
      </c>
      <c r="C38" s="799"/>
      <c r="D38" s="2713"/>
      <c r="E38" s="2452"/>
      <c r="F38" s="2536">
        <v>1</v>
      </c>
      <c r="G38" s="2536">
        <v>1</v>
      </c>
      <c r="H38" s="2536"/>
      <c r="I38" s="2980">
        <f t="shared" si="1"/>
        <v>1</v>
      </c>
      <c r="J38" s="2371"/>
    </row>
    <row r="39" spans="1:15" ht="27.95" customHeight="1">
      <c r="A39" s="1760"/>
      <c r="B39" s="820"/>
      <c r="C39" s="817"/>
      <c r="D39" s="818"/>
      <c r="E39" s="1840"/>
      <c r="F39" s="1840"/>
      <c r="G39" s="1840"/>
      <c r="H39" s="1931"/>
      <c r="I39" s="1931"/>
      <c r="J39" s="1931"/>
    </row>
    <row r="40" spans="1:15" ht="27.95" customHeight="1">
      <c r="A40" s="1038"/>
      <c r="B40" s="820"/>
      <c r="C40" s="817"/>
      <c r="D40" s="818"/>
      <c r="E40" s="2590"/>
      <c r="F40" s="1840"/>
      <c r="G40" s="1840"/>
      <c r="H40" s="1931"/>
      <c r="I40" s="1931"/>
      <c r="J40" s="1931"/>
    </row>
    <row r="41" spans="1:15" s="3384" customFormat="1" ht="27.95" customHeight="1">
      <c r="A41" s="3990"/>
      <c r="B41" s="3985" t="s">
        <v>1736</v>
      </c>
      <c r="C41" s="3986"/>
      <c r="D41" s="3987"/>
      <c r="E41" s="3474" t="s">
        <v>936</v>
      </c>
      <c r="F41" s="3991"/>
      <c r="G41" s="3389"/>
      <c r="H41" s="3992"/>
      <c r="I41" s="3992"/>
      <c r="J41" s="3594" t="s">
        <v>1990</v>
      </c>
      <c r="O41" s="3384">
        <v>4</v>
      </c>
    </row>
    <row r="42" spans="1:15" s="3384" customFormat="1" ht="27.95" customHeight="1">
      <c r="A42" s="3990"/>
      <c r="B42" s="3985" t="s">
        <v>1387</v>
      </c>
      <c r="C42" s="3986"/>
      <c r="D42" s="3987"/>
      <c r="E42" s="3474" t="s">
        <v>943</v>
      </c>
      <c r="F42" s="3991"/>
      <c r="G42" s="3389"/>
      <c r="H42" s="3992"/>
      <c r="I42" s="3992"/>
      <c r="J42" s="3392"/>
    </row>
    <row r="43" spans="1:15" s="3384" customFormat="1" ht="27.95" customHeight="1">
      <c r="A43" s="3990"/>
      <c r="B43" s="3985" t="s">
        <v>1388</v>
      </c>
      <c r="C43" s="3986"/>
      <c r="D43" s="3987"/>
      <c r="E43" s="3474" t="s">
        <v>663</v>
      </c>
      <c r="F43" s="3991"/>
      <c r="G43" s="3389"/>
      <c r="H43" s="3992"/>
      <c r="I43" s="3992"/>
      <c r="J43" s="3392"/>
    </row>
    <row r="44" spans="1:15" s="3384" customFormat="1" ht="27.95" customHeight="1">
      <c r="A44" s="3989"/>
      <c r="B44" s="3423" t="s">
        <v>189</v>
      </c>
      <c r="C44" s="3651">
        <v>43</v>
      </c>
      <c r="D44" s="3425" t="s">
        <v>244</v>
      </c>
      <c r="E44" s="3389"/>
      <c r="F44" s="3480">
        <v>10</v>
      </c>
      <c r="G44" s="3451"/>
      <c r="H44" s="3993"/>
      <c r="I44" s="3994"/>
      <c r="J44" s="3128"/>
      <c r="K44" s="3384" t="s">
        <v>2097</v>
      </c>
    </row>
    <row r="45" spans="1:15" s="3384" customFormat="1" ht="27.95" customHeight="1">
      <c r="A45" s="3989"/>
      <c r="B45" s="3423" t="s">
        <v>2096</v>
      </c>
      <c r="C45" s="3651"/>
      <c r="D45" s="3425"/>
      <c r="E45" s="3389"/>
      <c r="F45" s="3389"/>
      <c r="G45" s="3420"/>
      <c r="H45" s="3128"/>
      <c r="I45" s="3128"/>
      <c r="J45" s="3128"/>
    </row>
    <row r="46" spans="1:15" s="3384" customFormat="1" ht="27.95" customHeight="1">
      <c r="A46" s="3989"/>
      <c r="B46" s="3423"/>
      <c r="C46" s="3651"/>
      <c r="D46" s="3425"/>
      <c r="E46" s="3389"/>
      <c r="F46" s="3389"/>
      <c r="G46" s="3420"/>
      <c r="H46" s="3128"/>
      <c r="I46" s="3128"/>
      <c r="J46" s="3128"/>
    </row>
    <row r="47" spans="1:15" s="3384" customFormat="1" ht="27.95" customHeight="1">
      <c r="A47" s="3989"/>
      <c r="B47" s="3423"/>
      <c r="C47" s="3651"/>
      <c r="D47" s="3425"/>
      <c r="E47" s="3389"/>
      <c r="F47" s="3389"/>
      <c r="G47" s="3420"/>
      <c r="H47" s="3128"/>
      <c r="I47" s="3128"/>
      <c r="J47" s="3128"/>
    </row>
    <row r="48" spans="1:15" s="3384" customFormat="1" ht="27.95" customHeight="1">
      <c r="A48" s="3989"/>
      <c r="B48" s="3423"/>
      <c r="C48" s="3651"/>
      <c r="D48" s="3425"/>
      <c r="E48" s="3393"/>
      <c r="F48" s="3389"/>
      <c r="G48" s="3420"/>
      <c r="H48" s="3128"/>
      <c r="I48" s="3128"/>
      <c r="J48" s="3128"/>
    </row>
    <row r="49" spans="1:15" s="3384" customFormat="1" ht="27.95" customHeight="1">
      <c r="A49" s="3990"/>
      <c r="B49" s="3985" t="s">
        <v>1737</v>
      </c>
      <c r="C49" s="3471"/>
      <c r="D49" s="3472"/>
      <c r="E49" s="3474" t="s">
        <v>936</v>
      </c>
      <c r="F49" s="3991"/>
      <c r="G49" s="3389"/>
      <c r="H49" s="3992"/>
      <c r="I49" s="3992"/>
      <c r="J49" s="3594" t="s">
        <v>1990</v>
      </c>
      <c r="O49" s="3384">
        <v>5</v>
      </c>
    </row>
    <row r="50" spans="1:15" s="3384" customFormat="1" ht="27.95" customHeight="1">
      <c r="A50" s="3990"/>
      <c r="B50" s="3985" t="s">
        <v>1406</v>
      </c>
      <c r="C50" s="3471"/>
      <c r="D50" s="3472"/>
      <c r="E50" s="3474" t="s">
        <v>943</v>
      </c>
      <c r="F50" s="3991"/>
      <c r="G50" s="3389"/>
      <c r="H50" s="3992"/>
      <c r="I50" s="3992"/>
      <c r="J50" s="3392"/>
    </row>
    <row r="51" spans="1:15" s="3384" customFormat="1" ht="27.95" customHeight="1">
      <c r="A51" s="3989"/>
      <c r="B51" s="3985" t="s">
        <v>1407</v>
      </c>
      <c r="C51" s="3471"/>
      <c r="D51" s="3472"/>
      <c r="E51" s="3474" t="s">
        <v>663</v>
      </c>
      <c r="F51" s="3389"/>
      <c r="G51" s="3420"/>
      <c r="H51" s="3992"/>
      <c r="I51" s="3992"/>
      <c r="J51" s="3392"/>
    </row>
    <row r="52" spans="1:15" s="3384" customFormat="1" ht="27.95" customHeight="1">
      <c r="A52" s="3995"/>
      <c r="B52" s="3423" t="s">
        <v>2098</v>
      </c>
      <c r="C52" s="3471"/>
      <c r="D52" s="3472"/>
      <c r="E52" s="3389"/>
      <c r="F52" s="3389"/>
      <c r="G52" s="3420"/>
      <c r="H52" s="3128"/>
      <c r="I52" s="3128"/>
      <c r="J52" s="3128"/>
    </row>
    <row r="53" spans="1:15" s="3478" customFormat="1" ht="26.25">
      <c r="A53" s="3995"/>
      <c r="B53" s="3423" t="s">
        <v>2099</v>
      </c>
      <c r="C53" s="3471"/>
      <c r="D53" s="3472"/>
      <c r="E53" s="3474"/>
      <c r="F53" s="3996" t="s">
        <v>24</v>
      </c>
      <c r="G53" s="3996"/>
      <c r="H53" s="3997"/>
      <c r="I53" s="3524"/>
      <c r="J53" s="3137"/>
    </row>
    <row r="54" spans="1:15" s="3478" customFormat="1" ht="26.25">
      <c r="A54" s="3995"/>
      <c r="B54" s="3423" t="s">
        <v>2100</v>
      </c>
      <c r="C54" s="3471"/>
      <c r="D54" s="3472"/>
      <c r="E54" s="3474"/>
      <c r="F54" s="3996" t="s">
        <v>24</v>
      </c>
      <c r="G54" s="3996"/>
      <c r="H54" s="3997"/>
      <c r="I54" s="3524"/>
      <c r="J54" s="3137"/>
    </row>
    <row r="55" spans="1:15" s="3478" customFormat="1" ht="26.25">
      <c r="A55" s="3998"/>
      <c r="B55" s="3509" t="s">
        <v>2101</v>
      </c>
      <c r="C55" s="3999"/>
      <c r="D55" s="4000"/>
      <c r="E55" s="4001"/>
      <c r="F55" s="4002" t="s">
        <v>24</v>
      </c>
      <c r="G55" s="4002"/>
      <c r="H55" s="4003"/>
      <c r="I55" s="4004"/>
      <c r="J55" s="4005"/>
    </row>
    <row r="56" spans="1:15" s="3384" customFormat="1" ht="27.95" customHeight="1">
      <c r="A56" s="3995"/>
      <c r="B56" s="3423"/>
      <c r="C56" s="3471"/>
      <c r="D56" s="3472"/>
      <c r="E56" s="3389"/>
      <c r="F56" s="3389"/>
      <c r="G56" s="3420"/>
      <c r="H56" s="3128"/>
      <c r="I56" s="3128"/>
      <c r="J56" s="3128"/>
    </row>
    <row r="57" spans="1:15" s="3384" customFormat="1" ht="27.95" customHeight="1">
      <c r="A57" s="4006"/>
      <c r="B57" s="3429"/>
      <c r="C57" s="4007" t="s">
        <v>47</v>
      </c>
      <c r="D57" s="4008"/>
      <c r="E57" s="3530"/>
      <c r="F57" s="3530"/>
      <c r="G57" s="3529"/>
      <c r="H57" s="3192"/>
      <c r="I57" s="3192"/>
      <c r="J57" s="3192"/>
    </row>
    <row r="58" spans="1:15" s="3384" customFormat="1" ht="21.95" customHeight="1">
      <c r="A58" s="3984" t="s">
        <v>1127</v>
      </c>
      <c r="B58" s="4009" t="s">
        <v>1738</v>
      </c>
      <c r="C58" s="4010"/>
      <c r="D58" s="4011"/>
      <c r="E58" s="3498" t="s">
        <v>936</v>
      </c>
      <c r="F58" s="4012"/>
      <c r="G58" s="3534"/>
      <c r="H58" s="4013"/>
      <c r="I58" s="4013"/>
      <c r="J58" s="3500" t="s">
        <v>1990</v>
      </c>
      <c r="O58" s="3384">
        <v>6</v>
      </c>
    </row>
    <row r="59" spans="1:15" s="3384" customFormat="1" ht="21.95" customHeight="1">
      <c r="A59" s="4014"/>
      <c r="B59" s="3985" t="s">
        <v>1389</v>
      </c>
      <c r="C59" s="3471"/>
      <c r="D59" s="3472"/>
      <c r="E59" s="3474" t="s">
        <v>943</v>
      </c>
      <c r="F59" s="3389"/>
      <c r="G59" s="3838"/>
      <c r="H59" s="3992"/>
      <c r="I59" s="3992"/>
      <c r="J59" s="3392"/>
    </row>
    <row r="60" spans="1:15" s="3384" customFormat="1" ht="21.95" customHeight="1">
      <c r="A60" s="4014"/>
      <c r="B60" s="3985" t="s">
        <v>1390</v>
      </c>
      <c r="C60" s="3471"/>
      <c r="D60" s="3472"/>
      <c r="E60" s="3474" t="s">
        <v>663</v>
      </c>
      <c r="F60" s="3389"/>
      <c r="G60" s="3838"/>
      <c r="H60" s="3992"/>
      <c r="I60" s="3992"/>
      <c r="J60" s="3392"/>
    </row>
    <row r="61" spans="1:15" s="3384" customFormat="1" ht="21.95" customHeight="1">
      <c r="A61" s="4015"/>
      <c r="B61" s="3423" t="s">
        <v>189</v>
      </c>
      <c r="C61" s="3456">
        <v>1</v>
      </c>
      <c r="D61" s="3425" t="s">
        <v>1437</v>
      </c>
      <c r="E61" s="3389"/>
      <c r="F61" s="4016">
        <v>1</v>
      </c>
      <c r="G61" s="4017"/>
      <c r="H61" s="4018"/>
      <c r="I61" s="4018"/>
      <c r="J61" s="3128"/>
    </row>
    <row r="62" spans="1:15" s="3384" customFormat="1" ht="21.95" customHeight="1">
      <c r="A62" s="4019"/>
      <c r="B62" s="3423" t="s">
        <v>2102</v>
      </c>
      <c r="C62" s="3456"/>
      <c r="D62" s="3425"/>
      <c r="E62" s="3420"/>
      <c r="F62" s="3420"/>
      <c r="G62" s="3420"/>
      <c r="H62" s="3128"/>
      <c r="I62" s="3128"/>
      <c r="J62" s="3128"/>
    </row>
    <row r="63" spans="1:15" s="3384" customFormat="1" ht="21.95" customHeight="1">
      <c r="A63" s="3216"/>
      <c r="B63" s="3423"/>
      <c r="C63" s="3443"/>
      <c r="D63" s="3425"/>
      <c r="E63" s="3420"/>
      <c r="F63" s="3420"/>
      <c r="G63" s="3420"/>
      <c r="H63" s="3128"/>
      <c r="I63" s="3128"/>
      <c r="J63" s="3128"/>
    </row>
    <row r="64" spans="1:15" s="3384" customFormat="1" ht="21.95" customHeight="1">
      <c r="A64" s="3216"/>
      <c r="B64" s="3650" t="s">
        <v>1739</v>
      </c>
      <c r="C64" s="3648"/>
      <c r="D64" s="3425"/>
      <c r="E64" s="3420"/>
      <c r="F64" s="3389"/>
      <c r="G64" s="3420"/>
      <c r="H64" s="3128"/>
      <c r="I64" s="3128"/>
      <c r="J64" s="3420"/>
    </row>
    <row r="65" spans="1:16" s="3384" customFormat="1" ht="21.95" customHeight="1">
      <c r="A65" s="3216"/>
      <c r="B65" s="3611" t="s">
        <v>1408</v>
      </c>
      <c r="C65" s="3648"/>
      <c r="D65" s="3425"/>
      <c r="E65" s="3420"/>
      <c r="F65" s="3420"/>
      <c r="G65" s="3420"/>
      <c r="H65" s="3128"/>
      <c r="I65" s="3128"/>
      <c r="J65" s="3128"/>
    </row>
    <row r="66" spans="1:16" s="3384" customFormat="1" ht="21.95" customHeight="1">
      <c r="A66" s="3216"/>
      <c r="B66" s="3611" t="s">
        <v>1740</v>
      </c>
      <c r="C66" s="3443"/>
      <c r="D66" s="3425"/>
      <c r="E66" s="3420"/>
      <c r="F66" s="3420"/>
      <c r="G66" s="3420"/>
      <c r="H66" s="3128"/>
      <c r="I66" s="3128"/>
      <c r="J66" s="3420" t="s">
        <v>22</v>
      </c>
    </row>
    <row r="67" spans="1:16" s="3384" customFormat="1" ht="21.95" customHeight="1">
      <c r="A67" s="3216"/>
      <c r="B67" s="3397"/>
      <c r="C67" s="3553"/>
      <c r="D67" s="3554"/>
      <c r="E67" s="3546"/>
      <c r="F67" s="3420"/>
      <c r="G67" s="3420"/>
      <c r="H67" s="3128"/>
      <c r="I67" s="3128"/>
      <c r="J67" s="3128"/>
    </row>
    <row r="68" spans="1:16" s="3384" customFormat="1" ht="21.95" customHeight="1">
      <c r="A68" s="3216"/>
      <c r="B68" s="3611" t="s">
        <v>1741</v>
      </c>
      <c r="C68" s="3443"/>
      <c r="D68" s="3425"/>
      <c r="E68" s="3474" t="s">
        <v>936</v>
      </c>
      <c r="F68" s="3991"/>
      <c r="G68" s="3389"/>
      <c r="H68" s="3128"/>
      <c r="I68" s="3128"/>
      <c r="J68" s="3594" t="s">
        <v>1990</v>
      </c>
      <c r="O68" s="3384">
        <v>7</v>
      </c>
    </row>
    <row r="69" spans="1:16" s="3384" customFormat="1" ht="21.95" customHeight="1">
      <c r="A69" s="4020"/>
      <c r="B69" s="3985" t="s">
        <v>1409</v>
      </c>
      <c r="C69" s="3471"/>
      <c r="D69" s="3472"/>
      <c r="E69" s="3474" t="s">
        <v>943</v>
      </c>
      <c r="F69" s="3991"/>
      <c r="G69" s="3420"/>
      <c r="H69" s="3992"/>
      <c r="I69" s="3992"/>
      <c r="J69" s="3392"/>
    </row>
    <row r="70" spans="1:16" s="3384" customFormat="1" ht="21.95" customHeight="1">
      <c r="A70" s="4020"/>
      <c r="B70" s="4021" t="s">
        <v>189</v>
      </c>
      <c r="C70" s="3494">
        <v>1</v>
      </c>
      <c r="D70" s="4022" t="s">
        <v>86</v>
      </c>
      <c r="E70" s="3480" t="s">
        <v>663</v>
      </c>
      <c r="F70" s="4023">
        <v>1</v>
      </c>
      <c r="G70" s="4017"/>
      <c r="H70" s="4018"/>
      <c r="I70" s="4018"/>
      <c r="J70" s="3128"/>
    </row>
    <row r="71" spans="1:16" s="3384" customFormat="1" ht="21.95" customHeight="1">
      <c r="A71" s="4020"/>
      <c r="B71" s="3423"/>
      <c r="C71" s="3424"/>
      <c r="D71" s="3425"/>
      <c r="E71" s="3389"/>
      <c r="F71" s="3389"/>
      <c r="G71" s="3838"/>
      <c r="H71" s="3128"/>
      <c r="I71" s="3128"/>
      <c r="J71" s="3128"/>
    </row>
    <row r="72" spans="1:16" s="3384" customFormat="1" ht="21.95" customHeight="1">
      <c r="A72" s="3990" t="s">
        <v>1133</v>
      </c>
      <c r="B72" s="4673" t="s">
        <v>1742</v>
      </c>
      <c r="C72" s="4674"/>
      <c r="D72" s="4675"/>
      <c r="E72" s="3474" t="s">
        <v>936</v>
      </c>
      <c r="F72" s="3991"/>
      <c r="G72" s="3389"/>
      <c r="H72" s="3992"/>
      <c r="I72" s="3992"/>
      <c r="J72" s="3594" t="s">
        <v>1990</v>
      </c>
      <c r="O72" s="3384">
        <v>8</v>
      </c>
    </row>
    <row r="73" spans="1:16" s="3384" customFormat="1" ht="21.95" customHeight="1">
      <c r="A73" s="3989"/>
      <c r="B73" s="3985" t="s">
        <v>1135</v>
      </c>
      <c r="C73" s="3471"/>
      <c r="D73" s="3472"/>
      <c r="E73" s="3474" t="s">
        <v>943</v>
      </c>
      <c r="F73" s="3991"/>
      <c r="G73" s="3420"/>
      <c r="H73" s="3992"/>
      <c r="I73" s="3992"/>
      <c r="J73" s="3392"/>
    </row>
    <row r="74" spans="1:16" s="3384" customFormat="1" ht="21.95" customHeight="1">
      <c r="A74" s="3995"/>
      <c r="B74" s="3985" t="s">
        <v>1339</v>
      </c>
      <c r="C74" s="3471"/>
      <c r="D74" s="3472"/>
      <c r="E74" s="3474" t="s">
        <v>663</v>
      </c>
      <c r="F74" s="3389"/>
      <c r="G74" s="3420"/>
      <c r="H74" s="3992"/>
      <c r="I74" s="3992"/>
      <c r="J74" s="3392"/>
    </row>
    <row r="75" spans="1:16" s="3384" customFormat="1" ht="21.95" customHeight="1">
      <c r="A75" s="4020"/>
      <c r="B75" s="3985" t="s">
        <v>1340</v>
      </c>
      <c r="C75" s="3471"/>
      <c r="D75" s="3472"/>
      <c r="E75" s="3612"/>
      <c r="F75" s="3389"/>
      <c r="G75" s="3838"/>
      <c r="H75" s="3992"/>
      <c r="I75" s="3992"/>
      <c r="J75" s="3392"/>
    </row>
    <row r="76" spans="1:16" s="3384" customFormat="1" ht="21.95" customHeight="1">
      <c r="A76" s="4020"/>
      <c r="B76" s="3423" t="s">
        <v>189</v>
      </c>
      <c r="C76" s="3504" t="s">
        <v>1341</v>
      </c>
      <c r="D76" s="3425"/>
      <c r="E76" s="3612"/>
      <c r="F76" s="4016">
        <v>1</v>
      </c>
      <c r="G76" s="4016"/>
      <c r="H76" s="4016"/>
      <c r="I76" s="4016"/>
      <c r="J76" s="3128"/>
    </row>
    <row r="77" spans="1:16" s="3478" customFormat="1" ht="21.95" customHeight="1">
      <c r="A77" s="4071"/>
      <c r="B77" s="4072" t="s">
        <v>2103</v>
      </c>
      <c r="C77" s="3504"/>
      <c r="D77" s="3425"/>
      <c r="E77" s="3474"/>
      <c r="F77" s="3474"/>
      <c r="G77" s="3805"/>
      <c r="H77" s="3128"/>
      <c r="I77" s="3128"/>
      <c r="J77" s="3137"/>
    </row>
    <row r="78" spans="1:16" s="3230" customFormat="1" ht="21.95" customHeight="1">
      <c r="A78" s="3628"/>
      <c r="B78" s="3133" t="s">
        <v>1938</v>
      </c>
      <c r="C78" s="3224"/>
      <c r="D78" s="3225"/>
      <c r="E78" s="3226"/>
      <c r="F78" s="4073"/>
      <c r="G78" s="4073"/>
      <c r="H78" s="4073"/>
      <c r="I78" s="4073"/>
      <c r="J78" s="4074"/>
      <c r="K78" s="3228"/>
      <c r="L78" s="3228"/>
      <c r="M78" s="3229"/>
      <c r="N78" s="3228"/>
      <c r="O78" s="3228"/>
      <c r="P78" s="3228"/>
    </row>
    <row r="79" spans="1:16" s="3230" customFormat="1" ht="21.95" hidden="1" customHeight="1" outlineLevel="1">
      <c r="A79" s="3223"/>
      <c r="B79" s="3133" t="s">
        <v>1880</v>
      </c>
      <c r="C79" s="3224"/>
      <c r="D79" s="3225"/>
      <c r="E79" s="3226"/>
      <c r="F79" s="3226"/>
      <c r="G79" s="3226"/>
      <c r="H79" s="3226"/>
      <c r="I79" s="3227"/>
      <c r="J79" s="4074"/>
      <c r="K79" s="3228"/>
      <c r="L79" s="3228"/>
      <c r="M79" s="3229"/>
      <c r="N79" s="3228"/>
      <c r="O79" s="3228"/>
      <c r="P79" s="3228"/>
    </row>
    <row r="80" spans="1:16" s="3230" customFormat="1" ht="21.95" hidden="1" customHeight="1" outlineLevel="1">
      <c r="A80" s="3223"/>
      <c r="B80" s="3133" t="s">
        <v>1881</v>
      </c>
      <c r="C80" s="3224"/>
      <c r="D80" s="3225"/>
      <c r="E80" s="3226"/>
      <c r="F80" s="3226"/>
      <c r="G80" s="3226"/>
      <c r="H80" s="3226"/>
      <c r="I80" s="3227"/>
      <c r="J80" s="4074"/>
      <c r="K80" s="3228"/>
      <c r="L80" s="3228"/>
      <c r="M80" s="3229"/>
      <c r="N80" s="3228"/>
      <c r="O80" s="3228"/>
      <c r="P80" s="3228"/>
    </row>
    <row r="81" spans="1:16" s="3230" customFormat="1" ht="21.95" hidden="1" customHeight="1" outlineLevel="1">
      <c r="A81" s="3223"/>
      <c r="B81" s="3133" t="s">
        <v>1882</v>
      </c>
      <c r="C81" s="3224"/>
      <c r="D81" s="3225"/>
      <c r="E81" s="3226"/>
      <c r="F81" s="3226"/>
      <c r="G81" s="3226"/>
      <c r="H81" s="3226"/>
      <c r="I81" s="3227"/>
      <c r="J81" s="4074"/>
      <c r="K81" s="3228"/>
      <c r="L81" s="3228"/>
      <c r="M81" s="3229"/>
      <c r="N81" s="3228"/>
      <c r="O81" s="3228"/>
      <c r="P81" s="3228"/>
    </row>
    <row r="82" spans="1:16" s="3230" customFormat="1" ht="21.95" hidden="1" customHeight="1" outlineLevel="1">
      <c r="A82" s="3223"/>
      <c r="B82" s="3133" t="s">
        <v>1883</v>
      </c>
      <c r="C82" s="3224"/>
      <c r="D82" s="3225"/>
      <c r="E82" s="3226"/>
      <c r="F82" s="3226"/>
      <c r="G82" s="3226"/>
      <c r="H82" s="3226"/>
      <c r="I82" s="3227"/>
      <c r="J82" s="4074"/>
      <c r="K82" s="3228"/>
      <c r="L82" s="3228"/>
      <c r="M82" s="3229"/>
      <c r="N82" s="3228"/>
      <c r="O82" s="3228"/>
      <c r="P82" s="3228"/>
    </row>
    <row r="83" spans="1:16" s="3230" customFormat="1" ht="21.95" customHeight="1" collapsed="1">
      <c r="A83" s="3223"/>
      <c r="B83" s="3133" t="s">
        <v>1884</v>
      </c>
      <c r="C83" s="3224"/>
      <c r="D83" s="3225"/>
      <c r="E83" s="3226"/>
      <c r="F83" s="4029">
        <v>1</v>
      </c>
      <c r="G83" s="4029"/>
      <c r="H83" s="4029"/>
      <c r="I83" s="4029"/>
      <c r="J83" s="4074"/>
      <c r="K83" s="3228"/>
      <c r="L83" s="3228"/>
      <c r="M83" s="3229"/>
      <c r="N83" s="3228"/>
      <c r="O83" s="3228"/>
      <c r="P83" s="3228"/>
    </row>
    <row r="84" spans="1:16" s="3230" customFormat="1" ht="21.95" hidden="1" customHeight="1" outlineLevel="1">
      <c r="A84" s="3223"/>
      <c r="B84" s="3133" t="s">
        <v>1885</v>
      </c>
      <c r="C84" s="3224"/>
      <c r="D84" s="3225"/>
      <c r="E84" s="3226"/>
      <c r="F84" s="4029">
        <v>1</v>
      </c>
      <c r="G84" s="4029"/>
      <c r="H84" s="4029"/>
      <c r="I84" s="4029"/>
      <c r="J84" s="4074"/>
      <c r="K84" s="3228"/>
      <c r="L84" s="3228"/>
      <c r="M84" s="3229"/>
      <c r="N84" s="3228"/>
      <c r="O84" s="3228"/>
      <c r="P84" s="3228"/>
    </row>
    <row r="85" spans="1:16" s="3230" customFormat="1" ht="21.95" hidden="1" customHeight="1" outlineLevel="1">
      <c r="A85" s="3223"/>
      <c r="B85" s="3133" t="s">
        <v>1886</v>
      </c>
      <c r="C85" s="3224"/>
      <c r="D85" s="3225"/>
      <c r="E85" s="3226"/>
      <c r="F85" s="4029">
        <v>1</v>
      </c>
      <c r="G85" s="4029"/>
      <c r="H85" s="4029"/>
      <c r="I85" s="4029"/>
      <c r="J85" s="4074"/>
      <c r="K85" s="3228"/>
      <c r="L85" s="3228"/>
      <c r="M85" s="3229"/>
      <c r="N85" s="3228"/>
      <c r="O85" s="3228"/>
      <c r="P85" s="3228"/>
    </row>
    <row r="86" spans="1:16" s="3230" customFormat="1" ht="21.95" hidden="1" customHeight="1" outlineLevel="1">
      <c r="A86" s="3223"/>
      <c r="B86" s="3133" t="s">
        <v>1887</v>
      </c>
      <c r="C86" s="3224"/>
      <c r="D86" s="3225"/>
      <c r="E86" s="3226"/>
      <c r="F86" s="4029">
        <v>1</v>
      </c>
      <c r="G86" s="4029"/>
      <c r="H86" s="4029"/>
      <c r="I86" s="4029"/>
      <c r="J86" s="4074"/>
      <c r="K86" s="3228"/>
      <c r="L86" s="3228"/>
      <c r="M86" s="3229"/>
      <c r="N86" s="3228"/>
      <c r="O86" s="3228"/>
      <c r="P86" s="3228"/>
    </row>
    <row r="87" spans="1:16" s="3230" customFormat="1" ht="21.95" customHeight="1" collapsed="1">
      <c r="A87" s="3223"/>
      <c r="B87" s="3133" t="s">
        <v>1888</v>
      </c>
      <c r="C87" s="3224"/>
      <c r="D87" s="3225"/>
      <c r="E87" s="3226"/>
      <c r="F87" s="4029">
        <v>1</v>
      </c>
      <c r="G87" s="4029"/>
      <c r="H87" s="4029"/>
      <c r="I87" s="4029"/>
      <c r="J87" s="4074"/>
      <c r="K87" s="3228"/>
      <c r="L87" s="3228"/>
      <c r="M87" s="3229"/>
      <c r="N87" s="3228"/>
      <c r="O87" s="3228"/>
      <c r="P87" s="3228"/>
    </row>
    <row r="88" spans="1:16" s="3230" customFormat="1" ht="21.95" hidden="1" customHeight="1" outlineLevel="1">
      <c r="A88" s="3223"/>
      <c r="B88" s="3133" t="s">
        <v>1889</v>
      </c>
      <c r="C88" s="3224"/>
      <c r="D88" s="3225"/>
      <c r="E88" s="3226"/>
      <c r="F88" s="4029">
        <v>1</v>
      </c>
      <c r="G88" s="4029"/>
      <c r="H88" s="4029"/>
      <c r="I88" s="4029"/>
      <c r="J88" s="4074"/>
      <c r="K88" s="3228"/>
      <c r="L88" s="3228"/>
      <c r="M88" s="3229"/>
      <c r="N88" s="3228"/>
      <c r="O88" s="3228"/>
      <c r="P88" s="3228"/>
    </row>
    <row r="89" spans="1:16" s="3230" customFormat="1" ht="21.95" hidden="1" customHeight="1" outlineLevel="1">
      <c r="A89" s="3223"/>
      <c r="B89" s="3133" t="s">
        <v>1890</v>
      </c>
      <c r="C89" s="3224"/>
      <c r="D89" s="3225"/>
      <c r="E89" s="3226"/>
      <c r="F89" s="4029">
        <v>1</v>
      </c>
      <c r="G89" s="4029"/>
      <c r="H89" s="4029"/>
      <c r="I89" s="4029"/>
      <c r="J89" s="4074"/>
      <c r="K89" s="3228"/>
      <c r="L89" s="3228"/>
      <c r="M89" s="3229"/>
      <c r="N89" s="3228"/>
      <c r="O89" s="3228"/>
      <c r="P89" s="3228"/>
    </row>
    <row r="90" spans="1:16" s="3230" customFormat="1" ht="21.95" hidden="1" customHeight="1" outlineLevel="1">
      <c r="A90" s="3223"/>
      <c r="B90" s="3133" t="s">
        <v>1891</v>
      </c>
      <c r="C90" s="3224"/>
      <c r="D90" s="3225"/>
      <c r="E90" s="3226"/>
      <c r="F90" s="4029">
        <v>1</v>
      </c>
      <c r="G90" s="4029"/>
      <c r="H90" s="4029"/>
      <c r="I90" s="4029"/>
      <c r="J90" s="4074"/>
      <c r="K90" s="3228"/>
      <c r="L90" s="3228"/>
      <c r="M90" s="3229"/>
      <c r="N90" s="3228"/>
      <c r="O90" s="3228"/>
      <c r="P90" s="3228"/>
    </row>
    <row r="91" spans="1:16" s="3230" customFormat="1" ht="21.95" customHeight="1" collapsed="1">
      <c r="A91" s="3223"/>
      <c r="B91" s="3133" t="s">
        <v>1892</v>
      </c>
      <c r="C91" s="3224"/>
      <c r="D91" s="3225"/>
      <c r="E91" s="3226"/>
      <c r="F91" s="4029">
        <v>1</v>
      </c>
      <c r="G91" s="4029"/>
      <c r="H91" s="4029"/>
      <c r="I91" s="4029"/>
      <c r="J91" s="4074"/>
      <c r="K91" s="3228"/>
      <c r="L91" s="3228"/>
      <c r="M91" s="3229"/>
      <c r="N91" s="3228"/>
      <c r="O91" s="3228"/>
      <c r="P91" s="3228"/>
    </row>
    <row r="92" spans="1:16" s="3230" customFormat="1" ht="21.95" hidden="1" customHeight="1" outlineLevel="1">
      <c r="A92" s="3223"/>
      <c r="B92" s="3133" t="s">
        <v>1893</v>
      </c>
      <c r="C92" s="3224"/>
      <c r="D92" s="3225"/>
      <c r="E92" s="3226"/>
      <c r="F92" s="4029">
        <v>1</v>
      </c>
      <c r="G92" s="4029"/>
      <c r="H92" s="4029"/>
      <c r="I92" s="4029"/>
      <c r="J92" s="4074"/>
      <c r="K92" s="3228"/>
      <c r="L92" s="3228"/>
      <c r="M92" s="3229"/>
      <c r="N92" s="3228"/>
      <c r="O92" s="3228"/>
      <c r="P92" s="3228"/>
    </row>
    <row r="93" spans="1:16" s="3230" customFormat="1" ht="21.95" hidden="1" customHeight="1" outlineLevel="1">
      <c r="A93" s="3223"/>
      <c r="B93" s="3133" t="s">
        <v>1894</v>
      </c>
      <c r="C93" s="3224"/>
      <c r="D93" s="3225"/>
      <c r="E93" s="3226"/>
      <c r="F93" s="4029">
        <v>1</v>
      </c>
      <c r="G93" s="4029"/>
      <c r="H93" s="4029"/>
      <c r="I93" s="4029"/>
      <c r="J93" s="4074"/>
      <c r="K93" s="3228"/>
      <c r="L93" s="3228"/>
      <c r="M93" s="3229"/>
      <c r="N93" s="3228"/>
      <c r="O93" s="3228"/>
      <c r="P93" s="3228"/>
    </row>
    <row r="94" spans="1:16" s="3230" customFormat="1" ht="21.95" hidden="1" customHeight="1" outlineLevel="1">
      <c r="A94" s="3223"/>
      <c r="B94" s="3133" t="s">
        <v>1895</v>
      </c>
      <c r="C94" s="3224"/>
      <c r="D94" s="3225"/>
      <c r="E94" s="3226"/>
      <c r="F94" s="4029">
        <v>1</v>
      </c>
      <c r="G94" s="4029"/>
      <c r="H94" s="4029"/>
      <c r="I94" s="4029"/>
      <c r="J94" s="4074"/>
      <c r="K94" s="3228"/>
      <c r="L94" s="3228"/>
      <c r="M94" s="3229"/>
      <c r="N94" s="3228"/>
      <c r="O94" s="3228"/>
      <c r="P94" s="3228"/>
    </row>
    <row r="95" spans="1:16" s="3230" customFormat="1" ht="21.95" hidden="1" customHeight="1" outlineLevel="1">
      <c r="A95" s="3223"/>
      <c r="B95" s="3133" t="s">
        <v>1896</v>
      </c>
      <c r="C95" s="3224"/>
      <c r="D95" s="3225"/>
      <c r="E95" s="3226"/>
      <c r="F95" s="4029">
        <v>1</v>
      </c>
      <c r="G95" s="4029"/>
      <c r="H95" s="4029"/>
      <c r="I95" s="4029"/>
      <c r="J95" s="4074"/>
      <c r="K95" s="3228"/>
      <c r="L95" s="3228"/>
      <c r="M95" s="3229"/>
      <c r="N95" s="3228"/>
      <c r="O95" s="3228"/>
      <c r="P95" s="3228"/>
    </row>
    <row r="96" spans="1:16" s="3230" customFormat="1" ht="21.95" customHeight="1" collapsed="1">
      <c r="A96" s="3223"/>
      <c r="B96" s="3133" t="s">
        <v>1897</v>
      </c>
      <c r="C96" s="3224"/>
      <c r="D96" s="3225"/>
      <c r="E96" s="3226"/>
      <c r="F96" s="4029">
        <v>1</v>
      </c>
      <c r="G96" s="4029"/>
      <c r="H96" s="4029"/>
      <c r="I96" s="4029"/>
      <c r="J96" s="4074"/>
      <c r="K96" s="3228"/>
      <c r="L96" s="3228"/>
      <c r="M96" s="3229"/>
      <c r="N96" s="3228"/>
      <c r="O96" s="3228"/>
      <c r="P96" s="3228"/>
    </row>
    <row r="97" spans="1:16" s="3230" customFormat="1" ht="21.95" hidden="1" customHeight="1" outlineLevel="1">
      <c r="A97" s="3223"/>
      <c r="B97" s="3133" t="s">
        <v>1898</v>
      </c>
      <c r="C97" s="3224"/>
      <c r="D97" s="3225"/>
      <c r="E97" s="3226"/>
      <c r="F97" s="4029">
        <v>1</v>
      </c>
      <c r="G97" s="4029"/>
      <c r="H97" s="4029"/>
      <c r="I97" s="4029"/>
      <c r="J97" s="4074"/>
      <c r="K97" s="3228"/>
      <c r="L97" s="3228"/>
      <c r="M97" s="3229"/>
      <c r="N97" s="3228"/>
      <c r="O97" s="3228"/>
      <c r="P97" s="3228"/>
    </row>
    <row r="98" spans="1:16" s="3230" customFormat="1" ht="21.95" hidden="1" customHeight="1" outlineLevel="1">
      <c r="A98" s="3223"/>
      <c r="B98" s="3133" t="s">
        <v>1899</v>
      </c>
      <c r="C98" s="3224"/>
      <c r="D98" s="3225"/>
      <c r="E98" s="3226"/>
      <c r="F98" s="4029">
        <v>1</v>
      </c>
      <c r="G98" s="4029"/>
      <c r="H98" s="4029"/>
      <c r="I98" s="4029"/>
      <c r="J98" s="4074"/>
      <c r="K98" s="3228"/>
      <c r="L98" s="3228"/>
      <c r="M98" s="3229"/>
      <c r="N98" s="3228"/>
      <c r="O98" s="3228"/>
      <c r="P98" s="3228"/>
    </row>
    <row r="99" spans="1:16" s="3230" customFormat="1" ht="21.95" customHeight="1" collapsed="1">
      <c r="A99" s="3223"/>
      <c r="B99" s="3133" t="s">
        <v>1900</v>
      </c>
      <c r="C99" s="3224"/>
      <c r="D99" s="3225"/>
      <c r="E99" s="3226"/>
      <c r="F99" s="4029">
        <v>1</v>
      </c>
      <c r="G99" s="4029"/>
      <c r="H99" s="4029"/>
      <c r="I99" s="4029"/>
      <c r="J99" s="4074"/>
      <c r="K99" s="3228"/>
      <c r="L99" s="3228"/>
      <c r="M99" s="3229"/>
      <c r="N99" s="3228"/>
      <c r="O99" s="3228"/>
      <c r="P99" s="3228"/>
    </row>
    <row r="100" spans="1:16" s="3230" customFormat="1" ht="21.95" hidden="1" customHeight="1" outlineLevel="1">
      <c r="A100" s="3223"/>
      <c r="B100" s="3133" t="s">
        <v>1901</v>
      </c>
      <c r="C100" s="3224"/>
      <c r="D100" s="3225"/>
      <c r="E100" s="3226"/>
      <c r="F100" s="4029">
        <v>1</v>
      </c>
      <c r="G100" s="4029"/>
      <c r="H100" s="4029"/>
      <c r="I100" s="4029"/>
      <c r="J100" s="4074"/>
      <c r="K100" s="3228"/>
      <c r="L100" s="3228"/>
      <c r="M100" s="3229"/>
      <c r="N100" s="3228"/>
      <c r="O100" s="3228"/>
      <c r="P100" s="3228"/>
    </row>
    <row r="101" spans="1:16" s="3230" customFormat="1" ht="21.95" hidden="1" customHeight="1" outlineLevel="1">
      <c r="A101" s="3223"/>
      <c r="B101" s="3133" t="s">
        <v>1902</v>
      </c>
      <c r="C101" s="3224"/>
      <c r="D101" s="3225"/>
      <c r="E101" s="3226"/>
      <c r="F101" s="4029">
        <v>1</v>
      </c>
      <c r="G101" s="4029"/>
      <c r="H101" s="4029"/>
      <c r="I101" s="4029"/>
      <c r="J101" s="4074"/>
      <c r="K101" s="3228"/>
      <c r="L101" s="3228"/>
      <c r="M101" s="3229"/>
      <c r="N101" s="3228"/>
      <c r="O101" s="3228"/>
      <c r="P101" s="3228"/>
    </row>
    <row r="102" spans="1:16" s="3230" customFormat="1" ht="21.95" hidden="1" customHeight="1" outlineLevel="1">
      <c r="A102" s="3223"/>
      <c r="B102" s="3133" t="s">
        <v>1903</v>
      </c>
      <c r="C102" s="3224"/>
      <c r="D102" s="3225"/>
      <c r="E102" s="3226"/>
      <c r="F102" s="4029">
        <v>1</v>
      </c>
      <c r="G102" s="4029"/>
      <c r="H102" s="4029"/>
      <c r="I102" s="4029"/>
      <c r="J102" s="4074"/>
      <c r="K102" s="3228"/>
      <c r="L102" s="3228"/>
      <c r="M102" s="3229"/>
      <c r="N102" s="3228"/>
      <c r="O102" s="3228"/>
      <c r="P102" s="3228"/>
    </row>
    <row r="103" spans="1:16" s="3230" customFormat="1" ht="21.95" hidden="1" customHeight="1" outlineLevel="1">
      <c r="A103" s="3231"/>
      <c r="B103" s="3133" t="s">
        <v>1904</v>
      </c>
      <c r="C103" s="3224"/>
      <c r="D103" s="3225"/>
      <c r="E103" s="3226"/>
      <c r="F103" s="4029">
        <v>1</v>
      </c>
      <c r="G103" s="4029"/>
      <c r="H103" s="4029"/>
      <c r="I103" s="4029"/>
      <c r="J103" s="4074"/>
      <c r="K103" s="3228"/>
      <c r="L103" s="3228"/>
      <c r="M103" s="3229"/>
      <c r="N103" s="3228"/>
      <c r="O103" s="3228"/>
      <c r="P103" s="3228"/>
    </row>
    <row r="104" spans="1:16" s="3230" customFormat="1" ht="21.95" customHeight="1" collapsed="1">
      <c r="A104" s="3223"/>
      <c r="B104" s="3133" t="s">
        <v>1905</v>
      </c>
      <c r="C104" s="3224"/>
      <c r="D104" s="3225"/>
      <c r="E104" s="3226"/>
      <c r="F104" s="4029">
        <v>1</v>
      </c>
      <c r="G104" s="4029"/>
      <c r="H104" s="4029"/>
      <c r="I104" s="4029"/>
      <c r="J104" s="4074"/>
      <c r="K104" s="3228"/>
      <c r="L104" s="3228"/>
      <c r="M104" s="3229"/>
      <c r="N104" s="3228"/>
      <c r="O104" s="3228"/>
      <c r="P104" s="3228"/>
    </row>
    <row r="105" spans="1:16" s="3230" customFormat="1" ht="21.95" hidden="1" customHeight="1" outlineLevel="1">
      <c r="A105" s="3223"/>
      <c r="B105" s="3133" t="s">
        <v>1906</v>
      </c>
      <c r="C105" s="3224"/>
      <c r="D105" s="3225"/>
      <c r="E105" s="3226"/>
      <c r="F105" s="4029">
        <v>1</v>
      </c>
      <c r="G105" s="4029"/>
      <c r="H105" s="4029"/>
      <c r="I105" s="4029"/>
      <c r="J105" s="4074"/>
      <c r="K105" s="3228"/>
      <c r="L105" s="3228"/>
      <c r="M105" s="3229"/>
      <c r="N105" s="3228"/>
      <c r="O105" s="3228"/>
      <c r="P105" s="3228"/>
    </row>
    <row r="106" spans="1:16" s="3230" customFormat="1" ht="21.95" hidden="1" customHeight="1" outlineLevel="1">
      <c r="A106" s="3223"/>
      <c r="B106" s="3133" t="s">
        <v>1907</v>
      </c>
      <c r="C106" s="3224"/>
      <c r="D106" s="3225"/>
      <c r="E106" s="3226"/>
      <c r="F106" s="4029">
        <v>1</v>
      </c>
      <c r="G106" s="4029"/>
      <c r="H106" s="4029"/>
      <c r="I106" s="4029"/>
      <c r="J106" s="4074"/>
      <c r="K106" s="3228"/>
      <c r="L106" s="3228"/>
      <c r="M106" s="3229"/>
      <c r="N106" s="3228"/>
      <c r="O106" s="3228"/>
      <c r="P106" s="3228"/>
    </row>
    <row r="107" spans="1:16" s="3230" customFormat="1" ht="21.95" hidden="1" customHeight="1" outlineLevel="1">
      <c r="A107" s="3223"/>
      <c r="B107" s="3133" t="s">
        <v>1908</v>
      </c>
      <c r="C107" s="3224"/>
      <c r="D107" s="3225"/>
      <c r="E107" s="3226"/>
      <c r="F107" s="4029">
        <v>1</v>
      </c>
      <c r="G107" s="4029"/>
      <c r="H107" s="4029"/>
      <c r="I107" s="4029"/>
      <c r="J107" s="4074"/>
      <c r="K107" s="3228"/>
      <c r="L107" s="3228"/>
      <c r="M107" s="3229"/>
      <c r="N107" s="3228"/>
      <c r="O107" s="3228"/>
      <c r="P107" s="3228"/>
    </row>
    <row r="108" spans="1:16" s="3230" customFormat="1" ht="21.95" customHeight="1" collapsed="1">
      <c r="A108" s="3223"/>
      <c r="B108" s="3133" t="s">
        <v>1909</v>
      </c>
      <c r="C108" s="3224"/>
      <c r="D108" s="3225"/>
      <c r="E108" s="3226"/>
      <c r="F108" s="4029">
        <v>1</v>
      </c>
      <c r="G108" s="4029"/>
      <c r="H108" s="4029"/>
      <c r="I108" s="4029"/>
      <c r="J108" s="4074"/>
      <c r="K108" s="3228"/>
      <c r="L108" s="3228"/>
      <c r="M108" s="3229"/>
      <c r="N108" s="3228"/>
      <c r="O108" s="3228"/>
      <c r="P108" s="3228"/>
    </row>
    <row r="109" spans="1:16" s="3230" customFormat="1" ht="21.95" customHeight="1">
      <c r="A109" s="3223"/>
      <c r="B109" s="3133" t="s">
        <v>1910</v>
      </c>
      <c r="C109" s="3224"/>
      <c r="D109" s="3225"/>
      <c r="E109" s="3226"/>
      <c r="F109" s="4029">
        <v>1</v>
      </c>
      <c r="G109" s="4029"/>
      <c r="H109" s="4029"/>
      <c r="I109" s="4029"/>
      <c r="J109" s="4074"/>
      <c r="K109" s="3228"/>
      <c r="L109" s="3228"/>
      <c r="M109" s="3229"/>
      <c r="N109" s="3228"/>
      <c r="O109" s="3228"/>
      <c r="P109" s="3228"/>
    </row>
    <row r="110" spans="1:16" s="3230" customFormat="1" ht="21.95" hidden="1" customHeight="1" outlineLevel="1">
      <c r="A110" s="3223"/>
      <c r="B110" s="3133" t="s">
        <v>1911</v>
      </c>
      <c r="C110" s="3224"/>
      <c r="D110" s="3225"/>
      <c r="E110" s="3226"/>
      <c r="F110" s="4029">
        <v>1</v>
      </c>
      <c r="G110" s="4029"/>
      <c r="H110" s="4029"/>
      <c r="I110" s="4029"/>
      <c r="J110" s="4074"/>
      <c r="K110" s="3228"/>
      <c r="L110" s="3228"/>
      <c r="M110" s="3229"/>
      <c r="N110" s="3228"/>
      <c r="O110" s="3228"/>
      <c r="P110" s="3228"/>
    </row>
    <row r="111" spans="1:16" s="3230" customFormat="1" ht="21.95" hidden="1" customHeight="1" outlineLevel="1">
      <c r="A111" s="3223"/>
      <c r="B111" s="3133" t="s">
        <v>1912</v>
      </c>
      <c r="C111" s="3224"/>
      <c r="D111" s="3225"/>
      <c r="E111" s="3226"/>
      <c r="F111" s="4029">
        <v>1</v>
      </c>
      <c r="G111" s="4029"/>
      <c r="H111" s="4029"/>
      <c r="I111" s="4029"/>
      <c r="J111" s="4074"/>
      <c r="K111" s="3228"/>
      <c r="L111" s="3228"/>
      <c r="M111" s="3229"/>
      <c r="N111" s="3228"/>
      <c r="O111" s="3228"/>
      <c r="P111" s="3228"/>
    </row>
    <row r="112" spans="1:16" s="3230" customFormat="1" ht="21.95" customHeight="1" collapsed="1">
      <c r="A112" s="3223"/>
      <c r="B112" s="3133" t="s">
        <v>1913</v>
      </c>
      <c r="C112" s="3224"/>
      <c r="D112" s="3225"/>
      <c r="E112" s="3226"/>
      <c r="F112" s="4029">
        <v>1</v>
      </c>
      <c r="G112" s="4029"/>
      <c r="H112" s="4029"/>
      <c r="I112" s="4029"/>
      <c r="J112" s="4074"/>
      <c r="K112" s="3228"/>
      <c r="L112" s="3228"/>
      <c r="M112" s="3229"/>
      <c r="N112" s="3228"/>
      <c r="O112" s="3228"/>
      <c r="P112" s="3228"/>
    </row>
    <row r="113" spans="1:16" s="3230" customFormat="1" ht="21.95" hidden="1" customHeight="1" outlineLevel="1">
      <c r="A113" s="3223"/>
      <c r="B113" s="3133" t="s">
        <v>1914</v>
      </c>
      <c r="C113" s="3224"/>
      <c r="D113" s="3225"/>
      <c r="E113" s="3226"/>
      <c r="F113" s="4029">
        <v>1</v>
      </c>
      <c r="G113" s="4029"/>
      <c r="H113" s="4029"/>
      <c r="I113" s="4029"/>
      <c r="J113" s="4074"/>
      <c r="K113" s="3228"/>
      <c r="L113" s="3228"/>
      <c r="M113" s="3229"/>
      <c r="N113" s="3228"/>
      <c r="O113" s="3228"/>
      <c r="P113" s="3228"/>
    </row>
    <row r="114" spans="1:16" s="3230" customFormat="1" ht="21.95" hidden="1" customHeight="1" outlineLevel="1">
      <c r="A114" s="3223"/>
      <c r="B114" s="3133" t="s">
        <v>1915</v>
      </c>
      <c r="C114" s="3224"/>
      <c r="D114" s="3225"/>
      <c r="E114" s="3226"/>
      <c r="F114" s="4029">
        <v>1</v>
      </c>
      <c r="G114" s="4029"/>
      <c r="H114" s="4029"/>
      <c r="I114" s="4029"/>
      <c r="J114" s="4074"/>
      <c r="K114" s="3228"/>
      <c r="L114" s="3228"/>
      <c r="M114" s="3229"/>
      <c r="N114" s="3228"/>
      <c r="O114" s="3228"/>
      <c r="P114" s="3228"/>
    </row>
    <row r="115" spans="1:16" s="3230" customFormat="1" ht="21.95" hidden="1" customHeight="1" outlineLevel="1">
      <c r="A115" s="3223"/>
      <c r="B115" s="3133" t="s">
        <v>1916</v>
      </c>
      <c r="C115" s="3224"/>
      <c r="D115" s="3225"/>
      <c r="E115" s="3226"/>
      <c r="F115" s="4029">
        <v>1</v>
      </c>
      <c r="G115" s="4029"/>
      <c r="H115" s="4029"/>
      <c r="I115" s="4029"/>
      <c r="J115" s="4074"/>
      <c r="K115" s="3228"/>
      <c r="L115" s="3228"/>
      <c r="M115" s="3229"/>
      <c r="N115" s="3228"/>
      <c r="O115" s="3228"/>
      <c r="P115" s="3228"/>
    </row>
    <row r="116" spans="1:16" s="3230" customFormat="1" ht="21.95" customHeight="1" collapsed="1">
      <c r="A116" s="3223"/>
      <c r="B116" s="3133" t="s">
        <v>1917</v>
      </c>
      <c r="C116" s="3224"/>
      <c r="D116" s="3225"/>
      <c r="E116" s="3226"/>
      <c r="F116" s="4029">
        <v>1</v>
      </c>
      <c r="G116" s="4029"/>
      <c r="H116" s="4029"/>
      <c r="I116" s="4029"/>
      <c r="J116" s="4074"/>
      <c r="K116" s="3228"/>
      <c r="L116" s="3228"/>
      <c r="M116" s="3229"/>
      <c r="N116" s="3228"/>
      <c r="O116" s="3228"/>
      <c r="P116" s="3228"/>
    </row>
    <row r="117" spans="1:16" s="3230" customFormat="1" ht="21.95" hidden="1" customHeight="1" outlineLevel="1">
      <c r="A117" s="3223"/>
      <c r="B117" s="3133" t="s">
        <v>1918</v>
      </c>
      <c r="C117" s="3224"/>
      <c r="D117" s="3225"/>
      <c r="E117" s="3226"/>
      <c r="F117" s="4029">
        <v>1</v>
      </c>
      <c r="G117" s="4029"/>
      <c r="H117" s="4029"/>
      <c r="I117" s="4029"/>
      <c r="J117" s="4074"/>
      <c r="K117" s="3228"/>
      <c r="L117" s="3228"/>
      <c r="M117" s="3229"/>
      <c r="N117" s="3228"/>
      <c r="O117" s="3228"/>
      <c r="P117" s="3228"/>
    </row>
    <row r="118" spans="1:16" s="3230" customFormat="1" ht="21.95" hidden="1" customHeight="1" outlineLevel="1">
      <c r="A118" s="3223"/>
      <c r="B118" s="3133" t="s">
        <v>1919</v>
      </c>
      <c r="C118" s="3224"/>
      <c r="D118" s="3225"/>
      <c r="E118" s="3226"/>
      <c r="F118" s="4029">
        <v>1</v>
      </c>
      <c r="G118" s="4029"/>
      <c r="H118" s="4029"/>
      <c r="I118" s="4029"/>
      <c r="J118" s="4074"/>
      <c r="K118" s="3228"/>
      <c r="L118" s="3228"/>
      <c r="M118" s="3229"/>
      <c r="N118" s="3228"/>
      <c r="O118" s="3228"/>
      <c r="P118" s="3228"/>
    </row>
    <row r="119" spans="1:16" s="3230" customFormat="1" ht="21.95" hidden="1" customHeight="1" outlineLevel="1">
      <c r="A119" s="3223"/>
      <c r="B119" s="3133" t="s">
        <v>1920</v>
      </c>
      <c r="C119" s="3224"/>
      <c r="D119" s="3225"/>
      <c r="E119" s="3226"/>
      <c r="F119" s="4029">
        <v>1</v>
      </c>
      <c r="G119" s="4029"/>
      <c r="H119" s="4029"/>
      <c r="I119" s="4029"/>
      <c r="J119" s="4074"/>
      <c r="K119" s="3228"/>
      <c r="L119" s="3228"/>
      <c r="M119" s="3229"/>
      <c r="N119" s="3228"/>
      <c r="O119" s="3228"/>
      <c r="P119" s="3228"/>
    </row>
    <row r="120" spans="1:16" s="3230" customFormat="1" ht="21.95" customHeight="1" collapsed="1">
      <c r="A120" s="3223"/>
      <c r="B120" s="3133" t="s">
        <v>1921</v>
      </c>
      <c r="C120" s="3224"/>
      <c r="D120" s="3225"/>
      <c r="E120" s="3226"/>
      <c r="F120" s="4029">
        <v>1</v>
      </c>
      <c r="G120" s="4029"/>
      <c r="H120" s="4029"/>
      <c r="I120" s="4029"/>
      <c r="J120" s="4074"/>
      <c r="K120" s="3228"/>
      <c r="L120" s="3228"/>
      <c r="M120" s="3229"/>
      <c r="N120" s="3228"/>
      <c r="O120" s="3228"/>
      <c r="P120" s="3228"/>
    </row>
    <row r="121" spans="1:16" s="3230" customFormat="1" ht="21.95" hidden="1" customHeight="1" outlineLevel="1">
      <c r="A121" s="3223"/>
      <c r="B121" s="3133" t="s">
        <v>1922</v>
      </c>
      <c r="C121" s="3224"/>
      <c r="D121" s="3225"/>
      <c r="E121" s="3226"/>
      <c r="F121" s="4029">
        <v>1</v>
      </c>
      <c r="G121" s="4029"/>
      <c r="H121" s="4029"/>
      <c r="I121" s="4029"/>
      <c r="J121" s="4074"/>
      <c r="K121" s="3228"/>
      <c r="L121" s="3228"/>
      <c r="M121" s="3229"/>
      <c r="N121" s="3228"/>
      <c r="O121" s="3228"/>
      <c r="P121" s="3228"/>
    </row>
    <row r="122" spans="1:16" s="3230" customFormat="1" ht="21.95" hidden="1" customHeight="1" outlineLevel="1">
      <c r="A122" s="3223"/>
      <c r="B122" s="3133" t="s">
        <v>1923</v>
      </c>
      <c r="C122" s="3224"/>
      <c r="D122" s="3225"/>
      <c r="E122" s="3226"/>
      <c r="F122" s="4029">
        <v>1</v>
      </c>
      <c r="G122" s="4029"/>
      <c r="H122" s="4029"/>
      <c r="I122" s="4029"/>
      <c r="J122" s="4074"/>
      <c r="K122" s="3228"/>
      <c r="L122" s="3228"/>
      <c r="M122" s="3229"/>
      <c r="N122" s="3228"/>
      <c r="O122" s="3228"/>
      <c r="P122" s="3228"/>
    </row>
    <row r="123" spans="1:16" s="3230" customFormat="1" ht="21.95" hidden="1" customHeight="1" outlineLevel="1">
      <c r="A123" s="3223"/>
      <c r="B123" s="3133" t="s">
        <v>1924</v>
      </c>
      <c r="C123" s="3224"/>
      <c r="D123" s="3225"/>
      <c r="E123" s="3226"/>
      <c r="F123" s="4029">
        <v>1</v>
      </c>
      <c r="G123" s="4029"/>
      <c r="H123" s="4029"/>
      <c r="I123" s="4029"/>
      <c r="J123" s="4074"/>
      <c r="K123" s="3228"/>
      <c r="L123" s="3228"/>
      <c r="M123" s="3229"/>
      <c r="N123" s="3228"/>
      <c r="O123" s="3228"/>
      <c r="P123" s="3228"/>
    </row>
    <row r="124" spans="1:16" s="3230" customFormat="1" ht="21.95" hidden="1" customHeight="1" outlineLevel="1">
      <c r="A124" s="3223"/>
      <c r="B124" s="3133" t="s">
        <v>1925</v>
      </c>
      <c r="C124" s="3224"/>
      <c r="D124" s="3225"/>
      <c r="E124" s="3226"/>
      <c r="F124" s="4029">
        <v>1</v>
      </c>
      <c r="G124" s="4029"/>
      <c r="H124" s="4029"/>
      <c r="I124" s="4029"/>
      <c r="J124" s="4074"/>
      <c r="K124" s="3228"/>
      <c r="L124" s="3228"/>
      <c r="M124" s="3229"/>
      <c r="N124" s="3228"/>
      <c r="O124" s="3228"/>
      <c r="P124" s="3228"/>
    </row>
    <row r="125" spans="1:16" s="3230" customFormat="1" ht="21.95" customHeight="1" collapsed="1">
      <c r="A125" s="3223"/>
      <c r="B125" s="3133" t="s">
        <v>1926</v>
      </c>
      <c r="C125" s="3224"/>
      <c r="D125" s="3225"/>
      <c r="E125" s="3226"/>
      <c r="F125" s="4029">
        <v>1</v>
      </c>
      <c r="G125" s="4029"/>
      <c r="H125" s="4029"/>
      <c r="I125" s="4029"/>
      <c r="J125" s="4074"/>
      <c r="K125" s="3228"/>
      <c r="L125" s="3228"/>
      <c r="M125" s="3229"/>
      <c r="N125" s="3228"/>
      <c r="O125" s="3228"/>
      <c r="P125" s="3228"/>
    </row>
    <row r="126" spans="1:16" s="3230" customFormat="1" ht="21.95" hidden="1" customHeight="1" outlineLevel="1">
      <c r="A126" s="3223"/>
      <c r="B126" s="3133" t="s">
        <v>1927</v>
      </c>
      <c r="C126" s="3224"/>
      <c r="D126" s="3225"/>
      <c r="E126" s="3226"/>
      <c r="F126" s="4029">
        <v>1</v>
      </c>
      <c r="G126" s="4029"/>
      <c r="H126" s="4029"/>
      <c r="I126" s="4029"/>
      <c r="J126" s="4074"/>
      <c r="K126" s="3228"/>
      <c r="L126" s="3228"/>
      <c r="M126" s="3229"/>
      <c r="N126" s="3228"/>
      <c r="O126" s="3228"/>
      <c r="P126" s="3228"/>
    </row>
    <row r="127" spans="1:16" s="3230" customFormat="1" ht="21.95" hidden="1" customHeight="1" outlineLevel="1">
      <c r="A127" s="3223"/>
      <c r="B127" s="3133" t="s">
        <v>1928</v>
      </c>
      <c r="C127" s="3224"/>
      <c r="D127" s="3225"/>
      <c r="E127" s="3226"/>
      <c r="F127" s="4029">
        <v>1</v>
      </c>
      <c r="G127" s="4029"/>
      <c r="H127" s="4029"/>
      <c r="I127" s="4029"/>
      <c r="J127" s="4074"/>
      <c r="K127" s="3228"/>
      <c r="L127" s="3228"/>
      <c r="M127" s="3229"/>
      <c r="N127" s="3228"/>
      <c r="O127" s="3228"/>
      <c r="P127" s="3228"/>
    </row>
    <row r="128" spans="1:16" s="3230" customFormat="1" ht="21.95" customHeight="1" collapsed="1">
      <c r="A128" s="3223"/>
      <c r="B128" s="3133" t="s">
        <v>1929</v>
      </c>
      <c r="C128" s="3224"/>
      <c r="D128" s="3225"/>
      <c r="E128" s="3226"/>
      <c r="F128" s="4029">
        <v>1</v>
      </c>
      <c r="G128" s="4029"/>
      <c r="H128" s="4029"/>
      <c r="I128" s="4029"/>
      <c r="J128" s="4074"/>
      <c r="K128" s="3228"/>
      <c r="L128" s="3228"/>
      <c r="M128" s="3229"/>
      <c r="N128" s="3228"/>
      <c r="O128" s="3228"/>
      <c r="P128" s="3228"/>
    </row>
    <row r="129" spans="1:16" s="3230" customFormat="1" ht="21.95" hidden="1" customHeight="1" outlineLevel="1">
      <c r="A129" s="3223"/>
      <c r="B129" s="3133" t="s">
        <v>1930</v>
      </c>
      <c r="C129" s="3224"/>
      <c r="D129" s="3225"/>
      <c r="E129" s="3226"/>
      <c r="F129" s="4029">
        <v>1</v>
      </c>
      <c r="G129" s="4029"/>
      <c r="H129" s="4029"/>
      <c r="I129" s="4029"/>
      <c r="J129" s="4074"/>
      <c r="K129" s="3228"/>
      <c r="L129" s="3228"/>
      <c r="M129" s="3229"/>
      <c r="N129" s="3228"/>
      <c r="O129" s="3228"/>
      <c r="P129" s="3228"/>
    </row>
    <row r="130" spans="1:16" s="3230" customFormat="1" ht="21.95" hidden="1" customHeight="1" outlineLevel="1">
      <c r="A130" s="3223"/>
      <c r="B130" s="3133" t="s">
        <v>1931</v>
      </c>
      <c r="C130" s="3224"/>
      <c r="D130" s="3225"/>
      <c r="E130" s="3226"/>
      <c r="F130" s="4029">
        <v>1</v>
      </c>
      <c r="G130" s="4029"/>
      <c r="H130" s="4029"/>
      <c r="I130" s="4029"/>
      <c r="J130" s="4074"/>
      <c r="K130" s="3228"/>
      <c r="L130" s="3228"/>
      <c r="M130" s="3229"/>
      <c r="N130" s="3228"/>
      <c r="O130" s="3228"/>
      <c r="P130" s="3228"/>
    </row>
    <row r="131" spans="1:16" s="3230" customFormat="1" ht="21.95" customHeight="1" collapsed="1">
      <c r="A131" s="3266"/>
      <c r="B131" s="3133" t="s">
        <v>1932</v>
      </c>
      <c r="C131" s="3224"/>
      <c r="D131" s="3225"/>
      <c r="E131" s="3226"/>
      <c r="F131" s="4029">
        <v>1</v>
      </c>
      <c r="G131" s="4029"/>
      <c r="H131" s="4029"/>
      <c r="I131" s="4029"/>
      <c r="J131" s="4074"/>
      <c r="K131" s="3228"/>
      <c r="L131" s="3228"/>
      <c r="M131" s="3229"/>
      <c r="N131" s="3228"/>
      <c r="O131" s="3228"/>
      <c r="P131" s="3228"/>
    </row>
    <row r="132" spans="1:16" s="3230" customFormat="1" ht="21.95" hidden="1" customHeight="1" outlineLevel="1">
      <c r="A132" s="3223"/>
      <c r="B132" s="3133" t="s">
        <v>1933</v>
      </c>
      <c r="C132" s="3224"/>
      <c r="D132" s="3225"/>
      <c r="E132" s="3226"/>
      <c r="F132" s="4029">
        <v>1</v>
      </c>
      <c r="G132" s="4029"/>
      <c r="H132" s="4029"/>
      <c r="I132" s="4029"/>
      <c r="J132" s="4074"/>
      <c r="K132" s="3228"/>
      <c r="L132" s="3228"/>
      <c r="M132" s="3229"/>
      <c r="N132" s="3228"/>
      <c r="O132" s="3228"/>
      <c r="P132" s="3228"/>
    </row>
    <row r="133" spans="1:16" s="3230" customFormat="1" ht="21.95" hidden="1" customHeight="1" outlineLevel="1">
      <c r="A133" s="3223"/>
      <c r="B133" s="3133" t="s">
        <v>1934</v>
      </c>
      <c r="C133" s="3224"/>
      <c r="D133" s="3225"/>
      <c r="E133" s="3226"/>
      <c r="F133" s="4029">
        <v>1</v>
      </c>
      <c r="G133" s="4029"/>
      <c r="H133" s="4029"/>
      <c r="I133" s="4029"/>
      <c r="J133" s="4074"/>
      <c r="K133" s="3228"/>
      <c r="L133" s="3228"/>
      <c r="M133" s="3229"/>
      <c r="N133" s="3228"/>
      <c r="O133" s="3228"/>
      <c r="P133" s="3228"/>
    </row>
    <row r="134" spans="1:16" s="3230" customFormat="1" ht="21.95" customHeight="1" collapsed="1">
      <c r="A134" s="3124"/>
      <c r="B134" s="3153" t="s">
        <v>1935</v>
      </c>
      <c r="C134" s="3224"/>
      <c r="D134" s="3225"/>
      <c r="E134" s="3918"/>
      <c r="F134" s="4029">
        <v>1</v>
      </c>
      <c r="G134" s="4029"/>
      <c r="H134" s="4029"/>
      <c r="I134" s="4029"/>
      <c r="J134" s="4075"/>
      <c r="K134" s="3249"/>
      <c r="L134" s="3250"/>
    </row>
    <row r="135" spans="1:16" s="3384" customFormat="1" ht="21.95" customHeight="1">
      <c r="A135" s="4034"/>
      <c r="B135" s="3429"/>
      <c r="C135" s="3661"/>
      <c r="D135" s="3431"/>
      <c r="E135" s="4035"/>
      <c r="F135" s="3530"/>
      <c r="G135" s="4036"/>
      <c r="H135" s="3192"/>
      <c r="I135" s="3192"/>
      <c r="J135" s="3192"/>
    </row>
    <row r="136" spans="1:16" s="3384" customFormat="1" ht="27.95" customHeight="1">
      <c r="A136" s="3984" t="s">
        <v>1144</v>
      </c>
      <c r="B136" s="4682" t="s">
        <v>1743</v>
      </c>
      <c r="C136" s="4683"/>
      <c r="D136" s="4684"/>
      <c r="E136" s="3498" t="s">
        <v>936</v>
      </c>
      <c r="F136" s="4012"/>
      <c r="G136" s="3380"/>
      <c r="H136" s="4013"/>
      <c r="I136" s="4013"/>
      <c r="J136" s="3500" t="s">
        <v>1990</v>
      </c>
      <c r="O136" s="3384">
        <v>9</v>
      </c>
    </row>
    <row r="137" spans="1:16" s="3384" customFormat="1" ht="27.95" customHeight="1">
      <c r="A137" s="3989"/>
      <c r="B137" s="3985" t="s">
        <v>1342</v>
      </c>
      <c r="C137" s="3471"/>
      <c r="D137" s="3472"/>
      <c r="E137" s="3474" t="s">
        <v>943</v>
      </c>
      <c r="F137" s="3991"/>
      <c r="G137" s="3420"/>
      <c r="H137" s="3992"/>
      <c r="I137" s="3992"/>
      <c r="J137" s="3392"/>
    </row>
    <row r="138" spans="1:16" s="3384" customFormat="1" ht="27.95" customHeight="1">
      <c r="A138" s="4024"/>
      <c r="B138" s="3985" t="s">
        <v>1343</v>
      </c>
      <c r="C138" s="3471"/>
      <c r="D138" s="3472"/>
      <c r="E138" s="3474" t="s">
        <v>663</v>
      </c>
      <c r="F138" s="3991"/>
      <c r="G138" s="3420"/>
      <c r="H138" s="3992"/>
      <c r="I138" s="3992"/>
      <c r="J138" s="3392"/>
    </row>
    <row r="139" spans="1:16" s="3478" customFormat="1" ht="26.25">
      <c r="A139" s="4025"/>
      <c r="B139" s="3423" t="s">
        <v>189</v>
      </c>
      <c r="C139" s="3651">
        <v>30</v>
      </c>
      <c r="D139" s="4026" t="s">
        <v>244</v>
      </c>
      <c r="E139" s="4027"/>
      <c r="F139" s="4028" t="s">
        <v>24</v>
      </c>
      <c r="G139" s="4029"/>
      <c r="H139" s="4028"/>
      <c r="I139" s="4028"/>
      <c r="J139" s="3137"/>
    </row>
    <row r="140" spans="1:16" s="3478" customFormat="1" ht="26.25">
      <c r="A140" s="4030"/>
      <c r="B140" s="3133" t="s">
        <v>1884</v>
      </c>
      <c r="C140" s="3506">
        <v>2</v>
      </c>
      <c r="D140" s="3225" t="s">
        <v>1939</v>
      </c>
      <c r="E140" s="3474"/>
      <c r="F140" s="4028" t="s">
        <v>24</v>
      </c>
      <c r="G140" s="3506"/>
      <c r="H140" s="4028"/>
      <c r="I140" s="4028"/>
      <c r="J140" s="3137"/>
    </row>
    <row r="141" spans="1:16" s="3478" customFormat="1" ht="26.25">
      <c r="A141" s="4030"/>
      <c r="B141" s="3133" t="s">
        <v>1888</v>
      </c>
      <c r="C141" s="3506">
        <v>2</v>
      </c>
      <c r="D141" s="3225" t="s">
        <v>1939</v>
      </c>
      <c r="E141" s="3474"/>
      <c r="F141" s="4028" t="s">
        <v>24</v>
      </c>
      <c r="G141" s="3506"/>
      <c r="H141" s="4028"/>
      <c r="I141" s="4028"/>
      <c r="J141" s="3137"/>
    </row>
    <row r="142" spans="1:16" s="3478" customFormat="1" ht="26.25">
      <c r="A142" s="4030"/>
      <c r="B142" s="3133" t="s">
        <v>1892</v>
      </c>
      <c r="C142" s="3506">
        <v>2</v>
      </c>
      <c r="D142" s="3225" t="s">
        <v>1939</v>
      </c>
      <c r="E142" s="3474"/>
      <c r="F142" s="4028" t="s">
        <v>24</v>
      </c>
      <c r="G142" s="3506"/>
      <c r="H142" s="4028"/>
      <c r="I142" s="4028"/>
      <c r="J142" s="3137"/>
    </row>
    <row r="143" spans="1:16" s="3478" customFormat="1" ht="26.25">
      <c r="A143" s="4030"/>
      <c r="B143" s="3133" t="s">
        <v>1897</v>
      </c>
      <c r="C143" s="3506">
        <v>2</v>
      </c>
      <c r="D143" s="3225" t="s">
        <v>1939</v>
      </c>
      <c r="E143" s="3474"/>
      <c r="F143" s="4028" t="s">
        <v>24</v>
      </c>
      <c r="G143" s="3506"/>
      <c r="H143" s="4028"/>
      <c r="I143" s="4028"/>
      <c r="J143" s="3594"/>
    </row>
    <row r="144" spans="1:16" s="3478" customFormat="1" ht="26.25">
      <c r="A144" s="4030"/>
      <c r="B144" s="3133" t="s">
        <v>1900</v>
      </c>
      <c r="C144" s="3506">
        <v>2</v>
      </c>
      <c r="D144" s="3225" t="s">
        <v>1939</v>
      </c>
      <c r="E144" s="3474"/>
      <c r="F144" s="4028" t="s">
        <v>24</v>
      </c>
      <c r="G144" s="3506"/>
      <c r="H144" s="4028"/>
      <c r="I144" s="4028"/>
      <c r="J144" s="3594"/>
    </row>
    <row r="145" spans="1:15" s="3478" customFormat="1" ht="26.25">
      <c r="A145" s="4030"/>
      <c r="B145" s="3133" t="s">
        <v>1905</v>
      </c>
      <c r="C145" s="3506">
        <v>2</v>
      </c>
      <c r="D145" s="3225" t="s">
        <v>1939</v>
      </c>
      <c r="E145" s="3474"/>
      <c r="F145" s="4028" t="s">
        <v>24</v>
      </c>
      <c r="G145" s="3506"/>
      <c r="H145" s="4028"/>
      <c r="I145" s="4028"/>
      <c r="J145" s="3594"/>
    </row>
    <row r="146" spans="1:15" s="3478" customFormat="1" ht="26.25">
      <c r="A146" s="4030"/>
      <c r="B146" s="3133" t="s">
        <v>1909</v>
      </c>
      <c r="C146" s="3506">
        <v>2</v>
      </c>
      <c r="D146" s="3225" t="s">
        <v>1939</v>
      </c>
      <c r="E146" s="3474"/>
      <c r="F146" s="4028" t="s">
        <v>24</v>
      </c>
      <c r="G146" s="3506"/>
      <c r="H146" s="4028"/>
      <c r="I146" s="4028"/>
      <c r="J146" s="3594"/>
    </row>
    <row r="147" spans="1:15" s="3478" customFormat="1" ht="26.25">
      <c r="A147" s="4030"/>
      <c r="B147" s="3133" t="s">
        <v>1910</v>
      </c>
      <c r="C147" s="3506">
        <v>2</v>
      </c>
      <c r="D147" s="3225" t="s">
        <v>1939</v>
      </c>
      <c r="E147" s="3474"/>
      <c r="F147" s="4028" t="s">
        <v>24</v>
      </c>
      <c r="G147" s="3506"/>
      <c r="H147" s="4028"/>
      <c r="I147" s="4028"/>
      <c r="J147" s="3594"/>
    </row>
    <row r="148" spans="1:15" s="3478" customFormat="1" ht="26.25">
      <c r="A148" s="4030"/>
      <c r="B148" s="3133" t="s">
        <v>1913</v>
      </c>
      <c r="C148" s="3506">
        <v>2</v>
      </c>
      <c r="D148" s="3225" t="s">
        <v>1939</v>
      </c>
      <c r="E148" s="3474"/>
      <c r="F148" s="4028" t="s">
        <v>24</v>
      </c>
      <c r="G148" s="3506"/>
      <c r="H148" s="4028"/>
      <c r="I148" s="4028"/>
      <c r="J148" s="3594"/>
    </row>
    <row r="149" spans="1:15" s="3478" customFormat="1" ht="26.25">
      <c r="A149" s="4030"/>
      <c r="B149" s="3133" t="s">
        <v>1917</v>
      </c>
      <c r="C149" s="3506">
        <v>2</v>
      </c>
      <c r="D149" s="3225" t="s">
        <v>1939</v>
      </c>
      <c r="E149" s="3474"/>
      <c r="F149" s="4028" t="s">
        <v>24</v>
      </c>
      <c r="G149" s="3506"/>
      <c r="H149" s="4028"/>
      <c r="I149" s="4028"/>
      <c r="J149" s="3594"/>
    </row>
    <row r="150" spans="1:15" s="3478" customFormat="1" ht="26.25">
      <c r="A150" s="4030"/>
      <c r="B150" s="3133" t="s">
        <v>1921</v>
      </c>
      <c r="C150" s="3506">
        <v>2</v>
      </c>
      <c r="D150" s="3225" t="s">
        <v>1939</v>
      </c>
      <c r="E150" s="3474"/>
      <c r="F150" s="4028" t="s">
        <v>24</v>
      </c>
      <c r="G150" s="3506"/>
      <c r="H150" s="4028"/>
      <c r="I150" s="4028"/>
      <c r="J150" s="3594"/>
    </row>
    <row r="151" spans="1:15" s="3478" customFormat="1" ht="26.25">
      <c r="A151" s="4030"/>
      <c r="B151" s="3133" t="s">
        <v>1926</v>
      </c>
      <c r="C151" s="3506">
        <v>2</v>
      </c>
      <c r="D151" s="3225" t="s">
        <v>1939</v>
      </c>
      <c r="E151" s="3474"/>
      <c r="F151" s="4028" t="s">
        <v>24</v>
      </c>
      <c r="G151" s="3506"/>
      <c r="H151" s="4028"/>
      <c r="I151" s="4028"/>
      <c r="J151" s="3594"/>
    </row>
    <row r="152" spans="1:15" s="3478" customFormat="1" ht="26.25">
      <c r="A152" s="4030"/>
      <c r="B152" s="3133" t="s">
        <v>1929</v>
      </c>
      <c r="C152" s="3506">
        <v>2</v>
      </c>
      <c r="D152" s="3225" t="s">
        <v>1939</v>
      </c>
      <c r="E152" s="3474"/>
      <c r="F152" s="4028" t="s">
        <v>24</v>
      </c>
      <c r="G152" s="3506"/>
      <c r="H152" s="4028"/>
      <c r="I152" s="4028"/>
      <c r="J152" s="3594"/>
    </row>
    <row r="153" spans="1:15" s="3478" customFormat="1" ht="26.25">
      <c r="A153" s="4030"/>
      <c r="B153" s="3133" t="s">
        <v>1932</v>
      </c>
      <c r="C153" s="3506">
        <v>2</v>
      </c>
      <c r="D153" s="3225" t="s">
        <v>1939</v>
      </c>
      <c r="E153" s="3474"/>
      <c r="F153" s="4028" t="s">
        <v>24</v>
      </c>
      <c r="G153" s="3506"/>
      <c r="H153" s="4028"/>
      <c r="I153" s="4028"/>
      <c r="J153" s="3594"/>
    </row>
    <row r="154" spans="1:15" s="3478" customFormat="1" ht="26.25">
      <c r="A154" s="4030"/>
      <c r="B154" s="3153" t="s">
        <v>1935</v>
      </c>
      <c r="C154" s="3506">
        <v>2</v>
      </c>
      <c r="D154" s="3225" t="s">
        <v>1939</v>
      </c>
      <c r="E154" s="3474"/>
      <c r="F154" s="4028" t="s">
        <v>24</v>
      </c>
      <c r="G154" s="3506"/>
      <c r="H154" s="4028"/>
      <c r="I154" s="4028"/>
      <c r="J154" s="3594"/>
    </row>
    <row r="155" spans="1:15" s="3478" customFormat="1" ht="26.25">
      <c r="A155" s="4030"/>
      <c r="B155" s="3153"/>
      <c r="C155" s="3506"/>
      <c r="D155" s="3225"/>
      <c r="E155" s="4031"/>
      <c r="F155" s="4028"/>
      <c r="G155" s="3506"/>
      <c r="H155" s="4028"/>
      <c r="I155" s="4028"/>
      <c r="J155" s="3594"/>
    </row>
    <row r="156" spans="1:15" s="3478" customFormat="1" ht="26.25">
      <c r="A156" s="4030"/>
      <c r="B156" s="3153"/>
      <c r="C156" s="3506"/>
      <c r="D156" s="3225"/>
      <c r="E156" s="4031"/>
      <c r="F156" s="4028"/>
      <c r="G156" s="3506"/>
      <c r="H156" s="4028"/>
      <c r="I156" s="4028"/>
      <c r="J156" s="3594"/>
    </row>
    <row r="157" spans="1:15" s="3384" customFormat="1" ht="27.95" customHeight="1">
      <c r="A157" s="4020"/>
      <c r="B157" s="3423"/>
      <c r="C157" s="3651"/>
      <c r="D157" s="3425"/>
      <c r="E157" s="4032"/>
      <c r="F157" s="3389"/>
      <c r="G157" s="3838"/>
      <c r="H157" s="3128"/>
      <c r="I157" s="3128"/>
      <c r="J157" s="3128"/>
    </row>
    <row r="158" spans="1:15" s="3384" customFormat="1" ht="27.95" customHeight="1">
      <c r="A158" s="4033"/>
      <c r="B158" s="4673" t="s">
        <v>1744</v>
      </c>
      <c r="C158" s="4674"/>
      <c r="D158" s="4675"/>
      <c r="E158" s="3474" t="s">
        <v>936</v>
      </c>
      <c r="F158" s="3991"/>
      <c r="G158" s="3389"/>
      <c r="H158" s="3992"/>
      <c r="I158" s="3992"/>
      <c r="J158" s="3594" t="s">
        <v>1990</v>
      </c>
      <c r="K158" s="3384" t="s">
        <v>1947</v>
      </c>
      <c r="O158" s="3384">
        <v>10</v>
      </c>
    </row>
    <row r="159" spans="1:15" s="3384" customFormat="1" ht="27.95" customHeight="1">
      <c r="A159" s="3989"/>
      <c r="B159" s="3985" t="s">
        <v>1611</v>
      </c>
      <c r="C159" s="3471"/>
      <c r="D159" s="3472"/>
      <c r="E159" s="3474" t="s">
        <v>943</v>
      </c>
      <c r="F159" s="3991"/>
      <c r="G159" s="3420"/>
      <c r="H159" s="3992"/>
      <c r="I159" s="3992"/>
      <c r="J159" s="3392"/>
    </row>
    <row r="160" spans="1:15" s="3384" customFormat="1" ht="27.95" customHeight="1">
      <c r="A160" s="4024"/>
      <c r="B160" s="4673" t="s">
        <v>1612</v>
      </c>
      <c r="C160" s="4674"/>
      <c r="D160" s="4675"/>
      <c r="E160" s="3474" t="s">
        <v>663</v>
      </c>
      <c r="F160" s="3991"/>
      <c r="G160" s="3420"/>
      <c r="H160" s="3992"/>
      <c r="I160" s="3992"/>
      <c r="J160" s="3392"/>
    </row>
    <row r="161" spans="1:15" s="3384" customFormat="1" ht="27.95" customHeight="1">
      <c r="A161" s="4025"/>
      <c r="B161" s="3423" t="s">
        <v>189</v>
      </c>
      <c r="C161" s="3504" t="s">
        <v>1613</v>
      </c>
      <c r="D161" s="3425"/>
      <c r="E161" s="3612"/>
      <c r="F161" s="3513" t="s">
        <v>24</v>
      </c>
      <c r="G161" s="3286"/>
      <c r="H161" s="3524"/>
      <c r="I161" s="3524"/>
      <c r="J161" s="3128"/>
    </row>
    <row r="162" spans="1:15" s="3384" customFormat="1" ht="27.95" customHeight="1">
      <c r="A162" s="4025"/>
      <c r="B162" s="3423"/>
      <c r="C162" s="3504"/>
      <c r="D162" s="3425"/>
      <c r="E162" s="3612"/>
      <c r="F162" s="3513"/>
      <c r="G162" s="3286"/>
      <c r="H162" s="3524"/>
      <c r="I162" s="3524"/>
      <c r="J162" s="3128"/>
    </row>
    <row r="163" spans="1:15" s="3384" customFormat="1" ht="27.95" customHeight="1">
      <c r="A163" s="4025"/>
      <c r="B163" s="3423"/>
      <c r="C163" s="3504"/>
      <c r="D163" s="3425"/>
      <c r="E163" s="3612"/>
      <c r="F163" s="3513"/>
      <c r="G163" s="3286"/>
      <c r="H163" s="3524"/>
      <c r="I163" s="3524"/>
      <c r="J163" s="3128"/>
    </row>
    <row r="164" spans="1:15" s="3384" customFormat="1" ht="27.95" customHeight="1">
      <c r="A164" s="4025"/>
      <c r="B164" s="3423"/>
      <c r="C164" s="3504"/>
      <c r="D164" s="3425"/>
      <c r="E164" s="3612"/>
      <c r="F164" s="3513"/>
      <c r="G164" s="3286"/>
      <c r="H164" s="3524"/>
      <c r="I164" s="3524"/>
      <c r="J164" s="3128"/>
    </row>
    <row r="165" spans="1:15" s="3384" customFormat="1" ht="27.95" customHeight="1">
      <c r="A165" s="4034"/>
      <c r="B165" s="3429"/>
      <c r="C165" s="3661"/>
      <c r="D165" s="3431"/>
      <c r="E165" s="4035"/>
      <c r="F165" s="3530"/>
      <c r="G165" s="4036"/>
      <c r="H165" s="3192"/>
      <c r="I165" s="3192"/>
      <c r="J165" s="3192"/>
    </row>
    <row r="166" spans="1:15" ht="27.95" customHeight="1">
      <c r="A166" s="1749" t="s">
        <v>1144</v>
      </c>
      <c r="B166" s="2084" t="s">
        <v>1745</v>
      </c>
      <c r="C166" s="2910"/>
      <c r="D166" s="2911"/>
      <c r="E166" s="2554" t="s">
        <v>936</v>
      </c>
      <c r="F166" s="1989"/>
      <c r="G166" s="1864"/>
      <c r="H166" s="1753"/>
      <c r="I166" s="1753"/>
      <c r="J166" s="2360" t="s">
        <v>2193</v>
      </c>
      <c r="O166" s="201">
        <v>11</v>
      </c>
    </row>
    <row r="167" spans="1:15" ht="27.95" customHeight="1">
      <c r="A167" s="1667"/>
      <c r="B167" s="1703" t="s">
        <v>1410</v>
      </c>
      <c r="C167" s="1757"/>
      <c r="D167" s="1758"/>
      <c r="E167" s="2389" t="s">
        <v>943</v>
      </c>
      <c r="F167" s="1839"/>
      <c r="G167" s="1840"/>
      <c r="H167" s="1755"/>
      <c r="I167" s="1755"/>
      <c r="J167" s="92"/>
    </row>
    <row r="168" spans="1:15" ht="27.95" customHeight="1">
      <c r="A168" s="1972"/>
      <c r="B168" s="1703" t="s">
        <v>1417</v>
      </c>
      <c r="C168" s="1757"/>
      <c r="D168" s="1758"/>
      <c r="E168" s="2389" t="s">
        <v>663</v>
      </c>
      <c r="F168" s="1839"/>
      <c r="G168" s="1840"/>
      <c r="H168" s="1755"/>
      <c r="I168" s="1755"/>
      <c r="J168" s="92"/>
    </row>
    <row r="169" spans="1:15" s="1692" customFormat="1" ht="26.25">
      <c r="A169" s="2557"/>
      <c r="B169" s="2187" t="s">
        <v>38</v>
      </c>
      <c r="C169" s="2558">
        <v>6676</v>
      </c>
      <c r="D169" s="2559" t="s">
        <v>83</v>
      </c>
      <c r="E169" s="2389"/>
      <c r="F169" s="1686">
        <v>0</v>
      </c>
      <c r="G169" s="3015">
        <f>SUM(G170:G184)</f>
        <v>3110</v>
      </c>
      <c r="H169" s="2560"/>
      <c r="I169" s="2980">
        <f>IF(OR(G169=F169,G169&gt;F169),1,0)</f>
        <v>1</v>
      </c>
      <c r="J169" s="2371"/>
    </row>
    <row r="170" spans="1:15" s="1692" customFormat="1" ht="26.25">
      <c r="A170" s="2399"/>
      <c r="B170" s="824" t="s">
        <v>1884</v>
      </c>
      <c r="C170" s="2561">
        <v>518</v>
      </c>
      <c r="D170" s="1797" t="s">
        <v>1939</v>
      </c>
      <c r="E170" s="2389"/>
      <c r="F170" s="1686">
        <v>0</v>
      </c>
      <c r="G170" s="3015">
        <v>458</v>
      </c>
      <c r="H170" s="2562"/>
      <c r="I170" s="2980">
        <f t="shared" ref="I170:I184" si="2">IF(OR(G170=F170,G170&gt;F170),1,0)</f>
        <v>1</v>
      </c>
      <c r="J170" s="2371"/>
    </row>
    <row r="171" spans="1:15" s="1692" customFormat="1" ht="26.25">
      <c r="A171" s="2399"/>
      <c r="B171" s="824" t="s">
        <v>1888</v>
      </c>
      <c r="C171" s="2561">
        <v>447</v>
      </c>
      <c r="D171" s="1797" t="s">
        <v>1939</v>
      </c>
      <c r="E171" s="2389"/>
      <c r="F171" s="1686">
        <v>0</v>
      </c>
      <c r="G171" s="3015">
        <v>154</v>
      </c>
      <c r="H171" s="2562"/>
      <c r="I171" s="2980">
        <f t="shared" si="2"/>
        <v>1</v>
      </c>
      <c r="J171" s="2371"/>
    </row>
    <row r="172" spans="1:15" s="1692" customFormat="1" ht="26.25">
      <c r="A172" s="2399"/>
      <c r="B172" s="824" t="s">
        <v>1892</v>
      </c>
      <c r="C172" s="2561">
        <v>581</v>
      </c>
      <c r="D172" s="1797" t="s">
        <v>1939</v>
      </c>
      <c r="E172" s="2389"/>
      <c r="F172" s="1686">
        <v>0</v>
      </c>
      <c r="G172" s="3015">
        <v>430</v>
      </c>
      <c r="H172" s="2562"/>
      <c r="I172" s="2980">
        <f t="shared" si="2"/>
        <v>1</v>
      </c>
      <c r="J172" s="2371"/>
    </row>
    <row r="173" spans="1:15" s="1692" customFormat="1" ht="26.25">
      <c r="A173" s="2399"/>
      <c r="B173" s="824" t="s">
        <v>1897</v>
      </c>
      <c r="C173" s="2563">
        <v>558</v>
      </c>
      <c r="D173" s="1797" t="s">
        <v>1939</v>
      </c>
      <c r="E173" s="2389"/>
      <c r="F173" s="1686">
        <v>0</v>
      </c>
      <c r="G173" s="3015">
        <v>190</v>
      </c>
      <c r="H173" s="2564"/>
      <c r="I173" s="2980">
        <f t="shared" si="2"/>
        <v>1</v>
      </c>
      <c r="J173" s="2402"/>
    </row>
    <row r="174" spans="1:15" s="1692" customFormat="1" ht="26.25">
      <c r="A174" s="2399"/>
      <c r="B174" s="824" t="s">
        <v>1900</v>
      </c>
      <c r="C174" s="2563">
        <v>485</v>
      </c>
      <c r="D174" s="1797" t="s">
        <v>1939</v>
      </c>
      <c r="E174" s="2389"/>
      <c r="F174" s="1686">
        <v>0</v>
      </c>
      <c r="G174" s="3015">
        <v>182</v>
      </c>
      <c r="H174" s="2564"/>
      <c r="I174" s="2980">
        <f t="shared" si="2"/>
        <v>1</v>
      </c>
      <c r="J174" s="2402"/>
    </row>
    <row r="175" spans="1:15" s="1692" customFormat="1" ht="26.25">
      <c r="A175" s="2399"/>
      <c r="B175" s="824" t="s">
        <v>1905</v>
      </c>
      <c r="C175" s="2563">
        <v>619</v>
      </c>
      <c r="D175" s="1797" t="s">
        <v>1939</v>
      </c>
      <c r="E175" s="2389"/>
      <c r="F175" s="1686">
        <v>0</v>
      </c>
      <c r="G175" s="3015">
        <v>197</v>
      </c>
      <c r="H175" s="2564"/>
      <c r="I175" s="2980">
        <f t="shared" si="2"/>
        <v>1</v>
      </c>
      <c r="J175" s="2402"/>
    </row>
    <row r="176" spans="1:15" s="1692" customFormat="1" ht="26.25">
      <c r="A176" s="2399"/>
      <c r="B176" s="824" t="s">
        <v>1909</v>
      </c>
      <c r="C176" s="2563">
        <v>533</v>
      </c>
      <c r="D176" s="1797" t="s">
        <v>1939</v>
      </c>
      <c r="E176" s="2389"/>
      <c r="F176" s="1686">
        <v>0</v>
      </c>
      <c r="G176" s="3015">
        <v>124</v>
      </c>
      <c r="H176" s="2564"/>
      <c r="I176" s="2980">
        <f t="shared" si="2"/>
        <v>1</v>
      </c>
      <c r="J176" s="2402"/>
    </row>
    <row r="177" spans="1:10" s="1692" customFormat="1" ht="26.25">
      <c r="A177" s="2399"/>
      <c r="B177" s="824" t="s">
        <v>1910</v>
      </c>
      <c r="C177" s="2563">
        <v>251</v>
      </c>
      <c r="D177" s="1797" t="s">
        <v>1939</v>
      </c>
      <c r="E177" s="2389"/>
      <c r="F177" s="1686">
        <v>0</v>
      </c>
      <c r="G177" s="3015">
        <v>62</v>
      </c>
      <c r="H177" s="2564"/>
      <c r="I177" s="2980">
        <f t="shared" si="2"/>
        <v>1</v>
      </c>
      <c r="J177" s="2402"/>
    </row>
    <row r="178" spans="1:10" s="1692" customFormat="1" ht="26.25">
      <c r="A178" s="2399"/>
      <c r="B178" s="824" t="s">
        <v>1913</v>
      </c>
      <c r="C178" s="2563">
        <v>284</v>
      </c>
      <c r="D178" s="1797" t="s">
        <v>1939</v>
      </c>
      <c r="E178" s="2389"/>
      <c r="F178" s="1686">
        <v>0</v>
      </c>
      <c r="G178" s="3015">
        <v>65</v>
      </c>
      <c r="H178" s="2564"/>
      <c r="I178" s="2980">
        <f t="shared" si="2"/>
        <v>1</v>
      </c>
      <c r="J178" s="2402"/>
    </row>
    <row r="179" spans="1:10" s="1692" customFormat="1" ht="26.25">
      <c r="A179" s="2399"/>
      <c r="B179" s="824" t="s">
        <v>1917</v>
      </c>
      <c r="C179" s="2563">
        <v>485</v>
      </c>
      <c r="D179" s="1797" t="s">
        <v>1939</v>
      </c>
      <c r="E179" s="2389"/>
      <c r="F179" s="1686">
        <v>0</v>
      </c>
      <c r="G179" s="3015">
        <v>123</v>
      </c>
      <c r="H179" s="2564"/>
      <c r="I179" s="2980">
        <f t="shared" si="2"/>
        <v>1</v>
      </c>
      <c r="J179" s="2402"/>
    </row>
    <row r="180" spans="1:10" s="1692" customFormat="1" ht="26.25">
      <c r="A180" s="2399"/>
      <c r="B180" s="824" t="s">
        <v>1921</v>
      </c>
      <c r="C180" s="2563">
        <v>493</v>
      </c>
      <c r="D180" s="1797" t="s">
        <v>1939</v>
      </c>
      <c r="E180" s="2389"/>
      <c r="F180" s="1686">
        <v>0</v>
      </c>
      <c r="G180" s="3015">
        <v>124</v>
      </c>
      <c r="H180" s="2564"/>
      <c r="I180" s="2980">
        <f t="shared" si="2"/>
        <v>1</v>
      </c>
      <c r="J180" s="2402"/>
    </row>
    <row r="181" spans="1:10" s="1692" customFormat="1" ht="26.25">
      <c r="A181" s="2399"/>
      <c r="B181" s="824" t="s">
        <v>1926</v>
      </c>
      <c r="C181" s="2563">
        <v>507</v>
      </c>
      <c r="D181" s="1797" t="s">
        <v>1939</v>
      </c>
      <c r="E181" s="2389"/>
      <c r="F181" s="1686">
        <v>0</v>
      </c>
      <c r="G181" s="3015">
        <v>114</v>
      </c>
      <c r="H181" s="2564"/>
      <c r="I181" s="2980">
        <f t="shared" si="2"/>
        <v>1</v>
      </c>
      <c r="J181" s="2402"/>
    </row>
    <row r="182" spans="1:10" s="1692" customFormat="1" ht="26.25">
      <c r="A182" s="2399"/>
      <c r="B182" s="824" t="s">
        <v>1929</v>
      </c>
      <c r="C182" s="2563">
        <v>340</v>
      </c>
      <c r="D182" s="1797" t="s">
        <v>1939</v>
      </c>
      <c r="E182" s="2389"/>
      <c r="F182" s="1686">
        <v>0</v>
      </c>
      <c r="G182" s="3015">
        <v>95</v>
      </c>
      <c r="H182" s="2564"/>
      <c r="I182" s="2980">
        <f t="shared" si="2"/>
        <v>1</v>
      </c>
      <c r="J182" s="2402"/>
    </row>
    <row r="183" spans="1:10" s="1692" customFormat="1" ht="26.25">
      <c r="A183" s="2399"/>
      <c r="B183" s="824" t="s">
        <v>1932</v>
      </c>
      <c r="C183" s="2563">
        <v>297</v>
      </c>
      <c r="D183" s="1797" t="s">
        <v>1939</v>
      </c>
      <c r="E183" s="2389"/>
      <c r="F183" s="1686">
        <v>0</v>
      </c>
      <c r="G183" s="3015">
        <v>359</v>
      </c>
      <c r="H183" s="2564"/>
      <c r="I183" s="2980">
        <f t="shared" si="2"/>
        <v>1</v>
      </c>
      <c r="J183" s="2402"/>
    </row>
    <row r="184" spans="1:10" s="1692" customFormat="1" ht="26.25">
      <c r="A184" s="2399"/>
      <c r="B184" s="866" t="s">
        <v>1935</v>
      </c>
      <c r="C184" s="2563">
        <v>278</v>
      </c>
      <c r="D184" s="1797" t="s">
        <v>1939</v>
      </c>
      <c r="E184" s="2389"/>
      <c r="F184" s="1686">
        <v>0</v>
      </c>
      <c r="G184" s="3015">
        <v>433</v>
      </c>
      <c r="H184" s="2564"/>
      <c r="I184" s="2980">
        <f t="shared" si="2"/>
        <v>1</v>
      </c>
      <c r="J184" s="2402"/>
    </row>
    <row r="185" spans="1:10" ht="27.95" customHeight="1">
      <c r="A185" s="1762"/>
      <c r="B185" s="820"/>
      <c r="C185" s="1992"/>
      <c r="D185" s="818"/>
      <c r="E185" s="1839"/>
      <c r="F185" s="1839"/>
      <c r="G185" s="1832"/>
      <c r="H185" s="1931"/>
      <c r="I185" s="1931"/>
      <c r="J185" s="1931"/>
    </row>
    <row r="186" spans="1:10" ht="27.95" customHeight="1">
      <c r="A186" s="1762"/>
      <c r="B186" s="820"/>
      <c r="C186" s="1992"/>
      <c r="D186" s="818"/>
      <c r="E186" s="1839"/>
      <c r="F186" s="1839"/>
      <c r="G186" s="1832"/>
      <c r="H186" s="1931"/>
      <c r="I186" s="1931"/>
      <c r="J186" s="1931"/>
    </row>
    <row r="187" spans="1:10" ht="27.95" customHeight="1">
      <c r="A187" s="1762"/>
      <c r="B187" s="820"/>
      <c r="C187" s="1992"/>
      <c r="D187" s="818"/>
      <c r="E187" s="1839"/>
      <c r="F187" s="1839"/>
      <c r="G187" s="1832"/>
      <c r="H187" s="1931"/>
      <c r="I187" s="1931"/>
      <c r="J187" s="1931"/>
    </row>
    <row r="188" spans="1:10" ht="27.95" customHeight="1">
      <c r="A188" s="1762"/>
      <c r="B188" s="820"/>
      <c r="C188" s="1992"/>
      <c r="D188" s="818"/>
      <c r="E188" s="1839"/>
      <c r="F188" s="1839"/>
      <c r="G188" s="1832"/>
      <c r="H188" s="1931"/>
      <c r="I188" s="1931"/>
      <c r="J188" s="1931"/>
    </row>
    <row r="189" spans="1:10" ht="27.95" customHeight="1">
      <c r="A189" s="1762"/>
      <c r="B189" s="820"/>
      <c r="C189" s="817"/>
      <c r="D189" s="818"/>
      <c r="E189" s="1839"/>
      <c r="F189" s="1839"/>
      <c r="G189" s="1832"/>
      <c r="H189" s="1931"/>
      <c r="I189" s="1931"/>
      <c r="J189" s="1931"/>
    </row>
    <row r="190" spans="1:10" ht="27.95" customHeight="1">
      <c r="A190" s="1762"/>
      <c r="B190" s="2198"/>
      <c r="C190" s="2199"/>
      <c r="D190" s="2200"/>
      <c r="E190" s="1988"/>
      <c r="F190" s="1839"/>
      <c r="G190" s="1832"/>
      <c r="H190" s="1755"/>
      <c r="I190" s="1755"/>
      <c r="J190" s="92"/>
    </row>
    <row r="191" spans="1:10" ht="27.95" customHeight="1">
      <c r="A191" s="1762"/>
      <c r="B191" s="2198"/>
      <c r="C191" s="2199"/>
      <c r="D191" s="2200"/>
      <c r="E191" s="1988"/>
      <c r="F191" s="1839"/>
      <c r="G191" s="1832"/>
      <c r="H191" s="1755"/>
      <c r="I191" s="1755"/>
      <c r="J191" s="92"/>
    </row>
    <row r="192" spans="1:10" ht="27.95" customHeight="1">
      <c r="A192" s="1762"/>
      <c r="B192" s="2198"/>
      <c r="C192" s="2199"/>
      <c r="D192" s="2200"/>
      <c r="E192" s="1988"/>
      <c r="F192" s="1839"/>
      <c r="G192" s="1832"/>
      <c r="H192" s="1755"/>
      <c r="I192" s="1755"/>
      <c r="J192" s="92"/>
    </row>
    <row r="193" spans="1:16" ht="27.95" customHeight="1">
      <c r="A193" s="1762"/>
      <c r="B193" s="2198"/>
      <c r="C193" s="2199"/>
      <c r="D193" s="2200"/>
      <c r="E193" s="1988"/>
      <c r="F193" s="1839"/>
      <c r="G193" s="1832"/>
      <c r="H193" s="1755"/>
      <c r="I193" s="1755"/>
      <c r="J193" s="92"/>
    </row>
    <row r="194" spans="1:16" ht="27.95" customHeight="1">
      <c r="A194" s="1762"/>
      <c r="B194" s="2198"/>
      <c r="C194" s="2199"/>
      <c r="D194" s="2200"/>
      <c r="E194" s="1988"/>
      <c r="F194" s="1839"/>
      <c r="G194" s="1832"/>
      <c r="H194" s="1755"/>
      <c r="I194" s="1755"/>
      <c r="J194" s="92"/>
    </row>
    <row r="195" spans="1:16" ht="27.95" customHeight="1">
      <c r="A195" s="1981"/>
      <c r="B195" s="1982"/>
      <c r="C195" s="1983"/>
      <c r="D195" s="1984"/>
      <c r="E195" s="1991"/>
      <c r="F195" s="1953"/>
      <c r="G195" s="1937"/>
      <c r="H195" s="1765"/>
      <c r="I195" s="1765"/>
      <c r="J195" s="97"/>
    </row>
    <row r="196" spans="1:16" s="3384" customFormat="1" ht="27.95" customHeight="1">
      <c r="A196" s="3984" t="s">
        <v>1148</v>
      </c>
      <c r="B196" s="4691" t="s">
        <v>1746</v>
      </c>
      <c r="C196" s="4692"/>
      <c r="D196" s="4693"/>
      <c r="E196" s="3498" t="s">
        <v>936</v>
      </c>
      <c r="F196" s="4012"/>
      <c r="G196" s="3295"/>
      <c r="H196" s="3194"/>
      <c r="I196" s="4037"/>
      <c r="J196" s="4038" t="s">
        <v>1942</v>
      </c>
      <c r="O196" s="3384">
        <v>12</v>
      </c>
    </row>
    <row r="197" spans="1:16" s="3384" customFormat="1" ht="27.95" customHeight="1">
      <c r="A197" s="3990"/>
      <c r="B197" s="4039" t="s">
        <v>1391</v>
      </c>
      <c r="C197" s="4039"/>
      <c r="D197" s="4039"/>
      <c r="E197" s="3474" t="s">
        <v>943</v>
      </c>
      <c r="F197" s="3991"/>
      <c r="G197" s="3086"/>
      <c r="H197" s="3076"/>
      <c r="I197" s="4040"/>
      <c r="J197" s="3392"/>
    </row>
    <row r="198" spans="1:16" s="3384" customFormat="1" ht="27.95" customHeight="1">
      <c r="A198" s="3073"/>
      <c r="B198" s="4041" t="s">
        <v>2104</v>
      </c>
      <c r="C198" s="4039"/>
      <c r="D198" s="4039"/>
      <c r="E198" s="3474" t="s">
        <v>663</v>
      </c>
      <c r="F198" s="3991"/>
      <c r="G198" s="3086"/>
      <c r="H198" s="3076"/>
      <c r="I198" s="4040"/>
      <c r="J198" s="3392"/>
    </row>
    <row r="199" spans="1:16" s="3384" customFormat="1" ht="27.95" customHeight="1">
      <c r="A199" s="4042"/>
      <c r="B199" s="3397" t="s">
        <v>38</v>
      </c>
      <c r="C199" s="3651">
        <v>156</v>
      </c>
      <c r="D199" s="4026" t="s">
        <v>1153</v>
      </c>
      <c r="E199" s="3474"/>
      <c r="F199" s="4043" t="s">
        <v>24</v>
      </c>
      <c r="G199" s="4043"/>
      <c r="H199" s="4029"/>
      <c r="I199" s="3596"/>
      <c r="J199" s="3128"/>
    </row>
    <row r="200" spans="1:16" s="3230" customFormat="1" ht="26.25" hidden="1" outlineLevel="1">
      <c r="A200" s="3223"/>
      <c r="B200" s="3133" t="s">
        <v>1880</v>
      </c>
      <c r="C200" s="3768">
        <v>5</v>
      </c>
      <c r="D200" s="3225" t="s">
        <v>1939</v>
      </c>
      <c r="E200" s="3226"/>
      <c r="F200" s="4043" t="s">
        <v>24</v>
      </c>
      <c r="G200" s="4043"/>
      <c r="H200" s="4029"/>
      <c r="I200" s="3596"/>
      <c r="J200" s="3601"/>
      <c r="K200" s="3228"/>
      <c r="L200" s="3228"/>
      <c r="M200" s="3229"/>
      <c r="N200" s="3228"/>
      <c r="O200" s="3228"/>
      <c r="P200" s="3228"/>
    </row>
    <row r="201" spans="1:16" s="3230" customFormat="1" ht="26.25" hidden="1" outlineLevel="1">
      <c r="A201" s="3223"/>
      <c r="B201" s="3133" t="s">
        <v>1881</v>
      </c>
      <c r="C201" s="3768">
        <v>3</v>
      </c>
      <c r="D201" s="3225" t="s">
        <v>1939</v>
      </c>
      <c r="E201" s="3226"/>
      <c r="F201" s="4043" t="s">
        <v>24</v>
      </c>
      <c r="G201" s="4043"/>
      <c r="H201" s="4029"/>
      <c r="I201" s="3596"/>
      <c r="J201" s="3601"/>
      <c r="K201" s="3228"/>
      <c r="L201" s="3228"/>
      <c r="M201" s="3229"/>
      <c r="N201" s="3228"/>
      <c r="O201" s="3228"/>
      <c r="P201" s="3228"/>
    </row>
    <row r="202" spans="1:16" s="3230" customFormat="1" ht="26.25" hidden="1" outlineLevel="1">
      <c r="A202" s="3223"/>
      <c r="B202" s="3133" t="s">
        <v>1882</v>
      </c>
      <c r="C202" s="3768">
        <v>3</v>
      </c>
      <c r="D202" s="3225" t="s">
        <v>1939</v>
      </c>
      <c r="E202" s="3226"/>
      <c r="F202" s="4043" t="s">
        <v>24</v>
      </c>
      <c r="G202" s="4043"/>
      <c r="H202" s="4029"/>
      <c r="I202" s="3596"/>
      <c r="J202" s="3601"/>
      <c r="K202" s="3228"/>
      <c r="L202" s="3228"/>
      <c r="M202" s="3229"/>
      <c r="N202" s="3228"/>
      <c r="O202" s="3228"/>
      <c r="P202" s="3228"/>
    </row>
    <row r="203" spans="1:16" s="3230" customFormat="1" ht="26.25" hidden="1" outlineLevel="1">
      <c r="A203" s="3223"/>
      <c r="B203" s="3133" t="s">
        <v>1883</v>
      </c>
      <c r="C203" s="3768">
        <v>3</v>
      </c>
      <c r="D203" s="3225" t="s">
        <v>1939</v>
      </c>
      <c r="E203" s="3226"/>
      <c r="F203" s="4043" t="s">
        <v>24</v>
      </c>
      <c r="G203" s="4043"/>
      <c r="H203" s="4029"/>
      <c r="I203" s="3596"/>
      <c r="J203" s="3601"/>
      <c r="K203" s="3228"/>
      <c r="L203" s="3228"/>
      <c r="M203" s="3229"/>
      <c r="N203" s="3228"/>
      <c r="O203" s="3228"/>
      <c r="P203" s="3228"/>
    </row>
    <row r="204" spans="1:16" s="3230" customFormat="1" ht="26.25" collapsed="1">
      <c r="A204" s="3223"/>
      <c r="B204" s="3133" t="s">
        <v>1884</v>
      </c>
      <c r="C204" s="4044">
        <f>SUM(C200:C203)</f>
        <v>14</v>
      </c>
      <c r="D204" s="3225" t="s">
        <v>1939</v>
      </c>
      <c r="E204" s="3226"/>
      <c r="F204" s="4043" t="s">
        <v>24</v>
      </c>
      <c r="G204" s="4043"/>
      <c r="H204" s="4029"/>
      <c r="I204" s="3596"/>
      <c r="J204" s="3601"/>
      <c r="K204" s="3228"/>
      <c r="L204" s="3228"/>
      <c r="M204" s="3229"/>
      <c r="N204" s="3228"/>
      <c r="O204" s="3228"/>
      <c r="P204" s="3228"/>
    </row>
    <row r="205" spans="1:16" s="3230" customFormat="1" ht="26.25" hidden="1" outlineLevel="1">
      <c r="A205" s="3223"/>
      <c r="B205" s="3133" t="s">
        <v>1885</v>
      </c>
      <c r="C205" s="4044">
        <v>5</v>
      </c>
      <c r="D205" s="3225" t="s">
        <v>1939</v>
      </c>
      <c r="E205" s="3226"/>
      <c r="F205" s="4043" t="s">
        <v>24</v>
      </c>
      <c r="G205" s="4043"/>
      <c r="H205" s="4029"/>
      <c r="I205" s="3596"/>
      <c r="J205" s="3601"/>
      <c r="K205" s="3228"/>
      <c r="L205" s="3228"/>
      <c r="M205" s="3229"/>
      <c r="N205" s="3228"/>
      <c r="O205" s="3228"/>
      <c r="P205" s="3228"/>
    </row>
    <row r="206" spans="1:16" s="3230" customFormat="1" ht="26.25" hidden="1" outlineLevel="1">
      <c r="A206" s="3223"/>
      <c r="B206" s="3133" t="s">
        <v>1886</v>
      </c>
      <c r="C206" s="4044">
        <v>3</v>
      </c>
      <c r="D206" s="3225" t="s">
        <v>1939</v>
      </c>
      <c r="E206" s="3226"/>
      <c r="F206" s="4043" t="s">
        <v>24</v>
      </c>
      <c r="G206" s="4043"/>
      <c r="H206" s="4029"/>
      <c r="I206" s="3596"/>
      <c r="J206" s="3601"/>
      <c r="K206" s="3228"/>
      <c r="L206" s="3228"/>
      <c r="M206" s="3229"/>
      <c r="N206" s="3228"/>
      <c r="O206" s="3228"/>
      <c r="P206" s="3228"/>
    </row>
    <row r="207" spans="1:16" s="3230" customFormat="1" ht="26.25" hidden="1" outlineLevel="1">
      <c r="A207" s="3223"/>
      <c r="B207" s="3133" t="s">
        <v>1887</v>
      </c>
      <c r="C207" s="4044">
        <v>3</v>
      </c>
      <c r="D207" s="3225" t="s">
        <v>1939</v>
      </c>
      <c r="E207" s="3226"/>
      <c r="F207" s="4043" t="s">
        <v>24</v>
      </c>
      <c r="G207" s="4043"/>
      <c r="H207" s="4029"/>
      <c r="I207" s="3596"/>
      <c r="J207" s="3601"/>
      <c r="K207" s="3228"/>
      <c r="L207" s="3228"/>
      <c r="M207" s="3229"/>
      <c r="N207" s="3228"/>
      <c r="O207" s="3228"/>
      <c r="P207" s="3228"/>
    </row>
    <row r="208" spans="1:16" s="3230" customFormat="1" ht="26.25" collapsed="1">
      <c r="A208" s="3223"/>
      <c r="B208" s="3133" t="s">
        <v>1888</v>
      </c>
      <c r="C208" s="4044">
        <f>SUM(C205:C207)</f>
        <v>11</v>
      </c>
      <c r="D208" s="3225" t="s">
        <v>1939</v>
      </c>
      <c r="E208" s="3226"/>
      <c r="F208" s="4043" t="s">
        <v>24</v>
      </c>
      <c r="G208" s="4043"/>
      <c r="H208" s="4029"/>
      <c r="I208" s="3596"/>
      <c r="J208" s="3601"/>
      <c r="K208" s="3228"/>
      <c r="L208" s="3228"/>
      <c r="M208" s="3229"/>
      <c r="N208" s="3228"/>
      <c r="O208" s="3228"/>
      <c r="P208" s="3228"/>
    </row>
    <row r="209" spans="1:16" s="3230" customFormat="1" ht="26.25" hidden="1" outlineLevel="1">
      <c r="A209" s="3223"/>
      <c r="B209" s="3133" t="s">
        <v>1889</v>
      </c>
      <c r="C209" s="4044">
        <v>5</v>
      </c>
      <c r="D209" s="3225" t="s">
        <v>1939</v>
      </c>
      <c r="E209" s="3226"/>
      <c r="F209" s="4043" t="s">
        <v>24</v>
      </c>
      <c r="G209" s="4043"/>
      <c r="H209" s="4029"/>
      <c r="I209" s="3596"/>
      <c r="J209" s="3601"/>
      <c r="K209" s="3228"/>
      <c r="L209" s="3228"/>
      <c r="M209" s="3229"/>
      <c r="N209" s="3228"/>
      <c r="O209" s="3228"/>
      <c r="P209" s="3228"/>
    </row>
    <row r="210" spans="1:16" s="3230" customFormat="1" ht="26.25" hidden="1" outlineLevel="1">
      <c r="A210" s="3223"/>
      <c r="B210" s="3133" t="s">
        <v>1890</v>
      </c>
      <c r="C210" s="4044">
        <v>3</v>
      </c>
      <c r="D210" s="3225" t="s">
        <v>1939</v>
      </c>
      <c r="E210" s="3226"/>
      <c r="F210" s="4043" t="s">
        <v>24</v>
      </c>
      <c r="G210" s="4043"/>
      <c r="H210" s="4029"/>
      <c r="I210" s="3596"/>
      <c r="J210" s="3601"/>
      <c r="K210" s="3228"/>
      <c r="L210" s="3228"/>
      <c r="M210" s="3229"/>
      <c r="N210" s="3228"/>
      <c r="O210" s="3228"/>
      <c r="P210" s="3228"/>
    </row>
    <row r="211" spans="1:16" s="3230" customFormat="1" ht="26.25" hidden="1" outlineLevel="1">
      <c r="A211" s="3223"/>
      <c r="B211" s="3133" t="s">
        <v>1891</v>
      </c>
      <c r="C211" s="4044">
        <v>3</v>
      </c>
      <c r="D211" s="3225" t="s">
        <v>1939</v>
      </c>
      <c r="E211" s="3226"/>
      <c r="F211" s="4043" t="s">
        <v>24</v>
      </c>
      <c r="G211" s="4043"/>
      <c r="H211" s="4029"/>
      <c r="I211" s="3596"/>
      <c r="J211" s="3601"/>
      <c r="K211" s="3228"/>
      <c r="L211" s="3228"/>
      <c r="M211" s="3229"/>
      <c r="N211" s="3228"/>
      <c r="O211" s="3228"/>
      <c r="P211" s="3228"/>
    </row>
    <row r="212" spans="1:16" s="3230" customFormat="1" ht="26.25" collapsed="1">
      <c r="A212" s="3223"/>
      <c r="B212" s="3133" t="s">
        <v>1892</v>
      </c>
      <c r="C212" s="4044">
        <f>SUM(C209:C211)</f>
        <v>11</v>
      </c>
      <c r="D212" s="3225" t="s">
        <v>1939</v>
      </c>
      <c r="E212" s="3226"/>
      <c r="F212" s="4043" t="s">
        <v>24</v>
      </c>
      <c r="G212" s="4043"/>
      <c r="H212" s="4029"/>
      <c r="I212" s="3596"/>
      <c r="J212" s="3601"/>
      <c r="K212" s="3228"/>
      <c r="L212" s="3228"/>
      <c r="M212" s="3229"/>
      <c r="N212" s="3228"/>
      <c r="O212" s="3228"/>
      <c r="P212" s="3228"/>
    </row>
    <row r="213" spans="1:16" s="3230" customFormat="1" ht="26.25" hidden="1" outlineLevel="1">
      <c r="A213" s="3223"/>
      <c r="B213" s="3133" t="s">
        <v>1893</v>
      </c>
      <c r="C213" s="4044">
        <v>5</v>
      </c>
      <c r="D213" s="3225" t="s">
        <v>1939</v>
      </c>
      <c r="E213" s="3226"/>
      <c r="F213" s="4043" t="s">
        <v>24</v>
      </c>
      <c r="G213" s="4043"/>
      <c r="H213" s="4029"/>
      <c r="I213" s="3596"/>
      <c r="J213" s="3601"/>
      <c r="K213" s="3228"/>
      <c r="L213" s="3228"/>
      <c r="M213" s="3229"/>
      <c r="N213" s="3228"/>
      <c r="O213" s="3228"/>
      <c r="P213" s="3228"/>
    </row>
    <row r="214" spans="1:16" s="3230" customFormat="1" ht="26.25" hidden="1" outlineLevel="1">
      <c r="A214" s="3223"/>
      <c r="B214" s="3133" t="s">
        <v>1894</v>
      </c>
      <c r="C214" s="4044">
        <v>3</v>
      </c>
      <c r="D214" s="3225" t="s">
        <v>1939</v>
      </c>
      <c r="E214" s="3226"/>
      <c r="F214" s="4043" t="s">
        <v>24</v>
      </c>
      <c r="G214" s="4043"/>
      <c r="H214" s="4029"/>
      <c r="I214" s="3596"/>
      <c r="J214" s="3601"/>
      <c r="K214" s="3228"/>
      <c r="L214" s="3228"/>
      <c r="M214" s="3229"/>
      <c r="N214" s="3228"/>
      <c r="O214" s="3228"/>
      <c r="P214" s="3228"/>
    </row>
    <row r="215" spans="1:16" s="3230" customFormat="1" ht="26.25" hidden="1" outlineLevel="1">
      <c r="A215" s="3223"/>
      <c r="B215" s="3133" t="s">
        <v>1895</v>
      </c>
      <c r="C215" s="4044">
        <v>3</v>
      </c>
      <c r="D215" s="3225" t="s">
        <v>1939</v>
      </c>
      <c r="E215" s="3226"/>
      <c r="F215" s="4043" t="s">
        <v>24</v>
      </c>
      <c r="G215" s="4043"/>
      <c r="H215" s="4029"/>
      <c r="I215" s="3596"/>
      <c r="J215" s="3601"/>
      <c r="K215" s="3228"/>
      <c r="L215" s="3228"/>
      <c r="M215" s="3229"/>
      <c r="N215" s="3228"/>
      <c r="O215" s="3228"/>
      <c r="P215" s="3228"/>
    </row>
    <row r="216" spans="1:16" s="3230" customFormat="1" ht="26.25" hidden="1" outlineLevel="1">
      <c r="A216" s="3223"/>
      <c r="B216" s="3133" t="s">
        <v>1896</v>
      </c>
      <c r="C216" s="4044">
        <v>3</v>
      </c>
      <c r="D216" s="3225" t="s">
        <v>1939</v>
      </c>
      <c r="E216" s="3226"/>
      <c r="F216" s="4043" t="s">
        <v>24</v>
      </c>
      <c r="G216" s="4043"/>
      <c r="H216" s="4029"/>
      <c r="I216" s="3596"/>
      <c r="J216" s="3601"/>
      <c r="K216" s="3228"/>
      <c r="L216" s="3228"/>
      <c r="M216" s="3229"/>
      <c r="N216" s="3228"/>
      <c r="O216" s="3228"/>
      <c r="P216" s="3228"/>
    </row>
    <row r="217" spans="1:16" s="3230" customFormat="1" ht="26.25" collapsed="1">
      <c r="A217" s="3223"/>
      <c r="B217" s="3133" t="s">
        <v>1897</v>
      </c>
      <c r="C217" s="4044">
        <f>SUM(C213:C216)</f>
        <v>14</v>
      </c>
      <c r="D217" s="3225" t="s">
        <v>1939</v>
      </c>
      <c r="E217" s="3226"/>
      <c r="F217" s="4043" t="s">
        <v>24</v>
      </c>
      <c r="G217" s="4043"/>
      <c r="H217" s="4029"/>
      <c r="I217" s="3596"/>
      <c r="J217" s="3601"/>
      <c r="K217" s="3228"/>
      <c r="L217" s="3228"/>
      <c r="M217" s="3229"/>
      <c r="N217" s="3228"/>
      <c r="O217" s="3228"/>
      <c r="P217" s="3228"/>
    </row>
    <row r="218" spans="1:16" s="3230" customFormat="1" ht="26.25" hidden="1" outlineLevel="1">
      <c r="A218" s="3223"/>
      <c r="B218" s="3133" t="s">
        <v>1898</v>
      </c>
      <c r="C218" s="4044">
        <v>5</v>
      </c>
      <c r="D218" s="3225" t="s">
        <v>1939</v>
      </c>
      <c r="E218" s="3226"/>
      <c r="F218" s="4043" t="s">
        <v>24</v>
      </c>
      <c r="G218" s="4043"/>
      <c r="H218" s="4029"/>
      <c r="I218" s="3596"/>
      <c r="J218" s="3601"/>
      <c r="K218" s="3228"/>
      <c r="L218" s="3228"/>
      <c r="M218" s="3229"/>
      <c r="N218" s="3228"/>
      <c r="O218" s="3228"/>
      <c r="P218" s="3228"/>
    </row>
    <row r="219" spans="1:16" s="3230" customFormat="1" ht="26.25" hidden="1" outlineLevel="1">
      <c r="A219" s="3223"/>
      <c r="B219" s="3133" t="s">
        <v>1899</v>
      </c>
      <c r="C219" s="4044">
        <v>3</v>
      </c>
      <c r="D219" s="3225" t="s">
        <v>1939</v>
      </c>
      <c r="E219" s="3226"/>
      <c r="F219" s="4043" t="s">
        <v>24</v>
      </c>
      <c r="G219" s="4043"/>
      <c r="H219" s="4029"/>
      <c r="I219" s="3596"/>
      <c r="J219" s="3601"/>
      <c r="K219" s="3228"/>
      <c r="L219" s="3228"/>
      <c r="M219" s="3229"/>
      <c r="N219" s="3228"/>
      <c r="O219" s="3228"/>
      <c r="P219" s="3228"/>
    </row>
    <row r="220" spans="1:16" s="3230" customFormat="1" ht="26.25" collapsed="1">
      <c r="A220" s="3223"/>
      <c r="B220" s="3133" t="s">
        <v>1900</v>
      </c>
      <c r="C220" s="4044">
        <f>SUM(C218:C219)</f>
        <v>8</v>
      </c>
      <c r="D220" s="3225" t="s">
        <v>1939</v>
      </c>
      <c r="E220" s="3226"/>
      <c r="F220" s="4043" t="s">
        <v>24</v>
      </c>
      <c r="G220" s="4043"/>
      <c r="H220" s="4029"/>
      <c r="I220" s="3596"/>
      <c r="J220" s="3601"/>
      <c r="K220" s="3228"/>
      <c r="L220" s="3228"/>
      <c r="M220" s="3229"/>
      <c r="N220" s="3228"/>
      <c r="O220" s="3228"/>
      <c r="P220" s="3228"/>
    </row>
    <row r="221" spans="1:16" s="3230" customFormat="1" ht="26.25" hidden="1" outlineLevel="1">
      <c r="A221" s="3223"/>
      <c r="B221" s="3133" t="s">
        <v>1901</v>
      </c>
      <c r="C221" s="4044">
        <v>5</v>
      </c>
      <c r="D221" s="3225" t="s">
        <v>1939</v>
      </c>
      <c r="E221" s="3226"/>
      <c r="F221" s="4043" t="s">
        <v>24</v>
      </c>
      <c r="G221" s="4043"/>
      <c r="H221" s="4029"/>
      <c r="I221" s="3596"/>
      <c r="J221" s="3601"/>
      <c r="K221" s="3228"/>
      <c r="L221" s="3228"/>
      <c r="M221" s="3229"/>
      <c r="N221" s="3228"/>
      <c r="O221" s="3228"/>
      <c r="P221" s="3228"/>
    </row>
    <row r="222" spans="1:16" s="3230" customFormat="1" ht="26.25" hidden="1" outlineLevel="1">
      <c r="A222" s="3223"/>
      <c r="B222" s="3133" t="s">
        <v>1902</v>
      </c>
      <c r="C222" s="4044">
        <v>3</v>
      </c>
      <c r="D222" s="3225" t="s">
        <v>1939</v>
      </c>
      <c r="E222" s="3226"/>
      <c r="F222" s="4043" t="s">
        <v>24</v>
      </c>
      <c r="G222" s="4043"/>
      <c r="H222" s="4029"/>
      <c r="I222" s="3596"/>
      <c r="J222" s="3601"/>
      <c r="K222" s="3228"/>
      <c r="L222" s="3228"/>
      <c r="M222" s="3229"/>
      <c r="N222" s="3228"/>
      <c r="O222" s="3228"/>
      <c r="P222" s="3228"/>
    </row>
    <row r="223" spans="1:16" s="3230" customFormat="1" ht="26.25" hidden="1" outlineLevel="1">
      <c r="A223" s="3223"/>
      <c r="B223" s="3133" t="s">
        <v>1903</v>
      </c>
      <c r="C223" s="4044">
        <v>3</v>
      </c>
      <c r="D223" s="3225" t="s">
        <v>1939</v>
      </c>
      <c r="E223" s="3226"/>
      <c r="F223" s="4043" t="s">
        <v>24</v>
      </c>
      <c r="G223" s="4043"/>
      <c r="H223" s="4029"/>
      <c r="I223" s="3596"/>
      <c r="J223" s="3601"/>
      <c r="K223" s="3228"/>
      <c r="L223" s="3228"/>
      <c r="M223" s="3229"/>
      <c r="N223" s="3228"/>
      <c r="O223" s="3228"/>
      <c r="P223" s="3228"/>
    </row>
    <row r="224" spans="1:16" s="3230" customFormat="1" ht="26.25" hidden="1" outlineLevel="1">
      <c r="A224" s="3231"/>
      <c r="B224" s="3133" t="s">
        <v>1904</v>
      </c>
      <c r="C224" s="4044">
        <v>3</v>
      </c>
      <c r="D224" s="3225" t="s">
        <v>1939</v>
      </c>
      <c r="E224" s="3226"/>
      <c r="F224" s="4043" t="s">
        <v>24</v>
      </c>
      <c r="G224" s="4043"/>
      <c r="H224" s="4029"/>
      <c r="I224" s="3596"/>
      <c r="J224" s="3601"/>
      <c r="K224" s="3228"/>
      <c r="L224" s="3228"/>
      <c r="M224" s="3229"/>
      <c r="N224" s="3228"/>
      <c r="O224" s="3228"/>
      <c r="P224" s="3228"/>
    </row>
    <row r="225" spans="1:16" s="3230" customFormat="1" ht="26.25" collapsed="1">
      <c r="A225" s="3223"/>
      <c r="B225" s="3133" t="s">
        <v>1905</v>
      </c>
      <c r="C225" s="4044">
        <f>SUM(C221:C224)</f>
        <v>14</v>
      </c>
      <c r="D225" s="3225" t="s">
        <v>1939</v>
      </c>
      <c r="E225" s="3226"/>
      <c r="F225" s="4043" t="s">
        <v>24</v>
      </c>
      <c r="G225" s="4043"/>
      <c r="H225" s="4029"/>
      <c r="I225" s="3596"/>
      <c r="J225" s="3601"/>
      <c r="K225" s="3228"/>
      <c r="L225" s="3228"/>
      <c r="M225" s="3229"/>
      <c r="N225" s="3228"/>
      <c r="O225" s="3228"/>
      <c r="P225" s="3228"/>
    </row>
    <row r="226" spans="1:16" s="3230" customFormat="1" ht="26.25" hidden="1" outlineLevel="1">
      <c r="A226" s="3223"/>
      <c r="B226" s="3133" t="s">
        <v>1906</v>
      </c>
      <c r="C226" s="4044">
        <v>5</v>
      </c>
      <c r="D226" s="3225" t="s">
        <v>1939</v>
      </c>
      <c r="E226" s="3226"/>
      <c r="F226" s="4043" t="s">
        <v>24</v>
      </c>
      <c r="G226" s="4043"/>
      <c r="H226" s="4029"/>
      <c r="I226" s="3596"/>
      <c r="J226" s="3601"/>
      <c r="K226" s="3228"/>
      <c r="L226" s="3228"/>
      <c r="M226" s="3229"/>
      <c r="N226" s="3228"/>
      <c r="O226" s="3228"/>
      <c r="P226" s="3228"/>
    </row>
    <row r="227" spans="1:16" s="3230" customFormat="1" ht="26.25" hidden="1" outlineLevel="1">
      <c r="A227" s="3223"/>
      <c r="B227" s="3133" t="s">
        <v>1907</v>
      </c>
      <c r="C227" s="4044">
        <v>3</v>
      </c>
      <c r="D227" s="3225" t="s">
        <v>1939</v>
      </c>
      <c r="E227" s="3226"/>
      <c r="F227" s="4043" t="s">
        <v>24</v>
      </c>
      <c r="G227" s="4043"/>
      <c r="H227" s="4029"/>
      <c r="I227" s="3596"/>
      <c r="J227" s="3601"/>
      <c r="K227" s="3228"/>
      <c r="L227" s="3228"/>
      <c r="M227" s="3229"/>
      <c r="N227" s="3228"/>
      <c r="O227" s="3228"/>
      <c r="P227" s="3228"/>
    </row>
    <row r="228" spans="1:16" s="3230" customFormat="1" ht="26.25" hidden="1" outlineLevel="1">
      <c r="A228" s="3223"/>
      <c r="B228" s="3133" t="s">
        <v>1908</v>
      </c>
      <c r="C228" s="4044">
        <v>3</v>
      </c>
      <c r="D228" s="3225" t="s">
        <v>1939</v>
      </c>
      <c r="E228" s="3226"/>
      <c r="F228" s="4043" t="s">
        <v>24</v>
      </c>
      <c r="G228" s="4043"/>
      <c r="H228" s="4029"/>
      <c r="I228" s="3596"/>
      <c r="J228" s="3601"/>
      <c r="K228" s="3228"/>
      <c r="L228" s="3228"/>
      <c r="M228" s="3229"/>
      <c r="N228" s="3228"/>
      <c r="O228" s="3228"/>
      <c r="P228" s="3228"/>
    </row>
    <row r="229" spans="1:16" s="3230" customFormat="1" ht="26.25" collapsed="1">
      <c r="A229" s="3223"/>
      <c r="B229" s="3133" t="s">
        <v>1909</v>
      </c>
      <c r="C229" s="4044">
        <f>SUM(C226:C228)</f>
        <v>11</v>
      </c>
      <c r="D229" s="3225" t="s">
        <v>1939</v>
      </c>
      <c r="E229" s="3226"/>
      <c r="F229" s="4043" t="s">
        <v>24</v>
      </c>
      <c r="G229" s="4043"/>
      <c r="H229" s="4029"/>
      <c r="I229" s="3596"/>
      <c r="J229" s="3601"/>
      <c r="K229" s="3228"/>
      <c r="L229" s="3228"/>
      <c r="M229" s="3229"/>
      <c r="N229" s="3228"/>
      <c r="O229" s="3228"/>
      <c r="P229" s="3228"/>
    </row>
    <row r="230" spans="1:16" s="3230" customFormat="1" ht="26.25">
      <c r="A230" s="3223"/>
      <c r="B230" s="3133" t="s">
        <v>1910</v>
      </c>
      <c r="C230" s="4044">
        <v>5</v>
      </c>
      <c r="D230" s="3225" t="s">
        <v>1939</v>
      </c>
      <c r="E230" s="3226"/>
      <c r="F230" s="4043" t="s">
        <v>24</v>
      </c>
      <c r="G230" s="4043"/>
      <c r="H230" s="4029"/>
      <c r="I230" s="3596"/>
      <c r="J230" s="3601"/>
      <c r="K230" s="3228"/>
      <c r="L230" s="3228"/>
      <c r="M230" s="3229"/>
      <c r="N230" s="3228"/>
      <c r="O230" s="3228"/>
      <c r="P230" s="3228"/>
    </row>
    <row r="231" spans="1:16" s="3230" customFormat="1" ht="26.25" hidden="1" outlineLevel="1">
      <c r="A231" s="3223"/>
      <c r="B231" s="3133" t="s">
        <v>1911</v>
      </c>
      <c r="C231" s="4044">
        <v>5</v>
      </c>
      <c r="D231" s="3225" t="s">
        <v>1939</v>
      </c>
      <c r="E231" s="3226"/>
      <c r="F231" s="4043" t="s">
        <v>24</v>
      </c>
      <c r="G231" s="4043"/>
      <c r="H231" s="4029"/>
      <c r="I231" s="3596"/>
      <c r="J231" s="3601"/>
      <c r="K231" s="3228"/>
      <c r="L231" s="3228"/>
      <c r="M231" s="3229"/>
      <c r="N231" s="3228"/>
      <c r="O231" s="3228"/>
      <c r="P231" s="3228"/>
    </row>
    <row r="232" spans="1:16" s="3230" customFormat="1" ht="26.25" hidden="1" outlineLevel="1">
      <c r="A232" s="3223"/>
      <c r="B232" s="3133" t="s">
        <v>1912</v>
      </c>
      <c r="C232" s="4044">
        <v>3</v>
      </c>
      <c r="D232" s="3225" t="s">
        <v>1939</v>
      </c>
      <c r="E232" s="3226"/>
      <c r="F232" s="4043" t="s">
        <v>24</v>
      </c>
      <c r="G232" s="4043"/>
      <c r="H232" s="4029"/>
      <c r="I232" s="3596"/>
      <c r="J232" s="3601"/>
      <c r="K232" s="3228"/>
      <c r="L232" s="3228"/>
      <c r="M232" s="3229"/>
      <c r="N232" s="3228"/>
      <c r="O232" s="3228"/>
      <c r="P232" s="3228"/>
    </row>
    <row r="233" spans="1:16" s="3230" customFormat="1" ht="26.25" collapsed="1">
      <c r="A233" s="3223"/>
      <c r="B233" s="3133" t="s">
        <v>1913</v>
      </c>
      <c r="C233" s="4044">
        <f>SUM(C231:C232)</f>
        <v>8</v>
      </c>
      <c r="D233" s="3225" t="s">
        <v>1939</v>
      </c>
      <c r="E233" s="3226"/>
      <c r="F233" s="4043" t="s">
        <v>24</v>
      </c>
      <c r="G233" s="4043"/>
      <c r="H233" s="4029"/>
      <c r="I233" s="3596"/>
      <c r="J233" s="3601"/>
      <c r="K233" s="3228"/>
      <c r="L233" s="3228"/>
      <c r="M233" s="3229"/>
      <c r="N233" s="3228"/>
      <c r="O233" s="3228"/>
      <c r="P233" s="3228"/>
    </row>
    <row r="234" spans="1:16" s="3230" customFormat="1" ht="26.25" hidden="1" outlineLevel="1">
      <c r="A234" s="3223"/>
      <c r="B234" s="3133" t="s">
        <v>1914</v>
      </c>
      <c r="C234" s="4044">
        <v>5</v>
      </c>
      <c r="D234" s="3225" t="s">
        <v>1939</v>
      </c>
      <c r="E234" s="3226"/>
      <c r="F234" s="4043" t="s">
        <v>24</v>
      </c>
      <c r="G234" s="4043"/>
      <c r="H234" s="4029"/>
      <c r="I234" s="3596"/>
      <c r="J234" s="3601"/>
      <c r="K234" s="3228"/>
      <c r="L234" s="3228"/>
      <c r="M234" s="3229"/>
      <c r="N234" s="3228"/>
      <c r="O234" s="3228"/>
      <c r="P234" s="3228"/>
    </row>
    <row r="235" spans="1:16" s="3230" customFormat="1" ht="26.25" hidden="1" outlineLevel="1">
      <c r="A235" s="3223"/>
      <c r="B235" s="3133" t="s">
        <v>1915</v>
      </c>
      <c r="C235" s="4044">
        <v>3</v>
      </c>
      <c r="D235" s="3225" t="s">
        <v>1939</v>
      </c>
      <c r="E235" s="3226"/>
      <c r="F235" s="4043" t="s">
        <v>24</v>
      </c>
      <c r="G235" s="4043"/>
      <c r="H235" s="4029"/>
      <c r="I235" s="3596"/>
      <c r="J235" s="3601"/>
      <c r="K235" s="3228"/>
      <c r="L235" s="3228"/>
      <c r="M235" s="3229"/>
      <c r="N235" s="3228"/>
      <c r="O235" s="3228"/>
      <c r="P235" s="3228"/>
    </row>
    <row r="236" spans="1:16" s="3230" customFormat="1" ht="26.25" hidden="1" outlineLevel="1">
      <c r="A236" s="3223"/>
      <c r="B236" s="3133" t="s">
        <v>1916</v>
      </c>
      <c r="C236" s="4044">
        <v>3</v>
      </c>
      <c r="D236" s="3225" t="s">
        <v>1939</v>
      </c>
      <c r="E236" s="3226"/>
      <c r="F236" s="4043" t="s">
        <v>24</v>
      </c>
      <c r="G236" s="4043"/>
      <c r="H236" s="4029"/>
      <c r="I236" s="3596"/>
      <c r="J236" s="3601"/>
      <c r="K236" s="3228"/>
      <c r="L236" s="3228"/>
      <c r="M236" s="3229"/>
      <c r="N236" s="3228"/>
      <c r="O236" s="3228"/>
      <c r="P236" s="3228"/>
    </row>
    <row r="237" spans="1:16" s="3230" customFormat="1" ht="26.25" collapsed="1">
      <c r="A237" s="3223"/>
      <c r="B237" s="3133" t="s">
        <v>1917</v>
      </c>
      <c r="C237" s="4044">
        <f>SUM(C234:C236)</f>
        <v>11</v>
      </c>
      <c r="D237" s="3225" t="s">
        <v>1939</v>
      </c>
      <c r="E237" s="3226"/>
      <c r="F237" s="4043" t="s">
        <v>24</v>
      </c>
      <c r="G237" s="4043"/>
      <c r="H237" s="4029"/>
      <c r="I237" s="3596"/>
      <c r="J237" s="3601"/>
      <c r="K237" s="3228"/>
      <c r="L237" s="3228"/>
      <c r="M237" s="3229"/>
      <c r="N237" s="3228"/>
      <c r="O237" s="3228"/>
      <c r="P237" s="3228"/>
    </row>
    <row r="238" spans="1:16" s="3230" customFormat="1" ht="26.25" hidden="1" outlineLevel="1">
      <c r="A238" s="3223"/>
      <c r="B238" s="3133" t="s">
        <v>1918</v>
      </c>
      <c r="C238" s="4044">
        <v>5</v>
      </c>
      <c r="D238" s="3225" t="s">
        <v>1939</v>
      </c>
      <c r="E238" s="3226"/>
      <c r="F238" s="4043" t="s">
        <v>24</v>
      </c>
      <c r="G238" s="4043"/>
      <c r="H238" s="4029"/>
      <c r="I238" s="3596"/>
      <c r="J238" s="3601"/>
      <c r="K238" s="3228"/>
      <c r="L238" s="3228"/>
      <c r="M238" s="3229"/>
      <c r="N238" s="3228"/>
      <c r="O238" s="3228"/>
      <c r="P238" s="3228"/>
    </row>
    <row r="239" spans="1:16" s="3230" customFormat="1" ht="26.25" hidden="1" outlineLevel="1">
      <c r="A239" s="3223"/>
      <c r="B239" s="3133" t="s">
        <v>1919</v>
      </c>
      <c r="C239" s="4044">
        <v>3</v>
      </c>
      <c r="D239" s="3225" t="s">
        <v>1939</v>
      </c>
      <c r="E239" s="3226"/>
      <c r="F239" s="4043" t="s">
        <v>24</v>
      </c>
      <c r="G239" s="4043"/>
      <c r="H239" s="4029"/>
      <c r="I239" s="3596"/>
      <c r="J239" s="3601"/>
      <c r="K239" s="3228"/>
      <c r="L239" s="3228"/>
      <c r="M239" s="3229"/>
      <c r="N239" s="3228"/>
      <c r="O239" s="3228"/>
      <c r="P239" s="3228"/>
    </row>
    <row r="240" spans="1:16" s="3230" customFormat="1" ht="26.25" hidden="1" outlineLevel="1">
      <c r="A240" s="3223"/>
      <c r="B240" s="3133" t="s">
        <v>1920</v>
      </c>
      <c r="C240" s="4044">
        <v>3</v>
      </c>
      <c r="D240" s="3225" t="s">
        <v>1939</v>
      </c>
      <c r="E240" s="3226"/>
      <c r="F240" s="4043" t="s">
        <v>24</v>
      </c>
      <c r="G240" s="4043"/>
      <c r="H240" s="4029"/>
      <c r="I240" s="3596"/>
      <c r="J240" s="3601"/>
      <c r="K240" s="3228"/>
      <c r="L240" s="3228"/>
      <c r="M240" s="3229"/>
      <c r="N240" s="3228"/>
      <c r="O240" s="3228"/>
      <c r="P240" s="3228"/>
    </row>
    <row r="241" spans="1:16" s="3230" customFormat="1" ht="26.25" collapsed="1">
      <c r="A241" s="3223"/>
      <c r="B241" s="3133" t="s">
        <v>1921</v>
      </c>
      <c r="C241" s="4044">
        <f>SUM(C238:C240)</f>
        <v>11</v>
      </c>
      <c r="D241" s="3225" t="s">
        <v>1939</v>
      </c>
      <c r="E241" s="3226"/>
      <c r="F241" s="4043" t="s">
        <v>24</v>
      </c>
      <c r="G241" s="4043"/>
      <c r="H241" s="4029"/>
      <c r="I241" s="3596"/>
      <c r="J241" s="3601"/>
      <c r="K241" s="3228"/>
      <c r="L241" s="3228"/>
      <c r="M241" s="3229"/>
      <c r="N241" s="3228"/>
      <c r="O241" s="3228"/>
      <c r="P241" s="3228"/>
    </row>
    <row r="242" spans="1:16" s="3230" customFormat="1" ht="26.25" hidden="1" outlineLevel="1">
      <c r="A242" s="3223"/>
      <c r="B242" s="3133" t="s">
        <v>1922</v>
      </c>
      <c r="C242" s="4044">
        <v>5</v>
      </c>
      <c r="D242" s="3225" t="s">
        <v>1939</v>
      </c>
      <c r="E242" s="3226"/>
      <c r="F242" s="4043" t="s">
        <v>24</v>
      </c>
      <c r="G242" s="4043"/>
      <c r="H242" s="4029"/>
      <c r="I242" s="3596"/>
      <c r="J242" s="3601"/>
      <c r="K242" s="3228"/>
      <c r="L242" s="3228"/>
      <c r="M242" s="3229"/>
      <c r="N242" s="3228"/>
      <c r="O242" s="3228"/>
      <c r="P242" s="3228"/>
    </row>
    <row r="243" spans="1:16" s="3230" customFormat="1" ht="26.25" hidden="1" outlineLevel="1">
      <c r="A243" s="3223"/>
      <c r="B243" s="3133" t="s">
        <v>1923</v>
      </c>
      <c r="C243" s="4044">
        <v>3</v>
      </c>
      <c r="D243" s="3225" t="s">
        <v>1939</v>
      </c>
      <c r="E243" s="3226"/>
      <c r="F243" s="4043" t="s">
        <v>24</v>
      </c>
      <c r="G243" s="4043"/>
      <c r="H243" s="4029"/>
      <c r="I243" s="3596"/>
      <c r="J243" s="3601"/>
      <c r="K243" s="3228"/>
      <c r="L243" s="3228"/>
      <c r="M243" s="3229"/>
      <c r="N243" s="3228"/>
      <c r="O243" s="3228"/>
      <c r="P243" s="3228"/>
    </row>
    <row r="244" spans="1:16" s="3230" customFormat="1" ht="26.25" hidden="1" outlineLevel="1">
      <c r="A244" s="3223"/>
      <c r="B244" s="3133" t="s">
        <v>1924</v>
      </c>
      <c r="C244" s="4044">
        <v>3</v>
      </c>
      <c r="D244" s="3225" t="s">
        <v>1939</v>
      </c>
      <c r="E244" s="3226"/>
      <c r="F244" s="4043" t="s">
        <v>24</v>
      </c>
      <c r="G244" s="4043"/>
      <c r="H244" s="4029"/>
      <c r="I244" s="3596"/>
      <c r="J244" s="3601"/>
      <c r="K244" s="3228"/>
      <c r="L244" s="3228"/>
      <c r="M244" s="3229"/>
      <c r="N244" s="3228"/>
      <c r="O244" s="3228"/>
      <c r="P244" s="3228"/>
    </row>
    <row r="245" spans="1:16" s="3230" customFormat="1" ht="26.25" hidden="1" outlineLevel="1">
      <c r="A245" s="3223"/>
      <c r="B245" s="3133" t="s">
        <v>1925</v>
      </c>
      <c r="C245" s="4044">
        <v>3</v>
      </c>
      <c r="D245" s="3225" t="s">
        <v>1939</v>
      </c>
      <c r="E245" s="3226"/>
      <c r="F245" s="4043" t="s">
        <v>24</v>
      </c>
      <c r="G245" s="4043"/>
      <c r="H245" s="4029"/>
      <c r="I245" s="3596"/>
      <c r="J245" s="3601"/>
      <c r="K245" s="3228"/>
      <c r="L245" s="3228"/>
      <c r="M245" s="3229"/>
      <c r="N245" s="3228"/>
      <c r="O245" s="3228"/>
      <c r="P245" s="3228"/>
    </row>
    <row r="246" spans="1:16" s="3230" customFormat="1" ht="26.25" collapsed="1">
      <c r="A246" s="3223"/>
      <c r="B246" s="3133" t="s">
        <v>1926</v>
      </c>
      <c r="C246" s="4044">
        <f>SUM(C242:C245)</f>
        <v>14</v>
      </c>
      <c r="D246" s="3225" t="s">
        <v>1939</v>
      </c>
      <c r="E246" s="3226"/>
      <c r="F246" s="4043" t="s">
        <v>24</v>
      </c>
      <c r="G246" s="4043"/>
      <c r="H246" s="4029"/>
      <c r="I246" s="3596"/>
      <c r="J246" s="3601"/>
      <c r="K246" s="3228"/>
      <c r="L246" s="3228"/>
      <c r="M246" s="3229"/>
      <c r="N246" s="3228"/>
      <c r="O246" s="3228"/>
      <c r="P246" s="3228"/>
    </row>
    <row r="247" spans="1:16" s="3230" customFormat="1" ht="26.25" hidden="1" outlineLevel="1">
      <c r="A247" s="3223"/>
      <c r="B247" s="3133" t="s">
        <v>1927</v>
      </c>
      <c r="C247" s="4044">
        <v>5</v>
      </c>
      <c r="D247" s="3225" t="s">
        <v>1939</v>
      </c>
      <c r="E247" s="3226"/>
      <c r="F247" s="4043" t="s">
        <v>24</v>
      </c>
      <c r="G247" s="4043"/>
      <c r="H247" s="4029"/>
      <c r="I247" s="3596"/>
      <c r="J247" s="3601"/>
      <c r="K247" s="3228"/>
      <c r="L247" s="3228"/>
      <c r="M247" s="3229"/>
      <c r="N247" s="3228"/>
      <c r="O247" s="3228"/>
      <c r="P247" s="3228"/>
    </row>
    <row r="248" spans="1:16" s="3230" customFormat="1" ht="26.25" hidden="1" outlineLevel="1">
      <c r="A248" s="3223"/>
      <c r="B248" s="3133" t="s">
        <v>1928</v>
      </c>
      <c r="C248" s="4044">
        <v>3</v>
      </c>
      <c r="D248" s="3225" t="s">
        <v>1939</v>
      </c>
      <c r="E248" s="3226"/>
      <c r="F248" s="4043" t="s">
        <v>24</v>
      </c>
      <c r="G248" s="4043"/>
      <c r="H248" s="4029"/>
      <c r="I248" s="3596"/>
      <c r="J248" s="3601"/>
      <c r="K248" s="3228"/>
      <c r="L248" s="3228"/>
      <c r="M248" s="3229"/>
      <c r="N248" s="3228"/>
      <c r="O248" s="3228"/>
      <c r="P248" s="3228"/>
    </row>
    <row r="249" spans="1:16" s="3230" customFormat="1" ht="26.25" collapsed="1">
      <c r="A249" s="3223"/>
      <c r="B249" s="3133" t="s">
        <v>1929</v>
      </c>
      <c r="C249" s="4044">
        <f>SUM(C247:C248)</f>
        <v>8</v>
      </c>
      <c r="D249" s="3225" t="s">
        <v>1939</v>
      </c>
      <c r="E249" s="3226"/>
      <c r="F249" s="4043" t="s">
        <v>24</v>
      </c>
      <c r="G249" s="4043"/>
      <c r="H249" s="4029"/>
      <c r="I249" s="3596"/>
      <c r="J249" s="3601"/>
      <c r="K249" s="3228"/>
      <c r="L249" s="3228"/>
      <c r="M249" s="3229"/>
      <c r="N249" s="3228"/>
      <c r="O249" s="3228"/>
      <c r="P249" s="3228"/>
    </row>
    <row r="250" spans="1:16" s="3230" customFormat="1" ht="26.25" hidden="1" outlineLevel="1">
      <c r="A250" s="3223"/>
      <c r="B250" s="3133" t="s">
        <v>1930</v>
      </c>
      <c r="C250" s="4044">
        <v>5</v>
      </c>
      <c r="D250" s="3225" t="s">
        <v>1939</v>
      </c>
      <c r="E250" s="3226"/>
      <c r="F250" s="4043" t="s">
        <v>24</v>
      </c>
      <c r="G250" s="4043"/>
      <c r="H250" s="4029"/>
      <c r="I250" s="3596"/>
      <c r="J250" s="3601"/>
      <c r="K250" s="3228"/>
      <c r="L250" s="3228"/>
      <c r="M250" s="3229"/>
      <c r="N250" s="3228"/>
      <c r="O250" s="3228"/>
      <c r="P250" s="3228"/>
    </row>
    <row r="251" spans="1:16" s="3230" customFormat="1" ht="26.25" hidden="1" outlineLevel="1">
      <c r="A251" s="3223"/>
      <c r="B251" s="3133" t="s">
        <v>1931</v>
      </c>
      <c r="C251" s="4044">
        <v>3</v>
      </c>
      <c r="D251" s="3225" t="s">
        <v>1939</v>
      </c>
      <c r="E251" s="3226"/>
      <c r="F251" s="4043" t="s">
        <v>24</v>
      </c>
      <c r="G251" s="4043"/>
      <c r="H251" s="4029"/>
      <c r="I251" s="3596"/>
      <c r="J251" s="3601"/>
      <c r="K251" s="3228"/>
      <c r="L251" s="3228"/>
      <c r="M251" s="3229"/>
      <c r="N251" s="3228"/>
      <c r="O251" s="3228"/>
      <c r="P251" s="3228"/>
    </row>
    <row r="252" spans="1:16" s="3230" customFormat="1" ht="26.25" collapsed="1">
      <c r="A252" s="3266"/>
      <c r="B252" s="3133" t="s">
        <v>1932</v>
      </c>
      <c r="C252" s="4044">
        <f>SUM(C250:C251)</f>
        <v>8</v>
      </c>
      <c r="D252" s="3225" t="s">
        <v>1939</v>
      </c>
      <c r="E252" s="3226"/>
      <c r="F252" s="4043" t="s">
        <v>24</v>
      </c>
      <c r="G252" s="4043"/>
      <c r="H252" s="4029"/>
      <c r="I252" s="3596"/>
      <c r="J252" s="3601"/>
      <c r="K252" s="3228"/>
      <c r="L252" s="3228"/>
      <c r="M252" s="3229"/>
      <c r="N252" s="3228"/>
      <c r="O252" s="3228"/>
      <c r="P252" s="3228"/>
    </row>
    <row r="253" spans="1:16" s="3230" customFormat="1" ht="26.25" hidden="1" outlineLevel="1">
      <c r="A253" s="3223"/>
      <c r="B253" s="3133" t="s">
        <v>1933</v>
      </c>
      <c r="C253" s="4044">
        <v>5</v>
      </c>
      <c r="D253" s="3225" t="s">
        <v>1939</v>
      </c>
      <c r="E253" s="3226"/>
      <c r="F253" s="4043" t="s">
        <v>24</v>
      </c>
      <c r="G253" s="4043"/>
      <c r="H253" s="4029"/>
      <c r="I253" s="3596"/>
      <c r="J253" s="3601"/>
      <c r="K253" s="3228"/>
      <c r="L253" s="3228"/>
      <c r="M253" s="3229"/>
      <c r="N253" s="3228"/>
      <c r="O253" s="3228"/>
      <c r="P253" s="3228"/>
    </row>
    <row r="254" spans="1:16" s="3230" customFormat="1" ht="26.25" hidden="1" outlineLevel="1">
      <c r="A254" s="3223"/>
      <c r="B254" s="3133" t="s">
        <v>1934</v>
      </c>
      <c r="C254" s="4044">
        <v>3</v>
      </c>
      <c r="D254" s="3225" t="s">
        <v>1939</v>
      </c>
      <c r="E254" s="3226"/>
      <c r="F254" s="4043" t="s">
        <v>24</v>
      </c>
      <c r="G254" s="4043"/>
      <c r="H254" s="4029"/>
      <c r="I254" s="3596"/>
      <c r="J254" s="3601"/>
      <c r="K254" s="3228"/>
      <c r="L254" s="3228"/>
      <c r="M254" s="3229"/>
      <c r="N254" s="3228"/>
      <c r="O254" s="3228"/>
      <c r="P254" s="3228"/>
    </row>
    <row r="255" spans="1:16" s="3230" customFormat="1" ht="26.25" collapsed="1">
      <c r="A255" s="3124"/>
      <c r="B255" s="3153" t="s">
        <v>1935</v>
      </c>
      <c r="C255" s="4044">
        <f>SUM(C253:C254)</f>
        <v>8</v>
      </c>
      <c r="D255" s="3225" t="s">
        <v>1939</v>
      </c>
      <c r="E255" s="3918"/>
      <c r="F255" s="4043" t="s">
        <v>24</v>
      </c>
      <c r="G255" s="4043"/>
      <c r="H255" s="4029"/>
      <c r="I255" s="3596"/>
      <c r="J255" s="3601"/>
      <c r="K255" s="3249"/>
      <c r="L255" s="3250"/>
    </row>
    <row r="256" spans="1:16" s="3384" customFormat="1" ht="27.95" customHeight="1">
      <c r="A256" s="4045"/>
      <c r="B256" s="3397"/>
      <c r="C256" s="3651"/>
      <c r="D256" s="3425"/>
      <c r="E256" s="3393"/>
      <c r="F256" s="3389"/>
      <c r="G256" s="3389"/>
      <c r="H256" s="3840"/>
      <c r="I256" s="4040"/>
      <c r="J256" s="3392"/>
    </row>
    <row r="257" spans="1:15" s="3384" customFormat="1" ht="27.95" customHeight="1">
      <c r="A257" s="4046"/>
      <c r="B257" s="4685" t="s">
        <v>1747</v>
      </c>
      <c r="C257" s="4686"/>
      <c r="D257" s="4687"/>
      <c r="E257" s="3474" t="s">
        <v>936</v>
      </c>
      <c r="F257" s="3991"/>
      <c r="G257" s="3086"/>
      <c r="H257" s="4047"/>
      <c r="I257" s="4047"/>
      <c r="J257" s="4048" t="s">
        <v>2087</v>
      </c>
      <c r="O257" s="3384">
        <v>13</v>
      </c>
    </row>
    <row r="258" spans="1:15" s="3384" customFormat="1" ht="27.95" customHeight="1">
      <c r="A258" s="4046"/>
      <c r="B258" s="4049" t="s">
        <v>2119</v>
      </c>
      <c r="C258" s="4050"/>
      <c r="D258" s="4051"/>
      <c r="E258" s="3474" t="s">
        <v>943</v>
      </c>
      <c r="F258" s="3991"/>
      <c r="G258" s="3086"/>
      <c r="H258" s="4047"/>
      <c r="I258" s="4047"/>
      <c r="J258" s="4052"/>
    </row>
    <row r="259" spans="1:15" s="3384" customFormat="1" ht="27.95" customHeight="1">
      <c r="A259" s="4053"/>
      <c r="B259" s="3397" t="s">
        <v>38</v>
      </c>
      <c r="C259" s="3651">
        <v>1</v>
      </c>
      <c r="D259" s="3444" t="s">
        <v>1155</v>
      </c>
      <c r="E259" s="3474" t="s">
        <v>663</v>
      </c>
      <c r="F259" s="4043" t="s">
        <v>24</v>
      </c>
      <c r="G259" s="4043"/>
      <c r="H259" s="4054"/>
      <c r="I259" s="3596"/>
      <c r="J259" s="3128"/>
    </row>
    <row r="260" spans="1:15" s="3384" customFormat="1" ht="27.95" customHeight="1">
      <c r="A260" s="4055"/>
      <c r="B260" s="3403"/>
      <c r="C260" s="4056"/>
      <c r="D260" s="3658"/>
      <c r="E260" s="3560"/>
      <c r="F260" s="3393"/>
      <c r="G260" s="3393"/>
      <c r="H260" s="3551"/>
      <c r="I260" s="3551"/>
      <c r="J260" s="3551"/>
    </row>
    <row r="261" spans="1:15" s="3384" customFormat="1" ht="27.95" customHeight="1">
      <c r="A261" s="3990"/>
      <c r="B261" s="4685" t="s">
        <v>1748</v>
      </c>
      <c r="C261" s="4686"/>
      <c r="D261" s="4687"/>
      <c r="E261" s="3474" t="s">
        <v>936</v>
      </c>
      <c r="F261" s="3991"/>
      <c r="G261" s="3086"/>
      <c r="H261" s="4047"/>
      <c r="I261" s="4047"/>
      <c r="J261" s="4057" t="s">
        <v>1584</v>
      </c>
      <c r="K261" s="3384" t="s">
        <v>1947</v>
      </c>
      <c r="O261" s="3384">
        <v>14</v>
      </c>
    </row>
    <row r="262" spans="1:15" s="3384" customFormat="1" ht="27.95" customHeight="1">
      <c r="A262" s="4046"/>
      <c r="B262" s="4049" t="s">
        <v>1614</v>
      </c>
      <c r="C262" s="4050"/>
      <c r="D262" s="4051"/>
      <c r="E262" s="3474" t="s">
        <v>943</v>
      </c>
      <c r="F262" s="3991"/>
      <c r="G262" s="3086"/>
      <c r="H262" s="4047"/>
      <c r="I262" s="4047"/>
      <c r="J262" s="4052"/>
    </row>
    <row r="263" spans="1:15" s="3384" customFormat="1" ht="27.95" customHeight="1">
      <c r="A263" s="4053"/>
      <c r="B263" s="3397" t="s">
        <v>38</v>
      </c>
      <c r="C263" s="3651">
        <v>2</v>
      </c>
      <c r="D263" s="3444" t="s">
        <v>244</v>
      </c>
      <c r="E263" s="3474" t="s">
        <v>663</v>
      </c>
      <c r="F263" s="4043" t="s">
        <v>24</v>
      </c>
      <c r="G263" s="4043"/>
      <c r="H263" s="4043"/>
      <c r="I263" s="4054"/>
      <c r="J263" s="3128"/>
    </row>
    <row r="264" spans="1:15" s="3384" customFormat="1" ht="27.95" customHeight="1">
      <c r="A264" s="4024"/>
      <c r="B264" s="3397" t="s">
        <v>1615</v>
      </c>
      <c r="C264" s="3651"/>
      <c r="D264" s="3444"/>
      <c r="E264" s="3086"/>
      <c r="F264" s="3389"/>
      <c r="G264" s="3389"/>
      <c r="H264" s="3128"/>
      <c r="I264" s="3128"/>
      <c r="J264" s="3128"/>
    </row>
    <row r="265" spans="1:15" s="3384" customFormat="1" ht="27.95" customHeight="1">
      <c r="A265" s="4045"/>
      <c r="B265" s="3397"/>
      <c r="C265" s="3651"/>
      <c r="D265" s="3444"/>
      <c r="E265" s="3086"/>
      <c r="F265" s="3086"/>
      <c r="G265" s="3389"/>
      <c r="H265" s="3128"/>
      <c r="I265" s="3128"/>
      <c r="J265" s="3128"/>
    </row>
    <row r="266" spans="1:15" s="3384" customFormat="1" ht="27.95" customHeight="1">
      <c r="A266" s="4058"/>
      <c r="B266" s="3568"/>
      <c r="C266" s="4059"/>
      <c r="D266" s="3606"/>
      <c r="E266" s="3432"/>
      <c r="F266" s="3432"/>
      <c r="G266" s="3530"/>
      <c r="H266" s="3192"/>
      <c r="I266" s="3192"/>
      <c r="J266" s="3192"/>
    </row>
    <row r="267" spans="1:15" s="3384" customFormat="1" ht="27.95" customHeight="1">
      <c r="A267" s="3984" t="s">
        <v>1151</v>
      </c>
      <c r="B267" s="4688" t="s">
        <v>1749</v>
      </c>
      <c r="C267" s="4689"/>
      <c r="D267" s="4690"/>
      <c r="E267" s="3498" t="s">
        <v>936</v>
      </c>
      <c r="F267" s="4012"/>
      <c r="G267" s="3295"/>
      <c r="H267" s="4060"/>
      <c r="I267" s="4060"/>
      <c r="J267" s="4038" t="s">
        <v>1942</v>
      </c>
      <c r="K267" s="3384" t="s">
        <v>1947</v>
      </c>
      <c r="O267" s="3384">
        <v>15</v>
      </c>
    </row>
    <row r="268" spans="1:15" s="3384" customFormat="1" ht="27.95" customHeight="1">
      <c r="A268" s="4046"/>
      <c r="B268" s="4049" t="s">
        <v>1616</v>
      </c>
      <c r="C268" s="4050"/>
      <c r="D268" s="4051"/>
      <c r="E268" s="3474" t="s">
        <v>943</v>
      </c>
      <c r="F268" s="3991"/>
      <c r="G268" s="3086"/>
      <c r="H268" s="4047"/>
      <c r="I268" s="4047"/>
      <c r="J268" s="4052"/>
    </row>
    <row r="269" spans="1:15" s="3384" customFormat="1" ht="27.95" customHeight="1">
      <c r="A269" s="4046"/>
      <c r="B269" s="4049" t="s">
        <v>1617</v>
      </c>
      <c r="C269" s="4050"/>
      <c r="D269" s="4051"/>
      <c r="E269" s="3474" t="s">
        <v>663</v>
      </c>
      <c r="F269" s="3086"/>
      <c r="G269" s="3086"/>
      <c r="H269" s="3128"/>
      <c r="I269" s="3128"/>
      <c r="J269" s="3128"/>
    </row>
    <row r="270" spans="1:15" s="3384" customFormat="1" ht="27.95" customHeight="1">
      <c r="A270" s="4053"/>
      <c r="B270" s="3397" t="s">
        <v>38</v>
      </c>
      <c r="C270" s="3651">
        <v>8</v>
      </c>
      <c r="D270" s="3444" t="s">
        <v>102</v>
      </c>
      <c r="E270" s="3086"/>
      <c r="F270" s="3086" t="s">
        <v>24</v>
      </c>
      <c r="G270" s="4061"/>
      <c r="H270" s="3128"/>
      <c r="I270" s="3128"/>
      <c r="J270" s="3128"/>
    </row>
    <row r="271" spans="1:15" s="3384" customFormat="1" ht="27.95" customHeight="1">
      <c r="A271" s="4024"/>
      <c r="B271" s="3397" t="s">
        <v>2165</v>
      </c>
      <c r="C271" s="3651"/>
      <c r="D271" s="3444"/>
      <c r="E271" s="3086"/>
      <c r="F271" s="3389"/>
      <c r="G271" s="3389"/>
      <c r="H271" s="3128"/>
      <c r="I271" s="3128"/>
      <c r="J271" s="3128"/>
    </row>
    <row r="272" spans="1:15" s="3384" customFormat="1" ht="27.95" customHeight="1">
      <c r="A272" s="4045"/>
      <c r="B272" s="3397"/>
      <c r="C272" s="3651"/>
      <c r="D272" s="3444"/>
      <c r="E272" s="3086"/>
      <c r="F272" s="3086"/>
      <c r="G272" s="3389"/>
      <c r="H272" s="3128"/>
      <c r="I272" s="3128"/>
      <c r="J272" s="3128"/>
    </row>
    <row r="273" spans="1:15" s="3384" customFormat="1" ht="27.95" customHeight="1">
      <c r="A273" s="4062"/>
      <c r="B273" s="3403"/>
      <c r="C273" s="4056"/>
      <c r="D273" s="3658"/>
      <c r="E273" s="3560"/>
      <c r="F273" s="3560"/>
      <c r="G273" s="3393"/>
      <c r="H273" s="3551"/>
      <c r="I273" s="3551"/>
      <c r="J273" s="3551"/>
    </row>
    <row r="274" spans="1:15" s="3384" customFormat="1" ht="27.95" customHeight="1">
      <c r="A274" s="3990"/>
      <c r="B274" s="4685" t="s">
        <v>1750</v>
      </c>
      <c r="C274" s="4686"/>
      <c r="D274" s="4687"/>
      <c r="E274" s="3474" t="s">
        <v>936</v>
      </c>
      <c r="F274" s="3991"/>
      <c r="G274" s="3086"/>
      <c r="H274" s="4047"/>
      <c r="I274" s="4047"/>
      <c r="J274" s="4063" t="s">
        <v>2087</v>
      </c>
      <c r="K274" s="3384" t="s">
        <v>1947</v>
      </c>
      <c r="O274" s="3384">
        <v>16</v>
      </c>
    </row>
    <row r="275" spans="1:15" s="3384" customFormat="1" ht="27.95" customHeight="1">
      <c r="A275" s="4046"/>
      <c r="B275" s="4049" t="s">
        <v>1618</v>
      </c>
      <c r="C275" s="4050"/>
      <c r="D275" s="4051"/>
      <c r="E275" s="3474" t="s">
        <v>943</v>
      </c>
      <c r="F275" s="3991"/>
      <c r="G275" s="3086"/>
      <c r="H275" s="4047"/>
      <c r="I275" s="4047"/>
      <c r="J275" s="4052"/>
    </row>
    <row r="276" spans="1:15" s="3384" customFormat="1" ht="27.95" customHeight="1">
      <c r="A276" s="4053"/>
      <c r="B276" s="3397" t="s">
        <v>38</v>
      </c>
      <c r="C276" s="3651">
        <v>1</v>
      </c>
      <c r="D276" s="3444" t="s">
        <v>86</v>
      </c>
      <c r="E276" s="3474" t="s">
        <v>663</v>
      </c>
      <c r="F276" s="4061">
        <v>1</v>
      </c>
      <c r="G276" s="3086"/>
      <c r="H276" s="3524"/>
      <c r="I276" s="3524"/>
      <c r="J276" s="3128"/>
    </row>
    <row r="277" spans="1:15" s="3384" customFormat="1" ht="27.95" customHeight="1">
      <c r="A277" s="4024"/>
      <c r="B277" s="3397"/>
      <c r="C277" s="3651"/>
      <c r="D277" s="3444"/>
      <c r="E277" s="3086"/>
      <c r="F277" s="3389"/>
      <c r="G277" s="3389"/>
      <c r="H277" s="3128"/>
      <c r="I277" s="3128"/>
      <c r="J277" s="3128"/>
    </row>
    <row r="278" spans="1:15" s="3384" customFormat="1" ht="27.95" customHeight="1">
      <c r="A278" s="4045"/>
      <c r="B278" s="3397"/>
      <c r="C278" s="3651"/>
      <c r="D278" s="3444"/>
      <c r="E278" s="3560"/>
      <c r="F278" s="3560"/>
      <c r="G278" s="3393"/>
      <c r="H278" s="3551"/>
      <c r="I278" s="3551"/>
      <c r="J278" s="3128"/>
    </row>
    <row r="279" spans="1:15" s="3384" customFormat="1" ht="27.95" customHeight="1">
      <c r="A279" s="4046"/>
      <c r="B279" s="4679" t="s">
        <v>1751</v>
      </c>
      <c r="C279" s="4680"/>
      <c r="D279" s="4681"/>
      <c r="E279" s="3474" t="s">
        <v>936</v>
      </c>
      <c r="F279" s="3991"/>
      <c r="G279" s="3086"/>
      <c r="H279" s="4047"/>
      <c r="I279" s="4047"/>
      <c r="J279" s="4048" t="s">
        <v>1990</v>
      </c>
      <c r="K279" s="3384" t="s">
        <v>1947</v>
      </c>
      <c r="O279" s="3384">
        <v>17</v>
      </c>
    </row>
    <row r="280" spans="1:15" s="3384" customFormat="1" ht="27.95" customHeight="1">
      <c r="A280" s="4046"/>
      <c r="B280" s="3397" t="s">
        <v>38</v>
      </c>
      <c r="C280" s="3651">
        <v>15</v>
      </c>
      <c r="D280" s="3444" t="s">
        <v>102</v>
      </c>
      <c r="E280" s="3474" t="s">
        <v>943</v>
      </c>
      <c r="F280" s="4043" t="s">
        <v>24</v>
      </c>
      <c r="G280" s="4043"/>
      <c r="H280" s="4054"/>
      <c r="I280" s="3596"/>
      <c r="J280" s="4052"/>
    </row>
    <row r="281" spans="1:15" s="3384" customFormat="1" ht="27.95" customHeight="1">
      <c r="A281" s="4053"/>
      <c r="B281" s="3397" t="s">
        <v>2241</v>
      </c>
      <c r="C281" s="3651"/>
      <c r="D281" s="3444"/>
      <c r="E281" s="3474" t="s">
        <v>663</v>
      </c>
      <c r="F281" s="3086"/>
      <c r="G281" s="3086"/>
      <c r="H281" s="3128"/>
      <c r="I281" s="3128"/>
      <c r="J281" s="3128"/>
    </row>
    <row r="282" spans="1:15" s="3384" customFormat="1" ht="27.95" customHeight="1">
      <c r="A282" s="4024"/>
      <c r="B282" s="3397"/>
      <c r="C282" s="3651"/>
      <c r="D282" s="3444"/>
      <c r="E282" s="3086"/>
      <c r="F282" s="3389"/>
      <c r="G282" s="3389"/>
      <c r="H282" s="3128"/>
      <c r="I282" s="3128"/>
      <c r="J282" s="3128"/>
    </row>
    <row r="283" spans="1:15" s="3384" customFormat="1" ht="27.95" customHeight="1">
      <c r="A283" s="4045"/>
      <c r="B283" s="3397"/>
      <c r="C283" s="3651"/>
      <c r="D283" s="3444"/>
      <c r="E283" s="3560"/>
      <c r="F283" s="3086"/>
      <c r="G283" s="3389"/>
      <c r="H283" s="3128"/>
      <c r="I283" s="3128"/>
      <c r="J283" s="3128"/>
    </row>
    <row r="284" spans="1:15" s="3384" customFormat="1" ht="27.95" customHeight="1">
      <c r="A284" s="4045"/>
      <c r="B284" s="4049" t="s">
        <v>1752</v>
      </c>
      <c r="C284" s="3651"/>
      <c r="D284" s="3444"/>
      <c r="E284" s="3474" t="s">
        <v>936</v>
      </c>
      <c r="F284" s="3991"/>
      <c r="G284" s="3086"/>
      <c r="H284" s="4047"/>
      <c r="I284" s="4047"/>
      <c r="J284" s="4052"/>
    </row>
    <row r="285" spans="1:15" s="3384" customFormat="1" ht="27.95" customHeight="1">
      <c r="A285" s="4045"/>
      <c r="B285" s="4049" t="s">
        <v>1753</v>
      </c>
      <c r="C285" s="3651"/>
      <c r="D285" s="3444"/>
      <c r="E285" s="3474" t="s">
        <v>943</v>
      </c>
      <c r="F285" s="3991"/>
      <c r="G285" s="3086"/>
      <c r="H285" s="4047"/>
      <c r="I285" s="4047"/>
      <c r="J285" s="3594" t="s">
        <v>2067</v>
      </c>
      <c r="K285" s="3384" t="s">
        <v>1947</v>
      </c>
      <c r="O285" s="3384">
        <v>18</v>
      </c>
    </row>
    <row r="286" spans="1:15" s="3384" customFormat="1" ht="27.95" customHeight="1">
      <c r="A286" s="4045"/>
      <c r="B286" s="3397" t="s">
        <v>38</v>
      </c>
      <c r="C286" s="3504" t="s">
        <v>2190</v>
      </c>
      <c r="D286" s="3444" t="s">
        <v>244</v>
      </c>
      <c r="E286" s="3474" t="s">
        <v>663</v>
      </c>
      <c r="F286" s="4064" t="s">
        <v>24</v>
      </c>
      <c r="G286" s="3518"/>
      <c r="H286" s="3524"/>
      <c r="I286" s="3286"/>
      <c r="J286" s="3128"/>
    </row>
    <row r="287" spans="1:15" s="3384" customFormat="1" ht="27.95" customHeight="1">
      <c r="A287" s="4045"/>
      <c r="B287" s="3397" t="s">
        <v>2191</v>
      </c>
      <c r="C287" s="3504"/>
      <c r="D287" s="3444"/>
      <c r="E287" s="3086"/>
      <c r="F287" s="3086"/>
      <c r="G287" s="3086"/>
      <c r="H287" s="3128"/>
      <c r="I287" s="3128"/>
      <c r="J287" s="3128"/>
    </row>
    <row r="288" spans="1:15" s="3384" customFormat="1" ht="27.95" customHeight="1">
      <c r="A288" s="4045"/>
      <c r="B288" s="3397"/>
      <c r="C288" s="3504"/>
      <c r="D288" s="3444"/>
      <c r="E288" s="3086"/>
      <c r="F288" s="3086"/>
      <c r="G288" s="3086"/>
      <c r="H288" s="3128"/>
      <c r="I288" s="3128"/>
      <c r="J288" s="3128"/>
    </row>
    <row r="289" spans="1:15" s="3384" customFormat="1" ht="27.95" customHeight="1">
      <c r="A289" s="4045"/>
      <c r="B289" s="3397"/>
      <c r="C289" s="3651"/>
      <c r="D289" s="3444"/>
      <c r="E289" s="3560"/>
      <c r="F289" s="3086"/>
      <c r="G289" s="3389"/>
      <c r="H289" s="3128"/>
      <c r="I289" s="3128"/>
      <c r="J289" s="3128"/>
    </row>
    <row r="290" spans="1:15" s="3384" customFormat="1" ht="27.95" customHeight="1">
      <c r="A290" s="4045"/>
      <c r="B290" s="4676" t="s">
        <v>1754</v>
      </c>
      <c r="C290" s="4677"/>
      <c r="D290" s="4678"/>
      <c r="E290" s="3474" t="s">
        <v>936</v>
      </c>
      <c r="F290" s="3991"/>
      <c r="G290" s="3086"/>
      <c r="H290" s="4047"/>
      <c r="I290" s="4047"/>
      <c r="J290" s="4048" t="s">
        <v>1942</v>
      </c>
      <c r="K290" s="3384" t="s">
        <v>1947</v>
      </c>
      <c r="O290" s="3384">
        <v>19</v>
      </c>
    </row>
    <row r="291" spans="1:15" s="3384" customFormat="1" ht="27.95" customHeight="1">
      <c r="A291" s="4045"/>
      <c r="B291" s="4039" t="s">
        <v>1619</v>
      </c>
      <c r="C291" s="4039"/>
      <c r="D291" s="4039"/>
      <c r="E291" s="3474" t="s">
        <v>943</v>
      </c>
      <c r="F291" s="3991"/>
      <c r="G291" s="3086"/>
      <c r="H291" s="4047"/>
      <c r="I291" s="4047"/>
      <c r="J291" s="4052"/>
    </row>
    <row r="292" spans="1:15" s="3384" customFormat="1" ht="27.95" customHeight="1">
      <c r="A292" s="4045"/>
      <c r="B292" s="3397" t="s">
        <v>38</v>
      </c>
      <c r="C292" s="4065">
        <f>300000/2</f>
        <v>150000</v>
      </c>
      <c r="D292" s="3425" t="s">
        <v>28</v>
      </c>
      <c r="E292" s="3474" t="s">
        <v>663</v>
      </c>
      <c r="F292" s="3086" t="s">
        <v>24</v>
      </c>
      <c r="G292" s="3086"/>
      <c r="H292" s="3523"/>
      <c r="I292" s="3128"/>
      <c r="J292" s="3128"/>
    </row>
    <row r="293" spans="1:15" s="3384" customFormat="1" ht="27.95" customHeight="1">
      <c r="A293" s="4045"/>
      <c r="B293" s="3397" t="s">
        <v>1620</v>
      </c>
      <c r="C293" s="4065"/>
      <c r="D293" s="3425"/>
      <c r="E293" s="3086"/>
      <c r="F293" s="3086"/>
      <c r="G293" s="3086"/>
      <c r="H293" s="3128"/>
      <c r="I293" s="3128"/>
      <c r="J293" s="3128"/>
    </row>
    <row r="294" spans="1:15" s="3384" customFormat="1" ht="27.95" customHeight="1">
      <c r="A294" s="4045"/>
      <c r="B294" s="3397" t="s">
        <v>1621</v>
      </c>
      <c r="C294" s="4065"/>
      <c r="D294" s="3425"/>
      <c r="E294" s="3086"/>
      <c r="F294" s="3086"/>
      <c r="G294" s="3389"/>
      <c r="H294" s="3128"/>
      <c r="I294" s="3128"/>
      <c r="J294" s="3128"/>
    </row>
    <row r="295" spans="1:15" s="3384" customFormat="1" ht="27.95" customHeight="1">
      <c r="A295" s="4058"/>
      <c r="B295" s="4066"/>
      <c r="C295" s="4067"/>
      <c r="D295" s="4068"/>
      <c r="E295" s="3432"/>
      <c r="F295" s="3432"/>
      <c r="G295" s="3530"/>
      <c r="H295" s="4069"/>
      <c r="I295" s="4070"/>
      <c r="J295" s="3533"/>
    </row>
    <row r="296" spans="1:15" ht="27.95" customHeight="1">
      <c r="A296" s="1764"/>
      <c r="B296" s="1764"/>
      <c r="C296" s="1764"/>
      <c r="D296" s="1764"/>
      <c r="E296" s="781"/>
      <c r="F296" s="781"/>
      <c r="G296" s="781"/>
      <c r="H296" s="781"/>
      <c r="I296" s="781"/>
      <c r="J296" s="781"/>
    </row>
    <row r="298" spans="1:15" ht="27.95" customHeight="1">
      <c r="B298" s="1707"/>
      <c r="C298" s="1707"/>
    </row>
    <row r="299" spans="1:15" ht="27.95" customHeight="1">
      <c r="B299" s="1707"/>
      <c r="C299" s="1707"/>
    </row>
  </sheetData>
  <mergeCells count="14">
    <mergeCell ref="B3:D3"/>
    <mergeCell ref="B2:D2"/>
    <mergeCell ref="B72:D72"/>
    <mergeCell ref="B1:D1"/>
    <mergeCell ref="B290:D290"/>
    <mergeCell ref="B279:D279"/>
    <mergeCell ref="B136:D136"/>
    <mergeCell ref="B158:D158"/>
    <mergeCell ref="B261:D261"/>
    <mergeCell ref="B267:D267"/>
    <mergeCell ref="B274:D274"/>
    <mergeCell ref="B196:D196"/>
    <mergeCell ref="B257:D257"/>
    <mergeCell ref="B160:D160"/>
  </mergeCells>
  <pageMargins left="0.5" right="0.4" top="0.7" bottom="0.4" header="0.4" footer="0.4"/>
  <pageSetup paperSize="9" scale="62" orientation="landscape" r:id="rId1"/>
  <rowBreaks count="2" manualBreakCount="2">
    <brk id="135" max="9" man="1"/>
    <brk id="195" max="9" man="1"/>
  </rowBreaks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26">
    <tabColor theme="1"/>
  </sheetPr>
  <dimension ref="A1:O58"/>
  <sheetViews>
    <sheetView view="pageBreakPreview" zoomScale="70" zoomScaleNormal="70" zoomScaleSheetLayoutView="70" workbookViewId="0">
      <selection activeCell="B2" sqref="B2:D2"/>
    </sheetView>
  </sheetViews>
  <sheetFormatPr defaultColWidth="9" defaultRowHeight="27.95" customHeight="1"/>
  <cols>
    <col min="1" max="1" width="50.625" style="201" customWidth="1"/>
    <col min="2" max="2" width="16.625" style="201" customWidth="1"/>
    <col min="3" max="3" width="13.625" style="201" customWidth="1"/>
    <col min="4" max="4" width="34.625" style="201" customWidth="1"/>
    <col min="5" max="7" width="14.625" style="201" customWidth="1"/>
    <col min="8" max="8" width="13.625" style="1708" customWidth="1"/>
    <col min="9" max="10" width="13.625" style="201" customWidth="1"/>
    <col min="11" max="11" width="9" style="201"/>
    <col min="12" max="12" width="15.25" style="201" customWidth="1"/>
    <col min="13" max="16384" width="9" style="201"/>
  </cols>
  <sheetData>
    <row r="1" spans="1:15" ht="27.95" customHeight="1">
      <c r="A1" s="2033" t="s">
        <v>1874</v>
      </c>
      <c r="B1" s="4669" t="s">
        <v>346</v>
      </c>
      <c r="C1" s="4669"/>
      <c r="D1" s="4669"/>
      <c r="E1" s="1722"/>
      <c r="F1" s="2032"/>
      <c r="G1" s="1722"/>
      <c r="H1" s="1723"/>
      <c r="I1" s="1722"/>
      <c r="J1" s="1722"/>
    </row>
    <row r="2" spans="1:15" ht="27.95" customHeight="1">
      <c r="A2" s="2026"/>
      <c r="B2" s="4669" t="s">
        <v>347</v>
      </c>
      <c r="C2" s="4669"/>
      <c r="D2" s="4669"/>
      <c r="E2" s="1722"/>
      <c r="F2" s="1722"/>
      <c r="G2" s="1722"/>
      <c r="H2" s="1723"/>
      <c r="I2" s="1722"/>
      <c r="J2" s="1722"/>
    </row>
    <row r="3" spans="1:15" ht="27.95" customHeight="1">
      <c r="A3" s="2027" t="s">
        <v>2</v>
      </c>
      <c r="B3" s="1693" t="s">
        <v>3</v>
      </c>
      <c r="C3" s="1693"/>
      <c r="D3" s="2030"/>
      <c r="E3" s="1693" t="s">
        <v>4</v>
      </c>
      <c r="F3" s="1693"/>
      <c r="G3" s="1693"/>
      <c r="H3" s="4670" t="s">
        <v>5</v>
      </c>
      <c r="I3" s="4670"/>
      <c r="J3" s="4670"/>
    </row>
    <row r="4" spans="1:15" ht="27.95" customHeight="1">
      <c r="A4" s="1693" t="s">
        <v>6</v>
      </c>
      <c r="B4" s="1724" t="s">
        <v>271</v>
      </c>
      <c r="C4" s="1693"/>
      <c r="D4" s="1693"/>
      <c r="E4" s="4694" t="s">
        <v>356</v>
      </c>
      <c r="F4" s="4695"/>
      <c r="G4" s="4695"/>
      <c r="H4" s="4454" t="s">
        <v>358</v>
      </c>
      <c r="I4" s="4454"/>
      <c r="J4" s="4454"/>
    </row>
    <row r="5" spans="1:15" ht="27.95" customHeight="1">
      <c r="A5" s="1724" t="s">
        <v>1298</v>
      </c>
      <c r="B5" s="1724"/>
      <c r="C5" s="1693"/>
      <c r="D5" s="1693"/>
      <c r="E5" s="4696" t="s">
        <v>892</v>
      </c>
      <c r="F5" s="4696"/>
      <c r="G5" s="4696"/>
      <c r="H5" s="2031"/>
      <c r="I5" s="2031"/>
      <c r="J5" s="2031"/>
    </row>
    <row r="6" spans="1:15" ht="27.95" customHeight="1">
      <c r="A6" s="1724"/>
      <c r="B6" s="1724"/>
      <c r="C6" s="1693"/>
      <c r="D6" s="1693"/>
      <c r="E6" s="1748"/>
      <c r="F6" s="1748"/>
      <c r="G6" s="1748"/>
      <c r="H6" s="4671"/>
      <c r="I6" s="4671"/>
      <c r="J6" s="4671"/>
    </row>
    <row r="7" spans="1:15" ht="27.95" customHeight="1">
      <c r="A7" s="780"/>
      <c r="B7" s="1693" t="s">
        <v>8</v>
      </c>
      <c r="C7" s="1693"/>
      <c r="D7" s="1693"/>
      <c r="E7" s="1693" t="s">
        <v>11</v>
      </c>
      <c r="F7" s="1693"/>
      <c r="G7" s="1693"/>
      <c r="H7" s="4670" t="s">
        <v>12</v>
      </c>
      <c r="I7" s="4670"/>
      <c r="J7" s="4670"/>
    </row>
    <row r="8" spans="1:15" ht="27.95" customHeight="1">
      <c r="A8" s="780"/>
      <c r="B8" s="1724" t="s">
        <v>271</v>
      </c>
      <c r="C8" s="1693"/>
      <c r="D8" s="1693"/>
      <c r="E8" s="4694" t="s">
        <v>357</v>
      </c>
      <c r="F8" s="4695"/>
      <c r="G8" s="4695"/>
      <c r="H8" s="4454" t="s">
        <v>240</v>
      </c>
      <c r="I8" s="4454"/>
      <c r="J8" s="4454"/>
    </row>
    <row r="9" spans="1:15" ht="27.95" customHeight="1">
      <c r="A9" s="1724"/>
      <c r="B9" s="1724"/>
      <c r="C9" s="1693"/>
      <c r="D9" s="1693"/>
      <c r="E9" s="4696" t="s">
        <v>1112</v>
      </c>
      <c r="F9" s="4696"/>
      <c r="G9" s="4696"/>
      <c r="H9" s="2031"/>
      <c r="I9" s="2031"/>
      <c r="J9" s="2031"/>
    </row>
    <row r="10" spans="1:15" ht="27.95" customHeight="1">
      <c r="A10" s="1724"/>
      <c r="B10" s="1724"/>
      <c r="C10" s="1693"/>
      <c r="D10" s="1693"/>
      <c r="E10" s="1811"/>
      <c r="F10" s="1693"/>
      <c r="G10" s="1693"/>
      <c r="H10" s="4671"/>
      <c r="I10" s="4671"/>
      <c r="J10" s="4671"/>
    </row>
    <row r="11" spans="1:15" ht="27.95" customHeight="1">
      <c r="A11" s="780"/>
      <c r="B11" s="1724"/>
      <c r="C11" s="1693"/>
      <c r="D11" s="1693"/>
      <c r="E11" s="1725"/>
      <c r="F11" s="1693"/>
      <c r="G11" s="1693"/>
      <c r="H11" s="4671"/>
      <c r="I11" s="4671"/>
      <c r="J11" s="4671"/>
    </row>
    <row r="12" spans="1:15" ht="27.95" customHeight="1">
      <c r="A12" s="2089"/>
      <c r="B12" s="2090"/>
      <c r="C12" s="1694"/>
      <c r="D12" s="1694"/>
      <c r="E12" s="1695"/>
      <c r="F12" s="1694"/>
      <c r="G12" s="1694"/>
      <c r="H12" s="4672"/>
      <c r="I12" s="4672"/>
      <c r="J12" s="4672"/>
    </row>
    <row r="13" spans="1:15" s="1696" customFormat="1" ht="27.95" customHeight="1">
      <c r="A13" s="1904" t="s">
        <v>15</v>
      </c>
      <c r="B13" s="4334" t="s">
        <v>16</v>
      </c>
      <c r="C13" s="4335"/>
      <c r="D13" s="4336"/>
      <c r="E13" s="2121">
        <v>10</v>
      </c>
      <c r="F13" s="4667">
        <v>11</v>
      </c>
      <c r="G13" s="4668"/>
      <c r="H13" s="4668"/>
      <c r="I13" s="4668"/>
      <c r="J13" s="1905">
        <v>12</v>
      </c>
    </row>
    <row r="14" spans="1:15" s="1696" customFormat="1" ht="27.95" customHeight="1">
      <c r="A14" s="1906" t="s">
        <v>17</v>
      </c>
      <c r="B14" s="4338" t="s">
        <v>1301</v>
      </c>
      <c r="C14" s="4338"/>
      <c r="D14" s="4338"/>
      <c r="E14" s="2122" t="s">
        <v>934</v>
      </c>
      <c r="F14" s="4659" t="s">
        <v>1876</v>
      </c>
      <c r="G14" s="4660"/>
      <c r="H14" s="4660"/>
      <c r="I14" s="4660"/>
      <c r="J14" s="1907" t="s">
        <v>936</v>
      </c>
    </row>
    <row r="15" spans="1:15" s="1696" customFormat="1" ht="27.95" customHeight="1">
      <c r="A15" s="1908"/>
      <c r="B15" s="4340" t="s">
        <v>19</v>
      </c>
      <c r="C15" s="4340"/>
      <c r="D15" s="4340"/>
      <c r="E15" s="2123"/>
      <c r="F15" s="2531">
        <v>1</v>
      </c>
      <c r="G15" s="2531">
        <v>2</v>
      </c>
      <c r="H15" s="724">
        <v>3</v>
      </c>
      <c r="I15" s="2532">
        <v>4</v>
      </c>
      <c r="J15" s="1909" t="s">
        <v>938</v>
      </c>
    </row>
    <row r="16" spans="1:15" ht="27.95" customHeight="1">
      <c r="A16" s="1973" t="s">
        <v>1755</v>
      </c>
      <c r="B16" s="4700" t="s">
        <v>1756</v>
      </c>
      <c r="C16" s="4701"/>
      <c r="D16" s="4702"/>
      <c r="E16" s="2567" t="s">
        <v>936</v>
      </c>
      <c r="F16" s="1829"/>
      <c r="G16" s="1829"/>
      <c r="H16" s="1766"/>
      <c r="I16" s="1766"/>
      <c r="J16" s="2566" t="s">
        <v>1584</v>
      </c>
      <c r="O16" s="201">
        <v>1</v>
      </c>
    </row>
    <row r="17" spans="1:15" ht="27.95" customHeight="1">
      <c r="A17" s="1974"/>
      <c r="B17" s="4697" t="s">
        <v>1622</v>
      </c>
      <c r="C17" s="4698"/>
      <c r="D17" s="4699"/>
      <c r="E17" s="2568" t="s">
        <v>943</v>
      </c>
      <c r="F17" s="1830"/>
      <c r="G17" s="1839"/>
      <c r="H17" s="1768"/>
      <c r="I17" s="1768"/>
      <c r="J17" s="2582" t="s">
        <v>2112</v>
      </c>
    </row>
    <row r="18" spans="1:15" ht="27.95" customHeight="1">
      <c r="A18" s="1974"/>
      <c r="B18" s="2153" t="s">
        <v>1623</v>
      </c>
      <c r="C18" s="2154"/>
      <c r="D18" s="2155"/>
      <c r="E18" s="2568" t="s">
        <v>663</v>
      </c>
      <c r="F18" s="1830"/>
      <c r="G18" s="1839"/>
      <c r="H18" s="1768"/>
      <c r="I18" s="1768"/>
      <c r="J18" s="92"/>
    </row>
    <row r="19" spans="1:15" ht="27.95" customHeight="1">
      <c r="A19" s="1975"/>
      <c r="B19" s="1769" t="s">
        <v>348</v>
      </c>
      <c r="C19" s="1770"/>
      <c r="D19" s="1771"/>
      <c r="E19" s="1767"/>
      <c r="F19" s="2565">
        <v>1</v>
      </c>
      <c r="G19" s="2565">
        <v>1</v>
      </c>
      <c r="H19" s="2565">
        <v>1</v>
      </c>
      <c r="I19" s="2565">
        <v>1</v>
      </c>
      <c r="J19" s="1931"/>
    </row>
    <row r="20" spans="1:15" ht="27.95" customHeight="1">
      <c r="A20" s="1772"/>
      <c r="B20" s="1769" t="s">
        <v>2105</v>
      </c>
      <c r="C20" s="2210"/>
      <c r="D20" s="2209"/>
      <c r="E20" s="1773"/>
      <c r="F20" s="100"/>
      <c r="G20" s="100"/>
      <c r="H20" s="1931"/>
      <c r="I20" s="1931"/>
      <c r="J20" s="1931"/>
    </row>
    <row r="21" spans="1:15" ht="27.95" customHeight="1">
      <c r="A21" s="1975"/>
      <c r="B21" s="1769"/>
      <c r="C21" s="4706"/>
      <c r="D21" s="4707"/>
      <c r="E21" s="1773"/>
      <c r="F21" s="100"/>
      <c r="G21" s="100"/>
      <c r="H21" s="1931"/>
      <c r="I21" s="1931"/>
      <c r="J21" s="1931"/>
    </row>
    <row r="22" spans="1:15" ht="27.95" customHeight="1">
      <c r="A22" s="1975"/>
      <c r="B22" s="4708"/>
      <c r="C22" s="4709"/>
      <c r="D22" s="4710"/>
      <c r="E22" s="1773"/>
      <c r="F22" s="100"/>
      <c r="G22" s="100"/>
      <c r="H22" s="1931"/>
      <c r="I22" s="1931"/>
      <c r="J22" s="1931"/>
    </row>
    <row r="23" spans="1:15" ht="27.95" customHeight="1">
      <c r="A23" s="2095"/>
      <c r="B23" s="820"/>
      <c r="C23" s="817"/>
      <c r="D23" s="818"/>
      <c r="E23" s="100"/>
      <c r="F23" s="1697"/>
      <c r="G23" s="1697"/>
      <c r="H23" s="103"/>
      <c r="I23" s="698"/>
      <c r="J23" s="92"/>
    </row>
    <row r="24" spans="1:15" ht="27.95" customHeight="1">
      <c r="A24" s="2093"/>
      <c r="B24" s="820"/>
      <c r="C24" s="817"/>
      <c r="D24" s="818"/>
      <c r="E24" s="100"/>
      <c r="F24" s="1697"/>
      <c r="G24" s="1697"/>
      <c r="H24" s="103"/>
      <c r="I24" s="698"/>
      <c r="J24" s="92"/>
    </row>
    <row r="25" spans="1:15" ht="27.95" customHeight="1">
      <c r="A25" s="2093"/>
      <c r="B25" s="820"/>
      <c r="C25" s="817"/>
      <c r="D25" s="818"/>
      <c r="E25" s="100"/>
      <c r="F25" s="1697"/>
      <c r="G25" s="1697"/>
      <c r="H25" s="103"/>
      <c r="I25" s="698"/>
      <c r="J25" s="92"/>
    </row>
    <row r="26" spans="1:15" ht="27.95" customHeight="1">
      <c r="A26" s="2093"/>
      <c r="B26" s="820"/>
      <c r="C26" s="817"/>
      <c r="D26" s="818"/>
      <c r="E26" s="100"/>
      <c r="F26" s="1697"/>
      <c r="G26" s="1697"/>
      <c r="H26" s="103"/>
      <c r="I26" s="698"/>
      <c r="J26" s="92"/>
    </row>
    <row r="27" spans="1:15" ht="27.95" customHeight="1">
      <c r="A27" s="2093"/>
      <c r="B27" s="820"/>
      <c r="C27" s="817"/>
      <c r="D27" s="818"/>
      <c r="E27" s="100"/>
      <c r="F27" s="1697"/>
      <c r="G27" s="1697"/>
      <c r="H27" s="103"/>
      <c r="I27" s="698"/>
      <c r="J27" s="92"/>
    </row>
    <row r="28" spans="1:15" ht="27.95" customHeight="1">
      <c r="A28" s="2093"/>
      <c r="B28" s="820"/>
      <c r="C28" s="817"/>
      <c r="D28" s="818"/>
      <c r="E28" s="100"/>
      <c r="F28" s="1697"/>
      <c r="G28" s="1697"/>
      <c r="H28" s="103"/>
      <c r="I28" s="698"/>
      <c r="J28" s="92"/>
    </row>
    <row r="29" spans="1:15" ht="27.95" customHeight="1">
      <c r="A29" s="2247"/>
      <c r="B29" s="1738"/>
      <c r="C29" s="1739"/>
      <c r="D29" s="1740"/>
      <c r="E29" s="1715"/>
      <c r="F29" s="1763"/>
      <c r="G29" s="1763"/>
      <c r="H29" s="1716"/>
      <c r="I29" s="712"/>
      <c r="J29" s="97"/>
    </row>
    <row r="30" spans="1:15" ht="27.95" customHeight="1">
      <c r="A30" s="1973" t="s">
        <v>1758</v>
      </c>
      <c r="B30" s="4703" t="s">
        <v>1757</v>
      </c>
      <c r="C30" s="4704"/>
      <c r="D30" s="4705"/>
      <c r="E30" s="2913" t="s">
        <v>936</v>
      </c>
      <c r="F30" s="1831"/>
      <c r="G30" s="1831"/>
      <c r="H30" s="1717"/>
      <c r="I30" s="706"/>
      <c r="J30" s="2574" t="s">
        <v>2087</v>
      </c>
      <c r="K30" s="201" t="s">
        <v>1947</v>
      </c>
      <c r="O30" s="201">
        <v>2</v>
      </c>
    </row>
    <row r="31" spans="1:15" ht="27.95" customHeight="1">
      <c r="A31" s="1974"/>
      <c r="B31" s="4697" t="s">
        <v>1624</v>
      </c>
      <c r="C31" s="4698"/>
      <c r="D31" s="4699"/>
      <c r="E31" s="2568" t="s">
        <v>943</v>
      </c>
      <c r="F31" s="1830"/>
      <c r="G31" s="1839"/>
      <c r="H31" s="103"/>
      <c r="I31" s="698"/>
      <c r="J31" s="92"/>
    </row>
    <row r="32" spans="1:15" ht="27.95" customHeight="1">
      <c r="A32" s="1974"/>
      <c r="B32" s="2828" t="s">
        <v>1625</v>
      </c>
      <c r="C32" s="2829"/>
      <c r="D32" s="2830"/>
      <c r="E32" s="2568" t="s">
        <v>663</v>
      </c>
      <c r="F32" s="1830"/>
      <c r="G32" s="1839"/>
      <c r="H32" s="103"/>
      <c r="I32" s="698"/>
      <c r="J32" s="92"/>
    </row>
    <row r="33" spans="1:15" ht="27.95" customHeight="1">
      <c r="A33" s="1978"/>
      <c r="B33" s="1769" t="s">
        <v>348</v>
      </c>
      <c r="C33" s="1770"/>
      <c r="D33" s="1771"/>
      <c r="E33" s="100"/>
      <c r="F33" s="2728">
        <v>1</v>
      </c>
      <c r="G33" s="2728">
        <v>1</v>
      </c>
      <c r="H33" s="2728">
        <v>1</v>
      </c>
      <c r="I33" s="2728">
        <v>1</v>
      </c>
      <c r="J33" s="1931"/>
    </row>
    <row r="34" spans="1:15" ht="27.95" customHeight="1">
      <c r="A34" s="2203"/>
      <c r="B34" s="1769" t="s">
        <v>2106</v>
      </c>
      <c r="C34" s="2210"/>
      <c r="D34" s="2209"/>
      <c r="E34" s="100"/>
      <c r="F34" s="1697"/>
      <c r="G34" s="1697"/>
      <c r="H34" s="1931"/>
      <c r="I34" s="1931"/>
      <c r="J34" s="1931"/>
    </row>
    <row r="35" spans="1:15" ht="27.95" customHeight="1">
      <c r="A35" s="1975"/>
      <c r="B35" s="1769"/>
      <c r="C35" s="4706"/>
      <c r="D35" s="4707"/>
      <c r="E35" s="100"/>
      <c r="F35" s="1697"/>
      <c r="G35" s="1697"/>
      <c r="H35" s="1931"/>
      <c r="I35" s="1931"/>
      <c r="J35" s="1931"/>
    </row>
    <row r="36" spans="1:15" ht="27.95" customHeight="1">
      <c r="A36" s="1975"/>
      <c r="B36" s="4708"/>
      <c r="C36" s="4709"/>
      <c r="D36" s="4710"/>
      <c r="E36" s="1697"/>
      <c r="F36" s="1697"/>
      <c r="G36" s="1697"/>
      <c r="H36" s="1931"/>
      <c r="I36" s="1931"/>
      <c r="J36" s="1931"/>
    </row>
    <row r="37" spans="1:15" ht="27.95" customHeight="1">
      <c r="A37" s="2118" t="s">
        <v>1760</v>
      </c>
      <c r="B37" s="4697" t="s">
        <v>1759</v>
      </c>
      <c r="C37" s="4698"/>
      <c r="D37" s="4699"/>
      <c r="E37" s="2567" t="s">
        <v>936</v>
      </c>
      <c r="F37" s="1829"/>
      <c r="G37" s="1829"/>
      <c r="H37" s="1774"/>
      <c r="I37" s="1768"/>
      <c r="J37" s="2579" t="s">
        <v>2087</v>
      </c>
      <c r="K37" s="201" t="s">
        <v>1947</v>
      </c>
      <c r="O37" s="201">
        <v>3</v>
      </c>
    </row>
    <row r="38" spans="1:15" ht="27.95" customHeight="1">
      <c r="A38" s="2093"/>
      <c r="B38" s="4697" t="s">
        <v>1626</v>
      </c>
      <c r="C38" s="4698"/>
      <c r="D38" s="4699"/>
      <c r="E38" s="2568" t="s">
        <v>943</v>
      </c>
      <c r="F38" s="1830"/>
      <c r="G38" s="1839"/>
      <c r="H38" s="1774"/>
      <c r="I38" s="1768"/>
      <c r="J38" s="92"/>
    </row>
    <row r="39" spans="1:15" ht="27.95" customHeight="1">
      <c r="A39" s="2093"/>
      <c r="B39" s="1769" t="s">
        <v>348</v>
      </c>
      <c r="C39" s="2094" t="s">
        <v>1627</v>
      </c>
      <c r="D39" s="1771"/>
      <c r="E39" s="2568" t="s">
        <v>663</v>
      </c>
      <c r="F39" s="2700" t="s">
        <v>24</v>
      </c>
      <c r="G39" s="2727" t="s">
        <v>24</v>
      </c>
      <c r="H39" s="2763">
        <v>1</v>
      </c>
      <c r="I39" s="2353" t="s">
        <v>24</v>
      </c>
      <c r="J39" s="1931"/>
    </row>
    <row r="40" spans="1:15" ht="27.95" customHeight="1">
      <c r="A40" s="2093"/>
      <c r="B40" s="1769"/>
      <c r="C40" s="4706"/>
      <c r="D40" s="4707"/>
      <c r="E40" s="1773"/>
      <c r="F40" s="100"/>
      <c r="G40" s="100"/>
      <c r="H40" s="1931"/>
      <c r="I40" s="1931"/>
      <c r="J40" s="1931"/>
    </row>
    <row r="41" spans="1:15" ht="27.95" customHeight="1">
      <c r="A41" s="2093"/>
      <c r="B41" s="1769"/>
      <c r="C41" s="4706"/>
      <c r="D41" s="4707"/>
      <c r="E41" s="1773"/>
      <c r="F41" s="100"/>
      <c r="G41" s="100"/>
      <c r="H41" s="1931"/>
      <c r="I41" s="1931"/>
      <c r="J41" s="1931"/>
    </row>
    <row r="42" spans="1:15" ht="27.95" customHeight="1">
      <c r="A42" s="2093"/>
      <c r="B42" s="1769"/>
      <c r="C42" s="4706"/>
      <c r="D42" s="4707"/>
      <c r="E42" s="100"/>
      <c r="F42" s="2912"/>
      <c r="G42" s="2912"/>
      <c r="H42" s="1971"/>
      <c r="I42" s="1971"/>
      <c r="J42" s="1971"/>
    </row>
    <row r="43" spans="1:15" ht="27.95" customHeight="1">
      <c r="A43" s="2093"/>
      <c r="B43" s="4697" t="s">
        <v>1761</v>
      </c>
      <c r="C43" s="4698"/>
      <c r="D43" s="4699"/>
      <c r="E43" s="2567" t="s">
        <v>936</v>
      </c>
      <c r="F43" s="1830"/>
      <c r="G43" s="1830"/>
      <c r="H43" s="103"/>
      <c r="I43" s="698"/>
      <c r="J43" s="2579" t="s">
        <v>2087</v>
      </c>
      <c r="O43" s="201">
        <v>4</v>
      </c>
    </row>
    <row r="44" spans="1:15" ht="27.95" customHeight="1">
      <c r="A44" s="1974"/>
      <c r="B44" s="4697" t="s">
        <v>1628</v>
      </c>
      <c r="C44" s="4698"/>
      <c r="D44" s="4699"/>
      <c r="E44" s="2568" t="s">
        <v>943</v>
      </c>
      <c r="F44" s="1830"/>
      <c r="G44" s="1839"/>
      <c r="H44" s="103"/>
      <c r="I44" s="698"/>
      <c r="J44" s="92"/>
    </row>
    <row r="45" spans="1:15" ht="27.95" customHeight="1">
      <c r="A45" s="1974"/>
      <c r="B45" s="2153" t="s">
        <v>1629</v>
      </c>
      <c r="C45" s="2154"/>
      <c r="D45" s="2155"/>
      <c r="E45" s="2568" t="s">
        <v>663</v>
      </c>
      <c r="F45" s="1830"/>
      <c r="G45" s="1839"/>
      <c r="H45" s="103"/>
      <c r="I45" s="698"/>
      <c r="J45" s="92"/>
    </row>
    <row r="46" spans="1:15" ht="27.95" customHeight="1">
      <c r="A46" s="1976"/>
      <c r="B46" s="1769" t="s">
        <v>348</v>
      </c>
      <c r="C46" s="1770"/>
      <c r="D46" s="1771"/>
      <c r="E46" s="100"/>
      <c r="F46" s="4711" t="s">
        <v>2109</v>
      </c>
      <c r="G46" s="4712"/>
      <c r="H46" s="4712"/>
      <c r="I46" s="4713"/>
      <c r="J46" s="1931"/>
    </row>
    <row r="47" spans="1:15" ht="27.95" customHeight="1">
      <c r="A47" s="2203"/>
      <c r="B47" s="1769" t="s">
        <v>2107</v>
      </c>
      <c r="C47" s="2210"/>
      <c r="D47" s="2209"/>
      <c r="E47" s="1773"/>
      <c r="F47" s="100"/>
      <c r="G47" s="100"/>
      <c r="H47" s="1931"/>
      <c r="I47" s="1931"/>
      <c r="J47" s="1931"/>
    </row>
    <row r="48" spans="1:15" ht="27.95" customHeight="1">
      <c r="A48" s="1975"/>
      <c r="B48" s="1769"/>
      <c r="C48" s="4706"/>
      <c r="D48" s="4707"/>
      <c r="E48" s="1773"/>
      <c r="F48" s="100"/>
      <c r="G48" s="100"/>
      <c r="H48" s="1931"/>
      <c r="I48" s="1931"/>
      <c r="J48" s="1931"/>
    </row>
    <row r="49" spans="1:15" ht="27.95" customHeight="1">
      <c r="A49" s="1975"/>
      <c r="B49" s="4708"/>
      <c r="C49" s="4709"/>
      <c r="D49" s="4710"/>
      <c r="E49" s="100"/>
      <c r="F49" s="100"/>
      <c r="G49" s="100"/>
      <c r="H49" s="1931"/>
      <c r="I49" s="1931"/>
      <c r="J49" s="1931"/>
    </row>
    <row r="50" spans="1:15" ht="27.95" customHeight="1">
      <c r="A50" s="1975"/>
      <c r="B50" s="2158"/>
      <c r="C50" s="2159"/>
      <c r="D50" s="2160"/>
      <c r="E50" s="92"/>
      <c r="F50" s="92"/>
      <c r="G50" s="92"/>
      <c r="H50" s="604"/>
      <c r="I50" s="92"/>
      <c r="J50" s="92"/>
    </row>
    <row r="51" spans="1:15" ht="27.95" customHeight="1">
      <c r="A51" s="2118" t="s">
        <v>1762</v>
      </c>
      <c r="B51" s="4697" t="s">
        <v>1348</v>
      </c>
      <c r="C51" s="4698"/>
      <c r="D51" s="4699"/>
      <c r="E51" s="2575" t="s">
        <v>936</v>
      </c>
      <c r="F51" s="2569"/>
      <c r="G51" s="2569"/>
      <c r="H51" s="2570"/>
      <c r="I51" s="2571"/>
      <c r="J51" s="2572" t="s">
        <v>2087</v>
      </c>
      <c r="O51" s="201">
        <v>5</v>
      </c>
    </row>
    <row r="52" spans="1:15" ht="27.95" customHeight="1">
      <c r="A52" s="1974"/>
      <c r="B52" s="4697" t="s">
        <v>1294</v>
      </c>
      <c r="C52" s="4698"/>
      <c r="D52" s="4699"/>
      <c r="E52" s="2386" t="s">
        <v>943</v>
      </c>
      <c r="F52" s="2569"/>
      <c r="G52" s="2569"/>
      <c r="H52" s="2570"/>
      <c r="I52" s="2573"/>
      <c r="J52" s="2572"/>
    </row>
    <row r="53" spans="1:15" ht="27.95" customHeight="1">
      <c r="A53" s="1978"/>
      <c r="B53" s="1769" t="s">
        <v>348</v>
      </c>
      <c r="C53" s="1770"/>
      <c r="D53" s="1771"/>
      <c r="E53" s="2576" t="s">
        <v>663</v>
      </c>
      <c r="F53" s="4711" t="s">
        <v>2109</v>
      </c>
      <c r="G53" s="4712"/>
      <c r="H53" s="4712"/>
      <c r="I53" s="4713"/>
      <c r="J53" s="2359"/>
    </row>
    <row r="54" spans="1:15" ht="27.95" customHeight="1">
      <c r="A54" s="1772"/>
      <c r="B54" s="1769" t="s">
        <v>2108</v>
      </c>
      <c r="C54" s="2210"/>
      <c r="D54" s="2209"/>
      <c r="E54" s="92"/>
      <c r="F54" s="92"/>
      <c r="G54" s="92"/>
      <c r="H54" s="1931"/>
      <c r="I54" s="1931"/>
      <c r="J54" s="1931"/>
    </row>
    <row r="55" spans="1:15" ht="27.95" customHeight="1">
      <c r="A55" s="1975"/>
      <c r="B55" s="1769"/>
      <c r="C55" s="2210"/>
      <c r="D55" s="2209"/>
      <c r="E55" s="92"/>
      <c r="F55" s="92"/>
      <c r="G55" s="92"/>
      <c r="H55" s="1931"/>
      <c r="I55" s="1931"/>
      <c r="J55" s="1931"/>
    </row>
    <row r="56" spans="1:15" ht="27.95" customHeight="1">
      <c r="A56" s="1975"/>
      <c r="B56" s="4708"/>
      <c r="C56" s="4709"/>
      <c r="D56" s="4710"/>
      <c r="E56" s="92"/>
      <c r="F56" s="92"/>
      <c r="G56" s="92"/>
      <c r="H56" s="604"/>
      <c r="I56" s="92"/>
      <c r="J56" s="92"/>
    </row>
    <row r="57" spans="1:15" ht="27.95" customHeight="1">
      <c r="A57" s="92"/>
      <c r="B57" s="1706"/>
      <c r="C57" s="1761"/>
      <c r="D57" s="1870"/>
      <c r="E57" s="92"/>
      <c r="F57" s="92"/>
      <c r="G57" s="92"/>
      <c r="H57" s="604"/>
      <c r="I57" s="92"/>
      <c r="J57" s="92"/>
    </row>
    <row r="58" spans="1:15" ht="27.95" customHeight="1">
      <c r="A58" s="97"/>
      <c r="B58" s="1869"/>
      <c r="C58" s="1737"/>
      <c r="D58" s="1871"/>
      <c r="E58" s="97"/>
      <c r="F58" s="97"/>
      <c r="G58" s="97"/>
      <c r="H58" s="667"/>
      <c r="I58" s="97"/>
      <c r="J58" s="97"/>
    </row>
  </sheetData>
  <mergeCells count="41">
    <mergeCell ref="F53:I53"/>
    <mergeCell ref="F46:I46"/>
    <mergeCell ref="B52:D52"/>
    <mergeCell ref="B56:D56"/>
    <mergeCell ref="B44:D44"/>
    <mergeCell ref="C48:D48"/>
    <mergeCell ref="B49:D49"/>
    <mergeCell ref="B51:D51"/>
    <mergeCell ref="C35:D35"/>
    <mergeCell ref="B38:D38"/>
    <mergeCell ref="C41:D41"/>
    <mergeCell ref="C42:D42"/>
    <mergeCell ref="B43:D43"/>
    <mergeCell ref="B36:D36"/>
    <mergeCell ref="B37:D37"/>
    <mergeCell ref="C40:D40"/>
    <mergeCell ref="B31:D31"/>
    <mergeCell ref="H11:J11"/>
    <mergeCell ref="H12:J12"/>
    <mergeCell ref="B13:D13"/>
    <mergeCell ref="B14:D14"/>
    <mergeCell ref="F13:I13"/>
    <mergeCell ref="F14:I14"/>
    <mergeCell ref="B15:D15"/>
    <mergeCell ref="B16:D16"/>
    <mergeCell ref="B17:D17"/>
    <mergeCell ref="B30:D30"/>
    <mergeCell ref="C21:D21"/>
    <mergeCell ref="B22:D22"/>
    <mergeCell ref="H10:J10"/>
    <mergeCell ref="B1:D1"/>
    <mergeCell ref="B2:D2"/>
    <mergeCell ref="H3:J3"/>
    <mergeCell ref="E4:G4"/>
    <mergeCell ref="H4:J4"/>
    <mergeCell ref="E5:G5"/>
    <mergeCell ref="H6:J6"/>
    <mergeCell ref="H7:J7"/>
    <mergeCell ref="E8:G8"/>
    <mergeCell ref="H8:J8"/>
    <mergeCell ref="E9:G9"/>
  </mergeCells>
  <pageMargins left="0.5" right="0.4" top="0.7" bottom="0.4" header="0.4" footer="0.4"/>
  <pageSetup paperSize="9" scale="63" orientation="landscape" r:id="rId1"/>
  <rowBreaks count="1" manualBreakCount="1">
    <brk id="29" max="9" man="1"/>
  </rowBreaks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27">
    <tabColor theme="1"/>
  </sheetPr>
  <dimension ref="A1:K56"/>
  <sheetViews>
    <sheetView view="pageBreakPreview" zoomScale="55" zoomScaleNormal="85" zoomScaleSheetLayoutView="55" workbookViewId="0">
      <selection activeCell="O423" sqref="O423"/>
    </sheetView>
  </sheetViews>
  <sheetFormatPr defaultColWidth="9" defaultRowHeight="27.95" customHeight="1"/>
  <cols>
    <col min="1" max="1" width="50.625" style="201" customWidth="1"/>
    <col min="2" max="2" width="16.625" style="201" customWidth="1"/>
    <col min="3" max="3" width="13.625" style="201" customWidth="1"/>
    <col min="4" max="4" width="43.75" style="201" customWidth="1"/>
    <col min="5" max="5" width="12.75" style="201" customWidth="1"/>
    <col min="6" max="7" width="10.375" style="201" customWidth="1"/>
    <col min="8" max="8" width="10.375" style="1708" customWidth="1"/>
    <col min="9" max="9" width="10.375" style="201" customWidth="1"/>
    <col min="10" max="10" width="12" style="201" customWidth="1"/>
    <col min="11" max="11" width="9" style="201"/>
    <col min="12" max="12" width="45" style="201" customWidth="1"/>
    <col min="13" max="16384" width="9" style="201"/>
  </cols>
  <sheetData>
    <row r="1" spans="1:11" ht="27.95" customHeight="1">
      <c r="A1" s="2033" t="s">
        <v>1874</v>
      </c>
      <c r="B1" s="4669" t="s">
        <v>346</v>
      </c>
      <c r="C1" s="4669"/>
      <c r="D1" s="4669"/>
      <c r="E1" s="1722"/>
      <c r="F1" s="2078"/>
      <c r="G1" s="1722"/>
      <c r="H1" s="1723"/>
      <c r="I1" s="1722"/>
      <c r="J1" s="1722"/>
    </row>
    <row r="2" spans="1:11" ht="27.95" customHeight="1">
      <c r="A2" s="2026"/>
      <c r="B2" s="4669" t="s">
        <v>347</v>
      </c>
      <c r="C2" s="4669"/>
      <c r="D2" s="4669"/>
      <c r="E2" s="1722"/>
      <c r="F2" s="1722"/>
      <c r="G2" s="1722"/>
      <c r="H2" s="1723"/>
      <c r="I2" s="1722"/>
      <c r="J2" s="1722"/>
    </row>
    <row r="3" spans="1:11" ht="27.95" customHeight="1">
      <c r="A3" s="2027" t="s">
        <v>2</v>
      </c>
      <c r="B3" s="1693" t="s">
        <v>3</v>
      </c>
      <c r="C3" s="1693"/>
      <c r="D3" s="2030"/>
      <c r="E3" s="1693" t="s">
        <v>4</v>
      </c>
      <c r="F3" s="1693"/>
      <c r="G3" s="1693"/>
      <c r="H3" s="4670" t="s">
        <v>5</v>
      </c>
      <c r="I3" s="4670"/>
      <c r="J3" s="4670"/>
    </row>
    <row r="4" spans="1:11" ht="27.95" customHeight="1">
      <c r="A4" s="1693" t="s">
        <v>6</v>
      </c>
      <c r="B4" s="1724" t="s">
        <v>271</v>
      </c>
      <c r="C4" s="1693"/>
      <c r="D4" s="1693"/>
      <c r="E4" s="4694" t="s">
        <v>356</v>
      </c>
      <c r="F4" s="4695"/>
      <c r="G4" s="4695"/>
      <c r="H4" s="4454" t="s">
        <v>358</v>
      </c>
      <c r="I4" s="4454"/>
      <c r="J4" s="4454"/>
    </row>
    <row r="5" spans="1:11" ht="27.95" customHeight="1">
      <c r="A5" s="1724" t="s">
        <v>1298</v>
      </c>
      <c r="B5" s="1724"/>
      <c r="C5" s="1693"/>
      <c r="D5" s="1693"/>
      <c r="E5" s="4696" t="s">
        <v>892</v>
      </c>
      <c r="F5" s="4696"/>
      <c r="G5" s="4696"/>
      <c r="H5" s="2077"/>
      <c r="I5" s="2077"/>
      <c r="J5" s="2077"/>
    </row>
    <row r="6" spans="1:11" ht="27.95" customHeight="1">
      <c r="A6" s="1724"/>
      <c r="B6" s="1724"/>
      <c r="C6" s="1693"/>
      <c r="D6" s="1693"/>
      <c r="E6" s="1748"/>
      <c r="F6" s="1748"/>
      <c r="G6" s="1748"/>
      <c r="H6" s="4671"/>
      <c r="I6" s="4671"/>
      <c r="J6" s="4671"/>
    </row>
    <row r="7" spans="1:11" ht="27.95" customHeight="1">
      <c r="A7" s="780"/>
      <c r="B7" s="1693" t="s">
        <v>8</v>
      </c>
      <c r="C7" s="1693"/>
      <c r="D7" s="1693"/>
      <c r="E7" s="1693" t="s">
        <v>11</v>
      </c>
      <c r="F7" s="1693"/>
      <c r="G7" s="1693"/>
      <c r="H7" s="4670" t="s">
        <v>12</v>
      </c>
      <c r="I7" s="4670"/>
      <c r="J7" s="4670"/>
    </row>
    <row r="8" spans="1:11" ht="27.95" customHeight="1">
      <c r="A8" s="780"/>
      <c r="B8" s="1724" t="s">
        <v>271</v>
      </c>
      <c r="C8" s="1693"/>
      <c r="D8" s="1693"/>
      <c r="E8" s="4694" t="s">
        <v>357</v>
      </c>
      <c r="F8" s="4695"/>
      <c r="G8" s="4695"/>
      <c r="H8" s="4454" t="s">
        <v>240</v>
      </c>
      <c r="I8" s="4454"/>
      <c r="J8" s="4454"/>
    </row>
    <row r="9" spans="1:11" ht="27.95" customHeight="1">
      <c r="A9" s="1724"/>
      <c r="B9" s="1724"/>
      <c r="C9" s="1693"/>
      <c r="D9" s="1693"/>
      <c r="E9" s="4696" t="s">
        <v>1112</v>
      </c>
      <c r="F9" s="4696"/>
      <c r="G9" s="4696"/>
      <c r="H9" s="2077"/>
      <c r="I9" s="2077"/>
      <c r="J9" s="2077"/>
    </row>
    <row r="10" spans="1:11" ht="27.95" customHeight="1">
      <c r="A10" s="780"/>
      <c r="B10" s="1724"/>
      <c r="C10" s="1693"/>
      <c r="D10" s="1693"/>
      <c r="E10" s="1725"/>
      <c r="F10" s="1693"/>
      <c r="G10" s="1693"/>
      <c r="H10" s="4671"/>
      <c r="I10" s="4671"/>
      <c r="J10" s="4671"/>
    </row>
    <row r="11" spans="1:11" ht="27.95" customHeight="1">
      <c r="A11" s="2089"/>
      <c r="B11" s="2090"/>
      <c r="C11" s="1694"/>
      <c r="D11" s="1694"/>
      <c r="E11" s="1695"/>
      <c r="F11" s="1694"/>
      <c r="G11" s="1694"/>
      <c r="H11" s="4672"/>
      <c r="I11" s="4672"/>
      <c r="J11" s="4672"/>
    </row>
    <row r="12" spans="1:11" s="1696" customFormat="1" ht="27.95" customHeight="1">
      <c r="A12" s="1904" t="s">
        <v>15</v>
      </c>
      <c r="B12" s="4334" t="s">
        <v>16</v>
      </c>
      <c r="C12" s="4335"/>
      <c r="D12" s="4336"/>
      <c r="E12" s="2121">
        <v>10</v>
      </c>
      <c r="F12" s="4667">
        <v>11</v>
      </c>
      <c r="G12" s="4668"/>
      <c r="H12" s="4668"/>
      <c r="I12" s="4668"/>
      <c r="J12" s="1905">
        <v>12</v>
      </c>
    </row>
    <row r="13" spans="1:11" s="1696" customFormat="1" ht="27.95" customHeight="1">
      <c r="A13" s="1906" t="s">
        <v>17</v>
      </c>
      <c r="B13" s="4338" t="s">
        <v>1301</v>
      </c>
      <c r="C13" s="4338"/>
      <c r="D13" s="4338"/>
      <c r="E13" s="2122" t="s">
        <v>934</v>
      </c>
      <c r="F13" s="4659" t="s">
        <v>1876</v>
      </c>
      <c r="G13" s="4660"/>
      <c r="H13" s="4660"/>
      <c r="I13" s="4660"/>
      <c r="J13" s="1907" t="s">
        <v>936</v>
      </c>
    </row>
    <row r="14" spans="1:11" s="1696" customFormat="1" ht="27.95" customHeight="1">
      <c r="A14" s="1908"/>
      <c r="B14" s="4340" t="s">
        <v>19</v>
      </c>
      <c r="C14" s="4340"/>
      <c r="D14" s="4340"/>
      <c r="E14" s="2123"/>
      <c r="F14" s="2531">
        <v>1</v>
      </c>
      <c r="G14" s="2531">
        <v>2</v>
      </c>
      <c r="H14" s="724">
        <v>3</v>
      </c>
      <c r="I14" s="2532">
        <v>4</v>
      </c>
      <c r="J14" s="1909" t="s">
        <v>938</v>
      </c>
    </row>
    <row r="15" spans="1:11" ht="27.95" customHeight="1">
      <c r="A15" s="1973" t="s">
        <v>1763</v>
      </c>
      <c r="B15" s="4700" t="s">
        <v>1764</v>
      </c>
      <c r="C15" s="4701"/>
      <c r="D15" s="4702"/>
      <c r="E15" s="2567" t="s">
        <v>936</v>
      </c>
      <c r="F15" s="1829"/>
      <c r="G15" s="1829"/>
      <c r="H15" s="1766"/>
      <c r="I15" s="1766"/>
      <c r="J15" s="2581" t="s">
        <v>1584</v>
      </c>
      <c r="K15" s="201" t="s">
        <v>1947</v>
      </c>
    </row>
    <row r="16" spans="1:11" ht="27.95" customHeight="1">
      <c r="A16" s="1974"/>
      <c r="B16" s="4714" t="s">
        <v>1630</v>
      </c>
      <c r="C16" s="4715"/>
      <c r="D16" s="4716"/>
      <c r="E16" s="2568" t="s">
        <v>943</v>
      </c>
      <c r="F16" s="1830"/>
      <c r="G16" s="1839"/>
      <c r="H16" s="1768"/>
      <c r="I16" s="1768"/>
      <c r="J16" s="2582" t="s">
        <v>2238</v>
      </c>
    </row>
    <row r="17" spans="1:10" ht="27.95" customHeight="1">
      <c r="A17" s="1974"/>
      <c r="B17" s="4714" t="s">
        <v>1631</v>
      </c>
      <c r="C17" s="4715"/>
      <c r="D17" s="4716"/>
      <c r="E17" s="2568" t="s">
        <v>663</v>
      </c>
      <c r="F17" s="1830"/>
      <c r="G17" s="1839"/>
      <c r="H17" s="1768"/>
      <c r="I17" s="1768"/>
      <c r="J17" s="2582" t="s">
        <v>2239</v>
      </c>
    </row>
    <row r="18" spans="1:10" ht="27.95" customHeight="1">
      <c r="A18" s="1975"/>
      <c r="B18" s="4714" t="s">
        <v>1632</v>
      </c>
      <c r="C18" s="4715"/>
      <c r="D18" s="4716"/>
      <c r="E18" s="780"/>
      <c r="F18" s="91"/>
      <c r="G18" s="91"/>
      <c r="H18" s="1931"/>
      <c r="I18" s="1931"/>
      <c r="J18" s="1931"/>
    </row>
    <row r="19" spans="1:10" ht="27.95" customHeight="1">
      <c r="A19" s="1772"/>
      <c r="B19" s="4714" t="s">
        <v>1633</v>
      </c>
      <c r="C19" s="4715" t="s">
        <v>350</v>
      </c>
      <c r="D19" s="4716"/>
      <c r="E19" s="1773"/>
      <c r="F19" s="100"/>
      <c r="G19" s="100"/>
      <c r="H19" s="1931"/>
      <c r="I19" s="1931"/>
      <c r="J19" s="1931"/>
    </row>
    <row r="20" spans="1:10" ht="27.95" customHeight="1">
      <c r="A20" s="1975"/>
      <c r="B20" s="4714" t="s">
        <v>1634</v>
      </c>
      <c r="C20" s="4715" t="s">
        <v>352</v>
      </c>
      <c r="D20" s="4716"/>
      <c r="E20" s="1773"/>
      <c r="F20" s="100"/>
      <c r="G20" s="100"/>
      <c r="H20" s="1931"/>
      <c r="I20" s="1931"/>
      <c r="J20" s="1931"/>
    </row>
    <row r="21" spans="1:10" ht="27.95" customHeight="1">
      <c r="A21" s="1975"/>
      <c r="B21" s="4714" t="s">
        <v>1635</v>
      </c>
      <c r="C21" s="4715"/>
      <c r="D21" s="4716"/>
      <c r="E21" s="1773"/>
      <c r="F21" s="100"/>
      <c r="G21" s="100"/>
      <c r="H21" s="1931"/>
      <c r="I21" s="1931"/>
      <c r="J21" s="1931"/>
    </row>
    <row r="22" spans="1:10" ht="27.95" customHeight="1">
      <c r="A22" s="2095"/>
      <c r="B22" s="2161" t="s">
        <v>1636</v>
      </c>
      <c r="C22" s="817"/>
      <c r="D22" s="818"/>
      <c r="E22" s="100"/>
      <c r="F22" s="1697"/>
      <c r="G22" s="1697"/>
      <c r="H22" s="103"/>
      <c r="I22" s="698"/>
      <c r="J22" s="92"/>
    </row>
    <row r="23" spans="1:10" ht="27.95" customHeight="1">
      <c r="A23" s="92"/>
      <c r="B23" s="2161" t="s">
        <v>1637</v>
      </c>
      <c r="C23" s="1761"/>
      <c r="D23" s="1870"/>
      <c r="E23" s="92"/>
      <c r="F23" s="92"/>
      <c r="G23" s="92"/>
      <c r="H23" s="604"/>
      <c r="I23" s="92"/>
      <c r="J23" s="92"/>
    </row>
    <row r="24" spans="1:10" ht="27.95" customHeight="1">
      <c r="A24" s="92"/>
      <c r="B24" s="2161" t="s">
        <v>1638</v>
      </c>
      <c r="C24" s="1761"/>
      <c r="D24" s="1870"/>
      <c r="E24" s="92"/>
      <c r="F24" s="92"/>
      <c r="G24" s="92"/>
      <c r="H24" s="604"/>
      <c r="I24" s="92"/>
      <c r="J24" s="92"/>
    </row>
    <row r="25" spans="1:10" ht="27.95" customHeight="1">
      <c r="A25" s="92"/>
      <c r="B25" s="2161" t="s">
        <v>1639</v>
      </c>
      <c r="C25" s="1761"/>
      <c r="D25" s="1870"/>
      <c r="E25" s="92"/>
      <c r="F25" s="92"/>
      <c r="G25" s="92"/>
      <c r="H25" s="604"/>
      <c r="I25" s="92"/>
      <c r="J25" s="92"/>
    </row>
    <row r="26" spans="1:10" ht="27.95" customHeight="1">
      <c r="A26" s="92"/>
      <c r="B26" s="2161" t="s">
        <v>1640</v>
      </c>
      <c r="C26" s="1761"/>
      <c r="D26" s="1870"/>
      <c r="E26" s="92"/>
      <c r="F26" s="92"/>
      <c r="G26" s="92"/>
      <c r="H26" s="604"/>
      <c r="I26" s="92"/>
      <c r="J26" s="92"/>
    </row>
    <row r="27" spans="1:10" ht="27.95" customHeight="1">
      <c r="A27" s="92"/>
      <c r="B27" s="2161" t="s">
        <v>1641</v>
      </c>
      <c r="C27" s="1761"/>
      <c r="D27" s="1870"/>
      <c r="E27" s="92"/>
      <c r="F27" s="92"/>
      <c r="G27" s="92"/>
      <c r="H27" s="604"/>
      <c r="I27" s="92"/>
      <c r="J27" s="92"/>
    </row>
    <row r="28" spans="1:10" ht="27.95" customHeight="1">
      <c r="A28" s="97"/>
      <c r="B28" s="2249" t="s">
        <v>1642</v>
      </c>
      <c r="C28" s="1737"/>
      <c r="D28" s="1871"/>
      <c r="E28" s="97"/>
      <c r="F28" s="97"/>
      <c r="G28" s="97"/>
      <c r="H28" s="667"/>
      <c r="I28" s="97"/>
      <c r="J28" s="97"/>
    </row>
    <row r="29" spans="1:10" ht="27.95" customHeight="1">
      <c r="A29" s="1973" t="s">
        <v>1844</v>
      </c>
      <c r="B29" s="2250" t="s">
        <v>1643</v>
      </c>
      <c r="C29" s="2251"/>
      <c r="D29" s="2252"/>
      <c r="E29" s="90"/>
      <c r="F29" s="90"/>
      <c r="G29" s="90"/>
      <c r="H29" s="2253"/>
      <c r="I29" s="90"/>
      <c r="J29" s="90"/>
    </row>
    <row r="30" spans="1:10" ht="27.95" customHeight="1">
      <c r="A30" s="92"/>
      <c r="B30" s="2161" t="s">
        <v>1644</v>
      </c>
      <c r="C30" s="1761"/>
      <c r="D30" s="1870"/>
      <c r="E30" s="92"/>
      <c r="F30" s="92"/>
      <c r="G30" s="92"/>
      <c r="H30" s="604"/>
      <c r="I30" s="92"/>
      <c r="J30" s="92"/>
    </row>
    <row r="31" spans="1:10" ht="27.95" customHeight="1">
      <c r="A31" s="92"/>
      <c r="B31" s="2161" t="s">
        <v>1645</v>
      </c>
      <c r="C31" s="1761"/>
      <c r="D31" s="1870"/>
      <c r="E31" s="92"/>
      <c r="F31" s="92"/>
      <c r="G31" s="92"/>
      <c r="H31" s="604"/>
      <c r="I31" s="92"/>
      <c r="J31" s="92"/>
    </row>
    <row r="32" spans="1:10" ht="27.95" customHeight="1">
      <c r="A32" s="92"/>
      <c r="B32" s="1769" t="s">
        <v>348</v>
      </c>
      <c r="C32" s="2094" t="s">
        <v>1646</v>
      </c>
      <c r="D32" s="1771"/>
      <c r="E32" s="92"/>
      <c r="F32" s="2748" t="s">
        <v>24</v>
      </c>
      <c r="G32" s="2748" t="s">
        <v>24</v>
      </c>
      <c r="H32" s="2676">
        <v>1</v>
      </c>
      <c r="I32" s="2353" t="s">
        <v>24</v>
      </c>
      <c r="J32" s="1931"/>
    </row>
    <row r="33" spans="1:10" ht="27.95" customHeight="1">
      <c r="A33" s="92"/>
      <c r="B33" s="1769"/>
      <c r="C33" s="4706"/>
      <c r="D33" s="4707"/>
      <c r="E33" s="92"/>
      <c r="F33" s="92"/>
      <c r="G33" s="92"/>
      <c r="H33" s="1931"/>
      <c r="I33" s="1931"/>
      <c r="J33" s="1931"/>
    </row>
    <row r="34" spans="1:10" ht="27.95" customHeight="1">
      <c r="A34" s="92"/>
      <c r="B34" s="1769"/>
      <c r="C34" s="4706"/>
      <c r="D34" s="4707"/>
      <c r="E34" s="92"/>
      <c r="F34" s="92"/>
      <c r="G34" s="92"/>
      <c r="H34" s="1931"/>
      <c r="I34" s="1931"/>
      <c r="J34" s="1931"/>
    </row>
    <row r="35" spans="1:10" ht="27.95" customHeight="1">
      <c r="A35" s="92"/>
      <c r="B35" s="2098"/>
      <c r="C35" s="2207"/>
      <c r="D35" s="2208"/>
      <c r="E35" s="92"/>
      <c r="F35" s="92"/>
      <c r="G35" s="92"/>
      <c r="H35" s="1931"/>
      <c r="I35" s="1931"/>
      <c r="J35" s="1931"/>
    </row>
    <row r="36" spans="1:10" ht="27.95" customHeight="1">
      <c r="A36" s="92"/>
      <c r="B36" s="820"/>
      <c r="C36" s="1761"/>
      <c r="D36" s="1870"/>
      <c r="E36" s="92"/>
      <c r="F36" s="92"/>
      <c r="G36" s="92"/>
      <c r="H36" s="1931"/>
      <c r="I36" s="1931"/>
      <c r="J36" s="1931"/>
    </row>
    <row r="37" spans="1:10" ht="27.95" customHeight="1">
      <c r="A37" s="92"/>
      <c r="B37" s="820"/>
      <c r="C37" s="1761"/>
      <c r="D37" s="1870"/>
      <c r="E37" s="92"/>
      <c r="F37" s="92"/>
      <c r="G37" s="92"/>
      <c r="H37" s="1931"/>
      <c r="I37" s="1931"/>
      <c r="J37" s="1931"/>
    </row>
    <row r="38" spans="1:10" ht="27.95" customHeight="1">
      <c r="A38" s="92"/>
      <c r="B38" s="820"/>
      <c r="C38" s="1761"/>
      <c r="D38" s="1870"/>
      <c r="E38" s="92"/>
      <c r="F38" s="92"/>
      <c r="G38" s="92"/>
      <c r="H38" s="1931"/>
      <c r="I38" s="1931"/>
      <c r="J38" s="1931"/>
    </row>
    <row r="39" spans="1:10" ht="27.95" customHeight="1">
      <c r="A39" s="92"/>
      <c r="B39" s="820"/>
      <c r="C39" s="1761"/>
      <c r="D39" s="1870"/>
      <c r="E39" s="92"/>
      <c r="F39" s="92"/>
      <c r="G39" s="92"/>
      <c r="H39" s="1931"/>
      <c r="I39" s="1931"/>
      <c r="J39" s="1931"/>
    </row>
    <row r="40" spans="1:10" ht="27.95" customHeight="1">
      <c r="A40" s="92"/>
      <c r="B40" s="820"/>
      <c r="C40" s="1761"/>
      <c r="D40" s="1870"/>
      <c r="E40" s="92"/>
      <c r="F40" s="92"/>
      <c r="G40" s="92"/>
      <c r="H40" s="1931"/>
      <c r="I40" s="1931"/>
      <c r="J40" s="1931"/>
    </row>
    <row r="41" spans="1:10" ht="27.95" customHeight="1">
      <c r="A41" s="92"/>
      <c r="B41" s="820"/>
      <c r="C41" s="1761"/>
      <c r="D41" s="1870"/>
      <c r="E41" s="92"/>
      <c r="F41" s="92"/>
      <c r="G41" s="92"/>
      <c r="H41" s="1931"/>
      <c r="I41" s="1931"/>
      <c r="J41" s="1931"/>
    </row>
    <row r="42" spans="1:10" ht="27.95" customHeight="1">
      <c r="A42" s="92"/>
      <c r="B42" s="820"/>
      <c r="C42" s="1761"/>
      <c r="D42" s="1870"/>
      <c r="E42" s="92"/>
      <c r="F42" s="92"/>
      <c r="G42" s="92"/>
      <c r="H42" s="1931"/>
      <c r="I42" s="1931"/>
      <c r="J42" s="1931"/>
    </row>
    <row r="43" spans="1:10" ht="27.95" customHeight="1">
      <c r="A43" s="92"/>
      <c r="B43" s="820"/>
      <c r="C43" s="1761"/>
      <c r="D43" s="1870"/>
      <c r="E43" s="92"/>
      <c r="F43" s="92"/>
      <c r="G43" s="92"/>
      <c r="H43" s="1931"/>
      <c r="I43" s="1931"/>
      <c r="J43" s="1931"/>
    </row>
    <row r="44" spans="1:10" ht="27.95" customHeight="1">
      <c r="A44" s="92"/>
      <c r="B44" s="820"/>
      <c r="C44" s="1761"/>
      <c r="D44" s="1870"/>
      <c r="E44" s="92"/>
      <c r="F44" s="92"/>
      <c r="G44" s="92"/>
      <c r="H44" s="1931"/>
      <c r="I44" s="1931"/>
      <c r="J44" s="1931"/>
    </row>
    <row r="45" spans="1:10" ht="27.95" customHeight="1">
      <c r="A45" s="92"/>
      <c r="B45" s="820"/>
      <c r="C45" s="1761"/>
      <c r="D45" s="1870"/>
      <c r="E45" s="92"/>
      <c r="F45" s="92"/>
      <c r="G45" s="92"/>
      <c r="H45" s="1931"/>
      <c r="I45" s="1931"/>
      <c r="J45" s="1931"/>
    </row>
    <row r="46" spans="1:10" ht="27.95" customHeight="1">
      <c r="A46" s="92"/>
      <c r="B46" s="820"/>
      <c r="C46" s="1761"/>
      <c r="D46" s="1870"/>
      <c r="E46" s="92"/>
      <c r="F46" s="92"/>
      <c r="G46" s="92"/>
      <c r="H46" s="1931"/>
      <c r="I46" s="1931"/>
      <c r="J46" s="1931"/>
    </row>
    <row r="47" spans="1:10" ht="27.95" customHeight="1">
      <c r="A47" s="92"/>
      <c r="B47" s="820"/>
      <c r="C47" s="1761"/>
      <c r="D47" s="1870"/>
      <c r="E47" s="92"/>
      <c r="F47" s="92"/>
      <c r="G47" s="92"/>
      <c r="H47" s="1931"/>
      <c r="I47" s="1931"/>
      <c r="J47" s="1931"/>
    </row>
    <row r="48" spans="1:10" ht="27.95" customHeight="1">
      <c r="A48" s="92"/>
      <c r="B48" s="820"/>
      <c r="C48" s="1761"/>
      <c r="D48" s="1870"/>
      <c r="E48" s="92"/>
      <c r="F48" s="92"/>
      <c r="G48" s="92"/>
      <c r="H48" s="1931"/>
      <c r="I48" s="1931"/>
      <c r="J48" s="1931"/>
    </row>
    <row r="49" spans="1:10" ht="27.95" customHeight="1">
      <c r="A49" s="92"/>
      <c r="B49" s="820"/>
      <c r="C49" s="1761"/>
      <c r="D49" s="1870"/>
      <c r="E49" s="92"/>
      <c r="F49" s="92"/>
      <c r="G49" s="92"/>
      <c r="H49" s="1931"/>
      <c r="I49" s="1931"/>
      <c r="J49" s="1931"/>
    </row>
    <row r="50" spans="1:10" ht="27.95" customHeight="1">
      <c r="A50" s="92"/>
      <c r="B50" s="820"/>
      <c r="C50" s="1761"/>
      <c r="D50" s="1870"/>
      <c r="E50" s="92"/>
      <c r="F50" s="92"/>
      <c r="G50" s="92"/>
      <c r="H50" s="1931"/>
      <c r="I50" s="1931"/>
      <c r="J50" s="1931"/>
    </row>
    <row r="51" spans="1:10" ht="27.95" customHeight="1">
      <c r="A51" s="92"/>
      <c r="B51" s="820"/>
      <c r="C51" s="1761"/>
      <c r="D51" s="1870"/>
      <c r="E51" s="92"/>
      <c r="F51" s="92"/>
      <c r="G51" s="92"/>
      <c r="H51" s="1931"/>
      <c r="I51" s="1931"/>
      <c r="J51" s="1931"/>
    </row>
    <row r="52" spans="1:10" ht="27.95" customHeight="1">
      <c r="A52" s="92"/>
      <c r="B52" s="820"/>
      <c r="C52" s="1761"/>
      <c r="D52" s="1870"/>
      <c r="E52" s="92"/>
      <c r="F52" s="92"/>
      <c r="G52" s="92"/>
      <c r="H52" s="1931"/>
      <c r="I52" s="1931"/>
      <c r="J52" s="1931"/>
    </row>
    <row r="53" spans="1:10" ht="27.95" customHeight="1">
      <c r="A53" s="92"/>
      <c r="B53" s="820"/>
      <c r="C53" s="1761"/>
      <c r="D53" s="1870"/>
      <c r="E53" s="92"/>
      <c r="F53" s="92"/>
      <c r="G53" s="92"/>
      <c r="H53" s="1931"/>
      <c r="I53" s="1931"/>
      <c r="J53" s="1931"/>
    </row>
    <row r="54" spans="1:10" ht="27.95" customHeight="1">
      <c r="A54" s="92"/>
      <c r="B54" s="820"/>
      <c r="C54" s="1761"/>
      <c r="D54" s="1870"/>
      <c r="E54" s="92"/>
      <c r="F54" s="92"/>
      <c r="G54" s="92"/>
      <c r="H54" s="1931"/>
      <c r="I54" s="1931"/>
      <c r="J54" s="1931"/>
    </row>
    <row r="55" spans="1:10" ht="27.95" customHeight="1">
      <c r="A55" s="92"/>
      <c r="B55" s="2161"/>
      <c r="C55" s="1761"/>
      <c r="D55" s="1870"/>
      <c r="E55" s="92"/>
      <c r="F55" s="92"/>
      <c r="G55" s="92"/>
      <c r="H55" s="604"/>
      <c r="I55" s="92"/>
      <c r="J55" s="92"/>
    </row>
    <row r="56" spans="1:10" ht="27.95" customHeight="1">
      <c r="A56" s="97"/>
      <c r="B56" s="2249"/>
      <c r="C56" s="1737"/>
      <c r="D56" s="1871"/>
      <c r="E56" s="97"/>
      <c r="F56" s="97"/>
      <c r="G56" s="97"/>
      <c r="H56" s="667"/>
      <c r="I56" s="97"/>
      <c r="J56" s="97"/>
    </row>
  </sheetData>
  <mergeCells count="27">
    <mergeCell ref="B21:D21"/>
    <mergeCell ref="C33:D33"/>
    <mergeCell ref="C34:D34"/>
    <mergeCell ref="B17:D17"/>
    <mergeCell ref="B18:D18"/>
    <mergeCell ref="B19:D19"/>
    <mergeCell ref="B20:D20"/>
    <mergeCell ref="B14:D14"/>
    <mergeCell ref="B15:D15"/>
    <mergeCell ref="B16:D16"/>
    <mergeCell ref="H10:J10"/>
    <mergeCell ref="H11:J11"/>
    <mergeCell ref="B12:D12"/>
    <mergeCell ref="B13:D13"/>
    <mergeCell ref="F12:I12"/>
    <mergeCell ref="F13:I13"/>
    <mergeCell ref="B1:D1"/>
    <mergeCell ref="B2:D2"/>
    <mergeCell ref="H3:J3"/>
    <mergeCell ref="E4:G4"/>
    <mergeCell ref="H4:J4"/>
    <mergeCell ref="E9:G9"/>
    <mergeCell ref="E5:G5"/>
    <mergeCell ref="H6:J6"/>
    <mergeCell ref="H7:J7"/>
    <mergeCell ref="E8:G8"/>
    <mergeCell ref="H8:J8"/>
  </mergeCells>
  <pageMargins left="0.51181102362204722" right="0.39370078740157483" top="0.70866141732283472" bottom="0.39370078740157483" header="0.39370078740157483" footer="0.39370078740157483"/>
  <pageSetup paperSize="9" scale="65" orientation="landscape" r:id="rId1"/>
  <rowBreaks count="1" manualBreakCount="1">
    <brk id="28" max="9" man="1"/>
  </rowBreaks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28">
    <tabColor theme="1"/>
  </sheetPr>
  <dimension ref="A1:K30"/>
  <sheetViews>
    <sheetView view="pageBreakPreview" zoomScale="70" zoomScaleNormal="85" zoomScaleSheetLayoutView="70" workbookViewId="0">
      <selection activeCell="O423" sqref="O423"/>
    </sheetView>
  </sheetViews>
  <sheetFormatPr defaultColWidth="9" defaultRowHeight="27.95" customHeight="1"/>
  <cols>
    <col min="1" max="1" width="50.625" style="201" customWidth="1"/>
    <col min="2" max="2" width="11.125" style="201" customWidth="1"/>
    <col min="3" max="3" width="13.625" style="201" customWidth="1"/>
    <col min="4" max="4" width="46" style="201" customWidth="1"/>
    <col min="5" max="5" width="13.625" style="201" customWidth="1"/>
    <col min="6" max="7" width="11.75" style="201" customWidth="1"/>
    <col min="8" max="8" width="11.75" style="1708" customWidth="1"/>
    <col min="9" max="9" width="11.75" style="201" customWidth="1"/>
    <col min="10" max="10" width="11.625" style="201" customWidth="1"/>
    <col min="11" max="11" width="9" style="201"/>
    <col min="12" max="12" width="45" style="201" customWidth="1"/>
    <col min="13" max="16384" width="9" style="201"/>
  </cols>
  <sheetData>
    <row r="1" spans="1:11" ht="27.95" customHeight="1">
      <c r="A1" s="2033" t="s">
        <v>1874</v>
      </c>
      <c r="B1" s="4669" t="s">
        <v>346</v>
      </c>
      <c r="C1" s="4669"/>
      <c r="D1" s="4669"/>
      <c r="E1" s="1722"/>
      <c r="F1" s="2078"/>
      <c r="G1" s="1722"/>
      <c r="H1" s="1723"/>
      <c r="I1" s="1722"/>
      <c r="J1" s="1722"/>
    </row>
    <row r="2" spans="1:11" ht="27.95" customHeight="1">
      <c r="A2" s="2026"/>
      <c r="B2" s="4669" t="s">
        <v>347</v>
      </c>
      <c r="C2" s="4669"/>
      <c r="D2" s="4669"/>
      <c r="E2" s="1722"/>
      <c r="F2" s="1722"/>
      <c r="G2" s="1722"/>
      <c r="H2" s="1723"/>
      <c r="I2" s="1722"/>
      <c r="J2" s="1722"/>
    </row>
    <row r="3" spans="1:11" ht="27.95" customHeight="1">
      <c r="A3" s="2027" t="s">
        <v>2</v>
      </c>
      <c r="B3" s="1693" t="s">
        <v>3</v>
      </c>
      <c r="C3" s="1693"/>
      <c r="D3" s="2030"/>
      <c r="E3" s="1693" t="s">
        <v>4</v>
      </c>
      <c r="F3" s="1693"/>
      <c r="G3" s="1693"/>
      <c r="H3" s="4670" t="s">
        <v>5</v>
      </c>
      <c r="I3" s="4670"/>
      <c r="J3" s="4670"/>
    </row>
    <row r="4" spans="1:11" ht="27.95" customHeight="1">
      <c r="A4" s="1693" t="s">
        <v>6</v>
      </c>
      <c r="B4" s="1724" t="s">
        <v>271</v>
      </c>
      <c r="C4" s="1693"/>
      <c r="D4" s="1693"/>
      <c r="E4" s="4694" t="s">
        <v>356</v>
      </c>
      <c r="F4" s="4695"/>
      <c r="G4" s="4695"/>
      <c r="H4" s="4454" t="s">
        <v>358</v>
      </c>
      <c r="I4" s="4454"/>
      <c r="J4" s="4454"/>
    </row>
    <row r="5" spans="1:11" ht="27.95" customHeight="1">
      <c r="A5" s="1724" t="s">
        <v>1298</v>
      </c>
      <c r="B5" s="1724"/>
      <c r="C5" s="1693"/>
      <c r="D5" s="1693"/>
      <c r="E5" s="4696" t="s">
        <v>892</v>
      </c>
      <c r="F5" s="4696"/>
      <c r="G5" s="4696"/>
      <c r="H5" s="2077"/>
      <c r="I5" s="2077"/>
      <c r="J5" s="2077"/>
    </row>
    <row r="6" spans="1:11" ht="27.95" customHeight="1">
      <c r="A6" s="1724"/>
      <c r="B6" s="1724"/>
      <c r="C6" s="1693"/>
      <c r="D6" s="1693"/>
      <c r="E6" s="1748"/>
      <c r="F6" s="1748"/>
      <c r="G6" s="1748"/>
      <c r="H6" s="4671"/>
      <c r="I6" s="4671"/>
      <c r="J6" s="4671"/>
    </row>
    <row r="7" spans="1:11" ht="27.95" customHeight="1">
      <c r="A7" s="780"/>
      <c r="B7" s="1693" t="s">
        <v>8</v>
      </c>
      <c r="C7" s="1693"/>
      <c r="D7" s="1693"/>
      <c r="E7" s="1693" t="s">
        <v>11</v>
      </c>
      <c r="F7" s="1693"/>
      <c r="G7" s="1693"/>
      <c r="H7" s="4670" t="s">
        <v>12</v>
      </c>
      <c r="I7" s="4670"/>
      <c r="J7" s="4670"/>
    </row>
    <row r="8" spans="1:11" ht="27.95" customHeight="1">
      <c r="A8" s="780"/>
      <c r="B8" s="1724" t="s">
        <v>271</v>
      </c>
      <c r="C8" s="1693"/>
      <c r="D8" s="1693"/>
      <c r="E8" s="4694" t="s">
        <v>357</v>
      </c>
      <c r="F8" s="4695"/>
      <c r="G8" s="4695"/>
      <c r="H8" s="4454" t="s">
        <v>240</v>
      </c>
      <c r="I8" s="4454"/>
      <c r="J8" s="4454"/>
    </row>
    <row r="9" spans="1:11" ht="27.95" customHeight="1">
      <c r="A9" s="1724"/>
      <c r="B9" s="1724"/>
      <c r="C9" s="1693"/>
      <c r="D9" s="1693"/>
      <c r="E9" s="4696" t="s">
        <v>1112</v>
      </c>
      <c r="F9" s="4696"/>
      <c r="G9" s="4696"/>
      <c r="H9" s="2077"/>
      <c r="I9" s="2077"/>
      <c r="J9" s="2077"/>
    </row>
    <row r="10" spans="1:11" ht="27.95" customHeight="1">
      <c r="A10" s="2089"/>
      <c r="B10" s="2090"/>
      <c r="C10" s="1694"/>
      <c r="D10" s="1694"/>
      <c r="E10" s="1695"/>
      <c r="F10" s="1694"/>
      <c r="G10" s="1694"/>
      <c r="H10" s="4672"/>
      <c r="I10" s="4672"/>
      <c r="J10" s="4672"/>
    </row>
    <row r="11" spans="1:11" s="1696" customFormat="1" ht="24.95" customHeight="1">
      <c r="A11" s="1904" t="s">
        <v>15</v>
      </c>
      <c r="B11" s="4334" t="s">
        <v>16</v>
      </c>
      <c r="C11" s="4335"/>
      <c r="D11" s="4336"/>
      <c r="E11" s="2121">
        <v>10</v>
      </c>
      <c r="F11" s="4667">
        <v>11</v>
      </c>
      <c r="G11" s="4668"/>
      <c r="H11" s="4668"/>
      <c r="I11" s="4668"/>
      <c r="J11" s="1905">
        <v>12</v>
      </c>
    </row>
    <row r="12" spans="1:11" s="1696" customFormat="1" ht="24.95" customHeight="1">
      <c r="A12" s="1906" t="s">
        <v>17</v>
      </c>
      <c r="B12" s="4338" t="s">
        <v>1301</v>
      </c>
      <c r="C12" s="4338"/>
      <c r="D12" s="4338"/>
      <c r="E12" s="2122" t="s">
        <v>934</v>
      </c>
      <c r="F12" s="4659" t="s">
        <v>1876</v>
      </c>
      <c r="G12" s="4660"/>
      <c r="H12" s="4660"/>
      <c r="I12" s="4660"/>
      <c r="J12" s="1907" t="s">
        <v>936</v>
      </c>
    </row>
    <row r="13" spans="1:11" s="1696" customFormat="1" ht="24.95" customHeight="1">
      <c r="A13" s="1908"/>
      <c r="B13" s="4340" t="s">
        <v>19</v>
      </c>
      <c r="C13" s="4340"/>
      <c r="D13" s="4340"/>
      <c r="E13" s="2123"/>
      <c r="F13" s="2531">
        <v>1</v>
      </c>
      <c r="G13" s="2531">
        <v>2</v>
      </c>
      <c r="H13" s="724">
        <v>3</v>
      </c>
      <c r="I13" s="2532">
        <v>4</v>
      </c>
      <c r="J13" s="1909" t="s">
        <v>938</v>
      </c>
    </row>
    <row r="14" spans="1:11" ht="24.95" customHeight="1">
      <c r="A14" s="1973" t="s">
        <v>1765</v>
      </c>
      <c r="B14" s="4700" t="s">
        <v>1766</v>
      </c>
      <c r="C14" s="4701"/>
      <c r="D14" s="4702"/>
      <c r="E14" s="2201" t="s">
        <v>936</v>
      </c>
      <c r="F14" s="1829"/>
      <c r="G14" s="1829"/>
      <c r="H14" s="1766"/>
      <c r="I14" s="1766"/>
      <c r="J14" s="2645"/>
    </row>
    <row r="15" spans="1:11" ht="24.95" customHeight="1">
      <c r="A15" s="1974"/>
      <c r="B15" s="2638" t="s">
        <v>2166</v>
      </c>
      <c r="C15" s="1761"/>
      <c r="D15" s="1870"/>
      <c r="E15" s="2202" t="s">
        <v>943</v>
      </c>
      <c r="F15" s="1830"/>
      <c r="G15" s="1839"/>
      <c r="H15" s="1768"/>
      <c r="I15" s="1768"/>
      <c r="J15" s="2579" t="s">
        <v>2087</v>
      </c>
      <c r="K15" s="201" t="s">
        <v>1947</v>
      </c>
    </row>
    <row r="16" spans="1:11" ht="24.95" customHeight="1">
      <c r="A16" s="1974"/>
      <c r="B16" s="820" t="s">
        <v>42</v>
      </c>
      <c r="C16" s="2276">
        <v>0.85</v>
      </c>
      <c r="D16" s="818" t="s">
        <v>444</v>
      </c>
      <c r="E16" s="2202" t="s">
        <v>663</v>
      </c>
      <c r="F16" s="2700" t="s">
        <v>24</v>
      </c>
      <c r="G16" s="2727" t="s">
        <v>24</v>
      </c>
      <c r="H16" s="2763">
        <v>1</v>
      </c>
      <c r="I16" s="2353" t="s">
        <v>24</v>
      </c>
      <c r="J16" s="1931"/>
    </row>
    <row r="17" spans="1:11" ht="24.95" customHeight="1">
      <c r="A17" s="1974"/>
      <c r="B17" s="820"/>
      <c r="C17" s="2276"/>
      <c r="D17" s="818"/>
      <c r="E17" s="2202"/>
      <c r="F17" s="2700"/>
      <c r="G17" s="2727"/>
      <c r="H17" s="2763"/>
      <c r="I17" s="2353"/>
      <c r="J17" s="1931"/>
    </row>
    <row r="18" spans="1:11" ht="24.95" customHeight="1">
      <c r="A18" s="1974"/>
      <c r="B18" s="820"/>
      <c r="C18" s="2276"/>
      <c r="D18" s="818"/>
      <c r="E18" s="2202"/>
      <c r="F18" s="2700"/>
      <c r="G18" s="2727"/>
      <c r="H18" s="2763"/>
      <c r="I18" s="2353"/>
      <c r="J18" s="1931"/>
    </row>
    <row r="19" spans="1:11" ht="24.95" customHeight="1">
      <c r="A19" s="1975"/>
      <c r="B19" s="4697" t="s">
        <v>1767</v>
      </c>
      <c r="C19" s="4698"/>
      <c r="D19" s="4699"/>
      <c r="E19" s="2201" t="s">
        <v>936</v>
      </c>
      <c r="F19" s="1829"/>
      <c r="G19" s="1829"/>
      <c r="H19" s="1766"/>
      <c r="I19" s="1766"/>
      <c r="J19" s="2579" t="s">
        <v>2087</v>
      </c>
      <c r="K19" s="201" t="s">
        <v>1947</v>
      </c>
    </row>
    <row r="20" spans="1:11" ht="24.95" customHeight="1">
      <c r="A20" s="2095"/>
      <c r="B20" s="820" t="s">
        <v>42</v>
      </c>
      <c r="C20" s="2276">
        <v>0.85</v>
      </c>
      <c r="D20" s="818" t="s">
        <v>444</v>
      </c>
      <c r="E20" s="2202" t="s">
        <v>943</v>
      </c>
      <c r="F20" s="2700" t="s">
        <v>24</v>
      </c>
      <c r="G20" s="2727" t="s">
        <v>24</v>
      </c>
      <c r="H20" s="2763">
        <v>1</v>
      </c>
      <c r="I20" s="2353" t="s">
        <v>24</v>
      </c>
      <c r="J20" s="92"/>
    </row>
    <row r="21" spans="1:11" ht="24.95" customHeight="1">
      <c r="A21" s="2095"/>
      <c r="B21" s="820"/>
      <c r="C21" s="2276"/>
      <c r="D21" s="818"/>
      <c r="E21" s="2918" t="s">
        <v>663</v>
      </c>
      <c r="F21" s="2700"/>
      <c r="G21" s="2727"/>
      <c r="H21" s="2763"/>
      <c r="I21" s="2353"/>
      <c r="J21" s="92"/>
    </row>
    <row r="22" spans="1:11" ht="24.95" customHeight="1">
      <c r="A22" s="2919"/>
      <c r="B22" s="2403"/>
      <c r="C22" s="2917"/>
      <c r="D22" s="1101"/>
      <c r="E22" s="2918"/>
      <c r="F22" s="2920"/>
      <c r="G22" s="2921"/>
      <c r="H22" s="2922"/>
      <c r="I22" s="2556"/>
      <c r="J22" s="106"/>
    </row>
    <row r="23" spans="1:11" ht="24.95" customHeight="1">
      <c r="A23" s="106"/>
      <c r="B23" s="2403"/>
      <c r="C23" s="2917"/>
      <c r="D23" s="1101"/>
      <c r="E23" s="2918"/>
      <c r="F23" s="2801"/>
      <c r="G23" s="1930"/>
      <c r="H23" s="1971"/>
      <c r="I23" s="1971"/>
      <c r="J23" s="1971"/>
    </row>
    <row r="24" spans="1:11" ht="24.95" customHeight="1">
      <c r="A24" s="2118"/>
      <c r="B24" s="2828" t="s">
        <v>1768</v>
      </c>
      <c r="C24" s="1761"/>
      <c r="D24" s="1870"/>
      <c r="E24" s="2202" t="s">
        <v>936</v>
      </c>
      <c r="F24" s="1830"/>
      <c r="G24" s="1830"/>
      <c r="H24" s="604"/>
      <c r="I24" s="92"/>
      <c r="J24" s="2748" t="s">
        <v>2087</v>
      </c>
      <c r="K24" s="201" t="s">
        <v>1947</v>
      </c>
    </row>
    <row r="25" spans="1:11" ht="24.95" customHeight="1">
      <c r="A25" s="92"/>
      <c r="B25" s="2639" t="s">
        <v>1858</v>
      </c>
      <c r="C25" s="1761"/>
      <c r="D25" s="1870"/>
      <c r="E25" s="2202" t="s">
        <v>943</v>
      </c>
      <c r="F25" s="1830"/>
      <c r="G25" s="1839"/>
      <c r="H25" s="604"/>
      <c r="I25" s="92"/>
      <c r="J25" s="92"/>
    </row>
    <row r="26" spans="1:11" ht="24.95" customHeight="1">
      <c r="A26" s="92"/>
      <c r="B26" s="2639" t="s">
        <v>1859</v>
      </c>
      <c r="C26" s="1761"/>
      <c r="D26" s="1870"/>
      <c r="E26" s="2202" t="s">
        <v>663</v>
      </c>
      <c r="F26" s="1866"/>
      <c r="G26" s="1866"/>
      <c r="H26" s="604"/>
      <c r="I26" s="92"/>
      <c r="J26" s="92"/>
    </row>
    <row r="27" spans="1:11" ht="24.95" customHeight="1">
      <c r="A27" s="92"/>
      <c r="B27" s="1769" t="s">
        <v>1860</v>
      </c>
      <c r="C27" s="2258"/>
      <c r="D27" s="2259"/>
      <c r="E27" s="2204"/>
      <c r="F27" s="1866"/>
      <c r="G27" s="1866"/>
      <c r="H27" s="1931"/>
      <c r="I27" s="1931"/>
      <c r="J27" s="1931"/>
    </row>
    <row r="28" spans="1:11" ht="24.95" customHeight="1">
      <c r="A28" s="92"/>
      <c r="B28" s="1769" t="s">
        <v>348</v>
      </c>
      <c r="C28" s="2277">
        <v>1</v>
      </c>
      <c r="D28" s="2275"/>
      <c r="E28" s="1866"/>
      <c r="F28" s="2580" t="s">
        <v>24</v>
      </c>
      <c r="G28" s="2729">
        <v>1</v>
      </c>
      <c r="H28" s="2353" t="s">
        <v>24</v>
      </c>
      <c r="I28" s="2353" t="s">
        <v>24</v>
      </c>
      <c r="J28" s="1931"/>
    </row>
    <row r="29" spans="1:11" ht="24.95" customHeight="1">
      <c r="A29" s="92"/>
      <c r="B29" s="1769"/>
      <c r="C29" s="2277"/>
      <c r="D29" s="2275"/>
      <c r="E29" s="92"/>
      <c r="F29" s="92"/>
      <c r="G29" s="92"/>
      <c r="H29" s="1931"/>
      <c r="I29" s="1931"/>
      <c r="J29" s="1931"/>
    </row>
    <row r="30" spans="1:11" ht="24.95" customHeight="1">
      <c r="A30" s="97"/>
      <c r="B30" s="2914"/>
      <c r="C30" s="2915"/>
      <c r="D30" s="2916"/>
      <c r="E30" s="97"/>
      <c r="F30" s="97"/>
      <c r="G30" s="97"/>
      <c r="H30" s="1939"/>
      <c r="I30" s="1939"/>
      <c r="J30" s="1939"/>
    </row>
  </sheetData>
  <mergeCells count="19">
    <mergeCell ref="B14:D14"/>
    <mergeCell ref="B19:D19"/>
    <mergeCell ref="B13:D13"/>
    <mergeCell ref="H10:J10"/>
    <mergeCell ref="B11:D11"/>
    <mergeCell ref="B12:D12"/>
    <mergeCell ref="F11:I11"/>
    <mergeCell ref="F12:I12"/>
    <mergeCell ref="B1:D1"/>
    <mergeCell ref="B2:D2"/>
    <mergeCell ref="H3:J3"/>
    <mergeCell ref="E4:G4"/>
    <mergeCell ref="H4:J4"/>
    <mergeCell ref="E9:G9"/>
    <mergeCell ref="E5:G5"/>
    <mergeCell ref="H6:J6"/>
    <mergeCell ref="H7:J7"/>
    <mergeCell ref="E8:G8"/>
    <mergeCell ref="H8:J8"/>
  </mergeCells>
  <pageMargins left="0.51181102362204722" right="0.39370078740157483" top="0.70866141732283472" bottom="0.39370078740157483" header="0.39370078740157483" footer="0.39370078740157483"/>
  <pageSetup paperSize="9" scale="6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 codeName="Sheet29">
    <tabColor theme="1"/>
  </sheetPr>
  <dimension ref="A1:O83"/>
  <sheetViews>
    <sheetView view="pageBreakPreview" zoomScale="55" zoomScaleNormal="85" zoomScaleSheetLayoutView="55" workbookViewId="0">
      <selection activeCell="O423" sqref="O423"/>
    </sheetView>
  </sheetViews>
  <sheetFormatPr defaultColWidth="9" defaultRowHeight="27.95" customHeight="1"/>
  <cols>
    <col min="1" max="1" width="50.125" style="201" customWidth="1"/>
    <col min="2" max="2" width="24.625" style="201" customWidth="1"/>
    <col min="3" max="3" width="13.25" style="201" customWidth="1"/>
    <col min="4" max="4" width="37" style="201" customWidth="1"/>
    <col min="5" max="5" width="14.625" style="201" customWidth="1"/>
    <col min="6" max="7" width="12.25" style="201" customWidth="1"/>
    <col min="8" max="8" width="12.25" style="1708" customWidth="1"/>
    <col min="9" max="9" width="12.25" style="201" customWidth="1"/>
    <col min="10" max="10" width="13.625" style="201" customWidth="1"/>
    <col min="11" max="11" width="9" style="201"/>
    <col min="12" max="12" width="14.375" style="201" customWidth="1"/>
    <col min="13" max="16384" width="9" style="201"/>
  </cols>
  <sheetData>
    <row r="1" spans="1:10" ht="27.95" customHeight="1">
      <c r="A1" s="2033" t="s">
        <v>1874</v>
      </c>
      <c r="B1" s="4669" t="s">
        <v>346</v>
      </c>
      <c r="C1" s="4669"/>
      <c r="D1" s="4669"/>
      <c r="E1" s="1722"/>
      <c r="F1" s="2078"/>
      <c r="G1" s="1722"/>
      <c r="H1" s="1723"/>
      <c r="I1" s="1722"/>
      <c r="J1" s="1722"/>
    </row>
    <row r="2" spans="1:10" ht="27.95" customHeight="1">
      <c r="A2" s="2026"/>
      <c r="B2" s="4669" t="s">
        <v>347</v>
      </c>
      <c r="C2" s="4669"/>
      <c r="D2" s="4669"/>
      <c r="E2" s="1722"/>
      <c r="F2" s="1722"/>
      <c r="G2" s="1722"/>
      <c r="H2" s="1723"/>
      <c r="I2" s="1722"/>
      <c r="J2" s="1722"/>
    </row>
    <row r="3" spans="1:10" ht="27.95" customHeight="1">
      <c r="A3" s="2027" t="s">
        <v>2</v>
      </c>
      <c r="B3" s="1693" t="s">
        <v>3</v>
      </c>
      <c r="C3" s="1693"/>
      <c r="D3" s="2030"/>
      <c r="E3" s="1693" t="s">
        <v>4</v>
      </c>
      <c r="F3" s="1693"/>
      <c r="G3" s="1693"/>
      <c r="H3" s="4670" t="s">
        <v>5</v>
      </c>
      <c r="I3" s="4670"/>
      <c r="J3" s="4670"/>
    </row>
    <row r="4" spans="1:10" ht="27.95" customHeight="1">
      <c r="A4" s="1693" t="s">
        <v>6</v>
      </c>
      <c r="B4" s="1724" t="s">
        <v>271</v>
      </c>
      <c r="C4" s="1693"/>
      <c r="D4" s="1693"/>
      <c r="E4" s="4694" t="s">
        <v>356</v>
      </c>
      <c r="F4" s="4695"/>
      <c r="G4" s="4695"/>
      <c r="H4" s="4454" t="s">
        <v>358</v>
      </c>
      <c r="I4" s="4454"/>
      <c r="J4" s="4454"/>
    </row>
    <row r="5" spans="1:10" ht="27.95" customHeight="1">
      <c r="A5" s="2592" t="s">
        <v>2120</v>
      </c>
      <c r="B5" s="1724"/>
      <c r="C5" s="1693"/>
      <c r="D5" s="1693"/>
      <c r="E5" s="4696" t="s">
        <v>892</v>
      </c>
      <c r="F5" s="4696"/>
      <c r="G5" s="4696"/>
      <c r="H5" s="2077"/>
      <c r="I5" s="2077"/>
      <c r="J5" s="2077"/>
    </row>
    <row r="6" spans="1:10" ht="27.95" customHeight="1">
      <c r="A6" s="2583" t="s">
        <v>2121</v>
      </c>
      <c r="B6" s="1693" t="s">
        <v>8</v>
      </c>
      <c r="C6" s="1693"/>
      <c r="D6" s="1693"/>
      <c r="E6" s="1693" t="s">
        <v>11</v>
      </c>
      <c r="F6" s="1693"/>
      <c r="G6" s="1693"/>
      <c r="H6" s="4670" t="s">
        <v>12</v>
      </c>
      <c r="I6" s="4670"/>
      <c r="J6" s="4670"/>
    </row>
    <row r="7" spans="1:10" ht="27.95" customHeight="1">
      <c r="A7" s="780"/>
      <c r="B7" s="1724" t="s">
        <v>271</v>
      </c>
      <c r="C7" s="1693"/>
      <c r="D7" s="1693"/>
      <c r="E7" s="4694" t="s">
        <v>357</v>
      </c>
      <c r="F7" s="4695"/>
      <c r="G7" s="4695"/>
      <c r="H7" s="4454" t="s">
        <v>240</v>
      </c>
      <c r="I7" s="4454"/>
      <c r="J7" s="4454"/>
    </row>
    <row r="8" spans="1:10" ht="27.95" customHeight="1">
      <c r="A8" s="1724"/>
      <c r="B8" s="1724"/>
      <c r="C8" s="1693"/>
      <c r="D8" s="1693"/>
      <c r="E8" s="4696" t="s">
        <v>1112</v>
      </c>
      <c r="F8" s="4696"/>
      <c r="G8" s="4696"/>
      <c r="H8" s="2077"/>
      <c r="I8" s="2077"/>
      <c r="J8" s="2077"/>
    </row>
    <row r="9" spans="1:10" ht="27.95" customHeight="1">
      <c r="A9" s="2089"/>
      <c r="B9" s="2090"/>
      <c r="C9" s="1694"/>
      <c r="D9" s="1694"/>
      <c r="E9" s="1695"/>
      <c r="F9" s="1694"/>
      <c r="G9" s="1694"/>
      <c r="H9" s="4672"/>
      <c r="I9" s="4672"/>
      <c r="J9" s="4672"/>
    </row>
    <row r="10" spans="1:10" s="1696" customFormat="1" ht="27.95" customHeight="1">
      <c r="A10" s="1904" t="s">
        <v>15</v>
      </c>
      <c r="B10" s="4334" t="s">
        <v>16</v>
      </c>
      <c r="C10" s="4335"/>
      <c r="D10" s="4336"/>
      <c r="E10" s="2262">
        <v>10</v>
      </c>
      <c r="F10" s="4667">
        <v>11</v>
      </c>
      <c r="G10" s="4668"/>
      <c r="H10" s="4668"/>
      <c r="I10" s="4668"/>
      <c r="J10" s="1905">
        <v>12</v>
      </c>
    </row>
    <row r="11" spans="1:10" s="1696" customFormat="1" ht="27.95" customHeight="1">
      <c r="A11" s="1906" t="s">
        <v>17</v>
      </c>
      <c r="B11" s="4338" t="s">
        <v>1301</v>
      </c>
      <c r="C11" s="4338"/>
      <c r="D11" s="4338"/>
      <c r="E11" s="2263" t="s">
        <v>934</v>
      </c>
      <c r="F11" s="4659" t="s">
        <v>1876</v>
      </c>
      <c r="G11" s="4660"/>
      <c r="H11" s="4660"/>
      <c r="I11" s="4660"/>
      <c r="J11" s="1907" t="s">
        <v>936</v>
      </c>
    </row>
    <row r="12" spans="1:10" s="1696" customFormat="1" ht="27.95" customHeight="1">
      <c r="A12" s="1908"/>
      <c r="B12" s="4340" t="s">
        <v>19</v>
      </c>
      <c r="C12" s="4340"/>
      <c r="D12" s="4340"/>
      <c r="E12" s="2264"/>
      <c r="F12" s="2531">
        <v>1</v>
      </c>
      <c r="G12" s="2531">
        <v>2</v>
      </c>
      <c r="H12" s="724">
        <v>3</v>
      </c>
      <c r="I12" s="2532">
        <v>4</v>
      </c>
      <c r="J12" s="1909" t="s">
        <v>938</v>
      </c>
    </row>
    <row r="13" spans="1:10" ht="27.95" customHeight="1">
      <c r="A13" s="1973" t="s">
        <v>1769</v>
      </c>
      <c r="B13" s="4700" t="s">
        <v>1770</v>
      </c>
      <c r="C13" s="4701"/>
      <c r="D13" s="4702"/>
      <c r="E13" s="2201" t="s">
        <v>936</v>
      </c>
      <c r="F13" s="1857"/>
      <c r="G13" s="1857"/>
      <c r="H13" s="2754"/>
      <c r="I13" s="2496"/>
      <c r="J13" s="2581"/>
    </row>
    <row r="14" spans="1:10" ht="27.95" customHeight="1">
      <c r="A14" s="1974"/>
      <c r="B14" s="4720" t="s">
        <v>1647</v>
      </c>
      <c r="C14" s="4698"/>
      <c r="D14" s="4699"/>
      <c r="E14" s="2202" t="s">
        <v>943</v>
      </c>
      <c r="F14" s="1830"/>
      <c r="G14" s="1839"/>
      <c r="H14" s="1768"/>
      <c r="I14" s="1768"/>
      <c r="J14" s="106"/>
    </row>
    <row r="15" spans="1:10" ht="27.95" customHeight="1">
      <c r="A15" s="2118"/>
      <c r="B15" s="4697" t="s">
        <v>2315</v>
      </c>
      <c r="C15" s="4698"/>
      <c r="D15" s="4699"/>
      <c r="E15" s="2202" t="s">
        <v>663</v>
      </c>
      <c r="F15" s="1857"/>
      <c r="G15" s="1857"/>
      <c r="H15" s="2754"/>
      <c r="I15" s="2496"/>
      <c r="J15" s="2748"/>
    </row>
    <row r="16" spans="1:10" ht="27.95" customHeight="1">
      <c r="A16" s="1974"/>
      <c r="B16" s="4720" t="s">
        <v>1648</v>
      </c>
      <c r="C16" s="4698"/>
      <c r="D16" s="4699"/>
      <c r="E16" s="2202"/>
      <c r="F16" s="1830"/>
      <c r="G16" s="1839"/>
      <c r="H16" s="1768"/>
      <c r="I16" s="1768"/>
      <c r="J16" s="106"/>
    </row>
    <row r="17" spans="1:15" s="2101" customFormat="1" ht="27.95" customHeight="1">
      <c r="A17" s="2099"/>
      <c r="B17" s="2828" t="s">
        <v>2316</v>
      </c>
      <c r="C17" s="2267"/>
      <c r="D17" s="2268"/>
      <c r="E17" s="2202"/>
      <c r="F17" s="1857"/>
      <c r="G17" s="1857"/>
      <c r="H17" s="2754"/>
      <c r="I17" s="2496"/>
      <c r="J17" s="2748"/>
      <c r="K17" s="201"/>
    </row>
    <row r="18" spans="1:15" s="2101" customFormat="1" ht="27.95" customHeight="1">
      <c r="A18" s="2099"/>
      <c r="B18" s="2266" t="s">
        <v>1649</v>
      </c>
      <c r="C18" s="2267"/>
      <c r="D18" s="2268"/>
      <c r="E18" s="2202"/>
      <c r="F18" s="1830"/>
      <c r="G18" s="1839"/>
      <c r="H18" s="2100"/>
      <c r="I18" s="2100"/>
      <c r="J18" s="1866"/>
    </row>
    <row r="19" spans="1:15" s="2101" customFormat="1" ht="27.95" customHeight="1">
      <c r="A19" s="2099"/>
      <c r="B19" s="2828" t="s">
        <v>2317</v>
      </c>
      <c r="C19" s="2267"/>
      <c r="D19" s="2268"/>
      <c r="E19" s="2202"/>
      <c r="F19" s="1818"/>
      <c r="G19" s="1858"/>
      <c r="H19" s="2755"/>
      <c r="I19" s="2755"/>
      <c r="J19" s="2596" t="s">
        <v>22</v>
      </c>
      <c r="K19" s="201"/>
    </row>
    <row r="20" spans="1:15" s="2101" customFormat="1" ht="27.95" customHeight="1">
      <c r="A20" s="2924"/>
      <c r="B20" s="2925" t="s">
        <v>1650</v>
      </c>
      <c r="C20" s="2926"/>
      <c r="D20" s="2927"/>
      <c r="E20" s="2918"/>
      <c r="F20" s="1836"/>
      <c r="G20" s="1915"/>
      <c r="H20" s="2928"/>
      <c r="I20" s="2928"/>
      <c r="J20" s="2081"/>
    </row>
    <row r="21" spans="1:15" s="2101" customFormat="1" ht="27.95" customHeight="1">
      <c r="A21" s="2118"/>
      <c r="B21" s="2828" t="s">
        <v>2318</v>
      </c>
      <c r="C21" s="2829"/>
      <c r="D21" s="2830"/>
      <c r="E21" s="2202"/>
      <c r="F21" s="1830"/>
      <c r="G21" s="1830"/>
      <c r="H21" s="2100"/>
      <c r="I21" s="2100"/>
      <c r="J21" s="2929" t="s">
        <v>22</v>
      </c>
      <c r="K21" s="201"/>
    </row>
    <row r="22" spans="1:15" s="2101" customFormat="1" ht="27.95" customHeight="1">
      <c r="A22" s="2205"/>
      <c r="B22" s="2266" t="s">
        <v>1651</v>
      </c>
      <c r="C22" s="2267"/>
      <c r="D22" s="2268"/>
      <c r="E22" s="2202"/>
      <c r="F22" s="1830"/>
      <c r="G22" s="1839"/>
      <c r="H22" s="2100"/>
      <c r="I22" s="2100"/>
      <c r="J22" s="1866"/>
    </row>
    <row r="23" spans="1:15" s="2101" customFormat="1" ht="27.95" customHeight="1">
      <c r="A23" s="2206"/>
      <c r="B23" s="2266" t="s">
        <v>1652</v>
      </c>
      <c r="C23" s="2267"/>
      <c r="D23" s="2268"/>
      <c r="E23" s="2202"/>
      <c r="F23" s="1830"/>
      <c r="G23" s="1839"/>
      <c r="H23" s="2100"/>
      <c r="I23" s="2100"/>
      <c r="J23" s="2081"/>
    </row>
    <row r="24" spans="1:15" ht="27.95" customHeight="1">
      <c r="A24" s="1974"/>
      <c r="B24" s="1769" t="s">
        <v>348</v>
      </c>
      <c r="C24" s="1770"/>
      <c r="D24" s="1771"/>
      <c r="E24" s="1761"/>
      <c r="F24" s="1857" t="s">
        <v>24</v>
      </c>
      <c r="G24" s="1857" t="s">
        <v>24</v>
      </c>
      <c r="H24" s="2754">
        <v>1</v>
      </c>
      <c r="I24" s="2496" t="s">
        <v>24</v>
      </c>
      <c r="J24" s="2579" t="s">
        <v>1999</v>
      </c>
      <c r="K24" s="201" t="s">
        <v>1947</v>
      </c>
      <c r="O24" s="201">
        <v>1</v>
      </c>
    </row>
    <row r="25" spans="1:15" ht="27.95" customHeight="1">
      <c r="A25" s="1975"/>
      <c r="B25" s="1769" t="s">
        <v>1653</v>
      </c>
      <c r="C25" s="2362"/>
      <c r="D25" s="2270"/>
      <c r="E25" s="92"/>
      <c r="F25" s="92"/>
      <c r="G25" s="92"/>
      <c r="H25" s="1931"/>
      <c r="I25" s="1931"/>
      <c r="J25" s="1931"/>
    </row>
    <row r="26" spans="1:15" ht="27.95" customHeight="1">
      <c r="A26" s="1975"/>
      <c r="B26" s="1769"/>
      <c r="C26" s="2831"/>
      <c r="D26" s="2832"/>
      <c r="E26" s="92"/>
      <c r="F26" s="92"/>
      <c r="G26" s="92"/>
      <c r="H26" s="1931"/>
      <c r="I26" s="1931"/>
      <c r="J26" s="1931"/>
    </row>
    <row r="27" spans="1:15" ht="27.95" customHeight="1">
      <c r="A27" s="1975"/>
      <c r="B27" s="1769"/>
      <c r="C27" s="2831"/>
      <c r="D27" s="2832"/>
      <c r="E27" s="92"/>
      <c r="F27" s="92"/>
      <c r="G27" s="92"/>
      <c r="H27" s="1931"/>
      <c r="I27" s="1931"/>
      <c r="J27" s="1931"/>
    </row>
    <row r="28" spans="1:15" ht="27.95" customHeight="1">
      <c r="A28" s="1975"/>
      <c r="B28" s="1769"/>
      <c r="C28" s="2831"/>
      <c r="D28" s="2832"/>
      <c r="E28" s="92"/>
      <c r="F28" s="92"/>
      <c r="G28" s="92"/>
      <c r="H28" s="1931"/>
      <c r="I28" s="1931"/>
      <c r="J28" s="1931"/>
    </row>
    <row r="29" spans="1:15" ht="27.95" customHeight="1">
      <c r="A29" s="1977"/>
      <c r="B29" s="2914"/>
      <c r="C29" s="2254"/>
      <c r="D29" s="2255"/>
      <c r="E29" s="97"/>
      <c r="F29" s="97"/>
      <c r="G29" s="97"/>
      <c r="H29" s="1939"/>
      <c r="I29" s="1939"/>
      <c r="J29" s="1939"/>
    </row>
    <row r="30" spans="1:15" ht="27.95" customHeight="1">
      <c r="A30" s="2923" t="s">
        <v>1845</v>
      </c>
      <c r="B30" s="4703" t="s">
        <v>1771</v>
      </c>
      <c r="C30" s="4704"/>
      <c r="D30" s="4705"/>
      <c r="E30" s="2248" t="s">
        <v>936</v>
      </c>
      <c r="F30" s="1831"/>
      <c r="G30" s="1831"/>
      <c r="H30" s="2762"/>
      <c r="I30" s="1831"/>
      <c r="J30" s="2574" t="s">
        <v>1942</v>
      </c>
      <c r="K30" s="201" t="s">
        <v>1947</v>
      </c>
      <c r="O30" s="201">
        <v>2</v>
      </c>
    </row>
    <row r="31" spans="1:15" ht="27.95" customHeight="1">
      <c r="A31" s="92"/>
      <c r="B31" s="4720" t="s">
        <v>1654</v>
      </c>
      <c r="C31" s="4698"/>
      <c r="D31" s="4699"/>
      <c r="E31" s="2202" t="s">
        <v>943</v>
      </c>
      <c r="F31" s="1830"/>
      <c r="G31" s="1839"/>
      <c r="H31" s="1768"/>
      <c r="I31" s="1768"/>
      <c r="J31" s="92"/>
    </row>
    <row r="32" spans="1:15" ht="27.95" customHeight="1">
      <c r="A32" s="92"/>
      <c r="B32" s="1769" t="s">
        <v>348</v>
      </c>
      <c r="C32" s="2094">
        <v>16</v>
      </c>
      <c r="D32" s="2709" t="s">
        <v>244</v>
      </c>
      <c r="E32" s="2202" t="s">
        <v>663</v>
      </c>
      <c r="F32" s="2204" t="s">
        <v>24</v>
      </c>
      <c r="G32" s="2204" t="s">
        <v>24</v>
      </c>
      <c r="H32" s="2355">
        <v>1</v>
      </c>
      <c r="I32" s="2353" t="s">
        <v>24</v>
      </c>
      <c r="J32" s="1931"/>
    </row>
    <row r="33" spans="1:10" ht="27.95" customHeight="1">
      <c r="A33" s="92"/>
      <c r="B33" s="1769" t="s">
        <v>1655</v>
      </c>
      <c r="C33" s="2269"/>
      <c r="D33" s="2270"/>
      <c r="E33" s="1990"/>
      <c r="F33" s="1830"/>
      <c r="G33" s="1830"/>
      <c r="H33" s="1931"/>
      <c r="I33" s="1931"/>
      <c r="J33" s="1931"/>
    </row>
    <row r="34" spans="1:10" ht="27.95" customHeight="1">
      <c r="A34" s="92"/>
      <c r="B34" s="2710" t="s">
        <v>2217</v>
      </c>
      <c r="C34" s="2707"/>
      <c r="D34" s="2708"/>
      <c r="E34" s="1866"/>
      <c r="F34" s="2204"/>
      <c r="G34" s="2204"/>
      <c r="H34" s="2355"/>
      <c r="I34" s="2353"/>
      <c r="J34" s="1931"/>
    </row>
    <row r="35" spans="1:10" ht="27.95" customHeight="1">
      <c r="A35" s="92"/>
      <c r="B35" s="811" t="s">
        <v>663</v>
      </c>
      <c r="C35" s="2707"/>
      <c r="D35" s="2708"/>
      <c r="E35" s="1866"/>
      <c r="F35" s="2204" t="s">
        <v>24</v>
      </c>
      <c r="G35" s="2204" t="s">
        <v>24</v>
      </c>
      <c r="H35" s="2355">
        <v>1</v>
      </c>
      <c r="I35" s="2353" t="s">
        <v>24</v>
      </c>
      <c r="J35" s="1931"/>
    </row>
    <row r="36" spans="1:10" ht="27.95" customHeight="1">
      <c r="A36" s="92"/>
      <c r="B36" s="2706" t="s">
        <v>2194</v>
      </c>
      <c r="C36" s="2707"/>
      <c r="D36" s="2708"/>
      <c r="E36" s="1866"/>
      <c r="F36" s="2204" t="s">
        <v>24</v>
      </c>
      <c r="G36" s="2204" t="s">
        <v>24</v>
      </c>
      <c r="H36" s="2355">
        <v>1</v>
      </c>
      <c r="I36" s="2353" t="s">
        <v>24</v>
      </c>
      <c r="J36" s="1931"/>
    </row>
    <row r="37" spans="1:10" ht="27.95" customHeight="1">
      <c r="A37" s="92"/>
      <c r="B37" s="2706" t="s">
        <v>1888</v>
      </c>
      <c r="C37" s="2707"/>
      <c r="D37" s="2708"/>
      <c r="E37" s="1866"/>
      <c r="F37" s="2204" t="s">
        <v>24</v>
      </c>
      <c r="G37" s="2204" t="s">
        <v>24</v>
      </c>
      <c r="H37" s="2355">
        <v>1</v>
      </c>
      <c r="I37" s="2353" t="s">
        <v>24</v>
      </c>
      <c r="J37" s="1931"/>
    </row>
    <row r="38" spans="1:10" ht="27.95" customHeight="1">
      <c r="A38" s="92"/>
      <c r="B38" s="2706" t="s">
        <v>1892</v>
      </c>
      <c r="C38" s="2707"/>
      <c r="D38" s="2708"/>
      <c r="E38" s="1866"/>
      <c r="F38" s="2204" t="s">
        <v>24</v>
      </c>
      <c r="G38" s="2204" t="s">
        <v>24</v>
      </c>
      <c r="H38" s="2355">
        <v>1</v>
      </c>
      <c r="I38" s="2353" t="s">
        <v>24</v>
      </c>
      <c r="J38" s="1931"/>
    </row>
    <row r="39" spans="1:10" ht="27.95" customHeight="1">
      <c r="A39" s="92"/>
      <c r="B39" s="2706" t="s">
        <v>1897</v>
      </c>
      <c r="C39" s="2707"/>
      <c r="D39" s="2708"/>
      <c r="E39" s="1866"/>
      <c r="F39" s="2204" t="s">
        <v>24</v>
      </c>
      <c r="G39" s="2204" t="s">
        <v>24</v>
      </c>
      <c r="H39" s="2355">
        <v>1</v>
      </c>
      <c r="I39" s="2353" t="s">
        <v>24</v>
      </c>
      <c r="J39" s="1931"/>
    </row>
    <row r="40" spans="1:10" ht="27.95" customHeight="1">
      <c r="A40" s="92"/>
      <c r="B40" s="2706" t="s">
        <v>1900</v>
      </c>
      <c r="C40" s="2707"/>
      <c r="D40" s="2708"/>
      <c r="E40" s="1866"/>
      <c r="F40" s="2204" t="s">
        <v>24</v>
      </c>
      <c r="G40" s="2204" t="s">
        <v>24</v>
      </c>
      <c r="H40" s="2355">
        <v>1</v>
      </c>
      <c r="I40" s="2353" t="s">
        <v>24</v>
      </c>
      <c r="J40" s="1931"/>
    </row>
    <row r="41" spans="1:10" ht="27.95" customHeight="1">
      <c r="A41" s="92"/>
      <c r="B41" s="2706" t="s">
        <v>1905</v>
      </c>
      <c r="C41" s="2707"/>
      <c r="D41" s="2708"/>
      <c r="E41" s="1866"/>
      <c r="F41" s="2204" t="s">
        <v>24</v>
      </c>
      <c r="G41" s="2204" t="s">
        <v>24</v>
      </c>
      <c r="H41" s="2355">
        <v>1</v>
      </c>
      <c r="I41" s="2353" t="s">
        <v>24</v>
      </c>
      <c r="J41" s="1931"/>
    </row>
    <row r="42" spans="1:10" ht="27.95" customHeight="1">
      <c r="A42" s="92"/>
      <c r="B42" s="2706" t="s">
        <v>1909</v>
      </c>
      <c r="C42" s="2707"/>
      <c r="D42" s="2708"/>
      <c r="E42" s="1866"/>
      <c r="F42" s="2204" t="s">
        <v>24</v>
      </c>
      <c r="G42" s="2204" t="s">
        <v>24</v>
      </c>
      <c r="H42" s="2355">
        <v>1</v>
      </c>
      <c r="I42" s="2353" t="s">
        <v>24</v>
      </c>
      <c r="J42" s="1931"/>
    </row>
    <row r="43" spans="1:10" ht="27.95" customHeight="1">
      <c r="A43" s="92"/>
      <c r="B43" s="2706" t="s">
        <v>1910</v>
      </c>
      <c r="C43" s="2707"/>
      <c r="D43" s="2708"/>
      <c r="E43" s="1866"/>
      <c r="F43" s="2204" t="s">
        <v>24</v>
      </c>
      <c r="G43" s="2204" t="s">
        <v>24</v>
      </c>
      <c r="H43" s="2355">
        <v>1</v>
      </c>
      <c r="I43" s="2353" t="s">
        <v>24</v>
      </c>
      <c r="J43" s="1931"/>
    </row>
    <row r="44" spans="1:10" ht="27.95" customHeight="1">
      <c r="A44" s="92"/>
      <c r="B44" s="2706" t="s">
        <v>1913</v>
      </c>
      <c r="C44" s="2707"/>
      <c r="D44" s="2708"/>
      <c r="E44" s="1866"/>
      <c r="F44" s="2204" t="s">
        <v>24</v>
      </c>
      <c r="G44" s="2204" t="s">
        <v>24</v>
      </c>
      <c r="H44" s="2355">
        <v>1</v>
      </c>
      <c r="I44" s="2353" t="s">
        <v>24</v>
      </c>
      <c r="J44" s="1931"/>
    </row>
    <row r="45" spans="1:10" ht="27.95" customHeight="1">
      <c r="A45" s="92"/>
      <c r="B45" s="2706" t="s">
        <v>1917</v>
      </c>
      <c r="C45" s="2707"/>
      <c r="D45" s="2708"/>
      <c r="E45" s="1866"/>
      <c r="F45" s="2204" t="s">
        <v>24</v>
      </c>
      <c r="G45" s="2204" t="s">
        <v>24</v>
      </c>
      <c r="H45" s="2355">
        <v>1</v>
      </c>
      <c r="I45" s="2353" t="s">
        <v>24</v>
      </c>
      <c r="J45" s="1931"/>
    </row>
    <row r="46" spans="1:10" ht="27.95" customHeight="1">
      <c r="A46" s="92"/>
      <c r="B46" s="2706" t="s">
        <v>1921</v>
      </c>
      <c r="C46" s="2707"/>
      <c r="D46" s="2708"/>
      <c r="E46" s="1866"/>
      <c r="F46" s="2204" t="s">
        <v>24</v>
      </c>
      <c r="G46" s="2204" t="s">
        <v>24</v>
      </c>
      <c r="H46" s="2355">
        <v>1</v>
      </c>
      <c r="I46" s="2353" t="s">
        <v>24</v>
      </c>
      <c r="J46" s="1931"/>
    </row>
    <row r="47" spans="1:10" ht="27.95" customHeight="1">
      <c r="A47" s="92"/>
      <c r="B47" s="2706" t="s">
        <v>1926</v>
      </c>
      <c r="C47" s="2707"/>
      <c r="D47" s="2708"/>
      <c r="E47" s="1866"/>
      <c r="F47" s="2204" t="s">
        <v>24</v>
      </c>
      <c r="G47" s="2204" t="s">
        <v>24</v>
      </c>
      <c r="H47" s="2355">
        <v>1</v>
      </c>
      <c r="I47" s="2353" t="s">
        <v>24</v>
      </c>
      <c r="J47" s="1931"/>
    </row>
    <row r="48" spans="1:10" ht="27.95" customHeight="1">
      <c r="A48" s="92"/>
      <c r="B48" s="2706" t="s">
        <v>1929</v>
      </c>
      <c r="C48" s="2707"/>
      <c r="D48" s="2708"/>
      <c r="E48" s="1866"/>
      <c r="F48" s="2204" t="s">
        <v>24</v>
      </c>
      <c r="G48" s="2204" t="s">
        <v>24</v>
      </c>
      <c r="H48" s="2355">
        <v>1</v>
      </c>
      <c r="I48" s="2353" t="s">
        <v>24</v>
      </c>
      <c r="J48" s="1931"/>
    </row>
    <row r="49" spans="1:15" ht="27.95" customHeight="1">
      <c r="A49" s="92"/>
      <c r="B49" s="2706" t="s">
        <v>2195</v>
      </c>
      <c r="C49" s="2707"/>
      <c r="D49" s="2708"/>
      <c r="E49" s="1866"/>
      <c r="F49" s="2204" t="s">
        <v>24</v>
      </c>
      <c r="G49" s="2204" t="s">
        <v>24</v>
      </c>
      <c r="H49" s="2355">
        <v>1</v>
      </c>
      <c r="I49" s="2353" t="s">
        <v>24</v>
      </c>
      <c r="J49" s="1931"/>
    </row>
    <row r="50" spans="1:15" ht="27.95" customHeight="1">
      <c r="A50" s="92"/>
      <c r="B50" s="2706" t="s">
        <v>2196</v>
      </c>
      <c r="C50" s="2707"/>
      <c r="D50" s="2708"/>
      <c r="E50" s="1866"/>
      <c r="F50" s="2204" t="s">
        <v>24</v>
      </c>
      <c r="G50" s="2204" t="s">
        <v>24</v>
      </c>
      <c r="H50" s="2355">
        <v>1</v>
      </c>
      <c r="I50" s="2353" t="s">
        <v>24</v>
      </c>
      <c r="J50" s="1931"/>
    </row>
    <row r="51" spans="1:15" ht="27.95" customHeight="1">
      <c r="A51" s="106"/>
      <c r="B51" s="2930"/>
      <c r="C51" s="2931"/>
      <c r="D51" s="2932"/>
      <c r="E51" s="2081"/>
      <c r="F51" s="2933"/>
      <c r="G51" s="2933"/>
      <c r="H51" s="2934"/>
      <c r="I51" s="2556"/>
      <c r="J51" s="1971"/>
    </row>
    <row r="52" spans="1:15" ht="27.95" customHeight="1">
      <c r="A52" s="106"/>
      <c r="B52" s="2938"/>
      <c r="C52" s="2939"/>
      <c r="D52" s="2940"/>
      <c r="E52" s="2081"/>
      <c r="F52" s="2081"/>
      <c r="G52" s="2081"/>
      <c r="H52" s="1971"/>
      <c r="I52" s="1971"/>
      <c r="J52" s="1971"/>
    </row>
    <row r="53" spans="1:15" ht="27.95" customHeight="1">
      <c r="A53" s="92"/>
      <c r="B53" s="4697" t="s">
        <v>1772</v>
      </c>
      <c r="C53" s="4698"/>
      <c r="D53" s="4699"/>
      <c r="E53" s="2202" t="s">
        <v>936</v>
      </c>
      <c r="F53" s="1830"/>
      <c r="G53" s="1830"/>
      <c r="H53" s="1768"/>
      <c r="I53" s="1830"/>
      <c r="J53" s="2579" t="s">
        <v>1942</v>
      </c>
      <c r="K53" s="201" t="s">
        <v>1947</v>
      </c>
      <c r="O53" s="201">
        <v>3</v>
      </c>
    </row>
    <row r="54" spans="1:15" ht="27.95" customHeight="1">
      <c r="A54" s="92"/>
      <c r="B54" s="4720" t="s">
        <v>1656</v>
      </c>
      <c r="C54" s="4698"/>
      <c r="D54" s="4699"/>
      <c r="E54" s="2202" t="s">
        <v>943</v>
      </c>
      <c r="F54" s="1830"/>
      <c r="G54" s="1839"/>
      <c r="H54" s="1768"/>
      <c r="I54" s="1768"/>
      <c r="J54" s="92"/>
    </row>
    <row r="55" spans="1:15" ht="27.95" customHeight="1">
      <c r="A55" s="92"/>
      <c r="B55" s="1769" t="s">
        <v>348</v>
      </c>
      <c r="C55" s="1770"/>
      <c r="D55" s="1771"/>
      <c r="E55" s="2202" t="s">
        <v>663</v>
      </c>
      <c r="F55" s="2204" t="s">
        <v>24</v>
      </c>
      <c r="G55" s="2204" t="s">
        <v>24</v>
      </c>
      <c r="H55" s="2355">
        <v>1</v>
      </c>
      <c r="I55" s="2353" t="s">
        <v>24</v>
      </c>
      <c r="J55" s="1931"/>
    </row>
    <row r="56" spans="1:15" ht="27.95" customHeight="1">
      <c r="A56" s="92"/>
      <c r="B56" s="1769" t="s">
        <v>1657</v>
      </c>
      <c r="C56" s="2269"/>
      <c r="D56" s="2270"/>
      <c r="E56" s="1990"/>
      <c r="F56" s="1830"/>
      <c r="G56" s="1830"/>
      <c r="H56" s="1931"/>
      <c r="I56" s="1931"/>
      <c r="J56" s="1931"/>
    </row>
    <row r="57" spans="1:15" ht="27.95" customHeight="1">
      <c r="A57" s="92"/>
      <c r="B57" s="1769"/>
      <c r="C57" s="2269"/>
      <c r="D57" s="2270"/>
      <c r="E57" s="92"/>
      <c r="F57" s="92"/>
      <c r="G57" s="92"/>
      <c r="H57" s="1931"/>
      <c r="I57" s="1931"/>
      <c r="J57" s="1931"/>
    </row>
    <row r="58" spans="1:15" ht="27.95" customHeight="1">
      <c r="A58" s="97"/>
      <c r="B58" s="2935"/>
      <c r="C58" s="2936"/>
      <c r="D58" s="2937"/>
      <c r="E58" s="97"/>
      <c r="F58" s="97"/>
      <c r="G58" s="97"/>
      <c r="H58" s="1939"/>
      <c r="I58" s="1939"/>
      <c r="J58" s="1939"/>
    </row>
    <row r="59" spans="1:15" ht="27.95" customHeight="1">
      <c r="A59" s="1973" t="s">
        <v>1845</v>
      </c>
      <c r="B59" s="4703" t="s">
        <v>1773</v>
      </c>
      <c r="C59" s="4704"/>
      <c r="D59" s="4705"/>
      <c r="E59" s="2248" t="s">
        <v>936</v>
      </c>
      <c r="F59" s="1831"/>
      <c r="G59" s="1831"/>
      <c r="H59" s="2762"/>
      <c r="I59" s="1831"/>
      <c r="J59" s="2581" t="s">
        <v>1999</v>
      </c>
      <c r="K59" s="201" t="s">
        <v>1947</v>
      </c>
      <c r="O59" s="201">
        <v>4</v>
      </c>
    </row>
    <row r="60" spans="1:15" ht="27.95" customHeight="1">
      <c r="A60" s="92"/>
      <c r="B60" s="4717" t="s">
        <v>348</v>
      </c>
      <c r="C60" s="4718"/>
      <c r="D60" s="4719"/>
      <c r="E60" s="2202" t="s">
        <v>943</v>
      </c>
      <c r="F60" s="2204" t="s">
        <v>24</v>
      </c>
      <c r="G60" s="2204" t="s">
        <v>24</v>
      </c>
      <c r="H60" s="2355">
        <v>1</v>
      </c>
      <c r="I60" s="2353" t="s">
        <v>24</v>
      </c>
      <c r="J60" s="92"/>
    </row>
    <row r="61" spans="1:15" ht="27.95" customHeight="1">
      <c r="A61" s="92"/>
      <c r="B61" s="1769" t="s">
        <v>1657</v>
      </c>
      <c r="C61" s="1770"/>
      <c r="D61" s="1771"/>
      <c r="E61" s="2202" t="s">
        <v>663</v>
      </c>
      <c r="F61" s="1818"/>
      <c r="G61" s="1858"/>
      <c r="H61" s="1818"/>
      <c r="I61" s="1818"/>
      <c r="J61" s="1931"/>
    </row>
    <row r="62" spans="1:15" ht="27.95" customHeight="1">
      <c r="A62" s="92"/>
      <c r="B62" s="1769"/>
      <c r="C62" s="2362"/>
      <c r="D62" s="2157"/>
      <c r="E62" s="1990"/>
      <c r="F62" s="1830"/>
      <c r="G62" s="1830"/>
      <c r="H62" s="1931"/>
      <c r="I62" s="1931"/>
      <c r="J62" s="1931"/>
    </row>
    <row r="63" spans="1:15" ht="27.95" customHeight="1">
      <c r="A63" s="92"/>
      <c r="B63" s="1769"/>
      <c r="C63" s="2156"/>
      <c r="D63" s="2157"/>
      <c r="E63" s="1866"/>
      <c r="F63" s="1866"/>
      <c r="G63" s="1866"/>
      <c r="H63" s="1931"/>
      <c r="I63" s="1931"/>
      <c r="J63" s="1931"/>
    </row>
    <row r="64" spans="1:15" ht="27.95" customHeight="1">
      <c r="A64" s="92"/>
      <c r="B64" s="2158"/>
      <c r="C64" s="2159"/>
      <c r="D64" s="2160"/>
      <c r="E64" s="1866"/>
      <c r="F64" s="1866"/>
      <c r="G64" s="1866"/>
      <c r="H64" s="1931"/>
      <c r="I64" s="1931"/>
      <c r="J64" s="1931"/>
    </row>
    <row r="65" spans="1:15" ht="27.95" customHeight="1">
      <c r="A65" s="92"/>
      <c r="B65" s="820"/>
      <c r="C65" s="1761"/>
      <c r="D65" s="1870"/>
      <c r="E65" s="1866"/>
      <c r="F65" s="1866"/>
      <c r="G65" s="1866"/>
      <c r="H65" s="1931"/>
      <c r="I65" s="1931"/>
      <c r="J65" s="1931"/>
    </row>
    <row r="66" spans="1:15" ht="27.95" customHeight="1">
      <c r="A66" s="92"/>
      <c r="B66" s="820"/>
      <c r="C66" s="1761"/>
      <c r="D66" s="1870"/>
      <c r="E66" s="2081"/>
      <c r="F66" s="1866"/>
      <c r="G66" s="1866"/>
      <c r="H66" s="604"/>
      <c r="I66" s="92"/>
      <c r="J66" s="106"/>
    </row>
    <row r="67" spans="1:15" ht="27.95" customHeight="1">
      <c r="A67" s="92"/>
      <c r="B67" s="4697" t="s">
        <v>1774</v>
      </c>
      <c r="C67" s="4698"/>
      <c r="D67" s="4699"/>
      <c r="E67" s="1830" t="s">
        <v>936</v>
      </c>
      <c r="F67" s="1830"/>
      <c r="G67" s="1830"/>
      <c r="H67" s="1768"/>
      <c r="I67" s="1830"/>
      <c r="J67" s="2748" t="s">
        <v>1999</v>
      </c>
      <c r="K67" s="201" t="s">
        <v>1947</v>
      </c>
      <c r="O67" s="201">
        <v>5</v>
      </c>
    </row>
    <row r="68" spans="1:15" ht="27.95" customHeight="1">
      <c r="A68" s="92"/>
      <c r="B68" s="4720" t="s">
        <v>1714</v>
      </c>
      <c r="C68" s="4698"/>
      <c r="D68" s="4699"/>
      <c r="E68" s="2202" t="s">
        <v>943</v>
      </c>
      <c r="F68" s="1818"/>
      <c r="G68" s="1858"/>
      <c r="H68" s="1818"/>
      <c r="I68" s="1818"/>
      <c r="J68" s="92"/>
    </row>
    <row r="69" spans="1:15" ht="27.95" customHeight="1">
      <c r="A69" s="92"/>
      <c r="B69" s="1769" t="s">
        <v>348</v>
      </c>
      <c r="C69" s="1770"/>
      <c r="D69" s="1771"/>
      <c r="E69" s="2202" t="s">
        <v>663</v>
      </c>
      <c r="F69" s="2204" t="s">
        <v>24</v>
      </c>
      <c r="G69" s="2204" t="s">
        <v>24</v>
      </c>
      <c r="H69" s="2355">
        <v>1</v>
      </c>
      <c r="I69" s="2353" t="s">
        <v>24</v>
      </c>
      <c r="J69" s="1931"/>
    </row>
    <row r="70" spans="1:15" ht="27.95" customHeight="1">
      <c r="A70" s="92"/>
      <c r="B70" s="1769" t="s">
        <v>1658</v>
      </c>
      <c r="C70" s="2156"/>
      <c r="D70" s="2157"/>
      <c r="E70" s="1866"/>
      <c r="F70" s="1830"/>
      <c r="G70" s="1830"/>
      <c r="H70" s="1931"/>
      <c r="I70" s="1931"/>
      <c r="J70" s="1931"/>
    </row>
    <row r="71" spans="1:15" ht="27.95" customHeight="1">
      <c r="A71" s="92"/>
      <c r="B71" s="1769"/>
      <c r="C71" s="2210"/>
      <c r="D71" s="2209"/>
      <c r="E71" s="1866"/>
      <c r="F71" s="1866"/>
      <c r="G71" s="1866"/>
      <c r="H71" s="1931"/>
      <c r="I71" s="1931"/>
      <c r="J71" s="1931"/>
    </row>
    <row r="72" spans="1:15" ht="27.95" customHeight="1">
      <c r="A72" s="92"/>
      <c r="B72" s="2098"/>
      <c r="C72" s="2207"/>
      <c r="D72" s="2208"/>
      <c r="E72" s="1866"/>
      <c r="F72" s="1866"/>
      <c r="G72" s="1866"/>
      <c r="H72" s="1931"/>
      <c r="I72" s="1931"/>
      <c r="J72" s="1931"/>
    </row>
    <row r="73" spans="1:15" ht="27.95" customHeight="1">
      <c r="A73" s="92"/>
      <c r="B73" s="820"/>
      <c r="C73" s="1761"/>
      <c r="D73" s="1870"/>
      <c r="E73" s="92"/>
      <c r="F73" s="92"/>
      <c r="G73" s="92"/>
      <c r="H73" s="1931"/>
      <c r="I73" s="1931"/>
      <c r="J73" s="1931"/>
    </row>
    <row r="74" spans="1:15" ht="27.95" customHeight="1">
      <c r="A74" s="92"/>
      <c r="B74" s="820"/>
      <c r="C74" s="1761"/>
      <c r="D74" s="1870"/>
      <c r="E74" s="92"/>
      <c r="F74" s="92"/>
      <c r="G74" s="92"/>
      <c r="H74" s="604"/>
      <c r="I74" s="92"/>
      <c r="J74" s="92"/>
    </row>
    <row r="75" spans="1:15" ht="27.95" customHeight="1">
      <c r="A75" s="92"/>
      <c r="B75" s="820"/>
      <c r="C75" s="1761"/>
      <c r="D75" s="1870"/>
      <c r="E75" s="92"/>
      <c r="F75" s="92"/>
      <c r="G75" s="92"/>
      <c r="H75" s="604"/>
      <c r="I75" s="92"/>
      <c r="J75" s="92"/>
    </row>
    <row r="76" spans="1:15" ht="27.95" customHeight="1">
      <c r="A76" s="92"/>
      <c r="B76" s="820"/>
      <c r="C76" s="1761"/>
      <c r="D76" s="1870"/>
      <c r="E76" s="92"/>
      <c r="F76" s="92"/>
      <c r="G76" s="92"/>
      <c r="H76" s="604"/>
      <c r="I76" s="92"/>
      <c r="J76" s="92"/>
    </row>
    <row r="77" spans="1:15" ht="27.95" customHeight="1">
      <c r="A77" s="92"/>
      <c r="B77" s="820"/>
      <c r="C77" s="1761"/>
      <c r="D77" s="1870"/>
      <c r="E77" s="92"/>
      <c r="F77" s="92"/>
      <c r="G77" s="92"/>
      <c r="H77" s="604"/>
      <c r="I77" s="92"/>
      <c r="J77" s="92"/>
    </row>
    <row r="78" spans="1:15" ht="27.95" customHeight="1">
      <c r="A78" s="92"/>
      <c r="B78" s="820"/>
      <c r="C78" s="1761"/>
      <c r="D78" s="1870"/>
      <c r="E78" s="92"/>
      <c r="F78" s="92"/>
      <c r="G78" s="92"/>
      <c r="H78" s="604"/>
      <c r="I78" s="92"/>
      <c r="J78" s="92"/>
    </row>
    <row r="79" spans="1:15" ht="27.95" customHeight="1">
      <c r="A79" s="92"/>
      <c r="B79" s="820"/>
      <c r="C79" s="1761"/>
      <c r="D79" s="1870"/>
      <c r="E79" s="92"/>
      <c r="F79" s="92"/>
      <c r="G79" s="92"/>
      <c r="H79" s="604"/>
      <c r="I79" s="92"/>
      <c r="J79" s="92"/>
    </row>
    <row r="80" spans="1:15" ht="27.95" customHeight="1">
      <c r="A80" s="92"/>
      <c r="B80" s="820"/>
      <c r="C80" s="1761"/>
      <c r="D80" s="1870"/>
      <c r="E80" s="92"/>
      <c r="F80" s="92"/>
      <c r="G80" s="92"/>
      <c r="H80" s="604"/>
      <c r="I80" s="92"/>
      <c r="J80" s="92"/>
    </row>
    <row r="81" spans="1:10" ht="27.95" customHeight="1">
      <c r="A81" s="92"/>
      <c r="B81" s="820"/>
      <c r="C81" s="1761"/>
      <c r="D81" s="1870"/>
      <c r="E81" s="92"/>
      <c r="F81" s="92"/>
      <c r="G81" s="92"/>
      <c r="H81" s="604"/>
      <c r="I81" s="92"/>
      <c r="J81" s="92"/>
    </row>
    <row r="82" spans="1:10" ht="27.95" customHeight="1">
      <c r="A82" s="92"/>
      <c r="B82" s="820"/>
      <c r="C82" s="1761"/>
      <c r="D82" s="1870"/>
      <c r="E82" s="92"/>
      <c r="F82" s="92"/>
      <c r="G82" s="92"/>
      <c r="H82" s="604"/>
      <c r="I82" s="92"/>
      <c r="J82" s="92"/>
    </row>
    <row r="83" spans="1:10" ht="27.95" customHeight="1">
      <c r="A83" s="97"/>
      <c r="B83" s="1738"/>
      <c r="C83" s="1737"/>
      <c r="D83" s="1871"/>
      <c r="E83" s="97"/>
      <c r="F83" s="97"/>
      <c r="G83" s="97"/>
      <c r="H83" s="667"/>
      <c r="I83" s="97"/>
      <c r="J83" s="97"/>
    </row>
  </sheetData>
  <mergeCells count="28">
    <mergeCell ref="B1:D1"/>
    <mergeCell ref="B2:D2"/>
    <mergeCell ref="H3:J3"/>
    <mergeCell ref="E4:G4"/>
    <mergeCell ref="H4:J4"/>
    <mergeCell ref="E5:G5"/>
    <mergeCell ref="H6:J6"/>
    <mergeCell ref="E7:G7"/>
    <mergeCell ref="H7:J7"/>
    <mergeCell ref="B30:D30"/>
    <mergeCell ref="E8:G8"/>
    <mergeCell ref="H9:J9"/>
    <mergeCell ref="B10:D10"/>
    <mergeCell ref="F10:I10"/>
    <mergeCell ref="F11:I11"/>
    <mergeCell ref="B59:D59"/>
    <mergeCell ref="B60:D60"/>
    <mergeCell ref="B67:D67"/>
    <mergeCell ref="B68:D68"/>
    <mergeCell ref="B11:D11"/>
    <mergeCell ref="B15:D15"/>
    <mergeCell ref="B16:D16"/>
    <mergeCell ref="B12:D12"/>
    <mergeCell ref="B13:D13"/>
    <mergeCell ref="B14:D14"/>
    <mergeCell ref="B53:D53"/>
    <mergeCell ref="B54:D54"/>
    <mergeCell ref="B31:D31"/>
  </mergeCells>
  <pageMargins left="0.5" right="0.4" top="0.7" bottom="0.4" header="0.4" footer="0.4"/>
  <pageSetup paperSize="9" scale="63" orientation="landscape" r:id="rId1"/>
  <rowBreaks count="1" manualBreakCount="1">
    <brk id="58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tabColor rgb="FF7030A0"/>
  </sheetPr>
  <dimension ref="A1:J88"/>
  <sheetViews>
    <sheetView view="pageBreakPreview" topLeftCell="A79" zoomScaleNormal="80" zoomScaleSheetLayoutView="100" workbookViewId="0">
      <selection activeCell="D3" sqref="D3"/>
    </sheetView>
  </sheetViews>
  <sheetFormatPr defaultColWidth="9" defaultRowHeight="27.95" customHeight="1"/>
  <cols>
    <col min="1" max="1" width="55.625" style="50" customWidth="1"/>
    <col min="2" max="2" width="16.625" style="50" customWidth="1"/>
    <col min="3" max="3" width="13.625" style="50" customWidth="1"/>
    <col min="4" max="4" width="34.625" style="50" customWidth="1"/>
    <col min="5" max="7" width="14.625" style="50" customWidth="1"/>
    <col min="8" max="8" width="12.625" style="615" customWidth="1"/>
    <col min="9" max="10" width="12.625" style="50" customWidth="1"/>
    <col min="11" max="16384" width="9" style="50"/>
  </cols>
  <sheetData>
    <row r="1" spans="1:10" ht="27.95" customHeight="1">
      <c r="A1" s="1" t="s">
        <v>1090</v>
      </c>
      <c r="B1" s="4422" t="s">
        <v>138</v>
      </c>
      <c r="C1" s="4422"/>
      <c r="D1" s="4422"/>
      <c r="E1" s="3"/>
      <c r="F1" s="2"/>
      <c r="G1" s="3"/>
      <c r="H1" s="616"/>
      <c r="I1" s="3"/>
      <c r="J1" s="3"/>
    </row>
    <row r="2" spans="1:10" ht="27.95" customHeight="1">
      <c r="A2" s="4" t="s">
        <v>0</v>
      </c>
      <c r="B2" s="4422" t="s">
        <v>140</v>
      </c>
      <c r="C2" s="4422"/>
      <c r="D2" s="4422"/>
      <c r="E2" s="5"/>
      <c r="F2" s="5"/>
      <c r="G2" s="5"/>
      <c r="H2" s="617"/>
      <c r="I2" s="5"/>
      <c r="J2" s="5"/>
    </row>
    <row r="3" spans="1:10" ht="27.95" customHeight="1">
      <c r="A3" s="6" t="s">
        <v>2</v>
      </c>
      <c r="B3" s="6" t="s">
        <v>3</v>
      </c>
      <c r="C3" s="6"/>
      <c r="D3" s="6"/>
      <c r="E3" s="6" t="s">
        <v>4</v>
      </c>
      <c r="F3" s="6"/>
      <c r="G3" s="6"/>
      <c r="H3" s="4366" t="s">
        <v>5</v>
      </c>
      <c r="I3" s="4366"/>
      <c r="J3" s="4366"/>
    </row>
    <row r="4" spans="1:10" ht="27.95" customHeight="1">
      <c r="A4" s="6" t="s">
        <v>6</v>
      </c>
      <c r="B4" s="49" t="s">
        <v>141</v>
      </c>
      <c r="C4" s="6"/>
      <c r="D4" s="6"/>
      <c r="E4" s="79" t="s">
        <v>1176</v>
      </c>
      <c r="F4" s="6"/>
      <c r="G4" s="6"/>
      <c r="H4" s="4367" t="s">
        <v>630</v>
      </c>
      <c r="I4" s="4367"/>
      <c r="J4" s="4367"/>
    </row>
    <row r="5" spans="1:10" ht="27.95" customHeight="1">
      <c r="A5" s="51" t="s">
        <v>123</v>
      </c>
      <c r="B5" s="6" t="s">
        <v>8</v>
      </c>
      <c r="C5" s="6"/>
      <c r="D5" s="6"/>
      <c r="E5" s="79" t="s">
        <v>122</v>
      </c>
      <c r="F5" s="6"/>
      <c r="G5" s="6"/>
      <c r="H5" s="4367" t="s">
        <v>1186</v>
      </c>
      <c r="I5" s="4441"/>
      <c r="J5" s="4441"/>
    </row>
    <row r="6" spans="1:10" ht="27.95" customHeight="1">
      <c r="A6" s="51" t="s">
        <v>226</v>
      </c>
      <c r="B6" s="49" t="s">
        <v>141</v>
      </c>
      <c r="C6" s="6"/>
      <c r="D6" s="6"/>
      <c r="E6" s="6" t="s">
        <v>11</v>
      </c>
      <c r="F6" s="6"/>
      <c r="G6" s="6"/>
      <c r="H6" s="4366" t="s">
        <v>12</v>
      </c>
      <c r="I6" s="4366"/>
      <c r="J6" s="4366"/>
    </row>
    <row r="7" spans="1:10" ht="27.95" customHeight="1">
      <c r="A7" s="6"/>
      <c r="B7" s="6"/>
      <c r="C7" s="6"/>
      <c r="D7" s="6"/>
      <c r="E7" s="79" t="s">
        <v>1175</v>
      </c>
      <c r="F7" s="6"/>
      <c r="G7" s="6"/>
      <c r="H7" s="4367" t="s">
        <v>630</v>
      </c>
      <c r="I7" s="4367"/>
      <c r="J7" s="4367"/>
    </row>
    <row r="8" spans="1:10" ht="27.95" customHeight="1">
      <c r="A8" s="6"/>
      <c r="B8" s="6"/>
      <c r="C8" s="6"/>
      <c r="D8" s="6"/>
      <c r="E8" s="79" t="s">
        <v>122</v>
      </c>
      <c r="F8" s="6"/>
      <c r="G8" s="6"/>
      <c r="H8" s="4367" t="s">
        <v>1186</v>
      </c>
      <c r="I8" s="4441"/>
      <c r="J8" s="4441"/>
    </row>
    <row r="9" spans="1:10" s="8" customFormat="1" ht="27.95" customHeight="1">
      <c r="A9" s="46" t="s">
        <v>15</v>
      </c>
      <c r="B9" s="4334" t="s">
        <v>16</v>
      </c>
      <c r="C9" s="4335"/>
      <c r="D9" s="4336"/>
      <c r="E9" s="715">
        <v>10</v>
      </c>
      <c r="F9" s="716">
        <v>11</v>
      </c>
      <c r="G9" s="717">
        <v>12</v>
      </c>
      <c r="H9" s="4442" t="s">
        <v>933</v>
      </c>
      <c r="I9" s="4443"/>
      <c r="J9" s="4444"/>
    </row>
    <row r="10" spans="1:10" s="8" customFormat="1" ht="27.95" customHeight="1">
      <c r="A10" s="47" t="s">
        <v>17</v>
      </c>
      <c r="B10" s="4338" t="s">
        <v>18</v>
      </c>
      <c r="C10" s="4338"/>
      <c r="D10" s="4338"/>
      <c r="E10" s="718" t="s">
        <v>934</v>
      </c>
      <c r="F10" s="719" t="s">
        <v>935</v>
      </c>
      <c r="G10" s="720" t="s">
        <v>936</v>
      </c>
      <c r="H10" s="4445" t="s">
        <v>937</v>
      </c>
      <c r="I10" s="4446"/>
      <c r="J10" s="4447"/>
    </row>
    <row r="11" spans="1:10" s="8" customFormat="1" ht="27.95" customHeight="1">
      <c r="A11" s="48"/>
      <c r="B11" s="4340" t="s">
        <v>19</v>
      </c>
      <c r="C11" s="4340"/>
      <c r="D11" s="4340"/>
      <c r="E11" s="721"/>
      <c r="F11" s="722"/>
      <c r="G11" s="723" t="s">
        <v>938</v>
      </c>
      <c r="H11" s="647" t="s">
        <v>947</v>
      </c>
      <c r="I11" s="647" t="s">
        <v>948</v>
      </c>
      <c r="J11" s="724" t="s">
        <v>20</v>
      </c>
    </row>
    <row r="12" spans="1:10" ht="27.95" customHeight="1">
      <c r="A12" s="1184" t="s">
        <v>125</v>
      </c>
      <c r="B12" s="4343" t="s">
        <v>126</v>
      </c>
      <c r="C12" s="4344"/>
      <c r="D12" s="4434"/>
      <c r="E12" s="82" t="s">
        <v>936</v>
      </c>
      <c r="F12" s="82" t="s">
        <v>941</v>
      </c>
      <c r="G12" s="82" t="s">
        <v>942</v>
      </c>
      <c r="H12" s="725"/>
      <c r="I12" s="83"/>
      <c r="J12" s="80"/>
    </row>
    <row r="13" spans="1:10" ht="27.95" customHeight="1">
      <c r="A13" s="1185"/>
      <c r="B13" s="4435" t="s">
        <v>127</v>
      </c>
      <c r="C13" s="4436"/>
      <c r="D13" s="4437"/>
      <c r="E13" s="64" t="s">
        <v>943</v>
      </c>
      <c r="F13" s="64"/>
      <c r="G13" s="64"/>
      <c r="H13" s="70"/>
      <c r="I13" s="84"/>
      <c r="J13" s="81"/>
    </row>
    <row r="14" spans="1:10" ht="27.95" customHeight="1">
      <c r="A14" s="1186"/>
      <c r="B14" s="956" t="s">
        <v>48</v>
      </c>
      <c r="C14" s="957"/>
      <c r="D14" s="958"/>
      <c r="E14" s="64" t="s">
        <v>942</v>
      </c>
      <c r="F14" s="64"/>
      <c r="G14" s="64"/>
      <c r="H14" s="18"/>
      <c r="I14" s="17"/>
      <c r="J14" s="81"/>
    </row>
    <row r="15" spans="1:10" ht="27.95" customHeight="1">
      <c r="A15" s="1186"/>
      <c r="B15" s="956" t="s">
        <v>68</v>
      </c>
      <c r="C15" s="845" t="s">
        <v>128</v>
      </c>
      <c r="D15" s="958"/>
      <c r="E15" s="65"/>
      <c r="F15" s="65"/>
      <c r="G15" s="65"/>
      <c r="H15" s="18"/>
      <c r="I15" s="17"/>
      <c r="J15" s="81"/>
    </row>
    <row r="16" spans="1:10" ht="27.95" customHeight="1">
      <c r="A16" s="1186"/>
      <c r="B16" s="956" t="s">
        <v>33</v>
      </c>
      <c r="C16" s="957"/>
      <c r="D16" s="958"/>
      <c r="E16" s="65"/>
      <c r="F16" s="65"/>
      <c r="G16" s="65"/>
      <c r="H16" s="18"/>
      <c r="I16" s="17"/>
      <c r="J16" s="81"/>
    </row>
    <row r="17" spans="1:10" ht="27.95" customHeight="1">
      <c r="A17" s="1186"/>
      <c r="B17" s="866" t="s">
        <v>27</v>
      </c>
      <c r="C17" s="867"/>
      <c r="D17" s="868"/>
      <c r="E17" s="65"/>
      <c r="F17" s="65"/>
      <c r="G17" s="65"/>
      <c r="H17" s="18"/>
      <c r="I17" s="17"/>
      <c r="J17" s="81"/>
    </row>
    <row r="18" spans="1:10" ht="27.95" customHeight="1">
      <c r="A18" s="1187"/>
      <c r="B18" s="1188"/>
      <c r="C18" s="808"/>
      <c r="D18" s="1189"/>
      <c r="E18" s="65"/>
      <c r="F18" s="65"/>
      <c r="G18" s="65"/>
      <c r="H18" s="31"/>
      <c r="I18" s="31"/>
      <c r="J18" s="81"/>
    </row>
    <row r="19" spans="1:10" ht="27.95" customHeight="1">
      <c r="A19" s="1187"/>
      <c r="B19" s="1188"/>
      <c r="C19" s="808"/>
      <c r="D19" s="1189"/>
      <c r="E19" s="86"/>
      <c r="F19" s="86"/>
      <c r="G19" s="86"/>
      <c r="H19" s="85"/>
      <c r="I19" s="85"/>
      <c r="J19" s="81"/>
    </row>
    <row r="20" spans="1:10" ht="27.95" customHeight="1">
      <c r="A20" s="1190"/>
      <c r="B20" s="1191"/>
      <c r="C20" s="1191"/>
      <c r="D20" s="1191"/>
      <c r="E20" s="87"/>
      <c r="F20" s="85"/>
      <c r="G20" s="88"/>
      <c r="H20" s="14"/>
      <c r="I20" s="14"/>
      <c r="J20" s="9"/>
    </row>
    <row r="21" spans="1:10" ht="27.95" customHeight="1">
      <c r="A21" s="1192" t="s">
        <v>129</v>
      </c>
      <c r="B21" s="4439" t="s">
        <v>822</v>
      </c>
      <c r="C21" s="4439"/>
      <c r="D21" s="4439"/>
      <c r="E21" s="13" t="s">
        <v>936</v>
      </c>
      <c r="F21" s="13" t="s">
        <v>941</v>
      </c>
      <c r="G21" s="13" t="s">
        <v>942</v>
      </c>
      <c r="H21" s="14"/>
      <c r="I21" s="14"/>
      <c r="J21" s="9"/>
    </row>
    <row r="22" spans="1:10" ht="27.95" customHeight="1">
      <c r="A22" s="1192" t="s">
        <v>130</v>
      </c>
      <c r="B22" s="4440" t="s">
        <v>823</v>
      </c>
      <c r="C22" s="4440"/>
      <c r="D22" s="4440"/>
      <c r="E22" s="13" t="s">
        <v>943</v>
      </c>
      <c r="F22" s="13"/>
      <c r="G22" s="13" t="s">
        <v>22</v>
      </c>
      <c r="H22" s="18"/>
      <c r="I22" s="17"/>
      <c r="J22" s="9"/>
    </row>
    <row r="23" spans="1:10" ht="27.95" customHeight="1">
      <c r="A23" s="969"/>
      <c r="B23" s="956" t="s">
        <v>23</v>
      </c>
      <c r="C23" s="957"/>
      <c r="D23" s="958"/>
      <c r="E23" s="13" t="s">
        <v>942</v>
      </c>
      <c r="F23" s="16"/>
      <c r="G23" s="16"/>
      <c r="H23" s="19"/>
      <c r="I23" s="17"/>
      <c r="J23" s="9"/>
    </row>
    <row r="24" spans="1:10" ht="27.95" customHeight="1">
      <c r="A24" s="969"/>
      <c r="B24" s="956" t="s">
        <v>25</v>
      </c>
      <c r="C24" s="869" t="s">
        <v>954</v>
      </c>
      <c r="D24" s="870"/>
      <c r="E24" s="658"/>
      <c r="F24" s="16"/>
      <c r="G24" s="16"/>
      <c r="H24" s="19"/>
      <c r="I24" s="17"/>
      <c r="J24" s="9"/>
    </row>
    <row r="25" spans="1:10" ht="27.95" customHeight="1">
      <c r="A25" s="969"/>
      <c r="B25" s="956" t="s">
        <v>26</v>
      </c>
      <c r="C25" s="871" t="s">
        <v>664</v>
      </c>
      <c r="D25" s="870"/>
      <c r="E25" s="658"/>
      <c r="F25" s="16"/>
      <c r="G25" s="16"/>
      <c r="H25" s="20"/>
      <c r="I25" s="17"/>
      <c r="J25" s="9"/>
    </row>
    <row r="26" spans="1:10" ht="27.95" customHeight="1">
      <c r="A26" s="969"/>
      <c r="B26" s="866" t="s">
        <v>27</v>
      </c>
      <c r="C26" s="867"/>
      <c r="D26" s="868"/>
      <c r="E26" s="658"/>
      <c r="F26" s="16"/>
      <c r="G26" s="16"/>
      <c r="H26" s="18"/>
      <c r="I26" s="21"/>
      <c r="J26" s="9"/>
    </row>
    <row r="27" spans="1:10" ht="27.95" customHeight="1">
      <c r="A27" s="1193"/>
      <c r="B27" s="956"/>
      <c r="C27" s="957"/>
      <c r="D27" s="958"/>
      <c r="E27" s="658"/>
      <c r="F27" s="16"/>
      <c r="G27" s="16"/>
      <c r="H27" s="18"/>
      <c r="I27" s="26"/>
      <c r="J27" s="9"/>
    </row>
    <row r="28" spans="1:10" ht="27.95" customHeight="1">
      <c r="A28" s="1194"/>
      <c r="B28" s="1195"/>
      <c r="C28" s="1196"/>
      <c r="D28" s="1197"/>
      <c r="E28" s="1204"/>
      <c r="F28" s="1204"/>
      <c r="G28" s="1205"/>
      <c r="H28" s="726"/>
      <c r="I28" s="74"/>
      <c r="J28" s="59"/>
    </row>
    <row r="29" spans="1:10" ht="27.95" customHeight="1">
      <c r="A29" s="967" t="s">
        <v>129</v>
      </c>
      <c r="B29" s="4438" t="s">
        <v>824</v>
      </c>
      <c r="C29" s="4438"/>
      <c r="D29" s="4438"/>
      <c r="E29" s="10" t="s">
        <v>936</v>
      </c>
      <c r="F29" s="10" t="s">
        <v>941</v>
      </c>
      <c r="G29" s="10" t="s">
        <v>942</v>
      </c>
      <c r="H29" s="11"/>
      <c r="I29" s="73"/>
      <c r="J29" s="7"/>
    </row>
    <row r="30" spans="1:10" ht="27.95" customHeight="1">
      <c r="A30" s="1192" t="s">
        <v>131</v>
      </c>
      <c r="B30" s="4440" t="s">
        <v>825</v>
      </c>
      <c r="C30" s="4440"/>
      <c r="D30" s="4440"/>
      <c r="E30" s="13" t="s">
        <v>943</v>
      </c>
      <c r="F30" s="13"/>
      <c r="G30" s="13" t="s">
        <v>22</v>
      </c>
      <c r="H30" s="14"/>
      <c r="I30" s="26"/>
      <c r="J30" s="9"/>
    </row>
    <row r="31" spans="1:10" ht="27.95" customHeight="1">
      <c r="A31" s="1192"/>
      <c r="B31" s="4440" t="s">
        <v>826</v>
      </c>
      <c r="C31" s="4440"/>
      <c r="D31" s="4440"/>
      <c r="E31" s="13" t="s">
        <v>942</v>
      </c>
      <c r="F31" s="13"/>
      <c r="G31" s="13"/>
      <c r="H31" s="14"/>
      <c r="I31" s="26"/>
      <c r="J31" s="9"/>
    </row>
    <row r="32" spans="1:10" ht="27.95" customHeight="1">
      <c r="A32" s="969"/>
      <c r="B32" s="956" t="s">
        <v>23</v>
      </c>
      <c r="C32" s="957"/>
      <c r="D32" s="958"/>
      <c r="E32" s="13"/>
      <c r="F32" s="16"/>
      <c r="G32" s="16"/>
      <c r="H32" s="18"/>
      <c r="I32" s="26"/>
      <c r="J32" s="9"/>
    </row>
    <row r="33" spans="1:10" ht="27.95" customHeight="1">
      <c r="A33" s="969"/>
      <c r="B33" s="956" t="s">
        <v>25</v>
      </c>
      <c r="C33" s="869" t="s">
        <v>831</v>
      </c>
      <c r="D33" s="870"/>
      <c r="E33" s="658"/>
      <c r="F33" s="16"/>
      <c r="G33" s="16"/>
      <c r="H33" s="19"/>
      <c r="I33" s="26"/>
      <c r="J33" s="9"/>
    </row>
    <row r="34" spans="1:10" ht="27.95" customHeight="1">
      <c r="A34" s="969"/>
      <c r="B34" s="956" t="s">
        <v>26</v>
      </c>
      <c r="C34" s="871" t="s">
        <v>827</v>
      </c>
      <c r="D34" s="870"/>
      <c r="E34" s="658"/>
      <c r="F34" s="16"/>
      <c r="G34" s="16"/>
      <c r="H34" s="19"/>
      <c r="I34" s="26"/>
      <c r="J34" s="9"/>
    </row>
    <row r="35" spans="1:10" ht="27.95" customHeight="1">
      <c r="A35" s="969"/>
      <c r="B35" s="866" t="s">
        <v>27</v>
      </c>
      <c r="C35" s="871" t="s">
        <v>666</v>
      </c>
      <c r="D35" s="868" t="s">
        <v>828</v>
      </c>
      <c r="E35" s="658"/>
      <c r="F35" s="16"/>
      <c r="G35" s="16"/>
      <c r="H35" s="20"/>
      <c r="I35" s="26"/>
      <c r="J35" s="9"/>
    </row>
    <row r="36" spans="1:10" ht="27.95" customHeight="1">
      <c r="A36" s="968"/>
      <c r="B36" s="956"/>
      <c r="C36" s="957"/>
      <c r="D36" s="958"/>
      <c r="E36" s="658"/>
      <c r="F36" s="16"/>
      <c r="G36" s="16"/>
      <c r="H36" s="18"/>
      <c r="I36" s="26"/>
      <c r="J36" s="9"/>
    </row>
    <row r="37" spans="1:10" ht="27.95" customHeight="1">
      <c r="A37" s="1193"/>
      <c r="B37" s="956"/>
      <c r="C37" s="957"/>
      <c r="D37" s="958"/>
      <c r="E37" s="650"/>
      <c r="F37" s="650"/>
      <c r="G37" s="25"/>
      <c r="H37" s="18"/>
      <c r="I37" s="26"/>
      <c r="J37" s="9"/>
    </row>
    <row r="38" spans="1:10" ht="27.95" customHeight="1">
      <c r="A38" s="1198"/>
      <c r="B38" s="4440" t="s">
        <v>829</v>
      </c>
      <c r="C38" s="4440"/>
      <c r="D38" s="4440"/>
      <c r="E38" s="13" t="s">
        <v>936</v>
      </c>
      <c r="F38" s="13" t="s">
        <v>941</v>
      </c>
      <c r="G38" s="13" t="s">
        <v>942</v>
      </c>
      <c r="H38" s="18"/>
      <c r="I38" s="26"/>
      <c r="J38" s="9"/>
    </row>
    <row r="39" spans="1:10" ht="27.95" customHeight="1">
      <c r="A39" s="1198"/>
      <c r="B39" s="4440" t="s">
        <v>665</v>
      </c>
      <c r="C39" s="4440"/>
      <c r="D39" s="4440"/>
      <c r="E39" s="13" t="s">
        <v>943</v>
      </c>
      <c r="F39" s="13"/>
      <c r="G39" s="13" t="s">
        <v>22</v>
      </c>
      <c r="H39" s="18"/>
      <c r="I39" s="26"/>
      <c r="J39" s="9"/>
    </row>
    <row r="40" spans="1:10" ht="27.95" customHeight="1">
      <c r="A40" s="1193"/>
      <c r="B40" s="4440" t="s">
        <v>830</v>
      </c>
      <c r="C40" s="4440"/>
      <c r="D40" s="4440"/>
      <c r="E40" s="13" t="s">
        <v>942</v>
      </c>
      <c r="F40" s="13"/>
      <c r="G40" s="13"/>
      <c r="H40" s="18"/>
      <c r="I40" s="26"/>
      <c r="J40" s="9"/>
    </row>
    <row r="41" spans="1:10" ht="27.95" customHeight="1">
      <c r="A41" s="1193"/>
      <c r="B41" s="844" t="s">
        <v>23</v>
      </c>
      <c r="C41" s="845"/>
      <c r="D41" s="846"/>
      <c r="E41" s="650"/>
      <c r="F41" s="650"/>
      <c r="G41" s="25"/>
      <c r="H41" s="18"/>
      <c r="I41" s="26"/>
      <c r="J41" s="9"/>
    </row>
    <row r="42" spans="1:10" ht="27.95" customHeight="1">
      <c r="A42" s="1193"/>
      <c r="B42" s="844" t="s">
        <v>25</v>
      </c>
      <c r="C42" s="869" t="s">
        <v>831</v>
      </c>
      <c r="D42" s="872"/>
      <c r="E42" s="650"/>
      <c r="F42" s="650"/>
      <c r="G42" s="25"/>
      <c r="H42" s="18"/>
      <c r="I42" s="26"/>
      <c r="J42" s="9"/>
    </row>
    <row r="43" spans="1:10" ht="27.95" customHeight="1">
      <c r="A43" s="1193"/>
      <c r="B43" s="844" t="s">
        <v>26</v>
      </c>
      <c r="C43" s="869" t="s">
        <v>832</v>
      </c>
      <c r="D43" s="872"/>
      <c r="E43" s="650"/>
      <c r="F43" s="650"/>
      <c r="G43" s="25"/>
      <c r="H43" s="18"/>
      <c r="I43" s="26"/>
      <c r="J43" s="9"/>
    </row>
    <row r="44" spans="1:10" ht="27.95" customHeight="1">
      <c r="A44" s="1193"/>
      <c r="B44" s="873" t="s">
        <v>27</v>
      </c>
      <c r="C44" s="869" t="s">
        <v>833</v>
      </c>
      <c r="D44" s="874" t="s">
        <v>834</v>
      </c>
      <c r="E44" s="650"/>
      <c r="F44" s="650"/>
      <c r="G44" s="25"/>
      <c r="H44" s="18"/>
      <c r="I44" s="26"/>
      <c r="J44" s="9"/>
    </row>
    <row r="45" spans="1:10" ht="27.95" customHeight="1">
      <c r="A45" s="1193"/>
      <c r="B45" s="1199"/>
      <c r="C45" s="1200"/>
      <c r="D45" s="1201"/>
      <c r="E45" s="650"/>
      <c r="F45" s="650"/>
      <c r="G45" s="25"/>
      <c r="H45" s="18"/>
      <c r="I45" s="26"/>
      <c r="J45" s="9"/>
    </row>
    <row r="46" spans="1:10" ht="27.95" customHeight="1">
      <c r="A46" s="1193"/>
      <c r="B46" s="956"/>
      <c r="C46" s="957"/>
      <c r="D46" s="958"/>
      <c r="E46" s="650"/>
      <c r="F46" s="650"/>
      <c r="G46" s="25"/>
      <c r="H46" s="18"/>
      <c r="I46" s="26"/>
      <c r="J46" s="9"/>
    </row>
    <row r="47" spans="1:10" ht="27.95" customHeight="1">
      <c r="A47" s="1192"/>
      <c r="B47" s="4439" t="s">
        <v>669</v>
      </c>
      <c r="C47" s="4439"/>
      <c r="D47" s="4439"/>
      <c r="E47" s="13" t="s">
        <v>936</v>
      </c>
      <c r="F47" s="13" t="s">
        <v>941</v>
      </c>
      <c r="G47" s="13" t="s">
        <v>942</v>
      </c>
      <c r="H47" s="14"/>
      <c r="I47" s="26"/>
      <c r="J47" s="9"/>
    </row>
    <row r="48" spans="1:10" ht="27.95" customHeight="1">
      <c r="A48" s="1192"/>
      <c r="B48" s="4440" t="s">
        <v>667</v>
      </c>
      <c r="C48" s="4440"/>
      <c r="D48" s="4440"/>
      <c r="E48" s="13" t="s">
        <v>943</v>
      </c>
      <c r="F48" s="13"/>
      <c r="G48" s="13" t="s">
        <v>22</v>
      </c>
      <c r="H48" s="14"/>
      <c r="I48" s="26"/>
      <c r="J48" s="9"/>
    </row>
    <row r="49" spans="1:10" ht="27.95" customHeight="1">
      <c r="A49" s="1193"/>
      <c r="B49" s="4440" t="s">
        <v>835</v>
      </c>
      <c r="C49" s="4440"/>
      <c r="D49" s="4440"/>
      <c r="E49" s="13" t="s">
        <v>942</v>
      </c>
      <c r="F49" s="13"/>
      <c r="G49" s="13"/>
      <c r="H49" s="14"/>
      <c r="I49" s="26"/>
      <c r="J49" s="9"/>
    </row>
    <row r="50" spans="1:10" ht="27.95" customHeight="1">
      <c r="A50" s="1193"/>
      <c r="B50" s="956" t="s">
        <v>23</v>
      </c>
      <c r="C50" s="957"/>
      <c r="D50" s="958"/>
      <c r="E50" s="13"/>
      <c r="F50" s="16"/>
      <c r="G50" s="16"/>
      <c r="H50" s="18"/>
      <c r="I50" s="26"/>
      <c r="J50" s="9"/>
    </row>
    <row r="51" spans="1:10" ht="27.95" customHeight="1">
      <c r="A51" s="1193"/>
      <c r="B51" s="956" t="s">
        <v>25</v>
      </c>
      <c r="C51" s="869" t="s">
        <v>955</v>
      </c>
      <c r="D51" s="870"/>
      <c r="E51" s="658"/>
      <c r="F51" s="16"/>
      <c r="G51" s="16"/>
      <c r="H51" s="19"/>
      <c r="I51" s="26"/>
      <c r="J51" s="9"/>
    </row>
    <row r="52" spans="1:10" ht="27.95" customHeight="1">
      <c r="A52" s="1193"/>
      <c r="B52" s="956" t="s">
        <v>26</v>
      </c>
      <c r="C52" s="871" t="s">
        <v>668</v>
      </c>
      <c r="D52" s="870"/>
      <c r="E52" s="658"/>
      <c r="F52" s="16"/>
      <c r="G52" s="16"/>
      <c r="H52" s="19"/>
      <c r="I52" s="26"/>
      <c r="J52" s="9"/>
    </row>
    <row r="53" spans="1:10" ht="27.95" customHeight="1">
      <c r="A53" s="1193"/>
      <c r="B53" s="866" t="s">
        <v>27</v>
      </c>
      <c r="C53" s="871"/>
      <c r="D53" s="868"/>
      <c r="E53" s="658"/>
      <c r="F53" s="16"/>
      <c r="G53" s="16"/>
      <c r="H53" s="20"/>
      <c r="I53" s="26"/>
      <c r="J53" s="9"/>
    </row>
    <row r="54" spans="1:10" ht="27.95" customHeight="1">
      <c r="A54" s="1193"/>
      <c r="B54" s="956"/>
      <c r="C54" s="957"/>
      <c r="D54" s="958"/>
      <c r="E54" s="658"/>
      <c r="F54" s="16"/>
      <c r="G54" s="16"/>
      <c r="H54" s="18"/>
      <c r="I54" s="26"/>
      <c r="J54" s="9"/>
    </row>
    <row r="55" spans="1:10" ht="27.95" customHeight="1">
      <c r="A55" s="1193"/>
      <c r="B55" s="956"/>
      <c r="C55" s="957"/>
      <c r="D55" s="957"/>
      <c r="E55" s="658"/>
      <c r="F55" s="16"/>
      <c r="G55" s="16"/>
      <c r="H55" s="18"/>
      <c r="I55" s="26"/>
      <c r="J55" s="9"/>
    </row>
    <row r="56" spans="1:10" ht="27.95" customHeight="1">
      <c r="A56" s="1194"/>
      <c r="B56" s="1195"/>
      <c r="C56" s="1196"/>
      <c r="D56" s="1196"/>
      <c r="E56" s="727"/>
      <c r="F56" s="75"/>
      <c r="G56" s="75"/>
      <c r="H56" s="726"/>
      <c r="I56" s="74"/>
      <c r="J56" s="59"/>
    </row>
    <row r="57" spans="1:10" ht="27.95" customHeight="1">
      <c r="A57" s="967" t="s">
        <v>129</v>
      </c>
      <c r="B57" s="4438" t="s">
        <v>670</v>
      </c>
      <c r="C57" s="4438"/>
      <c r="D57" s="4438"/>
      <c r="E57" s="10" t="s">
        <v>936</v>
      </c>
      <c r="F57" s="10" t="s">
        <v>941</v>
      </c>
      <c r="G57" s="10" t="s">
        <v>942</v>
      </c>
      <c r="H57" s="728"/>
      <c r="I57" s="73"/>
      <c r="J57" s="7"/>
    </row>
    <row r="58" spans="1:10" ht="27.95" customHeight="1">
      <c r="A58" s="1192" t="s">
        <v>131</v>
      </c>
      <c r="B58" s="4440" t="s">
        <v>667</v>
      </c>
      <c r="C58" s="4440"/>
      <c r="D58" s="4440"/>
      <c r="E58" s="13" t="s">
        <v>943</v>
      </c>
      <c r="F58" s="13"/>
      <c r="G58" s="13" t="s">
        <v>22</v>
      </c>
      <c r="H58" s="18"/>
      <c r="I58" s="26"/>
      <c r="J58" s="9"/>
    </row>
    <row r="59" spans="1:10" ht="27.95" customHeight="1">
      <c r="A59" s="1193"/>
      <c r="B59" s="4440" t="s">
        <v>836</v>
      </c>
      <c r="C59" s="4440"/>
      <c r="D59" s="4440"/>
      <c r="E59" s="13" t="s">
        <v>942</v>
      </c>
      <c r="F59" s="13"/>
      <c r="G59" s="13"/>
      <c r="H59" s="18"/>
      <c r="I59" s="26"/>
      <c r="J59" s="9"/>
    </row>
    <row r="60" spans="1:10" ht="27.95" customHeight="1">
      <c r="A60" s="1193"/>
      <c r="B60" s="956" t="s">
        <v>23</v>
      </c>
      <c r="C60" s="957"/>
      <c r="D60" s="958"/>
      <c r="E60" s="13"/>
      <c r="F60" s="16"/>
      <c r="G60" s="16"/>
      <c r="H60" s="18"/>
      <c r="I60" s="26"/>
      <c r="J60" s="9"/>
    </row>
    <row r="61" spans="1:10" ht="27.95" customHeight="1">
      <c r="A61" s="1193"/>
      <c r="B61" s="956" t="s">
        <v>25</v>
      </c>
      <c r="C61" s="869" t="s">
        <v>956</v>
      </c>
      <c r="D61" s="870"/>
      <c r="E61" s="658"/>
      <c r="F61" s="16"/>
      <c r="G61" s="16"/>
      <c r="H61" s="18"/>
      <c r="I61" s="26"/>
      <c r="J61" s="9"/>
    </row>
    <row r="62" spans="1:10" ht="27.95" customHeight="1">
      <c r="A62" s="1193"/>
      <c r="B62" s="956" t="s">
        <v>26</v>
      </c>
      <c r="C62" s="871" t="s">
        <v>671</v>
      </c>
      <c r="D62" s="870"/>
      <c r="E62" s="658"/>
      <c r="F62" s="16"/>
      <c r="G62" s="16"/>
      <c r="H62" s="18"/>
      <c r="I62" s="26"/>
      <c r="J62" s="9"/>
    </row>
    <row r="63" spans="1:10" ht="27.95" customHeight="1">
      <c r="A63" s="1193"/>
      <c r="B63" s="866" t="s">
        <v>27</v>
      </c>
      <c r="C63" s="871"/>
      <c r="D63" s="868"/>
      <c r="E63" s="658"/>
      <c r="F63" s="16"/>
      <c r="G63" s="16"/>
      <c r="H63" s="18"/>
      <c r="I63" s="26"/>
      <c r="J63" s="9"/>
    </row>
    <row r="64" spans="1:10" ht="27.95" customHeight="1">
      <c r="A64" s="1193"/>
      <c r="B64" s="956"/>
      <c r="C64" s="957"/>
      <c r="D64" s="958"/>
      <c r="E64" s="658"/>
      <c r="F64" s="16"/>
      <c r="G64" s="16"/>
      <c r="H64" s="18"/>
      <c r="I64" s="26"/>
      <c r="J64" s="9"/>
    </row>
    <row r="65" spans="1:10" ht="27.95" customHeight="1">
      <c r="A65" s="1193"/>
      <c r="B65" s="956"/>
      <c r="C65" s="957"/>
      <c r="D65" s="957"/>
      <c r="E65" s="658"/>
      <c r="F65" s="16"/>
      <c r="G65" s="16"/>
      <c r="H65" s="18"/>
      <c r="I65" s="26"/>
      <c r="J65" s="9"/>
    </row>
    <row r="66" spans="1:10" ht="27.95" customHeight="1">
      <c r="A66" s="1193"/>
      <c r="B66" s="956"/>
      <c r="C66" s="957"/>
      <c r="D66" s="957"/>
      <c r="E66" s="658"/>
      <c r="F66" s="16"/>
      <c r="G66" s="16"/>
      <c r="H66" s="18"/>
      <c r="I66" s="26"/>
      <c r="J66" s="9"/>
    </row>
    <row r="67" spans="1:10" ht="27.95" customHeight="1">
      <c r="A67" s="1192"/>
      <c r="B67" s="4439" t="s">
        <v>673</v>
      </c>
      <c r="C67" s="4439"/>
      <c r="D67" s="4439"/>
      <c r="E67" s="13" t="s">
        <v>936</v>
      </c>
      <c r="F67" s="13" t="s">
        <v>941</v>
      </c>
      <c r="G67" s="13" t="s">
        <v>942</v>
      </c>
      <c r="H67" s="18"/>
      <c r="I67" s="26"/>
      <c r="J67" s="9"/>
    </row>
    <row r="68" spans="1:10" ht="27.95" customHeight="1">
      <c r="A68" s="1192"/>
      <c r="B68" s="4440" t="s">
        <v>667</v>
      </c>
      <c r="C68" s="4440"/>
      <c r="D68" s="4440"/>
      <c r="E68" s="13" t="s">
        <v>943</v>
      </c>
      <c r="F68" s="13"/>
      <c r="G68" s="13" t="s">
        <v>22</v>
      </c>
      <c r="H68" s="18"/>
      <c r="I68" s="26"/>
      <c r="J68" s="9"/>
    </row>
    <row r="69" spans="1:10" ht="27.95" customHeight="1">
      <c r="A69" s="1193"/>
      <c r="B69" s="4440" t="s">
        <v>837</v>
      </c>
      <c r="C69" s="4440"/>
      <c r="D69" s="4440"/>
      <c r="E69" s="13" t="s">
        <v>942</v>
      </c>
      <c r="F69" s="13"/>
      <c r="G69" s="13"/>
      <c r="H69" s="18"/>
      <c r="I69" s="26"/>
      <c r="J69" s="9"/>
    </row>
    <row r="70" spans="1:10" ht="27.95" customHeight="1">
      <c r="A70" s="1193"/>
      <c r="B70" s="956" t="s">
        <v>23</v>
      </c>
      <c r="C70" s="957"/>
      <c r="D70" s="958"/>
      <c r="E70" s="13"/>
      <c r="F70" s="16"/>
      <c r="G70" s="16"/>
      <c r="H70" s="18"/>
      <c r="I70" s="26"/>
      <c r="J70" s="9"/>
    </row>
    <row r="71" spans="1:10" ht="27.95" customHeight="1">
      <c r="A71" s="1193"/>
      <c r="B71" s="956" t="s">
        <v>25</v>
      </c>
      <c r="C71" s="869" t="s">
        <v>956</v>
      </c>
      <c r="D71" s="870"/>
      <c r="E71" s="658"/>
      <c r="F71" s="16"/>
      <c r="G71" s="16"/>
      <c r="H71" s="18"/>
      <c r="I71" s="26"/>
      <c r="J71" s="9"/>
    </row>
    <row r="72" spans="1:10" ht="27.95" customHeight="1">
      <c r="A72" s="1193"/>
      <c r="B72" s="956" t="s">
        <v>26</v>
      </c>
      <c r="C72" s="871" t="s">
        <v>672</v>
      </c>
      <c r="D72" s="870"/>
      <c r="E72" s="658"/>
      <c r="F72" s="16"/>
      <c r="G72" s="16"/>
      <c r="H72" s="18"/>
      <c r="I72" s="26"/>
      <c r="J72" s="9"/>
    </row>
    <row r="73" spans="1:10" ht="27.95" customHeight="1">
      <c r="A73" s="1193"/>
      <c r="B73" s="866" t="s">
        <v>27</v>
      </c>
      <c r="C73" s="871"/>
      <c r="D73" s="868"/>
      <c r="E73" s="658"/>
      <c r="F73" s="16"/>
      <c r="G73" s="16"/>
      <c r="H73" s="18"/>
      <c r="I73" s="26"/>
      <c r="J73" s="9"/>
    </row>
    <row r="74" spans="1:10" ht="27.95" customHeight="1">
      <c r="A74" s="1193"/>
      <c r="B74" s="956"/>
      <c r="C74" s="957"/>
      <c r="D74" s="958"/>
      <c r="E74" s="658"/>
      <c r="F74" s="16"/>
      <c r="G74" s="16"/>
      <c r="H74" s="18"/>
      <c r="I74" s="26"/>
      <c r="J74" s="9"/>
    </row>
    <row r="75" spans="1:10" ht="27.95" customHeight="1">
      <c r="A75" s="1193"/>
      <c r="B75" s="956"/>
      <c r="C75" s="957"/>
      <c r="D75" s="957"/>
      <c r="E75" s="658"/>
      <c r="F75" s="16"/>
      <c r="G75" s="16"/>
      <c r="H75" s="18"/>
      <c r="I75" s="26"/>
      <c r="J75" s="9"/>
    </row>
    <row r="76" spans="1:10" ht="27.95" customHeight="1">
      <c r="A76" s="1193"/>
      <c r="B76" s="956"/>
      <c r="C76" s="957"/>
      <c r="D76" s="957"/>
      <c r="E76" s="658"/>
      <c r="F76" s="16"/>
      <c r="G76" s="16"/>
      <c r="H76" s="18"/>
      <c r="I76" s="26"/>
      <c r="J76" s="9"/>
    </row>
    <row r="77" spans="1:10" ht="27.95" customHeight="1">
      <c r="A77" s="1193"/>
      <c r="B77" s="1202"/>
      <c r="C77" s="1202"/>
      <c r="D77" s="1202"/>
      <c r="E77" s="658"/>
      <c r="F77" s="16"/>
      <c r="G77" s="16"/>
      <c r="H77" s="18"/>
      <c r="I77" s="26"/>
      <c r="J77" s="9"/>
    </row>
    <row r="78" spans="1:10" ht="27.95" customHeight="1">
      <c r="A78" s="1193"/>
      <c r="B78" s="1202"/>
      <c r="C78" s="1202"/>
      <c r="D78" s="1202"/>
      <c r="E78" s="658"/>
      <c r="F78" s="16"/>
      <c r="G78" s="16"/>
      <c r="H78" s="18"/>
      <c r="I78" s="26"/>
      <c r="J78" s="9"/>
    </row>
    <row r="79" spans="1:10" ht="27.95" customHeight="1">
      <c r="A79" s="1193"/>
      <c r="B79" s="1202"/>
      <c r="C79" s="1202"/>
      <c r="D79" s="1202"/>
      <c r="E79" s="658"/>
      <c r="F79" s="16"/>
      <c r="G79" s="16"/>
      <c r="H79" s="18"/>
      <c r="I79" s="26"/>
      <c r="J79" s="9"/>
    </row>
    <row r="80" spans="1:10" ht="27.95" customHeight="1">
      <c r="A80" s="1193"/>
      <c r="B80" s="1202"/>
      <c r="C80" s="1202"/>
      <c r="D80" s="1202"/>
      <c r="E80" s="658"/>
      <c r="F80" s="16"/>
      <c r="G80" s="16"/>
      <c r="H80" s="18"/>
      <c r="I80" s="26"/>
      <c r="J80" s="9"/>
    </row>
    <row r="81" spans="1:10" ht="27.95" customHeight="1">
      <c r="A81" s="1193"/>
      <c r="B81" s="1202"/>
      <c r="C81" s="1202"/>
      <c r="D81" s="1202"/>
      <c r="E81" s="658"/>
      <c r="F81" s="16"/>
      <c r="G81" s="16"/>
      <c r="H81" s="18"/>
      <c r="I81" s="26"/>
      <c r="J81" s="9"/>
    </row>
    <row r="82" spans="1:10" ht="27.95" customHeight="1">
      <c r="A82" s="1193"/>
      <c r="B82" s="1202"/>
      <c r="C82" s="1202"/>
      <c r="D82" s="1202"/>
      <c r="E82" s="658"/>
      <c r="F82" s="16"/>
      <c r="G82" s="16"/>
      <c r="H82" s="18"/>
      <c r="I82" s="26"/>
      <c r="J82" s="9"/>
    </row>
    <row r="83" spans="1:10" ht="27.95" customHeight="1">
      <c r="A83" s="1193"/>
      <c r="B83" s="1202"/>
      <c r="C83" s="1202"/>
      <c r="D83" s="1202"/>
      <c r="E83" s="658"/>
      <c r="F83" s="16"/>
      <c r="G83" s="16"/>
      <c r="H83" s="18"/>
      <c r="I83" s="26"/>
      <c r="J83" s="9"/>
    </row>
    <row r="84" spans="1:10" ht="27.95" customHeight="1">
      <c r="A84" s="1194"/>
      <c r="B84" s="1203"/>
      <c r="C84" s="1203"/>
      <c r="D84" s="1203"/>
      <c r="E84" s="727"/>
      <c r="F84" s="75"/>
      <c r="G84" s="75"/>
      <c r="H84" s="726"/>
      <c r="I84" s="74"/>
      <c r="J84" s="59"/>
    </row>
    <row r="85" spans="1:10" ht="27.95" customHeight="1">
      <c r="A85" s="557"/>
      <c r="B85" s="557"/>
      <c r="C85" s="557"/>
      <c r="D85" s="557"/>
      <c r="E85" s="557"/>
      <c r="F85" s="557"/>
      <c r="G85" s="557"/>
      <c r="H85" s="618"/>
      <c r="I85" s="557"/>
      <c r="J85" s="557"/>
    </row>
    <row r="86" spans="1:10" ht="27.95" customHeight="1">
      <c r="A86" s="8"/>
      <c r="B86" s="8"/>
      <c r="C86" s="8"/>
      <c r="D86" s="8"/>
      <c r="E86" s="8"/>
      <c r="F86" s="8"/>
      <c r="G86" s="8"/>
      <c r="H86" s="612"/>
      <c r="I86" s="8"/>
      <c r="J86" s="8"/>
    </row>
    <row r="87" spans="1:10" ht="27.95" customHeight="1">
      <c r="A87" s="583"/>
      <c r="B87" s="428" t="s">
        <v>660</v>
      </c>
      <c r="C87" s="428" t="s">
        <v>137</v>
      </c>
      <c r="D87" s="8"/>
      <c r="E87" s="8"/>
      <c r="F87" s="8"/>
      <c r="G87" s="8"/>
      <c r="H87" s="612"/>
      <c r="I87" s="8"/>
      <c r="J87" s="8"/>
    </row>
    <row r="88" spans="1:10" ht="27.95" customHeight="1">
      <c r="A88" s="8"/>
      <c r="B88" s="428">
        <v>2</v>
      </c>
      <c r="C88" s="428">
        <v>7</v>
      </c>
      <c r="D88" s="8"/>
      <c r="E88" s="8"/>
      <c r="F88" s="8"/>
      <c r="G88" s="8"/>
      <c r="H88" s="612"/>
      <c r="I88" s="8"/>
      <c r="J88" s="8"/>
    </row>
  </sheetData>
  <mergeCells count="32">
    <mergeCell ref="B1:D1"/>
    <mergeCell ref="B2:D2"/>
    <mergeCell ref="B10:D10"/>
    <mergeCell ref="H9:J9"/>
    <mergeCell ref="H10:J10"/>
    <mergeCell ref="B67:D67"/>
    <mergeCell ref="B68:D68"/>
    <mergeCell ref="B69:D69"/>
    <mergeCell ref="B57:D57"/>
    <mergeCell ref="B58:D58"/>
    <mergeCell ref="B59:D59"/>
    <mergeCell ref="B49:D49"/>
    <mergeCell ref="H3:J3"/>
    <mergeCell ref="H4:J4"/>
    <mergeCell ref="H5:J5"/>
    <mergeCell ref="H6:J6"/>
    <mergeCell ref="H7:J7"/>
    <mergeCell ref="H8:J8"/>
    <mergeCell ref="B9:D9"/>
    <mergeCell ref="B38:D38"/>
    <mergeCell ref="B39:D39"/>
    <mergeCell ref="B40:D40"/>
    <mergeCell ref="B30:D30"/>
    <mergeCell ref="B31:D31"/>
    <mergeCell ref="B21:D21"/>
    <mergeCell ref="B22:D22"/>
    <mergeCell ref="B11:D11"/>
    <mergeCell ref="B12:D12"/>
    <mergeCell ref="B13:D13"/>
    <mergeCell ref="B29:D29"/>
    <mergeCell ref="B47:D47"/>
    <mergeCell ref="B48:D48"/>
  </mergeCells>
  <pageMargins left="0.59055118110236227" right="0.15748031496062992" top="0.59055118110236227" bottom="0.59055118110236227" header="0.31496062992125984" footer="0.15748031496062992"/>
  <pageSetup paperSize="9" scale="63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>
  <sheetPr codeName="Sheet30">
    <tabColor rgb="FFFF00FF"/>
  </sheetPr>
  <dimension ref="A1:O49"/>
  <sheetViews>
    <sheetView view="pageBreakPreview" zoomScale="70" zoomScaleNormal="85" zoomScaleSheetLayoutView="70" workbookViewId="0">
      <selection activeCell="D27" sqref="D27"/>
    </sheetView>
  </sheetViews>
  <sheetFormatPr defaultColWidth="9" defaultRowHeight="27.95" customHeight="1"/>
  <cols>
    <col min="1" max="1" width="52.75" style="201" customWidth="1"/>
    <col min="2" max="2" width="18.25" style="201" customWidth="1"/>
    <col min="3" max="3" width="14.375" style="201" customWidth="1"/>
    <col min="4" max="4" width="31.375" style="201" customWidth="1"/>
    <col min="5" max="7" width="14.625" style="201" customWidth="1"/>
    <col min="8" max="8" width="13.625" style="1708" customWidth="1"/>
    <col min="9" max="10" width="13.625" style="201" customWidth="1"/>
    <col min="11" max="11" width="9" style="201"/>
    <col min="12" max="12" width="8.625" style="201" customWidth="1"/>
    <col min="13" max="16384" width="9" style="201"/>
  </cols>
  <sheetData>
    <row r="1" spans="1:15" ht="27.95" customHeight="1">
      <c r="A1" s="46" t="s">
        <v>15</v>
      </c>
      <c r="B1" s="4334" t="s">
        <v>16</v>
      </c>
      <c r="C1" s="4335"/>
      <c r="D1" s="4336"/>
      <c r="E1" s="715">
        <v>10</v>
      </c>
      <c r="F1" s="4667">
        <v>11</v>
      </c>
      <c r="G1" s="4668"/>
      <c r="H1" s="4668"/>
      <c r="I1" s="4668"/>
      <c r="J1" s="1905">
        <v>12</v>
      </c>
    </row>
    <row r="2" spans="1:15" ht="27.95" customHeight="1">
      <c r="A2" s="47" t="s">
        <v>17</v>
      </c>
      <c r="B2" s="4338" t="s">
        <v>18</v>
      </c>
      <c r="C2" s="4338"/>
      <c r="D2" s="4338"/>
      <c r="E2" s="718" t="s">
        <v>934</v>
      </c>
      <c r="F2" s="4659" t="s">
        <v>1876</v>
      </c>
      <c r="G2" s="4660"/>
      <c r="H2" s="4660"/>
      <c r="I2" s="4660"/>
      <c r="J2" s="1907" t="s">
        <v>936</v>
      </c>
    </row>
    <row r="3" spans="1:15" ht="27.95" customHeight="1">
      <c r="A3" s="48"/>
      <c r="B3" s="4340" t="s">
        <v>19</v>
      </c>
      <c r="C3" s="4340"/>
      <c r="D3" s="4340"/>
      <c r="E3" s="721"/>
      <c r="F3" s="2531">
        <v>1</v>
      </c>
      <c r="G3" s="2531">
        <v>2</v>
      </c>
      <c r="H3" s="724">
        <v>3</v>
      </c>
      <c r="I3" s="2532">
        <v>4</v>
      </c>
      <c r="J3" s="1909" t="s">
        <v>938</v>
      </c>
    </row>
    <row r="4" spans="1:15" ht="27.95" customHeight="1">
      <c r="A4" s="1184" t="s">
        <v>1775</v>
      </c>
      <c r="B4" s="1503" t="s">
        <v>1776</v>
      </c>
      <c r="C4" s="1504"/>
      <c r="D4" s="1505"/>
      <c r="E4" s="2248" t="s">
        <v>936</v>
      </c>
      <c r="F4" s="1830"/>
      <c r="G4" s="1830"/>
      <c r="H4" s="1768"/>
      <c r="I4" s="1830"/>
      <c r="J4" s="2579" t="s">
        <v>1942</v>
      </c>
      <c r="O4" s="201">
        <v>1</v>
      </c>
    </row>
    <row r="5" spans="1:15" ht="27.95" customHeight="1">
      <c r="A5" s="970" t="s">
        <v>326</v>
      </c>
      <c r="B5" s="1185" t="s">
        <v>1375</v>
      </c>
      <c r="C5" s="795"/>
      <c r="D5" s="1506"/>
      <c r="E5" s="2202" t="s">
        <v>943</v>
      </c>
      <c r="F5" s="1830"/>
      <c r="G5" s="1839"/>
      <c r="H5" s="1768"/>
      <c r="I5" s="1768"/>
      <c r="J5" s="92"/>
    </row>
    <row r="6" spans="1:15" ht="27.95" customHeight="1">
      <c r="A6" s="1507"/>
      <c r="B6" s="794" t="s">
        <v>327</v>
      </c>
      <c r="C6" s="795"/>
      <c r="D6" s="796"/>
      <c r="E6" s="2202" t="s">
        <v>663</v>
      </c>
      <c r="F6" s="2577">
        <v>1</v>
      </c>
      <c r="G6" s="2577">
        <v>1</v>
      </c>
      <c r="H6" s="2577">
        <v>1</v>
      </c>
      <c r="I6" s="2577">
        <v>1</v>
      </c>
      <c r="J6" s="1931"/>
    </row>
    <row r="7" spans="1:15" ht="27.95" customHeight="1">
      <c r="A7" s="1507"/>
      <c r="B7" s="1518"/>
      <c r="C7" s="808"/>
      <c r="D7" s="796"/>
      <c r="E7" s="1814"/>
      <c r="F7" s="1875"/>
      <c r="G7" s="1875"/>
      <c r="H7" s="1931"/>
      <c r="I7" s="1931"/>
      <c r="J7" s="1931"/>
    </row>
    <row r="8" spans="1:15" ht="27.95" customHeight="1">
      <c r="A8" s="1507"/>
      <c r="B8" s="1518"/>
      <c r="C8" s="809"/>
      <c r="D8" s="796"/>
      <c r="E8" s="1817"/>
      <c r="F8" s="1817"/>
      <c r="G8" s="1817"/>
      <c r="H8" s="1931"/>
      <c r="I8" s="1931"/>
      <c r="J8" s="1931"/>
    </row>
    <row r="9" spans="1:15" ht="27.95" customHeight="1">
      <c r="A9" s="1507"/>
      <c r="B9" s="1518"/>
      <c r="C9" s="809"/>
      <c r="D9" s="796"/>
      <c r="E9" s="1817"/>
      <c r="F9" s="1817"/>
      <c r="G9" s="1817"/>
      <c r="H9" s="1931"/>
      <c r="I9" s="1931"/>
      <c r="J9" s="1931"/>
    </row>
    <row r="10" spans="1:15" ht="27.95" customHeight="1">
      <c r="A10" s="1507"/>
      <c r="B10" s="1508"/>
      <c r="C10" s="809"/>
      <c r="D10" s="796"/>
      <c r="E10" s="2591"/>
      <c r="F10" s="1817"/>
      <c r="G10" s="1817"/>
      <c r="H10" s="20"/>
      <c r="I10" s="31"/>
      <c r="J10" s="55"/>
    </row>
    <row r="11" spans="1:15" ht="27.95" customHeight="1">
      <c r="A11" s="970"/>
      <c r="B11" s="1509" t="s">
        <v>1777</v>
      </c>
      <c r="C11" s="795"/>
      <c r="D11" s="1506"/>
      <c r="E11" s="1830" t="s">
        <v>936</v>
      </c>
      <c r="F11" s="1830"/>
      <c r="G11" s="1830"/>
      <c r="H11" s="1768"/>
      <c r="I11" s="1830"/>
      <c r="J11" s="2579" t="s">
        <v>1942</v>
      </c>
      <c r="K11" s="201" t="s">
        <v>2075</v>
      </c>
      <c r="O11" s="201">
        <v>2</v>
      </c>
    </row>
    <row r="12" spans="1:15" ht="27.95" customHeight="1">
      <c r="A12" s="1507"/>
      <c r="B12" s="1508" t="s">
        <v>69</v>
      </c>
      <c r="C12" s="795"/>
      <c r="D12" s="796"/>
      <c r="E12" s="2202" t="s">
        <v>943</v>
      </c>
      <c r="F12" s="2577">
        <v>1</v>
      </c>
      <c r="G12" s="1839" t="s">
        <v>24</v>
      </c>
      <c r="H12" s="2578" t="s">
        <v>24</v>
      </c>
      <c r="I12" s="2578" t="s">
        <v>24</v>
      </c>
      <c r="J12" s="92"/>
    </row>
    <row r="13" spans="1:15" ht="27.95" customHeight="1">
      <c r="A13" s="1507"/>
      <c r="B13" s="1508" t="s">
        <v>2110</v>
      </c>
      <c r="C13" s="795"/>
      <c r="D13" s="796"/>
      <c r="E13" s="2202" t="s">
        <v>663</v>
      </c>
      <c r="F13" s="2577"/>
      <c r="G13" s="2577"/>
      <c r="H13" s="2577"/>
      <c r="I13" s="2577"/>
      <c r="J13" s="1931"/>
    </row>
    <row r="14" spans="1:15" ht="27.95" customHeight="1">
      <c r="A14" s="1507"/>
      <c r="B14" s="1508"/>
      <c r="C14" s="808"/>
      <c r="D14" s="796"/>
      <c r="E14" s="1814"/>
      <c r="F14" s="1875"/>
      <c r="G14" s="1875"/>
      <c r="H14" s="1931"/>
      <c r="I14" s="1931"/>
      <c r="J14" s="1931"/>
    </row>
    <row r="15" spans="1:15" ht="27.95" customHeight="1">
      <c r="A15" s="1507"/>
      <c r="B15" s="1508"/>
      <c r="C15" s="809"/>
      <c r="D15" s="796"/>
      <c r="E15" s="1817"/>
      <c r="F15" s="1817"/>
      <c r="G15" s="1817"/>
      <c r="H15" s="1931"/>
      <c r="I15" s="1931"/>
      <c r="J15" s="1931"/>
    </row>
    <row r="16" spans="1:15" ht="27.95" customHeight="1">
      <c r="A16" s="1507"/>
      <c r="B16" s="1508"/>
      <c r="C16" s="809"/>
      <c r="D16" s="796"/>
      <c r="E16" s="1817"/>
      <c r="F16" s="1817"/>
      <c r="G16" s="1817"/>
      <c r="H16" s="1931"/>
      <c r="I16" s="1931"/>
      <c r="J16" s="1931"/>
    </row>
    <row r="17" spans="1:15" ht="27.95" customHeight="1">
      <c r="A17" s="1507"/>
      <c r="B17" s="1508"/>
      <c r="C17" s="809"/>
      <c r="D17" s="796"/>
      <c r="E17" s="1817"/>
      <c r="F17" s="1817"/>
      <c r="G17" s="1817"/>
      <c r="H17" s="20"/>
      <c r="I17" s="31"/>
      <c r="J17" s="55"/>
    </row>
    <row r="18" spans="1:15" ht="27.95" customHeight="1">
      <c r="A18" s="1507"/>
      <c r="B18" s="1508"/>
      <c r="C18" s="809"/>
      <c r="D18" s="796"/>
      <c r="E18" s="1817"/>
      <c r="F18" s="1817"/>
      <c r="G18" s="1817"/>
      <c r="H18" s="20"/>
      <c r="I18" s="31"/>
      <c r="J18" s="55"/>
    </row>
    <row r="19" spans="1:15" ht="27.95" customHeight="1">
      <c r="A19" s="1507"/>
      <c r="B19" s="1508"/>
      <c r="C19" s="809"/>
      <c r="D19" s="796"/>
      <c r="E19" s="1817"/>
      <c r="F19" s="1817"/>
      <c r="G19" s="1817"/>
      <c r="H19" s="20"/>
      <c r="I19" s="31"/>
      <c r="J19" s="55"/>
    </row>
    <row r="20" spans="1:15" ht="27.95" customHeight="1">
      <c r="A20" s="1510"/>
      <c r="B20" s="1511"/>
      <c r="C20" s="991"/>
      <c r="D20" s="1512"/>
      <c r="E20" s="1929"/>
      <c r="F20" s="1929"/>
      <c r="G20" s="1929"/>
      <c r="H20" s="77"/>
      <c r="I20" s="69"/>
      <c r="J20" s="56"/>
    </row>
    <row r="21" spans="1:15" ht="27.95" customHeight="1">
      <c r="A21" s="4277" t="s">
        <v>1779</v>
      </c>
      <c r="B21" s="4277" t="s">
        <v>1778</v>
      </c>
      <c r="C21" s="4278"/>
      <c r="D21" s="4279"/>
      <c r="E21" s="4280" t="s">
        <v>936</v>
      </c>
      <c r="F21" s="4226"/>
      <c r="G21" s="4226"/>
      <c r="H21" s="4281"/>
      <c r="I21" s="4226"/>
      <c r="J21" s="4243" t="s">
        <v>1942</v>
      </c>
      <c r="O21" s="201">
        <v>3</v>
      </c>
    </row>
    <row r="22" spans="1:15" ht="27.95" customHeight="1">
      <c r="A22" s="4231" t="s">
        <v>326</v>
      </c>
      <c r="B22" s="4282" t="s">
        <v>1376</v>
      </c>
      <c r="C22" s="4283"/>
      <c r="D22" s="4284"/>
      <c r="E22" s="4285" t="s">
        <v>943</v>
      </c>
      <c r="F22" s="4200"/>
      <c r="G22" s="4275"/>
      <c r="H22" s="4286"/>
      <c r="I22" s="4286"/>
      <c r="J22" s="4246"/>
    </row>
    <row r="23" spans="1:15" ht="27.95" customHeight="1">
      <c r="A23" s="4287"/>
      <c r="B23" s="4288" t="s">
        <v>67</v>
      </c>
      <c r="C23" s="4283"/>
      <c r="D23" s="4289"/>
      <c r="E23" s="4285" t="s">
        <v>663</v>
      </c>
      <c r="F23" s="4290">
        <v>1</v>
      </c>
      <c r="G23" s="4291">
        <v>0</v>
      </c>
      <c r="H23" s="4291">
        <v>0</v>
      </c>
      <c r="I23" s="4291">
        <v>0</v>
      </c>
      <c r="J23" s="4203"/>
    </row>
    <row r="24" spans="1:15" ht="27.95" customHeight="1">
      <c r="A24" s="4287"/>
      <c r="B24" s="4288" t="s">
        <v>2111</v>
      </c>
      <c r="C24" s="4292"/>
      <c r="D24" s="4289"/>
      <c r="E24" s="4276"/>
      <c r="F24" s="4214"/>
      <c r="G24" s="4214"/>
      <c r="H24" s="4203"/>
      <c r="I24" s="4203"/>
      <c r="J24" s="4203"/>
    </row>
    <row r="25" spans="1:15" ht="27.95" customHeight="1">
      <c r="A25" s="4293"/>
      <c r="B25" s="4288"/>
      <c r="C25" s="4294"/>
      <c r="D25" s="4289"/>
      <c r="E25" s="4295"/>
      <c r="F25" s="4295"/>
      <c r="G25" s="4295"/>
      <c r="H25" s="4203"/>
      <c r="I25" s="4203"/>
      <c r="J25" s="4203"/>
    </row>
    <row r="26" spans="1:15" ht="27.95" customHeight="1">
      <c r="A26" s="4296"/>
      <c r="B26" s="4288"/>
      <c r="C26" s="4283"/>
      <c r="D26" s="4289"/>
      <c r="E26" s="4297"/>
      <c r="F26" s="4275"/>
      <c r="G26" s="4275"/>
      <c r="H26" s="4203"/>
      <c r="I26" s="4203"/>
      <c r="J26" s="4203"/>
    </row>
    <row r="27" spans="1:15" ht="27.95" customHeight="1">
      <c r="A27" s="4196"/>
      <c r="B27" s="4288"/>
      <c r="C27" s="4283"/>
      <c r="D27" s="4289"/>
      <c r="E27" s="4297"/>
      <c r="F27" s="4275"/>
      <c r="G27" s="4275"/>
      <c r="H27" s="4260"/>
      <c r="I27" s="4265"/>
      <c r="J27" s="4246"/>
    </row>
    <row r="28" spans="1:15" ht="27.95" customHeight="1">
      <c r="A28" s="4231"/>
      <c r="B28" s="4298" t="s">
        <v>1780</v>
      </c>
      <c r="C28" s="4283"/>
      <c r="D28" s="4284"/>
      <c r="E28" s="4299" t="s">
        <v>936</v>
      </c>
      <c r="F28" s="4300"/>
      <c r="G28" s="4299"/>
      <c r="H28" s="4301"/>
      <c r="I28" s="4301"/>
      <c r="J28" s="4266" t="s">
        <v>1942</v>
      </c>
      <c r="O28" s="201">
        <v>4</v>
      </c>
    </row>
    <row r="29" spans="1:15" ht="27.95" customHeight="1">
      <c r="A29" s="4287"/>
      <c r="B29" s="4298" t="s">
        <v>333</v>
      </c>
      <c r="C29" s="4283"/>
      <c r="D29" s="4284"/>
      <c r="E29" s="4299" t="s">
        <v>943</v>
      </c>
      <c r="F29" s="4300"/>
      <c r="G29" s="4302"/>
      <c r="H29" s="4301"/>
      <c r="I29" s="4301"/>
      <c r="J29" s="4266"/>
    </row>
    <row r="30" spans="1:15" ht="27.95" customHeight="1">
      <c r="A30" s="4287"/>
      <c r="B30" s="4282" t="s">
        <v>334</v>
      </c>
      <c r="C30" s="4283"/>
      <c r="D30" s="4284"/>
      <c r="E30" s="4299" t="s">
        <v>663</v>
      </c>
      <c r="F30" s="4300"/>
      <c r="G30" s="4303"/>
      <c r="H30" s="4304"/>
      <c r="I30" s="4305"/>
      <c r="J30" s="4266"/>
    </row>
    <row r="31" spans="1:15" ht="27.95" customHeight="1">
      <c r="A31" s="4287"/>
      <c r="B31" s="4306" t="s">
        <v>966</v>
      </c>
      <c r="C31" s="4292"/>
      <c r="D31" s="4289"/>
      <c r="E31" s="4302"/>
      <c r="F31" s="4307">
        <v>1</v>
      </c>
      <c r="G31" s="4307">
        <v>1</v>
      </c>
      <c r="H31" s="4307">
        <v>1</v>
      </c>
      <c r="I31" s="4307">
        <v>1</v>
      </c>
      <c r="J31" s="4308"/>
    </row>
    <row r="32" spans="1:15" ht="27.95" customHeight="1">
      <c r="A32" s="4287"/>
      <c r="B32" s="4288"/>
      <c r="C32" s="4309"/>
      <c r="D32" s="4289"/>
      <c r="E32" s="4310"/>
      <c r="F32" s="4310"/>
      <c r="G32" s="4310"/>
      <c r="H32" s="4203"/>
      <c r="I32" s="4203"/>
      <c r="J32" s="4203"/>
    </row>
    <row r="33" spans="1:15" ht="27.95" customHeight="1">
      <c r="A33" s="4296"/>
      <c r="B33" s="4288"/>
      <c r="C33" s="4283"/>
      <c r="D33" s="4289"/>
      <c r="E33" s="4275"/>
      <c r="F33" s="4275"/>
      <c r="G33" s="4275"/>
      <c r="H33" s="4203"/>
      <c r="I33" s="4203"/>
      <c r="J33" s="4203"/>
    </row>
    <row r="34" spans="1:15" ht="27.95" customHeight="1">
      <c r="A34" s="4296"/>
      <c r="B34" s="4288"/>
      <c r="C34" s="4283"/>
      <c r="D34" s="4289"/>
      <c r="E34" s="4275"/>
      <c r="F34" s="4275"/>
      <c r="G34" s="4275"/>
      <c r="H34" s="4203"/>
      <c r="I34" s="4203"/>
      <c r="J34" s="4203"/>
    </row>
    <row r="35" spans="1:15" ht="27.95" customHeight="1">
      <c r="A35" s="4287"/>
      <c r="B35" s="4288"/>
      <c r="C35" s="4283"/>
      <c r="D35" s="4289"/>
      <c r="E35" s="4275"/>
      <c r="F35" s="4275"/>
      <c r="G35" s="4275"/>
      <c r="H35" s="4203"/>
      <c r="I35" s="4203"/>
      <c r="J35" s="4203"/>
    </row>
    <row r="36" spans="1:15" ht="27.95" customHeight="1">
      <c r="A36" s="4287"/>
      <c r="B36" s="4288"/>
      <c r="C36" s="4283"/>
      <c r="D36" s="4289"/>
      <c r="E36" s="4275"/>
      <c r="F36" s="4275"/>
      <c r="G36" s="4275"/>
      <c r="H36" s="4265"/>
      <c r="I36" s="4265"/>
      <c r="J36" s="4246"/>
    </row>
    <row r="37" spans="1:15" ht="27.95" customHeight="1">
      <c r="A37" s="4231"/>
      <c r="B37" s="4298" t="s">
        <v>1781</v>
      </c>
      <c r="C37" s="4311"/>
      <c r="D37" s="4312"/>
      <c r="E37" s="4299" t="s">
        <v>936</v>
      </c>
      <c r="F37" s="4300"/>
      <c r="G37" s="4299"/>
      <c r="H37" s="4305"/>
      <c r="I37" s="4286"/>
      <c r="J37" s="4266" t="s">
        <v>1942</v>
      </c>
      <c r="O37" s="201">
        <v>5</v>
      </c>
    </row>
    <row r="38" spans="1:15" ht="27.95" customHeight="1">
      <c r="A38" s="4287"/>
      <c r="B38" s="4298" t="s">
        <v>335</v>
      </c>
      <c r="C38" s="4311"/>
      <c r="D38" s="4313"/>
      <c r="E38" s="4299" t="s">
        <v>943</v>
      </c>
      <c r="F38" s="4300"/>
      <c r="G38" s="4302"/>
      <c r="H38" s="4305"/>
      <c r="I38" s="4305"/>
      <c r="J38" s="4314"/>
    </row>
    <row r="39" spans="1:15" ht="27.95" customHeight="1">
      <c r="A39" s="4287"/>
      <c r="B39" s="4298" t="s">
        <v>336</v>
      </c>
      <c r="C39" s="4311"/>
      <c r="D39" s="4315"/>
      <c r="E39" s="4299" t="s">
        <v>663</v>
      </c>
      <c r="F39" s="4300"/>
      <c r="G39" s="4303"/>
      <c r="H39" s="4316"/>
      <c r="I39" s="4316"/>
      <c r="J39" s="4314"/>
    </row>
    <row r="40" spans="1:15" ht="27.95" customHeight="1">
      <c r="A40" s="4287"/>
      <c r="B40" s="4298" t="s">
        <v>337</v>
      </c>
      <c r="C40" s="4317"/>
      <c r="D40" s="4315"/>
      <c r="E40" s="4302"/>
      <c r="F40" s="4318"/>
      <c r="G40" s="4318"/>
      <c r="H40" s="4301"/>
      <c r="I40" s="4301"/>
      <c r="J40" s="4314"/>
    </row>
    <row r="41" spans="1:15" ht="27.95" customHeight="1">
      <c r="A41" s="4296"/>
      <c r="B41" s="4298" t="s">
        <v>866</v>
      </c>
      <c r="C41" s="4311"/>
      <c r="D41" s="4319"/>
      <c r="E41" s="4300"/>
      <c r="F41" s="4300"/>
      <c r="G41" s="4300"/>
      <c r="H41" s="4320"/>
      <c r="I41" s="4305"/>
      <c r="J41" s="4314"/>
    </row>
    <row r="42" spans="1:15" ht="27.95" customHeight="1">
      <c r="A42" s="4287"/>
      <c r="B42" s="4282" t="s">
        <v>72</v>
      </c>
      <c r="C42" s="4311"/>
      <c r="D42" s="4321"/>
      <c r="E42" s="4300"/>
      <c r="F42" s="4300"/>
      <c r="G42" s="4300"/>
      <c r="H42" s="4320"/>
      <c r="I42" s="4305"/>
      <c r="J42" s="4314"/>
    </row>
    <row r="43" spans="1:15" ht="27.95" customHeight="1">
      <c r="A43" s="4322"/>
      <c r="B43" s="4306" t="s">
        <v>338</v>
      </c>
      <c r="C43" s="4283"/>
      <c r="D43" s="4289"/>
      <c r="E43" s="4300"/>
      <c r="F43" s="4323">
        <v>1</v>
      </c>
      <c r="G43" s="4323">
        <v>1</v>
      </c>
      <c r="H43" s="4324">
        <v>1</v>
      </c>
      <c r="I43" s="4324">
        <v>1</v>
      </c>
      <c r="J43" s="4203"/>
    </row>
    <row r="44" spans="1:15" ht="27.95" customHeight="1">
      <c r="A44" s="4287"/>
      <c r="B44" s="4288"/>
      <c r="C44" s="4283"/>
      <c r="D44" s="4289"/>
      <c r="E44" s="4275"/>
      <c r="F44" s="4275"/>
      <c r="G44" s="4325"/>
      <c r="H44" s="4203"/>
      <c r="I44" s="4203"/>
      <c r="J44" s="4203"/>
    </row>
    <row r="45" spans="1:15" ht="27.95" customHeight="1">
      <c r="A45" s="1517"/>
      <c r="B45" s="1518"/>
      <c r="C45" s="795"/>
      <c r="D45" s="797"/>
      <c r="E45" s="1858"/>
      <c r="F45" s="1858"/>
      <c r="G45" s="1858"/>
      <c r="H45" s="1931"/>
      <c r="I45" s="1931"/>
      <c r="J45" s="1931"/>
    </row>
    <row r="46" spans="1:15" ht="27.95" customHeight="1">
      <c r="A46" s="1517"/>
      <c r="B46" s="1518"/>
      <c r="C46" s="795"/>
      <c r="D46" s="797"/>
      <c r="E46" s="1858"/>
      <c r="F46" s="1858"/>
      <c r="G46" s="1858"/>
      <c r="H46" s="1931"/>
      <c r="I46" s="1931"/>
      <c r="J46" s="1931"/>
    </row>
    <row r="47" spans="1:15" ht="27.95" customHeight="1">
      <c r="A47" s="1925"/>
      <c r="B47" s="1926"/>
      <c r="C47" s="1211"/>
      <c r="D47" s="1927"/>
      <c r="E47" s="1930"/>
      <c r="F47" s="1930"/>
      <c r="G47" s="1930"/>
      <c r="H47" s="1971"/>
      <c r="I47" s="1971"/>
      <c r="J47" s="1971"/>
    </row>
    <row r="48" spans="1:15" ht="27.95" customHeight="1">
      <c r="A48" s="1925"/>
      <c r="B48" s="1926"/>
      <c r="C48" s="1211"/>
      <c r="D48" s="1927"/>
      <c r="E48" s="1930"/>
      <c r="F48" s="1930"/>
      <c r="G48" s="1930"/>
      <c r="H48" s="1971"/>
      <c r="I48" s="1971"/>
      <c r="J48" s="1971"/>
    </row>
    <row r="49" spans="1:10" ht="27.95" customHeight="1">
      <c r="A49" s="1334"/>
      <c r="B49" s="2256"/>
      <c r="C49" s="1214"/>
      <c r="D49" s="2257"/>
      <c r="E49" s="2238"/>
      <c r="F49" s="2238"/>
      <c r="G49" s="2238"/>
      <c r="H49" s="660"/>
      <c r="I49" s="1613"/>
      <c r="J49" s="97"/>
    </row>
  </sheetData>
  <mergeCells count="5">
    <mergeCell ref="B1:D1"/>
    <mergeCell ref="B2:D2"/>
    <mergeCell ref="B3:D3"/>
    <mergeCell ref="F1:I1"/>
    <mergeCell ref="F2:I2"/>
  </mergeCells>
  <pageMargins left="0.5" right="0.4" top="0.7" bottom="0.4" header="0.4" footer="0.4"/>
  <pageSetup paperSize="9" scale="63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 codeName="Sheet31">
    <tabColor rgb="FF0000FF"/>
  </sheetPr>
  <dimension ref="A1:J59"/>
  <sheetViews>
    <sheetView view="pageBreakPreview" topLeftCell="A13" zoomScaleNormal="60" zoomScaleSheetLayoutView="100" workbookViewId="0">
      <selection activeCell="A34" sqref="A16:XFD34"/>
    </sheetView>
  </sheetViews>
  <sheetFormatPr defaultColWidth="9" defaultRowHeight="27.95" customHeight="1"/>
  <cols>
    <col min="1" max="1" width="55.625" style="50" customWidth="1"/>
    <col min="2" max="2" width="16.625" style="50" customWidth="1"/>
    <col min="3" max="3" width="13.625" style="50" customWidth="1"/>
    <col min="4" max="4" width="34.625" style="50" customWidth="1"/>
    <col min="5" max="7" width="14.625" style="50" customWidth="1"/>
    <col min="8" max="8" width="13.625" style="615" customWidth="1"/>
    <col min="9" max="10" width="13.625" style="50" customWidth="1"/>
    <col min="11" max="16384" width="9" style="50"/>
  </cols>
  <sheetData>
    <row r="1" spans="1:10" ht="27.95" customHeight="1">
      <c r="A1" s="1" t="s">
        <v>1090</v>
      </c>
      <c r="B1" s="4422" t="s">
        <v>346</v>
      </c>
      <c r="C1" s="4422"/>
      <c r="D1" s="4422"/>
      <c r="E1" s="44"/>
      <c r="F1" s="43"/>
      <c r="G1" s="44"/>
      <c r="H1" s="609"/>
      <c r="I1" s="44"/>
      <c r="J1" s="44"/>
    </row>
    <row r="2" spans="1:10" ht="27.95" customHeight="1">
      <c r="A2" s="4" t="s">
        <v>0</v>
      </c>
      <c r="B2" s="4422" t="s">
        <v>347</v>
      </c>
      <c r="C2" s="4422"/>
      <c r="D2" s="4422"/>
      <c r="E2" s="45"/>
      <c r="F2" s="45"/>
      <c r="G2" s="45"/>
      <c r="H2" s="610"/>
      <c r="I2" s="45"/>
      <c r="J2" s="45"/>
    </row>
    <row r="3" spans="1:10" ht="27.95" customHeight="1">
      <c r="A3" s="6" t="s">
        <v>2</v>
      </c>
      <c r="B3" s="6" t="s">
        <v>3</v>
      </c>
      <c r="C3" s="6"/>
      <c r="D3" s="6"/>
      <c r="E3" s="6" t="s">
        <v>4</v>
      </c>
      <c r="F3" s="6"/>
      <c r="G3" s="6"/>
      <c r="H3" s="4366" t="s">
        <v>5</v>
      </c>
      <c r="I3" s="4366"/>
      <c r="J3" s="4366"/>
    </row>
    <row r="4" spans="1:10" ht="27.95" customHeight="1">
      <c r="A4" s="6" t="s">
        <v>6</v>
      </c>
      <c r="B4" s="51" t="s">
        <v>287</v>
      </c>
      <c r="C4" s="6"/>
      <c r="D4" s="6"/>
      <c r="E4" s="4721" t="s">
        <v>288</v>
      </c>
      <c r="F4" s="4722"/>
      <c r="G4" s="4722"/>
      <c r="H4" s="4367" t="s">
        <v>291</v>
      </c>
      <c r="I4" s="4367"/>
      <c r="J4" s="4367"/>
    </row>
    <row r="5" spans="1:10" ht="27.95" customHeight="1">
      <c r="A5" s="51" t="s">
        <v>224</v>
      </c>
      <c r="B5" s="51"/>
      <c r="C5" s="6"/>
      <c r="D5" s="6"/>
      <c r="E5" s="4696" t="s">
        <v>289</v>
      </c>
      <c r="F5" s="4696"/>
      <c r="G5" s="4696"/>
      <c r="H5" s="607"/>
      <c r="I5" s="523"/>
      <c r="J5" s="523"/>
    </row>
    <row r="6" spans="1:10" ht="27.95" customHeight="1">
      <c r="A6" s="51" t="s">
        <v>225</v>
      </c>
      <c r="B6" s="51"/>
      <c r="C6" s="6"/>
      <c r="D6" s="6"/>
      <c r="E6" s="145" t="s">
        <v>290</v>
      </c>
      <c r="F6" s="6"/>
      <c r="G6" s="6"/>
      <c r="H6" s="4367"/>
      <c r="I6" s="4367"/>
      <c r="J6" s="4367"/>
    </row>
    <row r="7" spans="1:10" ht="27.95" customHeight="1">
      <c r="A7" s="51"/>
      <c r="B7" s="51"/>
      <c r="C7" s="6"/>
      <c r="D7" s="6"/>
      <c r="E7" s="4721" t="s">
        <v>292</v>
      </c>
      <c r="F7" s="4722"/>
      <c r="G7" s="4722"/>
      <c r="H7" s="4367" t="s">
        <v>291</v>
      </c>
      <c r="I7" s="4367"/>
      <c r="J7" s="4367"/>
    </row>
    <row r="8" spans="1:10" ht="27.95" customHeight="1">
      <c r="A8" s="51"/>
      <c r="B8" s="51"/>
      <c r="C8" s="6"/>
      <c r="D8" s="6"/>
      <c r="E8" s="4721" t="s">
        <v>293</v>
      </c>
      <c r="F8" s="4722"/>
      <c r="G8" s="4722"/>
      <c r="H8" s="4367" t="s">
        <v>240</v>
      </c>
      <c r="I8" s="4367"/>
      <c r="J8" s="4367"/>
    </row>
    <row r="9" spans="1:10" ht="27.95" customHeight="1">
      <c r="A9" s="6"/>
      <c r="B9" s="51"/>
      <c r="C9" s="6"/>
      <c r="D9" s="6"/>
      <c r="E9" s="4696" t="s">
        <v>294</v>
      </c>
      <c r="F9" s="4696"/>
      <c r="G9" s="4696"/>
      <c r="H9" s="607"/>
      <c r="I9" s="523"/>
      <c r="J9" s="523"/>
    </row>
    <row r="10" spans="1:10" ht="27.95" customHeight="1">
      <c r="B10" s="6" t="s">
        <v>8</v>
      </c>
      <c r="C10" s="6"/>
      <c r="D10" s="6"/>
      <c r="E10" s="6" t="s">
        <v>11</v>
      </c>
      <c r="F10" s="6"/>
      <c r="G10" s="6"/>
      <c r="H10" s="4366" t="s">
        <v>12</v>
      </c>
      <c r="I10" s="4366"/>
      <c r="J10" s="4366"/>
    </row>
    <row r="11" spans="1:10" ht="27.95" customHeight="1">
      <c r="B11" s="51" t="s">
        <v>287</v>
      </c>
      <c r="C11" s="6"/>
      <c r="D11" s="6"/>
      <c r="E11" s="526" t="s">
        <v>288</v>
      </c>
      <c r="F11" s="525"/>
      <c r="G11" s="525"/>
      <c r="H11" s="607" t="s">
        <v>240</v>
      </c>
      <c r="I11" s="523"/>
      <c r="J11" s="523"/>
    </row>
    <row r="12" spans="1:10" s="119" customFormat="1" ht="27.95" customHeight="1">
      <c r="A12" s="50"/>
      <c r="B12" s="51"/>
      <c r="C12" s="6"/>
      <c r="D12" s="6"/>
      <c r="E12" s="542" t="s">
        <v>864</v>
      </c>
      <c r="F12" s="542"/>
      <c r="G12" s="542"/>
      <c r="H12" s="607"/>
      <c r="I12" s="523"/>
      <c r="J12" s="523"/>
    </row>
    <row r="13" spans="1:10" s="8" customFormat="1" ht="27.95" customHeight="1">
      <c r="A13" s="46" t="s">
        <v>15</v>
      </c>
      <c r="B13" s="4334" t="s">
        <v>16</v>
      </c>
      <c r="C13" s="4335"/>
      <c r="D13" s="4336"/>
      <c r="E13" s="715">
        <v>10</v>
      </c>
      <c r="F13" s="716">
        <v>11</v>
      </c>
      <c r="G13" s="717">
        <v>12</v>
      </c>
      <c r="H13" s="4442" t="s">
        <v>933</v>
      </c>
      <c r="I13" s="4443"/>
      <c r="J13" s="4444"/>
    </row>
    <row r="14" spans="1:10" s="8" customFormat="1" ht="27.95" customHeight="1">
      <c r="A14" s="47" t="s">
        <v>17</v>
      </c>
      <c r="B14" s="4338" t="s">
        <v>18</v>
      </c>
      <c r="C14" s="4338"/>
      <c r="D14" s="4338"/>
      <c r="E14" s="718" t="s">
        <v>934</v>
      </c>
      <c r="F14" s="719" t="s">
        <v>935</v>
      </c>
      <c r="G14" s="720" t="s">
        <v>936</v>
      </c>
      <c r="H14" s="4445" t="s">
        <v>937</v>
      </c>
      <c r="I14" s="4446"/>
      <c r="J14" s="4447"/>
    </row>
    <row r="15" spans="1:10" s="8" customFormat="1" ht="27.95" customHeight="1">
      <c r="A15" s="48"/>
      <c r="B15" s="4340" t="s">
        <v>19</v>
      </c>
      <c r="C15" s="4340"/>
      <c r="D15" s="4340"/>
      <c r="E15" s="721"/>
      <c r="F15" s="722"/>
      <c r="G15" s="723" t="s">
        <v>938</v>
      </c>
      <c r="H15" s="724" t="s">
        <v>947</v>
      </c>
      <c r="I15" s="724" t="s">
        <v>948</v>
      </c>
      <c r="J15" s="724" t="s">
        <v>20</v>
      </c>
    </row>
    <row r="16" spans="1:10" ht="27.95" customHeight="1">
      <c r="A16" s="202" t="s">
        <v>1229</v>
      </c>
      <c r="B16" s="524" t="s">
        <v>1230</v>
      </c>
      <c r="C16" s="210"/>
      <c r="D16" s="211"/>
      <c r="E16" s="10" t="s">
        <v>936</v>
      </c>
      <c r="F16" s="10" t="s">
        <v>950</v>
      </c>
      <c r="G16" s="10" t="s">
        <v>942</v>
      </c>
      <c r="H16" s="198"/>
      <c r="I16" s="199"/>
      <c r="J16" s="120"/>
    </row>
    <row r="17" spans="1:10" ht="27.95" customHeight="1">
      <c r="A17" s="186"/>
      <c r="B17" s="791" t="s">
        <v>38</v>
      </c>
      <c r="C17" s="792">
        <v>15</v>
      </c>
      <c r="D17" s="793" t="s">
        <v>244</v>
      </c>
      <c r="E17" s="13" t="s">
        <v>943</v>
      </c>
      <c r="F17" s="13"/>
      <c r="G17" s="13"/>
      <c r="H17" s="30"/>
      <c r="I17" s="189"/>
      <c r="J17" s="55"/>
    </row>
    <row r="18" spans="1:10" ht="27.95" customHeight="1">
      <c r="A18" s="540"/>
      <c r="B18" s="791" t="s">
        <v>168</v>
      </c>
      <c r="C18" s="792">
        <v>14</v>
      </c>
      <c r="D18" s="793" t="s">
        <v>244</v>
      </c>
      <c r="E18" s="13" t="s">
        <v>942</v>
      </c>
      <c r="F18" s="13"/>
      <c r="G18" s="13"/>
      <c r="H18" s="30"/>
      <c r="I18" s="189"/>
      <c r="J18" s="55"/>
    </row>
    <row r="19" spans="1:10" ht="27.95" customHeight="1">
      <c r="A19" s="186"/>
      <c r="B19" s="791" t="s">
        <v>84</v>
      </c>
      <c r="C19" s="792">
        <v>14</v>
      </c>
      <c r="D19" s="793" t="s">
        <v>244</v>
      </c>
      <c r="E19" s="38"/>
      <c r="F19" s="13"/>
      <c r="G19" s="13"/>
      <c r="H19" s="30"/>
      <c r="I19" s="189"/>
      <c r="J19" s="55"/>
    </row>
    <row r="20" spans="1:10" ht="27.95" customHeight="1">
      <c r="A20" s="186"/>
      <c r="B20" s="791" t="s">
        <v>192</v>
      </c>
      <c r="C20" s="792">
        <f>SUM(C17:C19)</f>
        <v>43</v>
      </c>
      <c r="D20" s="793" t="s">
        <v>244</v>
      </c>
      <c r="E20" s="38"/>
      <c r="F20" s="13"/>
      <c r="G20" s="13"/>
      <c r="H20" s="30"/>
      <c r="I20" s="189"/>
      <c r="J20" s="55"/>
    </row>
    <row r="21" spans="1:10" ht="27.95" customHeight="1">
      <c r="A21" s="186"/>
      <c r="B21" s="104"/>
      <c r="C21" s="191"/>
      <c r="D21" s="204"/>
      <c r="E21" s="38"/>
      <c r="F21" s="13"/>
      <c r="G21" s="13"/>
      <c r="H21" s="30"/>
      <c r="I21" s="189"/>
      <c r="J21" s="55"/>
    </row>
    <row r="22" spans="1:10" ht="27.95" customHeight="1">
      <c r="A22" s="578"/>
      <c r="B22" s="951" t="s">
        <v>1231</v>
      </c>
      <c r="C22" s="191"/>
      <c r="D22" s="579"/>
      <c r="E22" s="13" t="s">
        <v>936</v>
      </c>
      <c r="F22" s="13" t="s">
        <v>950</v>
      </c>
      <c r="G22" s="13" t="s">
        <v>942</v>
      </c>
      <c r="H22" s="30"/>
      <c r="I22" s="189"/>
      <c r="J22" s="55"/>
    </row>
    <row r="23" spans="1:10" ht="27.95" customHeight="1">
      <c r="A23" s="186"/>
      <c r="B23" s="791" t="s">
        <v>38</v>
      </c>
      <c r="C23" s="792">
        <v>16</v>
      </c>
      <c r="D23" s="793" t="s">
        <v>244</v>
      </c>
      <c r="E23" s="13" t="s">
        <v>943</v>
      </c>
      <c r="F23" s="13"/>
      <c r="G23" s="13"/>
      <c r="H23" s="30"/>
      <c r="I23" s="189"/>
      <c r="J23" s="55"/>
    </row>
    <row r="24" spans="1:10" s="201" customFormat="1" ht="27.95" customHeight="1">
      <c r="A24" s="540"/>
      <c r="B24" s="791" t="s">
        <v>168</v>
      </c>
      <c r="C24" s="792">
        <v>15</v>
      </c>
      <c r="D24" s="793" t="s">
        <v>244</v>
      </c>
      <c r="E24" s="13" t="s">
        <v>942</v>
      </c>
      <c r="F24" s="13"/>
      <c r="G24" s="13"/>
      <c r="H24" s="30"/>
      <c r="I24" s="189"/>
      <c r="J24" s="55"/>
    </row>
    <row r="25" spans="1:10" s="201" customFormat="1" ht="27.95" customHeight="1">
      <c r="A25" s="186"/>
      <c r="B25" s="791" t="s">
        <v>84</v>
      </c>
      <c r="C25" s="792">
        <v>15</v>
      </c>
      <c r="D25" s="793" t="s">
        <v>244</v>
      </c>
      <c r="E25" s="38"/>
      <c r="F25" s="13"/>
      <c r="G25" s="13"/>
      <c r="H25" s="30"/>
      <c r="I25" s="189"/>
      <c r="J25" s="55"/>
    </row>
    <row r="26" spans="1:10" ht="27.95" customHeight="1">
      <c r="A26" s="186"/>
      <c r="B26" s="791" t="s">
        <v>192</v>
      </c>
      <c r="C26" s="792">
        <f>SUM(C23:C25)</f>
        <v>46</v>
      </c>
      <c r="D26" s="793" t="s">
        <v>244</v>
      </c>
      <c r="E26" s="38"/>
      <c r="F26" s="13"/>
      <c r="G26" s="13"/>
      <c r="H26" s="30"/>
      <c r="I26" s="189"/>
      <c r="J26" s="55"/>
    </row>
    <row r="27" spans="1:10" ht="27.95" customHeight="1">
      <c r="A27" s="186"/>
      <c r="B27" s="104"/>
      <c r="C27" s="191"/>
      <c r="D27" s="204"/>
      <c r="E27" s="38"/>
      <c r="F27" s="13"/>
      <c r="G27" s="13"/>
      <c r="H27" s="30"/>
      <c r="I27" s="189"/>
      <c r="J27" s="55"/>
    </row>
    <row r="28" spans="1:10" ht="27.95" customHeight="1">
      <c r="A28" s="195"/>
      <c r="B28" s="101"/>
      <c r="C28" s="196"/>
      <c r="D28" s="541"/>
      <c r="E28" s="170"/>
      <c r="F28" s="57"/>
      <c r="G28" s="57"/>
      <c r="H28" s="771"/>
      <c r="I28" s="197"/>
      <c r="J28" s="56"/>
    </row>
    <row r="29" spans="1:10" ht="27.95" customHeight="1">
      <c r="A29" s="202" t="s">
        <v>1232</v>
      </c>
      <c r="B29" s="574" t="s">
        <v>1233</v>
      </c>
      <c r="C29" s="572"/>
      <c r="D29" s="573"/>
      <c r="E29" s="10" t="s">
        <v>936</v>
      </c>
      <c r="F29" s="10" t="s">
        <v>950</v>
      </c>
      <c r="G29" s="10" t="s">
        <v>942</v>
      </c>
      <c r="H29" s="198"/>
      <c r="I29" s="199"/>
      <c r="J29" s="120"/>
    </row>
    <row r="30" spans="1:10" ht="27.95" customHeight="1">
      <c r="A30" s="205"/>
      <c r="B30" s="575" t="s">
        <v>884</v>
      </c>
      <c r="C30" s="576"/>
      <c r="D30" s="577"/>
      <c r="E30" s="13" t="s">
        <v>943</v>
      </c>
      <c r="F30" s="39"/>
      <c r="G30" s="39"/>
      <c r="H30" s="40"/>
      <c r="I30" s="772"/>
      <c r="J30" s="121"/>
    </row>
    <row r="31" spans="1:10" ht="27.95" customHeight="1">
      <c r="A31" s="205"/>
      <c r="B31" s="575" t="s">
        <v>885</v>
      </c>
      <c r="C31" s="576"/>
      <c r="D31" s="577"/>
      <c r="E31" s="13" t="s">
        <v>942</v>
      </c>
      <c r="F31" s="39"/>
      <c r="G31" s="39"/>
      <c r="H31" s="40"/>
      <c r="I31" s="772"/>
      <c r="J31" s="121"/>
    </row>
    <row r="32" spans="1:10" ht="27.95" customHeight="1">
      <c r="A32" s="540"/>
      <c r="B32" s="794" t="s">
        <v>338</v>
      </c>
      <c r="C32" s="795"/>
      <c r="D32" s="796"/>
      <c r="E32" s="13"/>
      <c r="F32" s="13"/>
      <c r="G32" s="13"/>
      <c r="H32" s="30"/>
      <c r="I32" s="189"/>
      <c r="J32" s="55"/>
    </row>
    <row r="33" spans="1:10" ht="27.95" customHeight="1">
      <c r="A33" s="540"/>
      <c r="B33" s="794" t="s">
        <v>339</v>
      </c>
      <c r="C33" s="795"/>
      <c r="D33" s="796"/>
      <c r="E33" s="13"/>
      <c r="F33" s="13"/>
      <c r="G33" s="13"/>
      <c r="H33" s="30"/>
      <c r="I33" s="189"/>
      <c r="J33" s="55"/>
    </row>
    <row r="34" spans="1:10" ht="27.95" customHeight="1">
      <c r="A34" s="571"/>
      <c r="B34" s="794" t="s">
        <v>340</v>
      </c>
      <c r="C34" s="795"/>
      <c r="D34" s="797"/>
      <c r="E34" s="38"/>
      <c r="F34" s="13"/>
      <c r="G34" s="13"/>
      <c r="H34" s="30"/>
      <c r="I34" s="189"/>
      <c r="J34" s="55"/>
    </row>
    <row r="35" spans="1:10" ht="27.95" customHeight="1">
      <c r="A35" s="55"/>
      <c r="B35" s="184"/>
      <c r="C35" s="133"/>
      <c r="D35" s="133"/>
      <c r="E35" s="55"/>
      <c r="F35" s="55"/>
      <c r="G35" s="55"/>
      <c r="H35" s="55"/>
      <c r="I35" s="55"/>
      <c r="J35" s="55"/>
    </row>
    <row r="36" spans="1:10" ht="27.95" customHeight="1">
      <c r="A36" s="55"/>
      <c r="B36" s="133"/>
      <c r="C36" s="133"/>
      <c r="D36" s="133"/>
      <c r="E36" s="55"/>
      <c r="F36" s="55"/>
      <c r="G36" s="55"/>
      <c r="H36" s="55"/>
      <c r="I36" s="55"/>
      <c r="J36" s="55"/>
    </row>
    <row r="37" spans="1:10" ht="27.95" customHeight="1">
      <c r="A37" s="55"/>
      <c r="B37" s="133"/>
      <c r="C37" s="133"/>
      <c r="D37" s="133"/>
      <c r="E37" s="55"/>
      <c r="F37" s="55"/>
      <c r="G37" s="55"/>
      <c r="H37" s="55"/>
      <c r="I37" s="55"/>
      <c r="J37" s="55"/>
    </row>
    <row r="38" spans="1:10" ht="27.95" customHeight="1">
      <c r="A38" s="55"/>
      <c r="B38" s="133"/>
      <c r="C38" s="133"/>
      <c r="D38" s="133"/>
      <c r="E38" s="55"/>
      <c r="F38" s="55"/>
      <c r="G38" s="55"/>
      <c r="H38" s="55"/>
      <c r="I38" s="55"/>
      <c r="J38" s="55"/>
    </row>
    <row r="39" spans="1:10" ht="27.95" customHeight="1">
      <c r="A39" s="55"/>
      <c r="B39" s="133"/>
      <c r="C39" s="133"/>
      <c r="D39" s="133"/>
      <c r="E39" s="55"/>
      <c r="F39" s="55"/>
      <c r="G39" s="55"/>
      <c r="H39" s="55"/>
      <c r="I39" s="55"/>
      <c r="J39" s="55"/>
    </row>
    <row r="40" spans="1:10" ht="27.95" customHeight="1">
      <c r="A40" s="55"/>
      <c r="B40" s="133"/>
      <c r="C40" s="133"/>
      <c r="D40" s="133"/>
      <c r="E40" s="55"/>
      <c r="F40" s="55"/>
      <c r="G40" s="55"/>
      <c r="H40" s="55"/>
      <c r="I40" s="55"/>
      <c r="J40" s="55"/>
    </row>
    <row r="41" spans="1:10" ht="27.95" customHeight="1">
      <c r="A41" s="55"/>
      <c r="B41" s="133"/>
      <c r="C41" s="133"/>
      <c r="D41" s="133"/>
      <c r="E41" s="55"/>
      <c r="F41" s="55"/>
      <c r="G41" s="55"/>
      <c r="H41" s="55"/>
      <c r="I41" s="55"/>
      <c r="J41" s="55"/>
    </row>
    <row r="42" spans="1:10" ht="27.95" customHeight="1">
      <c r="A42" s="55"/>
      <c r="B42" s="133"/>
      <c r="C42" s="133"/>
      <c r="D42" s="133"/>
      <c r="E42" s="55"/>
      <c r="F42" s="55"/>
      <c r="G42" s="55"/>
      <c r="H42" s="55"/>
      <c r="I42" s="55"/>
      <c r="J42" s="55"/>
    </row>
    <row r="43" spans="1:10" ht="27.95" customHeight="1">
      <c r="A43" s="55"/>
      <c r="B43" s="133"/>
      <c r="C43" s="133"/>
      <c r="D43" s="133"/>
      <c r="E43" s="55"/>
      <c r="F43" s="55"/>
      <c r="G43" s="55"/>
      <c r="H43" s="55"/>
      <c r="I43" s="55"/>
      <c r="J43" s="55"/>
    </row>
    <row r="44" spans="1:10" ht="27.95" customHeight="1">
      <c r="A44" s="55"/>
      <c r="B44" s="133"/>
      <c r="C44" s="133"/>
      <c r="D44" s="133"/>
      <c r="E44" s="55"/>
      <c r="F44" s="55"/>
      <c r="G44" s="55"/>
      <c r="H44" s="55"/>
      <c r="I44" s="55"/>
      <c r="J44" s="55"/>
    </row>
    <row r="45" spans="1:10" ht="27.95" customHeight="1">
      <c r="A45" s="55"/>
      <c r="B45" s="133"/>
      <c r="C45" s="133"/>
      <c r="D45" s="133"/>
      <c r="E45" s="55"/>
      <c r="F45" s="55"/>
      <c r="G45" s="55"/>
      <c r="H45" s="55"/>
      <c r="I45" s="55"/>
      <c r="J45" s="55"/>
    </row>
    <row r="46" spans="1:10" ht="27.95" customHeight="1">
      <c r="A46" s="55"/>
      <c r="B46" s="133"/>
      <c r="C46" s="133"/>
      <c r="D46" s="133"/>
      <c r="E46" s="55"/>
      <c r="F46" s="55"/>
      <c r="G46" s="55"/>
      <c r="H46" s="55"/>
      <c r="I46" s="55"/>
      <c r="J46" s="55"/>
    </row>
    <row r="47" spans="1:10" ht="27.95" customHeight="1">
      <c r="A47" s="55"/>
      <c r="B47" s="133"/>
      <c r="C47" s="133"/>
      <c r="D47" s="133"/>
      <c r="E47" s="55"/>
      <c r="F47" s="55"/>
      <c r="G47" s="55"/>
      <c r="H47" s="55"/>
      <c r="I47" s="55"/>
      <c r="J47" s="55"/>
    </row>
    <row r="48" spans="1:10" ht="27.95" customHeight="1">
      <c r="A48" s="55"/>
      <c r="B48" s="133"/>
      <c r="C48" s="133"/>
      <c r="D48" s="133"/>
      <c r="E48" s="55"/>
      <c r="F48" s="55"/>
      <c r="G48" s="55"/>
      <c r="H48" s="55"/>
      <c r="I48" s="55"/>
      <c r="J48" s="55"/>
    </row>
    <row r="49" spans="1:10" ht="27.95" customHeight="1">
      <c r="A49" s="55"/>
      <c r="B49" s="133"/>
      <c r="C49" s="133"/>
      <c r="D49" s="133"/>
      <c r="E49" s="55"/>
      <c r="F49" s="55"/>
      <c r="G49" s="55"/>
      <c r="H49" s="55"/>
      <c r="I49" s="55"/>
      <c r="J49" s="55"/>
    </row>
    <row r="50" spans="1:10" ht="27.95" customHeight="1">
      <c r="A50" s="55"/>
      <c r="B50" s="133"/>
      <c r="C50" s="133"/>
      <c r="D50" s="133"/>
      <c r="E50" s="55"/>
      <c r="F50" s="55"/>
      <c r="G50" s="55"/>
      <c r="H50" s="55"/>
      <c r="I50" s="55"/>
      <c r="J50" s="55"/>
    </row>
    <row r="51" spans="1:10" ht="27.95" customHeight="1">
      <c r="A51" s="55"/>
      <c r="B51" s="133"/>
      <c r="C51" s="133"/>
      <c r="D51" s="133"/>
      <c r="E51" s="55"/>
      <c r="F51" s="55"/>
      <c r="G51" s="55"/>
      <c r="H51" s="55"/>
      <c r="I51" s="55"/>
      <c r="J51" s="55"/>
    </row>
    <row r="52" spans="1:10" ht="27.95" customHeight="1">
      <c r="A52" s="55"/>
      <c r="B52" s="133"/>
      <c r="C52" s="133"/>
      <c r="D52" s="133"/>
      <c r="E52" s="55"/>
      <c r="F52" s="55"/>
      <c r="G52" s="55"/>
      <c r="H52" s="55"/>
      <c r="I52" s="55"/>
      <c r="J52" s="55"/>
    </row>
    <row r="53" spans="1:10" ht="27.95" customHeight="1">
      <c r="A53" s="55"/>
      <c r="B53" s="133"/>
      <c r="C53" s="133"/>
      <c r="D53" s="133"/>
      <c r="E53" s="55"/>
      <c r="F53" s="55"/>
      <c r="G53" s="55"/>
      <c r="H53" s="55"/>
      <c r="I53" s="55"/>
      <c r="J53" s="55"/>
    </row>
    <row r="54" spans="1:10" ht="27.95" customHeight="1">
      <c r="A54" s="55"/>
      <c r="B54" s="133"/>
      <c r="C54" s="133"/>
      <c r="D54" s="133"/>
      <c r="E54" s="55"/>
      <c r="F54" s="55"/>
      <c r="G54" s="55"/>
      <c r="H54" s="55"/>
      <c r="I54" s="55"/>
      <c r="J54" s="55"/>
    </row>
    <row r="55" spans="1:10" ht="27.95" customHeight="1">
      <c r="A55" s="55"/>
      <c r="B55" s="133"/>
      <c r="C55" s="133"/>
      <c r="D55" s="133"/>
      <c r="E55" s="55"/>
      <c r="F55" s="55"/>
      <c r="G55" s="55"/>
      <c r="H55" s="55"/>
      <c r="I55" s="55"/>
      <c r="J55" s="55"/>
    </row>
    <row r="56" spans="1:10" ht="27.95" customHeight="1">
      <c r="A56" s="56"/>
      <c r="B56" s="175"/>
      <c r="C56" s="175"/>
      <c r="D56" s="175"/>
      <c r="E56" s="56"/>
      <c r="F56" s="56"/>
      <c r="G56" s="56"/>
      <c r="H56" s="56"/>
      <c r="I56" s="56"/>
      <c r="J56" s="56"/>
    </row>
    <row r="57" spans="1:10" ht="27.95" customHeight="1">
      <c r="A57" s="534"/>
      <c r="B57" s="534"/>
      <c r="C57" s="534"/>
      <c r="D57" s="534"/>
      <c r="E57" s="534"/>
      <c r="F57" s="534"/>
      <c r="G57" s="534"/>
      <c r="H57" s="534"/>
      <c r="I57" s="534"/>
      <c r="J57" s="534"/>
    </row>
    <row r="58" spans="1:10" ht="27.95" customHeight="1">
      <c r="B58" s="428" t="s">
        <v>660</v>
      </c>
      <c r="C58" s="428" t="s">
        <v>137</v>
      </c>
      <c r="H58" s="50"/>
    </row>
    <row r="59" spans="1:10" ht="27.95" customHeight="1">
      <c r="B59" s="428">
        <v>1</v>
      </c>
      <c r="C59" s="428">
        <v>3</v>
      </c>
    </row>
  </sheetData>
  <mergeCells count="18">
    <mergeCell ref="B1:D1"/>
    <mergeCell ref="B2:D2"/>
    <mergeCell ref="H3:J3"/>
    <mergeCell ref="H4:J4"/>
    <mergeCell ref="H6:J6"/>
    <mergeCell ref="E4:G4"/>
    <mergeCell ref="E5:G5"/>
    <mergeCell ref="H10:J10"/>
    <mergeCell ref="H7:J7"/>
    <mergeCell ref="H8:J8"/>
    <mergeCell ref="E7:G7"/>
    <mergeCell ref="E8:G8"/>
    <mergeCell ref="E9:G9"/>
    <mergeCell ref="H13:J13"/>
    <mergeCell ref="H14:J14"/>
    <mergeCell ref="B13:D13"/>
    <mergeCell ref="B14:D14"/>
    <mergeCell ref="B15:D15"/>
  </mergeCells>
  <pageMargins left="0.59055118110236227" right="0.15748031496062992" top="0.59055118110236227" bottom="0.59055118110236227" header="0.31496062992125984" footer="0.15748031496062992"/>
  <pageSetup paperSize="9" scale="63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 codeName="Sheet32">
    <tabColor rgb="FF0000FF"/>
  </sheetPr>
  <dimension ref="A1:J117"/>
  <sheetViews>
    <sheetView workbookViewId="0">
      <selection activeCell="A34" sqref="A16:XFD34"/>
    </sheetView>
  </sheetViews>
  <sheetFormatPr defaultColWidth="9" defaultRowHeight="27.95" customHeight="1"/>
  <cols>
    <col min="1" max="1" width="55.625" style="50" customWidth="1"/>
    <col min="2" max="2" width="13.625" style="50" customWidth="1"/>
    <col min="3" max="3" width="26.25" style="50" customWidth="1"/>
    <col min="4" max="4" width="26.625" style="50" customWidth="1"/>
    <col min="5" max="7" width="14.625" style="50" customWidth="1"/>
    <col min="8" max="10" width="12.625" style="50" customWidth="1"/>
    <col min="11" max="16384" width="9" style="50"/>
  </cols>
  <sheetData>
    <row r="1" spans="1:10" ht="27.95" customHeight="1">
      <c r="A1" s="1" t="s">
        <v>1090</v>
      </c>
      <c r="B1" s="4422" t="s">
        <v>346</v>
      </c>
      <c r="C1" s="4422"/>
      <c r="D1" s="4422"/>
      <c r="E1" s="44"/>
      <c r="F1" s="43"/>
      <c r="G1" s="44"/>
      <c r="H1" s="44"/>
      <c r="I1" s="44"/>
      <c r="J1" s="44"/>
    </row>
    <row r="2" spans="1:10" ht="27.95" customHeight="1">
      <c r="A2" s="4" t="s">
        <v>0</v>
      </c>
      <c r="B2" s="4422" t="s">
        <v>347</v>
      </c>
      <c r="C2" s="4422"/>
      <c r="D2" s="4422"/>
      <c r="E2" s="45"/>
      <c r="F2" s="45"/>
      <c r="G2" s="45"/>
      <c r="H2" s="45"/>
      <c r="I2" s="45"/>
      <c r="J2" s="45"/>
    </row>
    <row r="3" spans="1:10" ht="27.95" customHeight="1">
      <c r="A3" s="6" t="s">
        <v>2</v>
      </c>
      <c r="B3" s="6" t="s">
        <v>3</v>
      </c>
      <c r="C3" s="6"/>
      <c r="D3" s="6"/>
      <c r="E3" s="6" t="s">
        <v>4</v>
      </c>
      <c r="F3" s="6"/>
      <c r="G3" s="6"/>
      <c r="H3" s="4366" t="s">
        <v>5</v>
      </c>
      <c r="I3" s="4366"/>
      <c r="J3" s="4366"/>
    </row>
    <row r="4" spans="1:10" ht="27.95" customHeight="1">
      <c r="A4" s="6" t="s">
        <v>6</v>
      </c>
      <c r="B4" s="51" t="s">
        <v>271</v>
      </c>
      <c r="C4" s="6"/>
      <c r="D4" s="6"/>
      <c r="E4" s="177" t="s">
        <v>1113</v>
      </c>
      <c r="F4" s="177"/>
      <c r="G4" s="177"/>
      <c r="H4" s="1602" t="s">
        <v>1114</v>
      </c>
      <c r="I4" s="1602"/>
      <c r="J4" s="1602"/>
    </row>
    <row r="5" spans="1:10" ht="27.95" customHeight="1">
      <c r="A5" s="51" t="s">
        <v>224</v>
      </c>
      <c r="B5" s="51"/>
      <c r="C5" s="6"/>
      <c r="D5" s="6"/>
      <c r="E5" s="4722" t="s">
        <v>1115</v>
      </c>
      <c r="F5" s="4722"/>
      <c r="G5" s="4722"/>
      <c r="H5" s="4367"/>
      <c r="I5" s="4367"/>
      <c r="J5" s="4367"/>
    </row>
    <row r="6" spans="1:10" ht="27.95" customHeight="1">
      <c r="A6" s="51" t="s">
        <v>225</v>
      </c>
      <c r="B6" s="51"/>
      <c r="C6" s="6"/>
      <c r="D6" s="6"/>
      <c r="E6" s="4722"/>
      <c r="F6" s="4722"/>
      <c r="G6" s="4722"/>
      <c r="H6" s="4367"/>
      <c r="I6" s="4367"/>
      <c r="J6" s="4367"/>
    </row>
    <row r="7" spans="1:10" ht="27.95" customHeight="1">
      <c r="B7" s="6" t="s">
        <v>8</v>
      </c>
      <c r="C7" s="6"/>
      <c r="D7" s="6"/>
      <c r="E7" s="6" t="s">
        <v>11</v>
      </c>
      <c r="F7" s="6"/>
      <c r="G7" s="6"/>
      <c r="H7" s="4366" t="s">
        <v>12</v>
      </c>
      <c r="I7" s="4366"/>
      <c r="J7" s="4366"/>
    </row>
    <row r="8" spans="1:10" ht="27.95" customHeight="1">
      <c r="B8" s="51" t="s">
        <v>271</v>
      </c>
      <c r="C8" s="6"/>
      <c r="D8" s="6"/>
      <c r="E8" s="177" t="s">
        <v>1116</v>
      </c>
      <c r="F8" s="177"/>
      <c r="G8" s="177"/>
      <c r="H8" s="4729" t="s">
        <v>1114</v>
      </c>
      <c r="I8" s="4729"/>
      <c r="J8" s="4729"/>
    </row>
    <row r="9" spans="1:10" ht="27.95" customHeight="1">
      <c r="A9" s="51"/>
      <c r="B9" s="51"/>
      <c r="C9" s="6"/>
      <c r="D9" s="6"/>
      <c r="E9" s="4722" t="s">
        <v>1117</v>
      </c>
      <c r="F9" s="4722"/>
      <c r="G9" s="4722"/>
      <c r="H9" s="962"/>
      <c r="I9" s="962"/>
      <c r="J9" s="962"/>
    </row>
    <row r="10" spans="1:10" ht="27.95" customHeight="1">
      <c r="A10" s="51"/>
      <c r="B10" s="51"/>
      <c r="C10" s="6"/>
      <c r="D10" s="6"/>
      <c r="E10" s="966" t="s">
        <v>1118</v>
      </c>
      <c r="F10" s="966"/>
      <c r="G10" s="966"/>
      <c r="H10" s="1596" t="s">
        <v>863</v>
      </c>
      <c r="I10" s="962"/>
      <c r="J10" s="962"/>
    </row>
    <row r="11" spans="1:10" ht="27.95" customHeight="1">
      <c r="A11" s="51"/>
      <c r="B11" s="51"/>
      <c r="C11" s="6"/>
      <c r="D11" s="6"/>
      <c r="E11" s="966" t="s">
        <v>1119</v>
      </c>
      <c r="F11" s="966"/>
      <c r="G11" s="966"/>
      <c r="H11" s="962"/>
      <c r="I11" s="962"/>
      <c r="J11" s="962"/>
    </row>
    <row r="12" spans="1:10" s="119" customFormat="1" ht="27.95" customHeight="1">
      <c r="A12" s="716" t="s">
        <v>15</v>
      </c>
      <c r="B12" s="4442" t="s">
        <v>16</v>
      </c>
      <c r="C12" s="4443"/>
      <c r="D12" s="4444"/>
      <c r="E12" s="715">
        <v>10</v>
      </c>
      <c r="F12" s="716">
        <v>11</v>
      </c>
      <c r="G12" s="717">
        <v>12</v>
      </c>
      <c r="H12" s="4442" t="s">
        <v>933</v>
      </c>
      <c r="I12" s="4443"/>
      <c r="J12" s="4444"/>
    </row>
    <row r="13" spans="1:10" s="119" customFormat="1" ht="27.95" customHeight="1">
      <c r="A13" s="913" t="s">
        <v>17</v>
      </c>
      <c r="B13" s="4446" t="s">
        <v>18</v>
      </c>
      <c r="C13" s="4446"/>
      <c r="D13" s="4446"/>
      <c r="E13" s="718" t="s">
        <v>934</v>
      </c>
      <c r="F13" s="719" t="s">
        <v>935</v>
      </c>
      <c r="G13" s="720" t="s">
        <v>936</v>
      </c>
      <c r="H13" s="4445" t="s">
        <v>937</v>
      </c>
      <c r="I13" s="4446"/>
      <c r="J13" s="4447"/>
    </row>
    <row r="14" spans="1:10" s="119" customFormat="1" ht="27.95" customHeight="1">
      <c r="A14" s="914"/>
      <c r="B14" s="4456" t="s">
        <v>19</v>
      </c>
      <c r="C14" s="4456"/>
      <c r="D14" s="4456"/>
      <c r="E14" s="721"/>
      <c r="F14" s="722"/>
      <c r="G14" s="723" t="s">
        <v>938</v>
      </c>
      <c r="H14" s="724" t="s">
        <v>947</v>
      </c>
      <c r="I14" s="724" t="s">
        <v>948</v>
      </c>
      <c r="J14" s="724" t="s">
        <v>20</v>
      </c>
    </row>
    <row r="15" spans="1:10" ht="27.95" customHeight="1">
      <c r="A15" s="1184" t="s">
        <v>1120</v>
      </c>
      <c r="B15" s="1545" t="s">
        <v>1121</v>
      </c>
      <c r="C15" s="1446"/>
      <c r="D15" s="1447"/>
      <c r="E15" s="82" t="s">
        <v>936</v>
      </c>
      <c r="F15" s="82" t="s">
        <v>950</v>
      </c>
      <c r="G15" s="82" t="s">
        <v>942</v>
      </c>
      <c r="H15" s="178"/>
      <c r="I15" s="178"/>
      <c r="J15" s="120"/>
    </row>
    <row r="16" spans="1:10" ht="27.95" customHeight="1">
      <c r="A16" s="1546"/>
      <c r="B16" s="1445" t="s">
        <v>1122</v>
      </c>
      <c r="C16" s="1448"/>
      <c r="D16" s="1449"/>
      <c r="E16" s="64" t="s">
        <v>943</v>
      </c>
      <c r="F16" s="64"/>
      <c r="G16" s="23"/>
      <c r="H16" s="179"/>
      <c r="I16" s="179"/>
      <c r="J16" s="55"/>
    </row>
    <row r="17" spans="1:10" ht="27.95" customHeight="1">
      <c r="A17" s="1450"/>
      <c r="B17" s="1445" t="s">
        <v>1123</v>
      </c>
      <c r="C17" s="1448"/>
      <c r="D17" s="1449"/>
      <c r="E17" s="64" t="s">
        <v>942</v>
      </c>
      <c r="F17" s="64"/>
      <c r="G17" s="62"/>
      <c r="H17" s="179"/>
      <c r="I17" s="179"/>
      <c r="J17" s="55"/>
    </row>
    <row r="18" spans="1:10" ht="27.95" customHeight="1">
      <c r="A18" s="1450"/>
      <c r="B18" s="1445" t="s">
        <v>1124</v>
      </c>
      <c r="C18" s="1448"/>
      <c r="D18" s="1449"/>
      <c r="E18" s="64"/>
      <c r="F18" s="64"/>
      <c r="G18" s="62"/>
      <c r="H18" s="179"/>
      <c r="I18" s="179"/>
      <c r="J18" s="55"/>
    </row>
    <row r="19" spans="1:10" ht="27.95" customHeight="1">
      <c r="A19" s="1450"/>
      <c r="B19" s="1445" t="s">
        <v>1125</v>
      </c>
      <c r="C19" s="1448"/>
      <c r="D19" s="1449"/>
      <c r="E19" s="64"/>
      <c r="F19" s="64"/>
      <c r="G19" s="62"/>
      <c r="H19" s="179"/>
      <c r="I19" s="179"/>
      <c r="J19" s="55"/>
    </row>
    <row r="20" spans="1:10" ht="27.95" customHeight="1">
      <c r="A20" s="1450"/>
      <c r="B20" s="1445" t="s">
        <v>1126</v>
      </c>
      <c r="C20" s="1448"/>
      <c r="D20" s="1449"/>
      <c r="E20" s="64"/>
      <c r="F20" s="64"/>
      <c r="G20" s="62"/>
      <c r="H20" s="179"/>
      <c r="I20" s="179"/>
      <c r="J20" s="55"/>
    </row>
    <row r="21" spans="1:10" ht="27.95" customHeight="1">
      <c r="A21" s="1451"/>
      <c r="B21" s="815" t="s">
        <v>189</v>
      </c>
      <c r="C21" s="816">
        <v>113</v>
      </c>
      <c r="D21" s="963" t="s">
        <v>244</v>
      </c>
      <c r="E21" s="23"/>
      <c r="F21" s="23"/>
      <c r="G21" s="23"/>
      <c r="H21" s="20"/>
      <c r="I21" s="31"/>
      <c r="J21" s="55"/>
    </row>
    <row r="22" spans="1:10" ht="27.95" customHeight="1">
      <c r="A22" s="1451"/>
      <c r="B22" s="815" t="s">
        <v>150</v>
      </c>
      <c r="C22" s="816">
        <v>115</v>
      </c>
      <c r="D22" s="963" t="s">
        <v>244</v>
      </c>
      <c r="E22" s="23"/>
      <c r="F22" s="23"/>
      <c r="G22" s="23"/>
      <c r="H22" s="20"/>
      <c r="I22" s="31"/>
      <c r="J22" s="55"/>
    </row>
    <row r="23" spans="1:10" ht="27.95" customHeight="1">
      <c r="A23" s="1193"/>
      <c r="B23" s="815" t="s">
        <v>30</v>
      </c>
      <c r="C23" s="816">
        <v>85</v>
      </c>
      <c r="D23" s="963" t="s">
        <v>244</v>
      </c>
      <c r="E23" s="23"/>
      <c r="F23" s="23"/>
      <c r="G23" s="23"/>
      <c r="H23" s="770"/>
      <c r="I23" s="180"/>
      <c r="J23" s="55"/>
    </row>
    <row r="24" spans="1:10" ht="27.95" customHeight="1">
      <c r="A24" s="1193"/>
      <c r="B24" s="815" t="s">
        <v>217</v>
      </c>
      <c r="C24" s="816">
        <f>SUM(C21:C23)</f>
        <v>313</v>
      </c>
      <c r="D24" s="963" t="s">
        <v>244</v>
      </c>
      <c r="E24" s="23"/>
      <c r="F24" s="23"/>
      <c r="G24" s="23"/>
      <c r="H24" s="770"/>
      <c r="I24" s="180"/>
      <c r="J24" s="55"/>
    </row>
    <row r="25" spans="1:10" ht="27.95" customHeight="1">
      <c r="A25" s="1193"/>
      <c r="B25" s="815"/>
      <c r="C25" s="816"/>
      <c r="D25" s="963"/>
      <c r="E25" s="23"/>
      <c r="F25" s="23"/>
      <c r="G25" s="23"/>
      <c r="H25" s="770"/>
      <c r="I25" s="180"/>
      <c r="J25" s="55"/>
    </row>
    <row r="26" spans="1:10" ht="27.95" customHeight="1">
      <c r="A26" s="1193"/>
      <c r="B26" s="815"/>
      <c r="C26" s="816"/>
      <c r="D26" s="963"/>
      <c r="E26" s="23"/>
      <c r="F26" s="23"/>
      <c r="G26" s="23"/>
      <c r="H26" s="770"/>
      <c r="I26" s="180"/>
      <c r="J26" s="55"/>
    </row>
    <row r="27" spans="1:10" ht="27.95" customHeight="1">
      <c r="A27" s="1193"/>
      <c r="B27" s="815"/>
      <c r="C27" s="816"/>
      <c r="D27" s="963"/>
      <c r="E27" s="23"/>
      <c r="F27" s="23"/>
      <c r="G27" s="23"/>
      <c r="H27" s="770"/>
      <c r="I27" s="180"/>
      <c r="J27" s="55"/>
    </row>
    <row r="28" spans="1:10" ht="27.95" customHeight="1">
      <c r="A28" s="1193"/>
      <c r="B28" s="815"/>
      <c r="C28" s="816"/>
      <c r="D28" s="963"/>
      <c r="E28" s="23"/>
      <c r="F28" s="23"/>
      <c r="G28" s="23"/>
      <c r="H28" s="770"/>
      <c r="I28" s="180"/>
      <c r="J28" s="55"/>
    </row>
    <row r="29" spans="1:10" ht="27.95" customHeight="1">
      <c r="A29" s="1194"/>
      <c r="B29" s="1547"/>
      <c r="C29" s="1548"/>
      <c r="D29" s="1549"/>
      <c r="E29" s="131"/>
      <c r="F29" s="131"/>
      <c r="G29" s="131"/>
      <c r="H29" s="1452"/>
      <c r="I29" s="1453"/>
      <c r="J29" s="56"/>
    </row>
    <row r="30" spans="1:10" ht="27.95" customHeight="1">
      <c r="A30" s="1184" t="s">
        <v>1127</v>
      </c>
      <c r="B30" s="1545" t="s">
        <v>1128</v>
      </c>
      <c r="C30" s="1550"/>
      <c r="D30" s="1551"/>
      <c r="E30" s="82" t="s">
        <v>936</v>
      </c>
      <c r="F30" s="1536" t="s">
        <v>950</v>
      </c>
      <c r="G30" s="82" t="s">
        <v>942</v>
      </c>
      <c r="H30" s="178"/>
      <c r="I30" s="178"/>
      <c r="J30" s="120"/>
    </row>
    <row r="31" spans="1:10" ht="27.95" customHeight="1">
      <c r="A31" s="1509"/>
      <c r="B31" s="1445" t="s">
        <v>1129</v>
      </c>
      <c r="C31" s="1552"/>
      <c r="D31" s="1553"/>
      <c r="E31" s="64" t="s">
        <v>943</v>
      </c>
      <c r="F31" s="1537"/>
      <c r="G31" s="64"/>
      <c r="H31" s="179"/>
      <c r="I31" s="179"/>
      <c r="J31" s="55"/>
    </row>
    <row r="32" spans="1:10" ht="27.95" customHeight="1">
      <c r="A32" s="1546"/>
      <c r="B32" s="1445" t="s">
        <v>1130</v>
      </c>
      <c r="C32" s="1552"/>
      <c r="D32" s="1553"/>
      <c r="E32" s="64" t="s">
        <v>942</v>
      </c>
      <c r="F32" s="64"/>
      <c r="G32" s="23"/>
      <c r="H32" s="179"/>
      <c r="I32" s="179"/>
      <c r="J32" s="55"/>
    </row>
    <row r="33" spans="1:10" ht="27.95" customHeight="1">
      <c r="A33" s="1546"/>
      <c r="B33" s="815" t="s">
        <v>189</v>
      </c>
      <c r="C33" s="816">
        <v>42</v>
      </c>
      <c r="D33" s="963" t="s">
        <v>244</v>
      </c>
      <c r="E33" s="64"/>
      <c r="F33" s="64"/>
      <c r="G33" s="23"/>
      <c r="H33" s="179"/>
      <c r="I33" s="179"/>
      <c r="J33" s="55"/>
    </row>
    <row r="34" spans="1:10" ht="27.95" customHeight="1">
      <c r="A34" s="1546"/>
      <c r="B34" s="815" t="s">
        <v>150</v>
      </c>
      <c r="C34" s="816">
        <v>41</v>
      </c>
      <c r="D34" s="963" t="s">
        <v>244</v>
      </c>
      <c r="E34" s="64"/>
      <c r="F34" s="64"/>
      <c r="G34" s="23"/>
      <c r="H34" s="179"/>
      <c r="I34" s="179"/>
      <c r="J34" s="55"/>
    </row>
    <row r="35" spans="1:10" ht="27.95" customHeight="1">
      <c r="A35" s="1546"/>
      <c r="B35" s="815" t="s">
        <v>30</v>
      </c>
      <c r="C35" s="816">
        <v>46</v>
      </c>
      <c r="D35" s="963" t="s">
        <v>244</v>
      </c>
      <c r="E35" s="64"/>
      <c r="F35" s="64"/>
      <c r="G35" s="23"/>
      <c r="H35" s="179"/>
      <c r="I35" s="179"/>
      <c r="J35" s="55"/>
    </row>
    <row r="36" spans="1:10" ht="27.95" customHeight="1">
      <c r="A36" s="1546"/>
      <c r="B36" s="815" t="s">
        <v>217</v>
      </c>
      <c r="C36" s="816">
        <f>SUM(C33:C35)</f>
        <v>129</v>
      </c>
      <c r="D36" s="963" t="s">
        <v>244</v>
      </c>
      <c r="E36" s="64"/>
      <c r="F36" s="64"/>
      <c r="G36" s="23"/>
      <c r="H36" s="179"/>
      <c r="I36" s="179"/>
      <c r="J36" s="55"/>
    </row>
    <row r="37" spans="1:10" ht="27.95" customHeight="1">
      <c r="A37" s="1546"/>
      <c r="B37" s="1445"/>
      <c r="C37" s="1552"/>
      <c r="D37" s="1553"/>
      <c r="E37" s="64"/>
      <c r="F37" s="64"/>
      <c r="G37" s="23"/>
      <c r="H37" s="179"/>
      <c r="I37" s="179"/>
      <c r="J37" s="55"/>
    </row>
    <row r="38" spans="1:10" ht="27.95" customHeight="1">
      <c r="A38" s="1509"/>
      <c r="B38" s="1445" t="s">
        <v>1131</v>
      </c>
      <c r="C38" s="1448"/>
      <c r="D38" s="1449"/>
      <c r="E38" s="64" t="s">
        <v>936</v>
      </c>
      <c r="F38" s="1537" t="s">
        <v>950</v>
      </c>
      <c r="G38" s="64" t="s">
        <v>942</v>
      </c>
      <c r="H38" s="179"/>
      <c r="I38" s="179"/>
      <c r="J38" s="55"/>
    </row>
    <row r="39" spans="1:10" ht="27.95" customHeight="1">
      <c r="A39" s="1546"/>
      <c r="B39" s="1445" t="s">
        <v>1132</v>
      </c>
      <c r="C39" s="1448"/>
      <c r="D39" s="1449"/>
      <c r="E39" s="64" t="s">
        <v>943</v>
      </c>
      <c r="F39" s="64"/>
      <c r="G39" s="23"/>
      <c r="H39" s="179"/>
      <c r="I39" s="179"/>
      <c r="J39" s="55"/>
    </row>
    <row r="40" spans="1:10" ht="27.95" customHeight="1">
      <c r="A40" s="1554"/>
      <c r="B40" s="815" t="s">
        <v>189</v>
      </c>
      <c r="C40" s="1448"/>
      <c r="D40" s="1449"/>
      <c r="E40" s="64" t="s">
        <v>942</v>
      </c>
      <c r="F40" s="64"/>
      <c r="G40" s="23"/>
      <c r="H40" s="179"/>
      <c r="I40" s="179"/>
      <c r="J40" s="55"/>
    </row>
    <row r="41" spans="1:10" ht="27.95" customHeight="1">
      <c r="A41" s="1554"/>
      <c r="B41" s="815" t="s">
        <v>150</v>
      </c>
      <c r="C41" s="1448"/>
      <c r="D41" s="1449"/>
      <c r="E41" s="64"/>
      <c r="F41" s="64"/>
      <c r="G41" s="23"/>
      <c r="H41" s="179"/>
      <c r="I41" s="179"/>
      <c r="J41" s="55"/>
    </row>
    <row r="42" spans="1:10" ht="27.95" customHeight="1">
      <c r="A42" s="1554"/>
      <c r="B42" s="815" t="s">
        <v>30</v>
      </c>
      <c r="C42" s="1448" t="s">
        <v>1156</v>
      </c>
      <c r="D42" s="1449"/>
      <c r="E42" s="64"/>
      <c r="F42" s="64"/>
      <c r="G42" s="23"/>
      <c r="H42" s="179"/>
      <c r="I42" s="179"/>
      <c r="J42" s="55"/>
    </row>
    <row r="43" spans="1:10" ht="27.95" customHeight="1">
      <c r="A43" s="1554"/>
      <c r="B43" s="815" t="s">
        <v>217</v>
      </c>
      <c r="C43" s="1448"/>
      <c r="D43" s="1449"/>
      <c r="E43" s="64"/>
      <c r="F43" s="64"/>
      <c r="G43" s="23"/>
      <c r="H43" s="179"/>
      <c r="I43" s="179"/>
      <c r="J43" s="55"/>
    </row>
    <row r="44" spans="1:10" ht="27.95" customHeight="1">
      <c r="A44" s="1554"/>
      <c r="B44" s="1445"/>
      <c r="C44" s="1448"/>
      <c r="D44" s="1449"/>
      <c r="E44" s="64"/>
      <c r="F44" s="64"/>
      <c r="G44" s="23"/>
      <c r="H44" s="179"/>
      <c r="I44" s="179"/>
      <c r="J44" s="55"/>
    </row>
    <row r="45" spans="1:10" ht="27.95" customHeight="1">
      <c r="A45" s="1555"/>
      <c r="B45" s="1556"/>
      <c r="C45" s="1448"/>
      <c r="D45" s="1449"/>
      <c r="E45" s="64"/>
      <c r="F45" s="64"/>
      <c r="G45" s="62"/>
      <c r="H45" s="179"/>
      <c r="I45" s="179"/>
      <c r="J45" s="55"/>
    </row>
    <row r="46" spans="1:10" ht="27.95" customHeight="1">
      <c r="A46" s="1509" t="s">
        <v>1133</v>
      </c>
      <c r="B46" s="1445" t="s">
        <v>1134</v>
      </c>
      <c r="C46" s="1448"/>
      <c r="D46" s="1449"/>
      <c r="E46" s="64" t="s">
        <v>936</v>
      </c>
      <c r="F46" s="1537" t="s">
        <v>1160</v>
      </c>
      <c r="G46" s="64" t="s">
        <v>942</v>
      </c>
      <c r="H46" s="179"/>
      <c r="I46" s="179"/>
      <c r="J46" s="55"/>
    </row>
    <row r="47" spans="1:10" ht="27.95" customHeight="1">
      <c r="A47" s="1546"/>
      <c r="B47" s="1445" t="s">
        <v>1135</v>
      </c>
      <c r="C47" s="1448"/>
      <c r="D47" s="1449"/>
      <c r="E47" s="64" t="s">
        <v>943</v>
      </c>
      <c r="F47" s="1537"/>
      <c r="G47" s="23"/>
      <c r="H47" s="179"/>
      <c r="I47" s="179"/>
      <c r="J47" s="55"/>
    </row>
    <row r="48" spans="1:10" ht="27.95" customHeight="1">
      <c r="A48" s="1554"/>
      <c r="B48" s="1445" t="s">
        <v>1136</v>
      </c>
      <c r="C48" s="1448"/>
      <c r="D48" s="1449"/>
      <c r="E48" s="64" t="s">
        <v>942</v>
      </c>
      <c r="F48" s="64"/>
      <c r="G48" s="23"/>
      <c r="H48" s="179"/>
      <c r="I48" s="179"/>
      <c r="J48" s="55"/>
    </row>
    <row r="49" spans="1:10" ht="27.95" customHeight="1">
      <c r="A49" s="1555"/>
      <c r="B49" s="1445" t="s">
        <v>1137</v>
      </c>
      <c r="C49" s="1448"/>
      <c r="D49" s="1449"/>
      <c r="E49" s="133"/>
      <c r="F49" s="64"/>
      <c r="G49" s="62"/>
      <c r="H49" s="179"/>
      <c r="I49" s="179"/>
      <c r="J49" s="55"/>
    </row>
    <row r="50" spans="1:10" ht="27.95" customHeight="1">
      <c r="A50" s="1555"/>
      <c r="B50" s="1445" t="s">
        <v>1157</v>
      </c>
      <c r="C50" s="1448"/>
      <c r="D50" s="1449"/>
      <c r="E50" s="133"/>
      <c r="F50" s="64"/>
      <c r="G50" s="62"/>
      <c r="H50" s="179"/>
      <c r="I50" s="179"/>
      <c r="J50" s="55"/>
    </row>
    <row r="51" spans="1:10" ht="27.95" customHeight="1">
      <c r="A51" s="1555"/>
      <c r="B51" s="1445"/>
      <c r="C51" s="1448"/>
      <c r="D51" s="1449"/>
      <c r="E51" s="133"/>
      <c r="F51" s="64"/>
      <c r="G51" s="62"/>
      <c r="H51" s="179"/>
      <c r="I51" s="179"/>
      <c r="J51" s="55"/>
    </row>
    <row r="52" spans="1:10" ht="27.95" customHeight="1">
      <c r="A52" s="1555"/>
      <c r="B52" s="1445"/>
      <c r="C52" s="1448"/>
      <c r="D52" s="1449"/>
      <c r="E52" s="133"/>
      <c r="F52" s="64"/>
      <c r="G52" s="62"/>
      <c r="H52" s="179"/>
      <c r="I52" s="179"/>
      <c r="J52" s="55"/>
    </row>
    <row r="53" spans="1:10" ht="27.95" customHeight="1">
      <c r="A53" s="1509"/>
      <c r="B53" s="1445" t="s">
        <v>1138</v>
      </c>
      <c r="C53" s="1552"/>
      <c r="D53" s="1553"/>
      <c r="E53" s="64" t="s">
        <v>70</v>
      </c>
      <c r="F53" s="1537" t="s">
        <v>944</v>
      </c>
      <c r="G53" s="64" t="s">
        <v>70</v>
      </c>
      <c r="H53" s="179"/>
      <c r="I53" s="179"/>
      <c r="J53" s="55"/>
    </row>
    <row r="54" spans="1:10" ht="27.95" customHeight="1">
      <c r="A54" s="1546"/>
      <c r="B54" s="1445" t="s">
        <v>1139</v>
      </c>
      <c r="C54" s="1552"/>
      <c r="D54" s="1553"/>
      <c r="E54" s="64"/>
      <c r="F54" s="64"/>
      <c r="G54" s="23"/>
      <c r="H54" s="179"/>
      <c r="I54" s="179"/>
      <c r="J54" s="55"/>
    </row>
    <row r="55" spans="1:10" ht="27.95" customHeight="1">
      <c r="A55" s="1555"/>
      <c r="B55" s="1445"/>
      <c r="C55" s="1552"/>
      <c r="D55" s="1553"/>
      <c r="E55" s="64"/>
      <c r="F55" s="64"/>
      <c r="G55" s="62"/>
      <c r="H55" s="179"/>
      <c r="I55" s="179"/>
      <c r="J55" s="55"/>
    </row>
    <row r="56" spans="1:10" ht="27.95" customHeight="1">
      <c r="A56" s="1555"/>
      <c r="B56" s="1445"/>
      <c r="C56" s="1552"/>
      <c r="D56" s="1553"/>
      <c r="E56" s="64"/>
      <c r="F56" s="64"/>
      <c r="G56" s="62"/>
      <c r="H56" s="179"/>
      <c r="I56" s="179"/>
      <c r="J56" s="55"/>
    </row>
    <row r="57" spans="1:10" ht="27.95" customHeight="1">
      <c r="A57" s="1555"/>
      <c r="B57" s="1445"/>
      <c r="C57" s="1552"/>
      <c r="D57" s="1553"/>
      <c r="E57" s="64"/>
      <c r="F57" s="64"/>
      <c r="G57" s="62"/>
      <c r="H57" s="179"/>
      <c r="I57" s="179"/>
      <c r="J57" s="55"/>
    </row>
    <row r="58" spans="1:10" ht="27.95" customHeight="1">
      <c r="A58" s="1586"/>
      <c r="B58" s="1587"/>
      <c r="C58" s="1588"/>
      <c r="D58" s="1589"/>
      <c r="E58" s="117"/>
      <c r="F58" s="117"/>
      <c r="G58" s="125"/>
      <c r="H58" s="1538"/>
      <c r="I58" s="1538"/>
      <c r="J58" s="56"/>
    </row>
    <row r="59" spans="1:10" ht="27.95" customHeight="1">
      <c r="A59" s="1184" t="s">
        <v>1144</v>
      </c>
      <c r="B59" s="1545" t="s">
        <v>1140</v>
      </c>
      <c r="C59" s="1446"/>
      <c r="D59" s="1447"/>
      <c r="E59" s="82" t="s">
        <v>936</v>
      </c>
      <c r="F59" s="1536" t="s">
        <v>945</v>
      </c>
      <c r="G59" s="82" t="s">
        <v>942</v>
      </c>
      <c r="H59" s="178"/>
      <c r="I59" s="178"/>
      <c r="J59" s="120"/>
    </row>
    <row r="60" spans="1:10" ht="27.95" customHeight="1">
      <c r="A60" s="1509"/>
      <c r="B60" s="1445" t="s">
        <v>1141</v>
      </c>
      <c r="C60" s="1448"/>
      <c r="D60" s="1449"/>
      <c r="E60" s="64" t="s">
        <v>943</v>
      </c>
      <c r="F60" s="64"/>
      <c r="G60" s="23"/>
      <c r="H60" s="179"/>
      <c r="I60" s="179"/>
      <c r="J60" s="55"/>
    </row>
    <row r="61" spans="1:10" ht="27.95" customHeight="1">
      <c r="A61" s="1546"/>
      <c r="B61" s="1445" t="s">
        <v>1142</v>
      </c>
      <c r="C61" s="1448"/>
      <c r="D61" s="1449"/>
      <c r="E61" s="64" t="s">
        <v>942</v>
      </c>
      <c r="F61" s="64"/>
      <c r="G61" s="62"/>
      <c r="H61" s="179"/>
      <c r="I61" s="179"/>
      <c r="J61" s="55"/>
    </row>
    <row r="62" spans="1:10" ht="27.95" customHeight="1">
      <c r="A62" s="1554"/>
      <c r="B62" s="1585" t="s">
        <v>1143</v>
      </c>
      <c r="C62" s="1558"/>
      <c r="D62" s="1559"/>
      <c r="E62" s="64"/>
      <c r="F62" s="64"/>
      <c r="G62" s="62"/>
      <c r="H62" s="179"/>
      <c r="I62" s="179"/>
      <c r="J62" s="55"/>
    </row>
    <row r="63" spans="1:10" ht="27.95" customHeight="1">
      <c r="A63" s="1554"/>
      <c r="B63" s="815" t="s">
        <v>189</v>
      </c>
      <c r="C63" s="816">
        <v>1</v>
      </c>
      <c r="D63" s="963" t="s">
        <v>86</v>
      </c>
      <c r="E63" s="64"/>
      <c r="F63" s="64"/>
      <c r="G63" s="62"/>
      <c r="H63" s="179"/>
      <c r="I63" s="179"/>
      <c r="J63" s="55"/>
    </row>
    <row r="64" spans="1:10" ht="27.95" customHeight="1">
      <c r="A64" s="1554"/>
      <c r="B64" s="815" t="s">
        <v>150</v>
      </c>
      <c r="C64" s="816">
        <v>1</v>
      </c>
      <c r="D64" s="963" t="s">
        <v>86</v>
      </c>
      <c r="E64" s="64"/>
      <c r="F64" s="64"/>
      <c r="G64" s="62"/>
      <c r="H64" s="179"/>
      <c r="I64" s="179"/>
      <c r="J64" s="55"/>
    </row>
    <row r="65" spans="1:10" ht="27.95" customHeight="1">
      <c r="A65" s="1554"/>
      <c r="B65" s="815" t="s">
        <v>30</v>
      </c>
      <c r="C65" s="816">
        <v>1</v>
      </c>
      <c r="D65" s="963" t="s">
        <v>86</v>
      </c>
      <c r="E65" s="64"/>
      <c r="F65" s="64"/>
      <c r="G65" s="62"/>
      <c r="H65" s="179"/>
      <c r="I65" s="179"/>
      <c r="J65" s="55"/>
    </row>
    <row r="66" spans="1:10" ht="27.95" customHeight="1">
      <c r="A66" s="1554"/>
      <c r="B66" s="815" t="s">
        <v>217</v>
      </c>
      <c r="C66" s="816">
        <f>SUM(C63:C65)</f>
        <v>3</v>
      </c>
      <c r="D66" s="963" t="s">
        <v>86</v>
      </c>
      <c r="E66" s="64"/>
      <c r="F66" s="64"/>
      <c r="G66" s="62"/>
      <c r="H66" s="179"/>
      <c r="I66" s="179"/>
      <c r="J66" s="55"/>
    </row>
    <row r="67" spans="1:10" ht="27.95" customHeight="1">
      <c r="A67" s="1554"/>
      <c r="B67" s="1557"/>
      <c r="C67" s="1558"/>
      <c r="D67" s="1559"/>
      <c r="E67" s="23"/>
      <c r="F67" s="64"/>
      <c r="G67" s="23"/>
      <c r="H67" s="179"/>
      <c r="I67" s="179"/>
      <c r="J67" s="55"/>
    </row>
    <row r="68" spans="1:10" ht="27.95" customHeight="1">
      <c r="A68" s="1554"/>
      <c r="B68" s="1557"/>
      <c r="C68" s="1558"/>
      <c r="D68" s="1559"/>
      <c r="E68" s="23"/>
      <c r="F68" s="64"/>
      <c r="G68" s="23"/>
      <c r="H68" s="179"/>
      <c r="I68" s="179"/>
      <c r="J68" s="55"/>
    </row>
    <row r="69" spans="1:10" ht="27.95" customHeight="1">
      <c r="A69" s="1509"/>
      <c r="B69" s="1445" t="s">
        <v>1145</v>
      </c>
      <c r="C69" s="1552"/>
      <c r="D69" s="1553"/>
      <c r="E69" s="64" t="s">
        <v>936</v>
      </c>
      <c r="F69" s="1537" t="s">
        <v>950</v>
      </c>
      <c r="G69" s="64" t="s">
        <v>942</v>
      </c>
      <c r="H69" s="179"/>
      <c r="I69" s="179"/>
      <c r="J69" s="55"/>
    </row>
    <row r="70" spans="1:10" ht="27.95" customHeight="1">
      <c r="A70" s="1546"/>
      <c r="B70" s="1445" t="s">
        <v>1146</v>
      </c>
      <c r="C70" s="1552"/>
      <c r="D70" s="1553"/>
      <c r="E70" s="64" t="s">
        <v>943</v>
      </c>
      <c r="F70" s="64"/>
      <c r="G70" s="23"/>
      <c r="H70" s="179"/>
      <c r="I70" s="179"/>
      <c r="J70" s="55"/>
    </row>
    <row r="71" spans="1:10" ht="27.95" customHeight="1">
      <c r="A71" s="1555"/>
      <c r="B71" s="1445" t="s">
        <v>1147</v>
      </c>
      <c r="C71" s="1552"/>
      <c r="D71" s="1553"/>
      <c r="E71" s="64" t="s">
        <v>942</v>
      </c>
      <c r="F71" s="64"/>
      <c r="G71" s="62"/>
      <c r="H71" s="179"/>
      <c r="I71" s="179"/>
      <c r="J71" s="55"/>
    </row>
    <row r="72" spans="1:10" ht="27.95" customHeight="1">
      <c r="A72" s="1555"/>
      <c r="B72" s="815" t="s">
        <v>189</v>
      </c>
      <c r="C72" s="816">
        <v>84</v>
      </c>
      <c r="D72" s="963" t="s">
        <v>244</v>
      </c>
      <c r="E72" s="64"/>
      <c r="F72" s="64"/>
      <c r="G72" s="62"/>
      <c r="H72" s="179"/>
      <c r="I72" s="179"/>
      <c r="J72" s="55"/>
    </row>
    <row r="73" spans="1:10" ht="27.95" customHeight="1">
      <c r="A73" s="1555"/>
      <c r="B73" s="815" t="s">
        <v>150</v>
      </c>
      <c r="C73" s="816">
        <v>2</v>
      </c>
      <c r="D73" s="963" t="s">
        <v>244</v>
      </c>
      <c r="E73" s="64"/>
      <c r="F73" s="64"/>
      <c r="G73" s="62"/>
      <c r="H73" s="179"/>
      <c r="I73" s="179"/>
      <c r="J73" s="55"/>
    </row>
    <row r="74" spans="1:10" ht="27.95" customHeight="1">
      <c r="A74" s="1555"/>
      <c r="B74" s="815" t="s">
        <v>30</v>
      </c>
      <c r="C74" s="816">
        <v>2</v>
      </c>
      <c r="D74" s="963" t="s">
        <v>244</v>
      </c>
      <c r="E74" s="64"/>
      <c r="F74" s="64"/>
      <c r="G74" s="62"/>
      <c r="H74" s="179"/>
      <c r="I74" s="179"/>
      <c r="J74" s="55"/>
    </row>
    <row r="75" spans="1:10" ht="27.95" customHeight="1">
      <c r="A75" s="1555"/>
      <c r="B75" s="815" t="s">
        <v>217</v>
      </c>
      <c r="C75" s="816">
        <f>SUM(C72:C74)</f>
        <v>88</v>
      </c>
      <c r="D75" s="963" t="s">
        <v>244</v>
      </c>
      <c r="E75" s="64"/>
      <c r="F75" s="64"/>
      <c r="G75" s="62"/>
      <c r="H75" s="179"/>
      <c r="I75" s="179"/>
      <c r="J75" s="55"/>
    </row>
    <row r="76" spans="1:10" ht="27.95" customHeight="1">
      <c r="A76" s="1555"/>
      <c r="B76" s="815"/>
      <c r="C76" s="816"/>
      <c r="D76" s="963"/>
      <c r="E76" s="64"/>
      <c r="F76" s="64"/>
      <c r="G76" s="62"/>
      <c r="H76" s="179"/>
      <c r="I76" s="179"/>
      <c r="J76" s="55"/>
    </row>
    <row r="77" spans="1:10" ht="27.95" customHeight="1">
      <c r="A77" s="1555"/>
      <c r="B77" s="1445"/>
      <c r="C77" s="1552"/>
      <c r="D77" s="1553"/>
      <c r="E77" s="64"/>
      <c r="F77" s="64"/>
      <c r="G77" s="62"/>
      <c r="H77" s="179"/>
      <c r="I77" s="179"/>
      <c r="J77" s="55"/>
    </row>
    <row r="78" spans="1:10" ht="27.95" customHeight="1">
      <c r="A78" s="1509" t="s">
        <v>1148</v>
      </c>
      <c r="B78" s="1445" t="s">
        <v>1150</v>
      </c>
      <c r="C78" s="1552"/>
      <c r="D78" s="1553"/>
      <c r="E78" s="64" t="s">
        <v>936</v>
      </c>
      <c r="F78" s="1537" t="s">
        <v>941</v>
      </c>
      <c r="G78" s="64" t="s">
        <v>942</v>
      </c>
      <c r="H78" s="179"/>
      <c r="I78" s="179"/>
      <c r="J78" s="55"/>
    </row>
    <row r="79" spans="1:10" ht="27.95" customHeight="1">
      <c r="A79" s="1546"/>
      <c r="B79" s="815" t="s">
        <v>189</v>
      </c>
      <c r="C79" s="816">
        <v>0</v>
      </c>
      <c r="D79" s="963" t="s">
        <v>244</v>
      </c>
      <c r="E79" s="64" t="s">
        <v>943</v>
      </c>
      <c r="F79" s="64"/>
      <c r="G79" s="23"/>
      <c r="H79" s="179"/>
      <c r="I79" s="179"/>
      <c r="J79" s="55"/>
    </row>
    <row r="80" spans="1:10" ht="27.95" customHeight="1">
      <c r="A80" s="1554"/>
      <c r="B80" s="815" t="s">
        <v>150</v>
      </c>
      <c r="C80" s="816">
        <v>0</v>
      </c>
      <c r="D80" s="963" t="s">
        <v>244</v>
      </c>
      <c r="E80" s="64" t="s">
        <v>942</v>
      </c>
      <c r="F80" s="64"/>
      <c r="G80" s="23"/>
      <c r="H80" s="179"/>
      <c r="I80" s="179"/>
      <c r="J80" s="55"/>
    </row>
    <row r="81" spans="1:10" ht="27.95" customHeight="1">
      <c r="A81" s="1554"/>
      <c r="B81" s="815" t="s">
        <v>30</v>
      </c>
      <c r="C81" s="816">
        <v>0</v>
      </c>
      <c r="D81" s="963" t="s">
        <v>244</v>
      </c>
      <c r="E81" s="64"/>
      <c r="F81" s="64"/>
      <c r="G81" s="23"/>
      <c r="H81" s="179"/>
      <c r="I81" s="179"/>
      <c r="J81" s="55"/>
    </row>
    <row r="82" spans="1:10" ht="27.95" customHeight="1">
      <c r="A82" s="1554"/>
      <c r="B82" s="815" t="s">
        <v>217</v>
      </c>
      <c r="C82" s="816">
        <f>SUM(C79:C81)</f>
        <v>0</v>
      </c>
      <c r="D82" s="963" t="s">
        <v>244</v>
      </c>
      <c r="E82" s="64"/>
      <c r="F82" s="64"/>
      <c r="G82" s="23"/>
      <c r="H82" s="179"/>
      <c r="I82" s="179"/>
      <c r="J82" s="55"/>
    </row>
    <row r="83" spans="1:10" ht="27.95" customHeight="1">
      <c r="A83" s="1554"/>
      <c r="B83" s="4726" t="s">
        <v>1149</v>
      </c>
      <c r="C83" s="4727"/>
      <c r="D83" s="4728"/>
      <c r="E83" s="64"/>
      <c r="F83" s="64"/>
      <c r="G83" s="23"/>
      <c r="H83" s="179"/>
      <c r="I83" s="179"/>
      <c r="J83" s="55"/>
    </row>
    <row r="84" spans="1:10" ht="27.95" customHeight="1">
      <c r="A84" s="1554"/>
      <c r="B84" s="1560"/>
      <c r="C84" s="1561"/>
      <c r="D84" s="1562"/>
      <c r="E84" s="64"/>
      <c r="F84" s="64"/>
      <c r="G84" s="23"/>
      <c r="H84" s="179"/>
      <c r="I84" s="179"/>
      <c r="J84" s="55"/>
    </row>
    <row r="85" spans="1:10" ht="27.95" customHeight="1">
      <c r="A85" s="1554"/>
      <c r="B85" s="1560"/>
      <c r="C85" s="1561"/>
      <c r="D85" s="1562"/>
      <c r="E85" s="64"/>
      <c r="F85" s="64"/>
      <c r="G85" s="23"/>
      <c r="H85" s="179"/>
      <c r="I85" s="179"/>
      <c r="J85" s="55"/>
    </row>
    <row r="86" spans="1:10" ht="27.95" customHeight="1">
      <c r="A86" s="1555"/>
      <c r="B86" s="1563"/>
      <c r="C86" s="1564"/>
      <c r="D86" s="1565"/>
      <c r="E86" s="1537"/>
      <c r="F86" s="64"/>
      <c r="G86" s="62"/>
      <c r="H86" s="179"/>
      <c r="I86" s="179"/>
      <c r="J86" s="55"/>
    </row>
    <row r="87" spans="1:10" ht="27.95" customHeight="1">
      <c r="A87" s="1586"/>
      <c r="B87" s="1590"/>
      <c r="C87" s="1591"/>
      <c r="D87" s="1592"/>
      <c r="E87" s="1593"/>
      <c r="F87" s="117"/>
      <c r="G87" s="125"/>
      <c r="H87" s="1538"/>
      <c r="I87" s="1538"/>
      <c r="J87" s="56"/>
    </row>
    <row r="88" spans="1:10" ht="27.95" customHeight="1">
      <c r="A88" s="1184" t="s">
        <v>1151</v>
      </c>
      <c r="B88" s="4541" t="s">
        <v>1152</v>
      </c>
      <c r="C88" s="4542"/>
      <c r="D88" s="4543"/>
      <c r="E88" s="10" t="s">
        <v>936</v>
      </c>
      <c r="F88" s="1536" t="s">
        <v>941</v>
      </c>
      <c r="G88" s="10" t="s">
        <v>942</v>
      </c>
      <c r="H88" s="1539"/>
      <c r="I88" s="1540"/>
      <c r="J88" s="90"/>
    </row>
    <row r="89" spans="1:10" ht="27.95" customHeight="1">
      <c r="A89" s="1055"/>
      <c r="B89" s="1566" t="s">
        <v>1158</v>
      </c>
      <c r="C89" s="1566"/>
      <c r="D89" s="1566"/>
      <c r="E89" s="955" t="s">
        <v>943</v>
      </c>
      <c r="F89" s="955"/>
      <c r="G89" s="955"/>
      <c r="H89" s="1541"/>
      <c r="I89" s="1542"/>
      <c r="J89" s="92"/>
    </row>
    <row r="90" spans="1:10" ht="27.95" customHeight="1">
      <c r="A90" s="1567"/>
      <c r="B90" s="791" t="s">
        <v>38</v>
      </c>
      <c r="C90" s="817">
        <v>15</v>
      </c>
      <c r="D90" s="818" t="s">
        <v>1153</v>
      </c>
      <c r="E90" s="955" t="s">
        <v>942</v>
      </c>
      <c r="F90" s="955"/>
      <c r="G90" s="955"/>
      <c r="H90" s="103"/>
      <c r="I90" s="1542"/>
      <c r="J90" s="92"/>
    </row>
    <row r="91" spans="1:10" ht="27.95" customHeight="1">
      <c r="A91" s="1568"/>
      <c r="B91" s="791" t="s">
        <v>168</v>
      </c>
      <c r="C91" s="817">
        <v>14</v>
      </c>
      <c r="D91" s="818" t="s">
        <v>1153</v>
      </c>
      <c r="E91" s="955"/>
      <c r="F91" s="100"/>
      <c r="G91" s="100"/>
      <c r="H91" s="103"/>
      <c r="I91" s="1542"/>
      <c r="J91" s="92"/>
    </row>
    <row r="92" spans="1:10" ht="27.95" customHeight="1">
      <c r="A92" s="1567"/>
      <c r="B92" s="791" t="s">
        <v>84</v>
      </c>
      <c r="C92" s="817">
        <v>14</v>
      </c>
      <c r="D92" s="818" t="s">
        <v>1153</v>
      </c>
      <c r="E92" s="91"/>
      <c r="F92" s="91"/>
      <c r="G92" s="100"/>
      <c r="H92" s="641"/>
      <c r="I92" s="1542"/>
      <c r="J92" s="92"/>
    </row>
    <row r="93" spans="1:10" ht="27.95" customHeight="1">
      <c r="A93" s="1567"/>
      <c r="B93" s="791" t="s">
        <v>192</v>
      </c>
      <c r="C93" s="817">
        <f>SUM(C90:C92)</f>
        <v>43</v>
      </c>
      <c r="D93" s="818" t="s">
        <v>1153</v>
      </c>
      <c r="E93" s="100"/>
      <c r="F93" s="100"/>
      <c r="G93" s="100"/>
      <c r="H93" s="641"/>
      <c r="I93" s="1542"/>
      <c r="J93" s="92"/>
    </row>
    <row r="94" spans="1:10" ht="27.95" customHeight="1">
      <c r="A94" s="1567"/>
      <c r="B94" s="791"/>
      <c r="C94" s="817"/>
      <c r="D94" s="818"/>
      <c r="E94" s="100"/>
      <c r="F94" s="100"/>
      <c r="G94" s="100"/>
      <c r="H94" s="641"/>
      <c r="I94" s="1542"/>
      <c r="J94" s="92"/>
    </row>
    <row r="95" spans="1:10" ht="27.95" customHeight="1">
      <c r="A95" s="1569"/>
      <c r="B95" s="4723" t="s">
        <v>1154</v>
      </c>
      <c r="C95" s="4724"/>
      <c r="D95" s="4725"/>
      <c r="E95" s="955" t="s">
        <v>936</v>
      </c>
      <c r="F95" s="1537" t="s">
        <v>941</v>
      </c>
      <c r="G95" s="955" t="s">
        <v>942</v>
      </c>
      <c r="H95" s="1543"/>
      <c r="I95" s="1543"/>
      <c r="J95" s="1544"/>
    </row>
    <row r="96" spans="1:10" ht="27.95" customHeight="1">
      <c r="A96" s="1486"/>
      <c r="B96" s="791" t="s">
        <v>38</v>
      </c>
      <c r="C96" s="817">
        <v>1</v>
      </c>
      <c r="D96" s="819" t="s">
        <v>1155</v>
      </c>
      <c r="E96" s="955" t="s">
        <v>943</v>
      </c>
      <c r="F96" s="955"/>
      <c r="G96" s="955"/>
      <c r="H96" s="103"/>
      <c r="I96" s="1542"/>
      <c r="J96" s="92"/>
    </row>
    <row r="97" spans="1:10" ht="27.95" customHeight="1">
      <c r="A97" s="1568"/>
      <c r="B97" s="791" t="s">
        <v>168</v>
      </c>
      <c r="C97" s="817">
        <v>1</v>
      </c>
      <c r="D97" s="819" t="s">
        <v>1155</v>
      </c>
      <c r="E97" s="955" t="s">
        <v>942</v>
      </c>
      <c r="F97" s="100"/>
      <c r="G97" s="100"/>
      <c r="H97" s="103"/>
      <c r="I97" s="1542"/>
      <c r="J97" s="92"/>
    </row>
    <row r="98" spans="1:10" ht="27.95" customHeight="1">
      <c r="A98" s="1567"/>
      <c r="B98" s="791" t="s">
        <v>84</v>
      </c>
      <c r="C98" s="817">
        <v>1</v>
      </c>
      <c r="D98" s="819" t="s">
        <v>1155</v>
      </c>
      <c r="E98" s="91"/>
      <c r="F98" s="91"/>
      <c r="G98" s="100"/>
      <c r="H98" s="641"/>
      <c r="I98" s="1542"/>
      <c r="J98" s="92"/>
    </row>
    <row r="99" spans="1:10" ht="27.95" customHeight="1">
      <c r="A99" s="1567"/>
      <c r="B99" s="791" t="s">
        <v>192</v>
      </c>
      <c r="C99" s="817">
        <v>3</v>
      </c>
      <c r="D99" s="819" t="s">
        <v>1155</v>
      </c>
      <c r="E99" s="91"/>
      <c r="F99" s="91"/>
      <c r="G99" s="100"/>
      <c r="H99" s="641"/>
      <c r="I99" s="1542"/>
      <c r="J99" s="92"/>
    </row>
    <row r="100" spans="1:10" ht="27.95" customHeight="1">
      <c r="A100" s="1567"/>
      <c r="B100" s="791"/>
      <c r="C100" s="1033"/>
      <c r="D100" s="818"/>
      <c r="E100" s="91"/>
      <c r="F100" s="91"/>
      <c r="G100" s="100"/>
      <c r="H100" s="641"/>
      <c r="I100" s="1542"/>
      <c r="J100" s="92"/>
    </row>
    <row r="101" spans="1:10" ht="27.95" customHeight="1">
      <c r="A101" s="1569"/>
      <c r="B101" s="1570"/>
      <c r="C101" s="1571"/>
      <c r="D101" s="1572"/>
      <c r="E101" s="955"/>
      <c r="F101" s="1537"/>
      <c r="G101" s="955"/>
      <c r="H101" s="1543"/>
      <c r="I101" s="1543"/>
      <c r="J101" s="1544"/>
    </row>
    <row r="102" spans="1:10" ht="27.95" customHeight="1">
      <c r="A102" s="1569"/>
      <c r="B102" s="1573"/>
      <c r="C102" s="1574"/>
      <c r="D102" s="1575"/>
      <c r="E102" s="955"/>
      <c r="F102" s="532"/>
      <c r="G102" s="532"/>
      <c r="H102" s="1543"/>
      <c r="I102" s="1543"/>
      <c r="J102" s="1544"/>
    </row>
    <row r="103" spans="1:10" ht="27.95" customHeight="1">
      <c r="A103" s="1569"/>
      <c r="B103" s="1573"/>
      <c r="C103" s="1574"/>
      <c r="D103" s="1575"/>
      <c r="E103" s="955"/>
      <c r="F103" s="532"/>
      <c r="G103" s="532"/>
      <c r="H103" s="1543"/>
      <c r="I103" s="1543"/>
      <c r="J103" s="1544"/>
    </row>
    <row r="104" spans="1:10" ht="27.95" customHeight="1">
      <c r="A104" s="1569"/>
      <c r="B104" s="1573"/>
      <c r="C104" s="1574"/>
      <c r="D104" s="1575"/>
      <c r="E104" s="955"/>
      <c r="F104" s="532"/>
      <c r="G104" s="532"/>
      <c r="H104" s="1543"/>
      <c r="I104" s="1543"/>
      <c r="J104" s="1544"/>
    </row>
    <row r="105" spans="1:10" ht="27.95" customHeight="1">
      <c r="A105" s="1569"/>
      <c r="B105" s="1573"/>
      <c r="C105" s="1574"/>
      <c r="D105" s="1575"/>
      <c r="E105" s="955"/>
      <c r="F105" s="532"/>
      <c r="G105" s="532"/>
      <c r="H105" s="1543"/>
      <c r="I105" s="1543"/>
      <c r="J105" s="1544"/>
    </row>
    <row r="106" spans="1:10" ht="27.95" customHeight="1">
      <c r="A106" s="1569"/>
      <c r="B106" s="1573"/>
      <c r="C106" s="1574"/>
      <c r="D106" s="1575"/>
      <c r="E106" s="955"/>
      <c r="F106" s="532"/>
      <c r="G106" s="532"/>
      <c r="H106" s="1543"/>
      <c r="I106" s="1543"/>
      <c r="J106" s="1544"/>
    </row>
    <row r="107" spans="1:10" ht="27.95" customHeight="1">
      <c r="A107" s="1569"/>
      <c r="B107" s="1573"/>
      <c r="C107" s="1574"/>
      <c r="D107" s="1575"/>
      <c r="E107" s="955"/>
      <c r="F107" s="532"/>
      <c r="G107" s="532"/>
      <c r="H107" s="1543"/>
      <c r="I107" s="1543"/>
      <c r="J107" s="1544"/>
    </row>
    <row r="108" spans="1:10" ht="27.95" customHeight="1">
      <c r="A108" s="1569"/>
      <c r="B108" s="1573"/>
      <c r="C108" s="1574"/>
      <c r="D108" s="1575"/>
      <c r="E108" s="955"/>
      <c r="F108" s="532"/>
      <c r="G108" s="532"/>
      <c r="H108" s="1543"/>
      <c r="I108" s="1543"/>
      <c r="J108" s="1544"/>
    </row>
    <row r="109" spans="1:10" ht="27.95" customHeight="1">
      <c r="A109" s="1569"/>
      <c r="B109" s="1573"/>
      <c r="C109" s="1574"/>
      <c r="D109" s="1575"/>
      <c r="E109" s="955"/>
      <c r="F109" s="532"/>
      <c r="G109" s="532"/>
      <c r="H109" s="1543"/>
      <c r="I109" s="1543"/>
      <c r="J109" s="1544"/>
    </row>
    <row r="110" spans="1:10" ht="27.95" customHeight="1">
      <c r="A110" s="1569"/>
      <c r="B110" s="1573"/>
      <c r="C110" s="1574"/>
      <c r="D110" s="1575"/>
      <c r="E110" s="955"/>
      <c r="F110" s="532"/>
      <c r="G110" s="532"/>
      <c r="H110" s="1543"/>
      <c r="I110" s="1543"/>
      <c r="J110" s="1544"/>
    </row>
    <row r="111" spans="1:10" ht="27.95" customHeight="1">
      <c r="A111" s="1569"/>
      <c r="B111" s="1576"/>
      <c r="C111" s="1577"/>
      <c r="D111" s="1578"/>
      <c r="E111" s="955"/>
      <c r="F111" s="91"/>
      <c r="G111" s="100"/>
      <c r="H111" s="641"/>
      <c r="I111" s="1542"/>
      <c r="J111" s="92"/>
    </row>
    <row r="112" spans="1:10" ht="27.95" customHeight="1">
      <c r="A112" s="1579"/>
      <c r="B112" s="964"/>
      <c r="C112" s="799"/>
      <c r="D112" s="965"/>
      <c r="E112" s="28"/>
      <c r="F112" s="28"/>
      <c r="G112" s="28"/>
      <c r="H112" s="20"/>
      <c r="I112" s="179"/>
      <c r="J112" s="539"/>
    </row>
    <row r="113" spans="1:10" ht="27.95" customHeight="1">
      <c r="A113" s="1580"/>
      <c r="B113" s="1581"/>
      <c r="C113" s="1582"/>
      <c r="D113" s="1583"/>
      <c r="E113" s="64"/>
      <c r="F113" s="64"/>
      <c r="G113" s="64"/>
      <c r="H113" s="179"/>
      <c r="I113" s="179"/>
      <c r="J113" s="539"/>
    </row>
    <row r="114" spans="1:10" ht="27.95" customHeight="1">
      <c r="A114" s="1584"/>
      <c r="B114" s="1581"/>
      <c r="C114" s="1582"/>
      <c r="D114" s="1583"/>
      <c r="E114" s="64"/>
      <c r="F114" s="64"/>
      <c r="G114" s="62"/>
      <c r="H114" s="180"/>
      <c r="I114" s="180"/>
      <c r="J114" s="539"/>
    </row>
    <row r="115" spans="1:10" ht="27.95" customHeight="1">
      <c r="A115" s="1285"/>
      <c r="B115" s="964"/>
      <c r="C115" s="799"/>
      <c r="D115" s="965"/>
      <c r="E115" s="64"/>
      <c r="F115" s="23"/>
      <c r="G115" s="23"/>
      <c r="H115" s="20"/>
      <c r="I115" s="31"/>
      <c r="J115" s="539"/>
    </row>
    <row r="116" spans="1:10" ht="27.95" customHeight="1">
      <c r="A116" s="1294"/>
      <c r="B116" s="978"/>
      <c r="C116" s="1376"/>
      <c r="D116" s="1377"/>
      <c r="E116" s="131"/>
      <c r="F116" s="131"/>
      <c r="G116" s="131"/>
      <c r="H116" s="77"/>
      <c r="I116" s="1453"/>
      <c r="J116" s="1360"/>
    </row>
    <row r="117" spans="1:10" ht="27.95" customHeight="1">
      <c r="A117" s="1183"/>
      <c r="B117" s="1183"/>
      <c r="C117" s="1183"/>
      <c r="D117" s="1183"/>
      <c r="E117" s="534"/>
      <c r="F117" s="534"/>
      <c r="G117" s="534"/>
      <c r="H117" s="534"/>
      <c r="I117" s="534"/>
      <c r="J117" s="534"/>
    </row>
  </sheetData>
  <mergeCells count="18">
    <mergeCell ref="B88:D88"/>
    <mergeCell ref="B95:D95"/>
    <mergeCell ref="B83:D83"/>
    <mergeCell ref="H5:J5"/>
    <mergeCell ref="B13:D13"/>
    <mergeCell ref="H13:J13"/>
    <mergeCell ref="B14:D14"/>
    <mergeCell ref="B12:D12"/>
    <mergeCell ref="H12:J12"/>
    <mergeCell ref="E6:G6"/>
    <mergeCell ref="H6:J6"/>
    <mergeCell ref="H7:J7"/>
    <mergeCell ref="H8:J8"/>
    <mergeCell ref="E9:G9"/>
    <mergeCell ref="E5:G5"/>
    <mergeCell ref="B1:D1"/>
    <mergeCell ref="B2:D2"/>
    <mergeCell ref="H3:J3"/>
  </mergeCells>
  <pageMargins left="0.59055118110236227" right="0.55118110236220474" top="0.59055118110236227" bottom="0.59055118110236227" header="0.31496062992125984" footer="0.15748031496062992"/>
  <pageSetup paperSize="9" scale="62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>
  <sheetPr codeName="Sheet33">
    <tabColor rgb="FF0000FF"/>
  </sheetPr>
  <dimension ref="A1:J60"/>
  <sheetViews>
    <sheetView topLeftCell="A16" workbookViewId="0">
      <selection activeCell="A34" sqref="A16:XFD34"/>
    </sheetView>
  </sheetViews>
  <sheetFormatPr defaultColWidth="9" defaultRowHeight="27.95" customHeight="1"/>
  <cols>
    <col min="1" max="1" width="55.625" style="50" customWidth="1"/>
    <col min="2" max="2" width="13.625" style="50" customWidth="1"/>
    <col min="3" max="3" width="26.25" style="50" customWidth="1"/>
    <col min="4" max="4" width="26.625" style="50" customWidth="1"/>
    <col min="5" max="7" width="14.625" style="50" customWidth="1"/>
    <col min="8" max="10" width="12.625" style="50" customWidth="1"/>
    <col min="11" max="16384" width="9" style="50"/>
  </cols>
  <sheetData>
    <row r="1" spans="1:10" ht="27.95" customHeight="1">
      <c r="A1" s="1" t="s">
        <v>1090</v>
      </c>
      <c r="B1" s="4422" t="s">
        <v>346</v>
      </c>
      <c r="C1" s="4422"/>
      <c r="D1" s="4422"/>
      <c r="E1" s="44"/>
      <c r="F1" s="43"/>
      <c r="G1" s="44"/>
      <c r="H1" s="44"/>
      <c r="I1" s="44"/>
      <c r="J1" s="44"/>
    </row>
    <row r="2" spans="1:10" ht="27.95" customHeight="1">
      <c r="A2" s="4" t="s">
        <v>0</v>
      </c>
      <c r="B2" s="4422" t="s">
        <v>347</v>
      </c>
      <c r="C2" s="4422"/>
      <c r="D2" s="4422"/>
      <c r="E2" s="45"/>
      <c r="F2" s="45"/>
      <c r="G2" s="45"/>
      <c r="H2" s="45"/>
      <c r="I2" s="45"/>
      <c r="J2" s="45"/>
    </row>
    <row r="3" spans="1:10" ht="27.95" customHeight="1">
      <c r="A3" s="6" t="s">
        <v>2</v>
      </c>
      <c r="B3" s="6" t="s">
        <v>3</v>
      </c>
      <c r="C3" s="6"/>
      <c r="D3" s="6"/>
      <c r="E3" s="6" t="s">
        <v>4</v>
      </c>
      <c r="F3" s="6"/>
      <c r="G3" s="6"/>
      <c r="H3" s="4366" t="s">
        <v>5</v>
      </c>
      <c r="I3" s="4366"/>
      <c r="J3" s="4366"/>
    </row>
    <row r="4" spans="1:10" ht="27.95" customHeight="1">
      <c r="A4" s="6" t="s">
        <v>6</v>
      </c>
      <c r="B4" s="51" t="s">
        <v>354</v>
      </c>
      <c r="C4" s="6"/>
      <c r="D4" s="6"/>
      <c r="E4" s="4721" t="s">
        <v>356</v>
      </c>
      <c r="F4" s="4722"/>
      <c r="G4" s="4722"/>
      <c r="H4" s="4367" t="s">
        <v>358</v>
      </c>
      <c r="I4" s="4367"/>
      <c r="J4" s="4367"/>
    </row>
    <row r="5" spans="1:10" ht="27.95" customHeight="1">
      <c r="A5" s="51" t="s">
        <v>224</v>
      </c>
      <c r="B5" s="51" t="s">
        <v>355</v>
      </c>
      <c r="C5" s="6"/>
      <c r="D5" s="6"/>
      <c r="E5" s="4696" t="s">
        <v>892</v>
      </c>
      <c r="F5" s="4696"/>
      <c r="G5" s="4696"/>
      <c r="H5" s="933"/>
      <c r="I5" s="933"/>
      <c r="J5" s="933"/>
    </row>
    <row r="6" spans="1:10" ht="27.95" customHeight="1">
      <c r="A6" s="51" t="s">
        <v>225</v>
      </c>
      <c r="B6" s="51"/>
      <c r="C6" s="6"/>
      <c r="D6" s="6"/>
      <c r="E6" s="4721"/>
      <c r="F6" s="4722"/>
      <c r="G6" s="4722"/>
      <c r="H6" s="4367"/>
      <c r="I6" s="4367"/>
      <c r="J6" s="4367"/>
    </row>
    <row r="7" spans="1:10" ht="27.95" customHeight="1">
      <c r="B7" s="6" t="s">
        <v>8</v>
      </c>
      <c r="C7" s="6"/>
      <c r="D7" s="6"/>
      <c r="E7" s="6" t="s">
        <v>11</v>
      </c>
      <c r="F7" s="6"/>
      <c r="G7" s="6"/>
      <c r="H7" s="4366" t="s">
        <v>12</v>
      </c>
      <c r="I7" s="4366"/>
      <c r="J7" s="4366"/>
    </row>
    <row r="8" spans="1:10" ht="27.95" customHeight="1">
      <c r="B8" s="51" t="s">
        <v>354</v>
      </c>
      <c r="C8" s="6"/>
      <c r="D8" s="6"/>
      <c r="E8" s="4721" t="s">
        <v>1108</v>
      </c>
      <c r="F8" s="4722"/>
      <c r="G8" s="4722"/>
      <c r="H8" s="4367" t="s">
        <v>240</v>
      </c>
      <c r="I8" s="4367"/>
      <c r="J8" s="4367"/>
    </row>
    <row r="9" spans="1:10" ht="27.95" customHeight="1">
      <c r="B9" s="51" t="s">
        <v>355</v>
      </c>
      <c r="C9" s="6"/>
      <c r="D9" s="6"/>
      <c r="E9" s="4722" t="s">
        <v>981</v>
      </c>
      <c r="F9" s="4722"/>
      <c r="G9" s="4722"/>
      <c r="H9" s="933"/>
      <c r="I9" s="933"/>
      <c r="J9" s="933"/>
    </row>
    <row r="10" spans="1:10" ht="27.95" customHeight="1">
      <c r="B10" s="6"/>
      <c r="C10" s="6"/>
      <c r="D10" s="6"/>
      <c r="E10" s="4721"/>
      <c r="F10" s="4722"/>
      <c r="G10" s="4722"/>
      <c r="H10" s="4367"/>
      <c r="I10" s="4367"/>
      <c r="J10" s="4367"/>
    </row>
    <row r="11" spans="1:10" ht="27.95" customHeight="1">
      <c r="B11" s="6"/>
      <c r="C11" s="6"/>
      <c r="D11" s="6"/>
      <c r="E11" s="4696"/>
      <c r="F11" s="4696"/>
      <c r="G11" s="4696"/>
      <c r="H11" s="4367"/>
      <c r="I11" s="4367"/>
      <c r="J11" s="4367"/>
    </row>
    <row r="12" spans="1:10" s="119" customFormat="1" ht="27.95" customHeight="1">
      <c r="A12" s="716" t="s">
        <v>15</v>
      </c>
      <c r="B12" s="4442" t="s">
        <v>16</v>
      </c>
      <c r="C12" s="4443"/>
      <c r="D12" s="4444"/>
      <c r="E12" s="715">
        <v>10</v>
      </c>
      <c r="F12" s="716">
        <v>11</v>
      </c>
      <c r="G12" s="717">
        <v>12</v>
      </c>
      <c r="H12" s="4442" t="s">
        <v>933</v>
      </c>
      <c r="I12" s="4443"/>
      <c r="J12" s="4444"/>
    </row>
    <row r="13" spans="1:10" s="119" customFormat="1" ht="27.95" customHeight="1">
      <c r="A13" s="913" t="s">
        <v>17</v>
      </c>
      <c r="B13" s="4446" t="s">
        <v>18</v>
      </c>
      <c r="C13" s="4446"/>
      <c r="D13" s="4446"/>
      <c r="E13" s="718" t="s">
        <v>934</v>
      </c>
      <c r="F13" s="719" t="s">
        <v>935</v>
      </c>
      <c r="G13" s="720" t="s">
        <v>936</v>
      </c>
      <c r="H13" s="4445" t="s">
        <v>937</v>
      </c>
      <c r="I13" s="4446"/>
      <c r="J13" s="4447"/>
    </row>
    <row r="14" spans="1:10" s="119" customFormat="1" ht="27.95" customHeight="1">
      <c r="A14" s="914"/>
      <c r="B14" s="4456" t="s">
        <v>19</v>
      </c>
      <c r="C14" s="4456"/>
      <c r="D14" s="4456"/>
      <c r="E14" s="721"/>
      <c r="F14" s="722"/>
      <c r="G14" s="723" t="s">
        <v>938</v>
      </c>
      <c r="H14" s="724" t="s">
        <v>947</v>
      </c>
      <c r="I14" s="724" t="s">
        <v>948</v>
      </c>
      <c r="J14" s="724" t="s">
        <v>20</v>
      </c>
    </row>
    <row r="15" spans="1:10" ht="27.95" customHeight="1">
      <c r="A15" s="1426" t="s">
        <v>1163</v>
      </c>
      <c r="B15" s="1427" t="s">
        <v>1164</v>
      </c>
      <c r="C15" s="1428"/>
      <c r="D15" s="1429"/>
      <c r="E15" s="929" t="s">
        <v>936</v>
      </c>
      <c r="F15" s="39" t="s">
        <v>1064</v>
      </c>
      <c r="G15" s="10" t="s">
        <v>1107</v>
      </c>
      <c r="H15" s="72"/>
      <c r="I15" s="72"/>
      <c r="J15" s="72"/>
    </row>
    <row r="16" spans="1:10" ht="27.95" customHeight="1">
      <c r="A16" s="1426" t="s">
        <v>1106</v>
      </c>
      <c r="B16" s="1427" t="s">
        <v>1065</v>
      </c>
      <c r="C16" s="1428"/>
      <c r="D16" s="1429"/>
      <c r="E16" s="776" t="s">
        <v>943</v>
      </c>
      <c r="F16" s="934" t="s">
        <v>1066</v>
      </c>
      <c r="G16" s="64"/>
      <c r="H16" s="72"/>
      <c r="I16" s="72"/>
      <c r="J16" s="72"/>
    </row>
    <row r="17" spans="1:10" ht="27.95" customHeight="1">
      <c r="A17" s="1426"/>
      <c r="B17" s="811" t="s">
        <v>348</v>
      </c>
      <c r="C17" s="1428" t="s">
        <v>1067</v>
      </c>
      <c r="D17" s="1429"/>
      <c r="E17" s="776" t="s">
        <v>942</v>
      </c>
      <c r="F17" s="934"/>
      <c r="G17" s="64"/>
      <c r="H17" s="72"/>
      <c r="I17" s="72"/>
      <c r="J17" s="72"/>
    </row>
    <row r="18" spans="1:10" ht="27.95" customHeight="1">
      <c r="A18" s="1426"/>
      <c r="B18" s="811" t="s">
        <v>349</v>
      </c>
      <c r="C18" s="1428" t="s">
        <v>1067</v>
      </c>
      <c r="D18" s="1429"/>
      <c r="E18" s="72"/>
      <c r="F18" s="72"/>
      <c r="G18" s="72"/>
      <c r="H18" s="72"/>
      <c r="I18" s="72"/>
      <c r="J18" s="72"/>
    </row>
    <row r="19" spans="1:10" ht="27.95" customHeight="1">
      <c r="A19" s="1426"/>
      <c r="B19" s="811" t="s">
        <v>351</v>
      </c>
      <c r="C19" s="1428" t="s">
        <v>1067</v>
      </c>
      <c r="D19" s="1430"/>
      <c r="E19" s="72"/>
      <c r="F19" s="72"/>
      <c r="G19" s="72"/>
      <c r="H19" s="72"/>
      <c r="I19" s="72"/>
      <c r="J19" s="72"/>
    </row>
    <row r="20" spans="1:10" ht="27.95" customHeight="1">
      <c r="A20" s="1426"/>
      <c r="B20" s="811" t="s">
        <v>110</v>
      </c>
      <c r="C20" s="1428" t="s">
        <v>1278</v>
      </c>
      <c r="D20" s="1648"/>
      <c r="E20" s="72"/>
      <c r="F20" s="72"/>
      <c r="G20" s="72"/>
      <c r="H20" s="72"/>
      <c r="I20" s="72"/>
      <c r="J20" s="72"/>
    </row>
    <row r="21" spans="1:10" ht="27.95" customHeight="1">
      <c r="A21" s="1426"/>
      <c r="B21" s="811"/>
      <c r="C21" s="1428"/>
      <c r="D21" s="1430"/>
      <c r="E21" s="55"/>
      <c r="F21" s="55"/>
      <c r="G21" s="55"/>
      <c r="H21" s="55"/>
      <c r="I21" s="72"/>
      <c r="J21" s="72"/>
    </row>
    <row r="22" spans="1:10" ht="27.95" customHeight="1">
      <c r="A22" s="1426"/>
      <c r="B22" s="1427" t="s">
        <v>1165</v>
      </c>
      <c r="C22" s="1428"/>
      <c r="D22" s="1429"/>
      <c r="E22" s="955" t="s">
        <v>936</v>
      </c>
      <c r="F22" s="955" t="s">
        <v>1064</v>
      </c>
      <c r="G22" s="955" t="s">
        <v>1107</v>
      </c>
      <c r="H22" s="55"/>
      <c r="I22" s="72"/>
      <c r="J22" s="72"/>
    </row>
    <row r="23" spans="1:10" ht="27.95" customHeight="1">
      <c r="A23" s="1426"/>
      <c r="B23" s="1427" t="s">
        <v>1068</v>
      </c>
      <c r="C23" s="1428"/>
      <c r="D23" s="1429"/>
      <c r="E23" s="776" t="s">
        <v>943</v>
      </c>
      <c r="F23" s="39" t="s">
        <v>950</v>
      </c>
      <c r="G23" s="64"/>
      <c r="H23" s="72"/>
      <c r="I23" s="72"/>
      <c r="J23" s="72"/>
    </row>
    <row r="24" spans="1:10" ht="27.95" customHeight="1">
      <c r="A24" s="1426"/>
      <c r="B24" s="811" t="s">
        <v>348</v>
      </c>
      <c r="C24" s="1428" t="s">
        <v>1069</v>
      </c>
      <c r="D24" s="1430"/>
      <c r="E24" s="776" t="s">
        <v>942</v>
      </c>
      <c r="F24" s="934"/>
      <c r="G24" s="64"/>
      <c r="H24" s="72"/>
      <c r="I24" s="72"/>
      <c r="J24" s="72"/>
    </row>
    <row r="25" spans="1:10" ht="27.95" customHeight="1">
      <c r="A25" s="1426"/>
      <c r="B25" s="811" t="s">
        <v>349</v>
      </c>
      <c r="C25" s="1428" t="s">
        <v>1069</v>
      </c>
      <c r="D25" s="1430"/>
      <c r="E25" s="776"/>
      <c r="F25" s="934"/>
      <c r="G25" s="64"/>
      <c r="H25" s="72"/>
      <c r="I25" s="72"/>
      <c r="J25" s="72"/>
    </row>
    <row r="26" spans="1:10" ht="27.95" customHeight="1">
      <c r="A26" s="1426"/>
      <c r="B26" s="811" t="s">
        <v>351</v>
      </c>
      <c r="C26" s="1428" t="s">
        <v>1069</v>
      </c>
      <c r="D26" s="1430"/>
      <c r="E26" s="72"/>
      <c r="F26" s="72"/>
      <c r="G26" s="72"/>
      <c r="H26" s="72"/>
      <c r="I26" s="72"/>
      <c r="J26" s="72"/>
    </row>
    <row r="27" spans="1:10" ht="27.95" customHeight="1">
      <c r="A27" s="1443"/>
      <c r="B27" s="811" t="s">
        <v>110</v>
      </c>
      <c r="C27" s="1428" t="s">
        <v>1279</v>
      </c>
      <c r="D27" s="1430"/>
      <c r="E27" s="55"/>
      <c r="F27" s="55"/>
      <c r="G27" s="55"/>
      <c r="H27" s="55"/>
      <c r="I27" s="55"/>
      <c r="J27" s="55"/>
    </row>
    <row r="28" spans="1:10" ht="27.95" customHeight="1">
      <c r="A28" s="1443"/>
      <c r="B28" s="811"/>
      <c r="C28" s="1444"/>
      <c r="D28" s="1430"/>
      <c r="E28" s="173"/>
      <c r="F28" s="55"/>
      <c r="G28" s="55"/>
      <c r="H28" s="55"/>
      <c r="I28" s="55"/>
      <c r="J28" s="55"/>
    </row>
    <row r="29" spans="1:10" ht="27.95" customHeight="1">
      <c r="A29" s="1431"/>
      <c r="B29" s="1432"/>
      <c r="C29" s="1433"/>
      <c r="D29" s="1434"/>
      <c r="E29" s="176"/>
      <c r="F29" s="56"/>
      <c r="G29" s="56"/>
      <c r="H29" s="56"/>
      <c r="I29" s="56"/>
      <c r="J29" s="56"/>
    </row>
    <row r="30" spans="1:10" ht="27.95" customHeight="1">
      <c r="A30" s="1435" t="s">
        <v>1166</v>
      </c>
      <c r="B30" s="1436" t="s">
        <v>1167</v>
      </c>
      <c r="C30" s="1437"/>
      <c r="D30" s="1438"/>
      <c r="E30" s="924" t="s">
        <v>936</v>
      </c>
      <c r="F30" s="10" t="s">
        <v>1064</v>
      </c>
      <c r="G30" s="10" t="s">
        <v>1107</v>
      </c>
      <c r="H30" s="120"/>
      <c r="I30" s="120"/>
      <c r="J30" s="120"/>
    </row>
    <row r="31" spans="1:10" ht="27.95" customHeight="1">
      <c r="A31" s="1426" t="s">
        <v>1070</v>
      </c>
      <c r="B31" s="1427" t="s">
        <v>1071</v>
      </c>
      <c r="C31" s="1428"/>
      <c r="D31" s="1429"/>
      <c r="E31" s="776" t="s">
        <v>943</v>
      </c>
      <c r="F31" s="39" t="s">
        <v>946</v>
      </c>
      <c r="G31" s="64"/>
      <c r="H31" s="72"/>
      <c r="I31" s="72"/>
      <c r="J31" s="72"/>
    </row>
    <row r="32" spans="1:10" ht="27.95" customHeight="1">
      <c r="A32" s="1426"/>
      <c r="B32" s="1427" t="s">
        <v>1072</v>
      </c>
      <c r="C32" s="1428"/>
      <c r="D32" s="1429"/>
      <c r="E32" s="776" t="s">
        <v>942</v>
      </c>
      <c r="F32" s="934"/>
      <c r="G32" s="64"/>
      <c r="H32" s="72"/>
      <c r="I32" s="72"/>
      <c r="J32" s="72"/>
    </row>
    <row r="33" spans="1:10" ht="27.95" customHeight="1">
      <c r="A33" s="1426"/>
      <c r="B33" s="811" t="s">
        <v>348</v>
      </c>
      <c r="C33" s="1428" t="s">
        <v>1067</v>
      </c>
      <c r="D33" s="1430"/>
      <c r="E33" s="776"/>
      <c r="F33" s="934"/>
      <c r="G33" s="64"/>
      <c r="H33" s="72"/>
      <c r="I33" s="72"/>
      <c r="J33" s="72"/>
    </row>
    <row r="34" spans="1:10" ht="27.95" customHeight="1">
      <c r="A34" s="1426"/>
      <c r="B34" s="811" t="s">
        <v>349</v>
      </c>
      <c r="C34" s="1428" t="s">
        <v>1067</v>
      </c>
      <c r="D34" s="1430"/>
      <c r="E34" s="776"/>
      <c r="F34" s="934"/>
      <c r="G34" s="64"/>
      <c r="H34" s="72"/>
      <c r="I34" s="72"/>
      <c r="J34" s="72"/>
    </row>
    <row r="35" spans="1:10" ht="27.95" customHeight="1">
      <c r="A35" s="1426"/>
      <c r="B35" s="811" t="s">
        <v>351</v>
      </c>
      <c r="C35" s="1428" t="s">
        <v>1067</v>
      </c>
      <c r="D35" s="1430"/>
      <c r="E35" s="55"/>
      <c r="F35" s="55"/>
      <c r="G35" s="55"/>
      <c r="H35" s="72"/>
      <c r="I35" s="72"/>
      <c r="J35" s="72"/>
    </row>
    <row r="36" spans="1:10" ht="27.95" customHeight="1">
      <c r="A36" s="1426"/>
      <c r="B36" s="811" t="s">
        <v>110</v>
      </c>
      <c r="C36" s="1428" t="s">
        <v>1278</v>
      </c>
      <c r="D36" s="1429"/>
      <c r="E36" s="55"/>
      <c r="F36" s="55"/>
      <c r="G36" s="55"/>
      <c r="H36" s="72"/>
      <c r="I36" s="72"/>
      <c r="J36" s="72"/>
    </row>
    <row r="37" spans="1:10" ht="27.95" customHeight="1">
      <c r="A37" s="1426"/>
      <c r="B37" s="1439"/>
      <c r="C37" s="1428"/>
      <c r="D37" s="1429"/>
      <c r="E37" s="55"/>
      <c r="F37" s="55"/>
      <c r="G37" s="55"/>
      <c r="H37" s="72"/>
      <c r="I37" s="72"/>
      <c r="J37" s="72"/>
    </row>
    <row r="38" spans="1:10" ht="27.95" customHeight="1">
      <c r="A38" s="1426" t="s">
        <v>1168</v>
      </c>
      <c r="B38" s="1427" t="s">
        <v>1169</v>
      </c>
      <c r="C38" s="1428"/>
      <c r="D38" s="1429"/>
      <c r="E38" s="955" t="s">
        <v>936</v>
      </c>
      <c r="F38" s="955" t="s">
        <v>941</v>
      </c>
      <c r="G38" s="955" t="s">
        <v>942</v>
      </c>
      <c r="H38" s="72"/>
      <c r="I38" s="72"/>
      <c r="J38" s="72"/>
    </row>
    <row r="39" spans="1:10" ht="27.95" customHeight="1">
      <c r="A39" s="1426"/>
      <c r="B39" s="1427" t="s">
        <v>1073</v>
      </c>
      <c r="C39" s="1428"/>
      <c r="D39" s="1429"/>
      <c r="E39" s="955" t="s">
        <v>943</v>
      </c>
      <c r="F39" s="955"/>
      <c r="G39" s="64" t="s">
        <v>22</v>
      </c>
      <c r="H39" s="72"/>
      <c r="I39" s="72"/>
      <c r="J39" s="72"/>
    </row>
    <row r="40" spans="1:10" ht="27.95" customHeight="1">
      <c r="A40" s="1426"/>
      <c r="B40" s="811" t="s">
        <v>348</v>
      </c>
      <c r="C40" s="1440"/>
      <c r="D40" s="1430"/>
      <c r="E40" s="955" t="s">
        <v>942</v>
      </c>
      <c r="F40" s="955"/>
      <c r="G40" s="64"/>
      <c r="H40" s="72"/>
      <c r="I40" s="72"/>
      <c r="J40" s="72"/>
    </row>
    <row r="41" spans="1:10" ht="27.95" customHeight="1">
      <c r="A41" s="1426"/>
      <c r="B41" s="811" t="s">
        <v>349</v>
      </c>
      <c r="C41" s="4730" t="s">
        <v>1074</v>
      </c>
      <c r="D41" s="4731"/>
      <c r="E41" s="72"/>
      <c r="F41" s="72"/>
      <c r="G41" s="72"/>
      <c r="H41" s="72"/>
      <c r="I41" s="72"/>
      <c r="J41" s="72"/>
    </row>
    <row r="42" spans="1:10" ht="27.95" customHeight="1">
      <c r="A42" s="1426"/>
      <c r="B42" s="811" t="s">
        <v>351</v>
      </c>
      <c r="C42" s="4730"/>
      <c r="D42" s="4731"/>
      <c r="E42" s="72"/>
      <c r="F42" s="72"/>
      <c r="G42" s="72"/>
      <c r="H42" s="72"/>
      <c r="I42" s="72"/>
      <c r="J42" s="72"/>
    </row>
    <row r="43" spans="1:10" ht="27.95" customHeight="1">
      <c r="A43" s="1426"/>
      <c r="B43" s="811" t="s">
        <v>110</v>
      </c>
      <c r="C43" s="4730" t="s">
        <v>1075</v>
      </c>
      <c r="D43" s="4731"/>
      <c r="E43" s="72"/>
      <c r="F43" s="72"/>
      <c r="G43" s="72"/>
      <c r="H43" s="72"/>
      <c r="I43" s="72"/>
      <c r="J43" s="72"/>
    </row>
    <row r="44" spans="1:10" ht="27.95" customHeight="1">
      <c r="A44" s="1426"/>
      <c r="B44" s="811"/>
      <c r="C44" s="1440"/>
      <c r="D44" s="1430"/>
      <c r="E44" s="55"/>
      <c r="F44" s="55"/>
      <c r="G44" s="55"/>
      <c r="H44" s="72"/>
      <c r="I44" s="72"/>
      <c r="J44" s="72"/>
    </row>
    <row r="45" spans="1:10" ht="27.95" customHeight="1">
      <c r="A45" s="1426"/>
      <c r="B45" s="1427" t="s">
        <v>1170</v>
      </c>
      <c r="C45" s="1428"/>
      <c r="D45" s="1429"/>
      <c r="E45" s="955" t="s">
        <v>936</v>
      </c>
      <c r="F45" s="955" t="s">
        <v>1064</v>
      </c>
      <c r="G45" s="955" t="s">
        <v>942</v>
      </c>
      <c r="H45" s="72"/>
      <c r="I45" s="72"/>
      <c r="J45" s="72"/>
    </row>
    <row r="46" spans="1:10" ht="27.95" customHeight="1">
      <c r="A46" s="1426"/>
      <c r="B46" s="1427" t="s">
        <v>1076</v>
      </c>
      <c r="C46" s="1428"/>
      <c r="D46" s="1429"/>
      <c r="E46" s="776" t="s">
        <v>943</v>
      </c>
      <c r="F46" s="39" t="s">
        <v>946</v>
      </c>
      <c r="G46" s="64" t="s">
        <v>22</v>
      </c>
      <c r="H46" s="72"/>
      <c r="I46" s="72"/>
      <c r="J46" s="72"/>
    </row>
    <row r="47" spans="1:10" ht="27.95" customHeight="1">
      <c r="A47" s="1426"/>
      <c r="B47" s="811" t="s">
        <v>348</v>
      </c>
      <c r="C47" s="1440"/>
      <c r="D47" s="1430"/>
      <c r="E47" s="776" t="s">
        <v>942</v>
      </c>
      <c r="F47" s="934"/>
      <c r="G47" s="64"/>
      <c r="H47" s="72"/>
      <c r="I47" s="72"/>
      <c r="J47" s="72"/>
    </row>
    <row r="48" spans="1:10" ht="27.95" customHeight="1">
      <c r="A48" s="1426"/>
      <c r="B48" s="811" t="s">
        <v>349</v>
      </c>
      <c r="C48" s="4730" t="s">
        <v>1077</v>
      </c>
      <c r="D48" s="4731"/>
      <c r="E48" s="72"/>
      <c r="F48" s="72"/>
      <c r="G48" s="72"/>
      <c r="H48" s="72"/>
      <c r="I48" s="72"/>
      <c r="J48" s="72"/>
    </row>
    <row r="49" spans="1:10" ht="27.95" customHeight="1">
      <c r="A49" s="1426"/>
      <c r="B49" s="811" t="s">
        <v>351</v>
      </c>
      <c r="C49" s="4730"/>
      <c r="D49" s="4731"/>
      <c r="E49" s="72"/>
      <c r="F49" s="72"/>
      <c r="G49" s="72"/>
      <c r="H49" s="72"/>
      <c r="I49" s="72"/>
      <c r="J49" s="72"/>
    </row>
    <row r="50" spans="1:10" ht="27.95" customHeight="1">
      <c r="A50" s="1426"/>
      <c r="B50" s="811" t="s">
        <v>110</v>
      </c>
      <c r="C50" s="4730" t="s">
        <v>1078</v>
      </c>
      <c r="D50" s="4731"/>
      <c r="E50" s="72"/>
      <c r="F50" s="72"/>
      <c r="G50" s="72"/>
      <c r="H50" s="72"/>
      <c r="I50" s="72"/>
      <c r="J50" s="72"/>
    </row>
    <row r="51" spans="1:10" ht="27.95" customHeight="1">
      <c r="A51" s="1426"/>
      <c r="B51" s="1427"/>
      <c r="C51" s="1441" t="s">
        <v>1079</v>
      </c>
      <c r="D51" s="1429"/>
      <c r="E51" s="72"/>
      <c r="F51" s="72"/>
      <c r="G51" s="72"/>
      <c r="H51" s="72"/>
      <c r="I51" s="72"/>
      <c r="J51" s="72"/>
    </row>
    <row r="52" spans="1:10" ht="27.95" customHeight="1">
      <c r="A52" s="1426"/>
      <c r="B52" s="1427"/>
      <c r="C52" s="1441"/>
      <c r="D52" s="1429"/>
      <c r="E52" s="72"/>
      <c r="F52" s="72"/>
      <c r="G52" s="72"/>
      <c r="H52" s="72"/>
      <c r="I52" s="72"/>
      <c r="J52" s="72"/>
    </row>
    <row r="53" spans="1:10" ht="27.95" customHeight="1">
      <c r="A53" s="1426"/>
      <c r="B53" s="1427"/>
      <c r="C53" s="1441"/>
      <c r="D53" s="1429"/>
      <c r="E53" s="72"/>
      <c r="F53" s="72"/>
      <c r="G53" s="72"/>
      <c r="H53" s="72"/>
      <c r="I53" s="72"/>
      <c r="J53" s="72"/>
    </row>
    <row r="54" spans="1:10" ht="27.95" customHeight="1">
      <c r="A54" s="1426"/>
      <c r="B54" s="1427"/>
      <c r="C54" s="1441"/>
      <c r="D54" s="1429"/>
      <c r="E54" s="72"/>
      <c r="F54" s="72"/>
      <c r="G54" s="72"/>
      <c r="H54" s="72"/>
      <c r="I54" s="72"/>
      <c r="J54" s="72"/>
    </row>
    <row r="55" spans="1:10" ht="27.95" customHeight="1">
      <c r="A55" s="1426"/>
      <c r="B55" s="1427"/>
      <c r="C55" s="1441"/>
      <c r="D55" s="1429"/>
      <c r="E55" s="72"/>
      <c r="F55" s="72"/>
      <c r="G55" s="72"/>
      <c r="H55" s="72"/>
      <c r="I55" s="72"/>
      <c r="J55" s="72"/>
    </row>
    <row r="56" spans="1:10" ht="27.95" customHeight="1">
      <c r="A56" s="1426"/>
      <c r="B56" s="1427"/>
      <c r="C56" s="1441"/>
      <c r="D56" s="1429"/>
      <c r="E56" s="72"/>
      <c r="F56" s="72"/>
      <c r="G56" s="72"/>
      <c r="H56" s="72"/>
      <c r="I56" s="72"/>
      <c r="J56" s="72"/>
    </row>
    <row r="57" spans="1:10" ht="27.95" customHeight="1">
      <c r="A57" s="1426"/>
      <c r="B57" s="1427"/>
      <c r="C57" s="1441"/>
      <c r="D57" s="1429"/>
      <c r="E57" s="72"/>
      <c r="F57" s="72"/>
      <c r="G57" s="72"/>
      <c r="H57" s="72"/>
      <c r="I57" s="72"/>
      <c r="J57" s="72"/>
    </row>
    <row r="58" spans="1:10" ht="27.95" customHeight="1">
      <c r="A58" s="1431"/>
      <c r="B58" s="1442"/>
      <c r="C58" s="1433"/>
      <c r="D58" s="1434"/>
      <c r="E58" s="56"/>
      <c r="F58" s="56"/>
      <c r="G58" s="56"/>
      <c r="H58" s="56"/>
      <c r="I58" s="56"/>
      <c r="J58" s="56"/>
    </row>
    <row r="59" spans="1:10" ht="27.95" customHeight="1">
      <c r="A59" s="534"/>
      <c r="B59" s="556" t="s">
        <v>660</v>
      </c>
      <c r="C59" s="556" t="s">
        <v>137</v>
      </c>
      <c r="D59" s="534"/>
      <c r="E59" s="534"/>
      <c r="F59" s="534"/>
      <c r="G59" s="534"/>
      <c r="H59" s="534"/>
      <c r="I59" s="534"/>
      <c r="J59" s="534"/>
    </row>
    <row r="60" spans="1:10" ht="27.95" customHeight="1">
      <c r="B60" s="428">
        <v>1</v>
      </c>
      <c r="C60" s="428">
        <v>2</v>
      </c>
      <c r="G60" s="50">
        <f>'[1]GOAL(เป้าหมาย)'!C115+'[1]C1(CR1 และ  CR2)(ลูกค้า)'!C228+'[1]I1(OM1)(งานก่อสร้าง)'!C88+'[1]I2(OM2)(SAIFISAIDI)'!C30+'[1]I3(OM2)(LOSS)'!C199+'[1]I4(OM2)(งานขยายเขต)'!C59+'[1]I4(OM3)(SLA)'!C77+'[1]I5(IP 1)(นวัตกรรม)(GIS) (TAMS)'!C86+'[1]L1(HR1)'!C87+'[1]L2(HR 2)'!C60+'[1]L3(OC1)(ความปลอดภัย,นโยบาย ผวก)'!C115+'[1]L4(OC 2)(CG)'!C59+'[1]L4(OC 2)(CSR)'!C143+'[1]L4(OC 2)(ISO 26000)'!C32+'[1]L4(OC 2)(ความเสี่ยงควบคุมภายใน)'!C60+'[1]L5(OC 3)(SEPA)'!C196</f>
        <v>133</v>
      </c>
    </row>
  </sheetData>
  <mergeCells count="27">
    <mergeCell ref="C48:D48"/>
    <mergeCell ref="C49:D49"/>
    <mergeCell ref="C50:D50"/>
    <mergeCell ref="B13:D13"/>
    <mergeCell ref="H13:J13"/>
    <mergeCell ref="B14:D14"/>
    <mergeCell ref="C41:D41"/>
    <mergeCell ref="C42:D42"/>
    <mergeCell ref="C43:D43"/>
    <mergeCell ref="E10:G10"/>
    <mergeCell ref="H10:J10"/>
    <mergeCell ref="E11:G11"/>
    <mergeCell ref="H11:J11"/>
    <mergeCell ref="B12:D12"/>
    <mergeCell ref="H12:J12"/>
    <mergeCell ref="E9:G9"/>
    <mergeCell ref="B1:D1"/>
    <mergeCell ref="B2:D2"/>
    <mergeCell ref="H3:J3"/>
    <mergeCell ref="E4:G4"/>
    <mergeCell ref="H4:J4"/>
    <mergeCell ref="E5:G5"/>
    <mergeCell ref="E6:G6"/>
    <mergeCell ref="H6:J6"/>
    <mergeCell ref="H7:J7"/>
    <mergeCell ref="E8:G8"/>
    <mergeCell ref="H8:J8"/>
  </mergeCells>
  <pageMargins left="0.59055118110236227" right="0.55118110236220474" top="0.59055118110236227" bottom="0.59055118110236227" header="0.31496062992125984" footer="0.15748031496062992"/>
  <pageSetup paperSize="9" scale="62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>
  <sheetPr codeName="Sheet34">
    <tabColor rgb="FF0000FF"/>
  </sheetPr>
  <dimension ref="A1:J56"/>
  <sheetViews>
    <sheetView view="pageBreakPreview" zoomScaleSheetLayoutView="100" workbookViewId="0">
      <selection activeCell="D18" sqref="D18"/>
    </sheetView>
  </sheetViews>
  <sheetFormatPr defaultColWidth="9" defaultRowHeight="27.95" customHeight="1"/>
  <cols>
    <col min="1" max="1" width="55.625" style="50" customWidth="1"/>
    <col min="2" max="2" width="16.625" style="50" customWidth="1"/>
    <col min="3" max="3" width="13.625" style="50" customWidth="1"/>
    <col min="4" max="4" width="34.625" style="50" customWidth="1"/>
    <col min="5" max="7" width="14.625" style="50" customWidth="1"/>
    <col min="8" max="8" width="13.625" style="615" customWidth="1"/>
    <col min="9" max="10" width="13.625" style="50" customWidth="1"/>
    <col min="11" max="11" width="8.375" style="50" customWidth="1"/>
    <col min="12" max="16384" width="9" style="50"/>
  </cols>
  <sheetData>
    <row r="1" spans="1:10" ht="27.95" customHeight="1">
      <c r="A1" s="1" t="s">
        <v>1090</v>
      </c>
      <c r="B1" s="4422" t="s">
        <v>346</v>
      </c>
      <c r="C1" s="4422"/>
      <c r="D1" s="4422"/>
      <c r="E1" s="44"/>
      <c r="F1" s="43"/>
      <c r="G1" s="44"/>
      <c r="H1" s="609"/>
      <c r="I1" s="44"/>
      <c r="J1" s="44"/>
    </row>
    <row r="2" spans="1:10" ht="27.95" customHeight="1">
      <c r="A2" s="4" t="s">
        <v>0</v>
      </c>
      <c r="B2" s="4422" t="s">
        <v>347</v>
      </c>
      <c r="C2" s="4422"/>
      <c r="D2" s="4422"/>
      <c r="E2" s="45"/>
      <c r="F2" s="45"/>
      <c r="G2" s="45"/>
      <c r="H2" s="610"/>
      <c r="I2" s="45"/>
      <c r="J2" s="45"/>
    </row>
    <row r="3" spans="1:10" ht="27.95" customHeight="1">
      <c r="A3" s="6" t="s">
        <v>2</v>
      </c>
      <c r="B3" s="6" t="s">
        <v>3</v>
      </c>
      <c r="C3" s="6"/>
      <c r="D3" s="6"/>
      <c r="E3" s="6" t="s">
        <v>4</v>
      </c>
      <c r="F3" s="6"/>
      <c r="G3" s="6"/>
      <c r="H3" s="4366" t="s">
        <v>5</v>
      </c>
      <c r="I3" s="4366"/>
      <c r="J3" s="4366"/>
    </row>
    <row r="4" spans="1:10" ht="27.95" customHeight="1">
      <c r="A4" s="6" t="s">
        <v>6</v>
      </c>
      <c r="B4" s="51" t="s">
        <v>271</v>
      </c>
      <c r="C4" s="6"/>
      <c r="D4" s="6"/>
      <c r="E4" s="4721" t="s">
        <v>356</v>
      </c>
      <c r="F4" s="4722"/>
      <c r="G4" s="4722"/>
      <c r="H4" s="4367" t="s">
        <v>358</v>
      </c>
      <c r="I4" s="4367"/>
      <c r="J4" s="4367"/>
    </row>
    <row r="5" spans="1:10" ht="27.95" customHeight="1">
      <c r="A5" s="51" t="s">
        <v>224</v>
      </c>
      <c r="B5" s="51"/>
      <c r="C5" s="6"/>
      <c r="D5" s="6"/>
      <c r="E5" s="4696" t="s">
        <v>892</v>
      </c>
      <c r="F5" s="4696"/>
      <c r="G5" s="4696"/>
      <c r="H5" s="954"/>
      <c r="I5" s="954"/>
      <c r="J5" s="954"/>
    </row>
    <row r="6" spans="1:10" ht="27.95" customHeight="1">
      <c r="A6" s="51" t="s">
        <v>225</v>
      </c>
      <c r="B6" s="51"/>
      <c r="C6" s="6"/>
      <c r="D6" s="6"/>
      <c r="E6" s="4722"/>
      <c r="F6" s="4722"/>
      <c r="G6" s="4722"/>
      <c r="H6" s="4367"/>
      <c r="I6" s="4367"/>
      <c r="J6" s="4367"/>
    </row>
    <row r="7" spans="1:10" ht="27.95" customHeight="1">
      <c r="B7" s="6" t="s">
        <v>8</v>
      </c>
      <c r="C7" s="6"/>
      <c r="D7" s="6"/>
      <c r="E7" s="6" t="s">
        <v>11</v>
      </c>
      <c r="F7" s="6"/>
      <c r="G7" s="6"/>
      <c r="H7" s="4366" t="s">
        <v>12</v>
      </c>
      <c r="I7" s="4366"/>
      <c r="J7" s="4366"/>
    </row>
    <row r="8" spans="1:10" ht="27.95" customHeight="1">
      <c r="B8" s="51" t="s">
        <v>271</v>
      </c>
      <c r="C8" s="6"/>
      <c r="D8" s="6"/>
      <c r="E8" s="145" t="s">
        <v>980</v>
      </c>
      <c r="F8" s="177"/>
      <c r="G8" s="177"/>
      <c r="H8" s="4729" t="s">
        <v>863</v>
      </c>
      <c r="I8" s="4729"/>
      <c r="J8" s="4729"/>
    </row>
    <row r="9" spans="1:10" ht="27.95" customHeight="1">
      <c r="A9" s="51"/>
      <c r="B9" s="51"/>
      <c r="C9" s="6"/>
      <c r="D9" s="6"/>
      <c r="E9" s="4722" t="s">
        <v>981</v>
      </c>
      <c r="F9" s="4722"/>
      <c r="G9" s="4722"/>
      <c r="H9" s="910"/>
      <c r="I9" s="910"/>
      <c r="J9" s="910"/>
    </row>
    <row r="10" spans="1:10" ht="27.95" customHeight="1">
      <c r="A10" s="51"/>
      <c r="B10" s="51"/>
      <c r="C10" s="6"/>
      <c r="D10" s="6"/>
      <c r="E10" s="912"/>
      <c r="F10" s="912"/>
      <c r="G10" s="912"/>
      <c r="H10" s="910"/>
      <c r="I10" s="910"/>
      <c r="J10" s="910"/>
    </row>
    <row r="11" spans="1:10" ht="27.95" customHeight="1">
      <c r="A11" s="51"/>
      <c r="B11" s="51"/>
      <c r="C11" s="6"/>
      <c r="D11" s="6"/>
      <c r="E11" s="912"/>
      <c r="F11" s="912"/>
      <c r="G11" s="912"/>
      <c r="H11" s="910"/>
      <c r="I11" s="910"/>
      <c r="J11" s="910"/>
    </row>
    <row r="12" spans="1:10" s="8" customFormat="1" ht="27.95" customHeight="1">
      <c r="A12" s="716" t="s">
        <v>15</v>
      </c>
      <c r="B12" s="4442" t="s">
        <v>16</v>
      </c>
      <c r="C12" s="4443"/>
      <c r="D12" s="4444"/>
      <c r="E12" s="715">
        <v>10</v>
      </c>
      <c r="F12" s="716">
        <v>11</v>
      </c>
      <c r="G12" s="717">
        <v>12</v>
      </c>
      <c r="H12" s="4442" t="s">
        <v>933</v>
      </c>
      <c r="I12" s="4443"/>
      <c r="J12" s="4444"/>
    </row>
    <row r="13" spans="1:10" s="8" customFormat="1" ht="27.95" customHeight="1">
      <c r="A13" s="913" t="s">
        <v>17</v>
      </c>
      <c r="B13" s="4446" t="s">
        <v>18</v>
      </c>
      <c r="C13" s="4446"/>
      <c r="D13" s="4446"/>
      <c r="E13" s="718" t="s">
        <v>934</v>
      </c>
      <c r="F13" s="719" t="s">
        <v>935</v>
      </c>
      <c r="G13" s="720" t="s">
        <v>936</v>
      </c>
      <c r="H13" s="4445" t="s">
        <v>937</v>
      </c>
      <c r="I13" s="4446"/>
      <c r="J13" s="4447"/>
    </row>
    <row r="14" spans="1:10" s="8" customFormat="1" ht="27.95" customHeight="1">
      <c r="A14" s="914"/>
      <c r="B14" s="4456" t="s">
        <v>19</v>
      </c>
      <c r="C14" s="4456"/>
      <c r="D14" s="4456"/>
      <c r="E14" s="721"/>
      <c r="F14" s="722"/>
      <c r="G14" s="723" t="s">
        <v>938</v>
      </c>
      <c r="H14" s="724" t="s">
        <v>947</v>
      </c>
      <c r="I14" s="724" t="s">
        <v>948</v>
      </c>
      <c r="J14" s="724" t="s">
        <v>20</v>
      </c>
    </row>
    <row r="15" spans="1:10" ht="27.95" customHeight="1">
      <c r="A15" s="1498" t="s">
        <v>1181</v>
      </c>
      <c r="B15" s="1490" t="s">
        <v>1182</v>
      </c>
      <c r="C15" s="1491"/>
      <c r="D15" s="1492"/>
      <c r="E15" s="82" t="s">
        <v>936</v>
      </c>
      <c r="F15" s="82" t="s">
        <v>944</v>
      </c>
      <c r="G15" s="82" t="s">
        <v>942</v>
      </c>
      <c r="H15" s="178"/>
      <c r="I15" s="178"/>
      <c r="J15" s="120"/>
    </row>
    <row r="16" spans="1:10" ht="27.95" customHeight="1">
      <c r="A16" s="1484" t="s">
        <v>1109</v>
      </c>
      <c r="B16" s="1493" t="s">
        <v>1225</v>
      </c>
      <c r="C16" s="821"/>
      <c r="D16" s="1494"/>
      <c r="E16" s="64" t="s">
        <v>943</v>
      </c>
      <c r="F16" s="939"/>
      <c r="G16" s="88" t="s">
        <v>22</v>
      </c>
      <c r="H16" s="179"/>
      <c r="I16" s="179"/>
      <c r="J16" s="55"/>
    </row>
    <row r="17" spans="1:10" ht="27.95" customHeight="1">
      <c r="A17" s="1151" t="s">
        <v>964</v>
      </c>
      <c r="B17" s="1493" t="s">
        <v>1226</v>
      </c>
      <c r="C17" s="821"/>
      <c r="D17" s="1494"/>
      <c r="E17" s="64" t="s">
        <v>942</v>
      </c>
      <c r="F17" s="939"/>
      <c r="G17" s="940"/>
      <c r="H17" s="179"/>
      <c r="I17" s="179"/>
      <c r="J17" s="55"/>
    </row>
    <row r="18" spans="1:10" ht="27.95" customHeight="1">
      <c r="A18" s="1151"/>
      <c r="B18" s="1493" t="s">
        <v>663</v>
      </c>
      <c r="C18" s="821">
        <v>1</v>
      </c>
      <c r="D18" s="1494"/>
      <c r="E18" s="938"/>
      <c r="F18" s="939"/>
      <c r="G18" s="940"/>
      <c r="H18" s="179"/>
      <c r="I18" s="179"/>
      <c r="J18" s="55"/>
    </row>
    <row r="19" spans="1:10" ht="27.95" customHeight="1">
      <c r="A19" s="1190"/>
      <c r="B19" s="1493" t="s">
        <v>70</v>
      </c>
      <c r="C19" s="821">
        <v>1</v>
      </c>
      <c r="D19" s="1191" t="s">
        <v>1080</v>
      </c>
      <c r="E19" s="938"/>
      <c r="F19" s="939"/>
      <c r="G19" s="940"/>
      <c r="H19" s="179"/>
      <c r="I19" s="179"/>
      <c r="J19" s="55"/>
    </row>
    <row r="20" spans="1:10" ht="27.95" customHeight="1">
      <c r="A20" s="1190"/>
      <c r="B20" s="1493" t="s">
        <v>37</v>
      </c>
      <c r="C20" s="821">
        <v>1</v>
      </c>
      <c r="D20" s="1191"/>
      <c r="E20" s="938"/>
      <c r="F20" s="939"/>
      <c r="G20" s="940"/>
      <c r="H20" s="179"/>
      <c r="I20" s="179"/>
      <c r="J20" s="55"/>
    </row>
    <row r="21" spans="1:10" ht="27.95" customHeight="1">
      <c r="A21" s="1190"/>
      <c r="B21" s="1493" t="s">
        <v>110</v>
      </c>
      <c r="C21" s="821">
        <v>1</v>
      </c>
      <c r="D21" s="1191"/>
      <c r="E21" s="938"/>
      <c r="F21" s="939"/>
      <c r="G21" s="940"/>
      <c r="H21" s="20"/>
      <c r="I21" s="31"/>
      <c r="J21" s="55"/>
    </row>
    <row r="22" spans="1:10" ht="27.95" customHeight="1">
      <c r="A22" s="1190"/>
      <c r="B22" s="938"/>
      <c r="C22" s="1191"/>
      <c r="D22" s="1191"/>
      <c r="E22" s="938"/>
      <c r="F22" s="939"/>
      <c r="G22" s="940"/>
      <c r="H22" s="20"/>
      <c r="I22" s="31"/>
      <c r="J22" s="55"/>
    </row>
    <row r="23" spans="1:10" ht="27.95" customHeight="1">
      <c r="A23" s="1190"/>
      <c r="B23" s="1493" t="s">
        <v>1183</v>
      </c>
      <c r="C23" s="1191"/>
      <c r="D23" s="1191"/>
      <c r="E23" s="64" t="s">
        <v>936</v>
      </c>
      <c r="F23" s="64" t="s">
        <v>944</v>
      </c>
      <c r="G23" s="64" t="s">
        <v>942</v>
      </c>
      <c r="H23" s="770"/>
      <c r="I23" s="180"/>
      <c r="J23" s="55"/>
    </row>
    <row r="24" spans="1:10" ht="27.95" customHeight="1">
      <c r="A24" s="1190"/>
      <c r="B24" s="1493" t="s">
        <v>1178</v>
      </c>
      <c r="C24" s="1191"/>
      <c r="D24" s="1191"/>
      <c r="E24" s="64" t="s">
        <v>943</v>
      </c>
      <c r="F24" s="1606"/>
      <c r="G24" s="88" t="s">
        <v>22</v>
      </c>
      <c r="H24" s="770"/>
      <c r="I24" s="180"/>
      <c r="J24" s="55"/>
    </row>
    <row r="25" spans="1:10" ht="27.95" customHeight="1">
      <c r="A25" s="1190"/>
      <c r="B25" s="1493" t="s">
        <v>663</v>
      </c>
      <c r="C25" s="821" t="s">
        <v>1083</v>
      </c>
      <c r="D25" s="1191"/>
      <c r="E25" s="64" t="s">
        <v>942</v>
      </c>
      <c r="F25" s="939"/>
      <c r="G25" s="88"/>
      <c r="H25" s="770"/>
      <c r="I25" s="180"/>
      <c r="J25" s="55"/>
    </row>
    <row r="26" spans="1:10" ht="27.95" customHeight="1">
      <c r="A26" s="1190"/>
      <c r="B26" s="1493" t="s">
        <v>70</v>
      </c>
      <c r="C26" s="821" t="s">
        <v>1083</v>
      </c>
      <c r="D26" s="1191" t="s">
        <v>1082</v>
      </c>
      <c r="E26" s="64"/>
      <c r="F26" s="939"/>
      <c r="G26" s="940"/>
      <c r="H26" s="770"/>
      <c r="I26" s="180"/>
      <c r="J26" s="55"/>
    </row>
    <row r="27" spans="1:10" ht="27.95" customHeight="1">
      <c r="A27" s="1190"/>
      <c r="B27" s="1493" t="s">
        <v>37</v>
      </c>
      <c r="C27" s="821" t="s">
        <v>1083</v>
      </c>
      <c r="D27" s="1191"/>
      <c r="E27" s="938"/>
      <c r="F27" s="939"/>
      <c r="G27" s="940"/>
      <c r="H27" s="770"/>
      <c r="I27" s="180"/>
      <c r="J27" s="55"/>
    </row>
    <row r="28" spans="1:10" ht="27.95" customHeight="1">
      <c r="A28" s="1495"/>
      <c r="B28" s="1502" t="s">
        <v>110</v>
      </c>
      <c r="C28" s="1496" t="s">
        <v>1081</v>
      </c>
      <c r="D28" s="1497"/>
      <c r="E28" s="941"/>
      <c r="F28" s="942"/>
      <c r="G28" s="943"/>
      <c r="H28" s="770"/>
      <c r="I28" s="180"/>
      <c r="J28" s="55"/>
    </row>
    <row r="29" spans="1:10" ht="27.95" customHeight="1">
      <c r="A29" s="534"/>
      <c r="B29" s="534"/>
      <c r="C29" s="534"/>
      <c r="D29" s="534"/>
      <c r="E29" s="534"/>
      <c r="F29" s="534"/>
      <c r="G29" s="534"/>
      <c r="H29" s="620"/>
      <c r="I29" s="534"/>
      <c r="J29" s="534"/>
    </row>
    <row r="30" spans="1:10" s="615" customFormat="1" ht="27.95" customHeight="1">
      <c r="A30" s="426"/>
      <c r="B30" s="428" t="s">
        <v>660</v>
      </c>
      <c r="C30" s="428" t="s">
        <v>137</v>
      </c>
      <c r="D30" s="50"/>
      <c r="E30" s="4732"/>
      <c r="F30" s="4732"/>
      <c r="G30" s="915"/>
      <c r="I30" s="50"/>
      <c r="J30" s="50"/>
    </row>
    <row r="31" spans="1:10" s="615" customFormat="1" ht="27.95" customHeight="1">
      <c r="A31" s="50"/>
      <c r="B31" s="428">
        <v>3</v>
      </c>
      <c r="C31" s="428">
        <v>11</v>
      </c>
      <c r="D31" s="50"/>
      <c r="E31" s="4732"/>
      <c r="F31" s="4732"/>
      <c r="G31" s="915"/>
      <c r="I31" s="50"/>
      <c r="J31" s="50"/>
    </row>
    <row r="32" spans="1:10" s="615" customFormat="1" ht="27.95" customHeight="1">
      <c r="A32" s="50"/>
      <c r="B32" s="50"/>
      <c r="C32" s="50"/>
      <c r="D32" s="50"/>
      <c r="E32" s="4733"/>
      <c r="F32" s="4733"/>
      <c r="G32" s="915"/>
      <c r="I32" s="50"/>
      <c r="J32" s="50"/>
    </row>
    <row r="33" spans="1:10" s="615" customFormat="1" ht="27.95" customHeight="1">
      <c r="A33" s="50"/>
      <c r="B33" s="50"/>
      <c r="C33" s="50"/>
      <c r="D33" s="50"/>
      <c r="E33" s="916"/>
      <c r="F33" s="916"/>
      <c r="G33" s="916"/>
      <c r="I33" s="50"/>
      <c r="J33" s="50"/>
    </row>
    <row r="34" spans="1:10" s="615" customFormat="1" ht="27.95" customHeight="1">
      <c r="A34" s="50"/>
      <c r="B34" s="50"/>
      <c r="C34" s="50"/>
      <c r="D34" s="50"/>
      <c r="E34" s="4734"/>
      <c r="F34" s="4734"/>
      <c r="G34" s="917"/>
      <c r="I34" s="50"/>
      <c r="J34" s="50"/>
    </row>
    <row r="35" spans="1:10" s="615" customFormat="1" ht="27.95" customHeight="1">
      <c r="A35" s="50"/>
      <c r="B35" s="50"/>
      <c r="C35" s="50"/>
      <c r="D35" s="50"/>
      <c r="E35" s="4735"/>
      <c r="F35" s="4735"/>
      <c r="G35" s="915"/>
      <c r="I35" s="50"/>
      <c r="J35" s="50"/>
    </row>
    <row r="36" spans="1:10" s="615" customFormat="1" ht="27.95" customHeight="1">
      <c r="A36" s="50"/>
      <c r="B36" s="50"/>
      <c r="C36" s="50"/>
      <c r="D36" s="50"/>
      <c r="E36" s="918"/>
      <c r="F36" s="918"/>
      <c r="G36" s="915"/>
      <c r="I36" s="50"/>
      <c r="J36" s="50"/>
    </row>
    <row r="37" spans="1:10" s="615" customFormat="1" ht="27.95" customHeight="1">
      <c r="A37" s="50"/>
      <c r="B37" s="50"/>
      <c r="C37" s="50"/>
      <c r="D37" s="50"/>
      <c r="E37" s="918"/>
      <c r="F37" s="918"/>
      <c r="G37" s="915"/>
      <c r="I37" s="50"/>
      <c r="J37" s="50"/>
    </row>
    <row r="38" spans="1:10" s="615" customFormat="1" ht="27.95" customHeight="1">
      <c r="A38" s="50"/>
      <c r="B38" s="50"/>
      <c r="C38" s="50"/>
      <c r="D38" s="50"/>
      <c r="E38" s="4732"/>
      <c r="F38" s="4732"/>
      <c r="G38" s="915"/>
      <c r="I38" s="50"/>
      <c r="J38" s="50"/>
    </row>
    <row r="39" spans="1:10" s="615" customFormat="1" ht="27.95" customHeight="1">
      <c r="A39" s="50"/>
      <c r="B39" s="50"/>
      <c r="C39" s="50"/>
      <c r="D39" s="50"/>
      <c r="E39" s="4732"/>
      <c r="F39" s="4732"/>
      <c r="G39" s="915"/>
      <c r="I39" s="50"/>
      <c r="J39" s="50"/>
    </row>
    <row r="40" spans="1:10" s="615" customFormat="1" ht="27.95" customHeight="1">
      <c r="A40" s="50"/>
      <c r="B40" s="50"/>
      <c r="C40" s="50"/>
      <c r="D40" s="50"/>
      <c r="E40" s="919"/>
      <c r="F40" s="919"/>
      <c r="G40" s="916"/>
      <c r="I40" s="50"/>
      <c r="J40" s="50"/>
    </row>
    <row r="41" spans="1:10" s="615" customFormat="1" ht="27.95" customHeight="1">
      <c r="A41" s="50"/>
      <c r="B41" s="50"/>
      <c r="C41" s="50"/>
      <c r="D41" s="50"/>
      <c r="E41" s="919"/>
      <c r="F41" s="919"/>
      <c r="G41" s="916"/>
      <c r="I41" s="50"/>
      <c r="J41" s="50"/>
    </row>
    <row r="42" spans="1:10" s="615" customFormat="1" ht="27.95" customHeight="1">
      <c r="A42" s="50"/>
      <c r="B42" s="50"/>
      <c r="C42" s="50"/>
      <c r="D42" s="50"/>
      <c r="E42" s="917"/>
      <c r="F42" s="920"/>
      <c r="G42" s="917"/>
      <c r="I42" s="50"/>
      <c r="J42" s="50"/>
    </row>
    <row r="43" spans="1:10" s="615" customFormat="1" ht="27.95" customHeight="1">
      <c r="A43" s="50"/>
      <c r="B43" s="50"/>
      <c r="C43" s="50"/>
      <c r="D43" s="50"/>
      <c r="E43" s="917"/>
      <c r="F43" s="921"/>
      <c r="G43" s="921"/>
      <c r="I43" s="50"/>
      <c r="J43" s="50"/>
    </row>
    <row r="44" spans="1:10" s="615" customFormat="1" ht="27.95" customHeight="1">
      <c r="A44" s="50"/>
      <c r="B44" s="50"/>
      <c r="C44" s="50"/>
      <c r="D44" s="50"/>
      <c r="E44" s="917"/>
      <c r="F44" s="921"/>
      <c r="G44" s="921"/>
      <c r="I44" s="50"/>
      <c r="J44" s="50"/>
    </row>
    <row r="45" spans="1:10" s="615" customFormat="1" ht="27.95" customHeight="1">
      <c r="A45" s="50"/>
      <c r="B45" s="50"/>
      <c r="C45" s="50"/>
      <c r="D45" s="50"/>
      <c r="E45" s="917"/>
      <c r="F45" s="921"/>
      <c r="G45" s="921"/>
      <c r="I45" s="50"/>
      <c r="J45" s="50"/>
    </row>
    <row r="46" spans="1:10" s="615" customFormat="1" ht="27.95" customHeight="1">
      <c r="A46" s="50"/>
      <c r="B46" s="50"/>
      <c r="C46" s="50"/>
      <c r="D46" s="50"/>
      <c r="E46" s="917"/>
      <c r="F46" s="921"/>
      <c r="G46" s="921"/>
      <c r="I46" s="50"/>
      <c r="J46" s="50"/>
    </row>
    <row r="47" spans="1:10" s="615" customFormat="1" ht="27.95" customHeight="1">
      <c r="A47" s="50"/>
      <c r="B47" s="50"/>
      <c r="C47" s="50"/>
      <c r="D47" s="50"/>
      <c r="E47" s="917"/>
      <c r="F47" s="921"/>
      <c r="G47" s="921"/>
      <c r="I47" s="50"/>
      <c r="J47" s="50"/>
    </row>
    <row r="48" spans="1:10" s="615" customFormat="1" ht="27.95" customHeight="1">
      <c r="A48" s="50"/>
      <c r="B48" s="50"/>
      <c r="C48" s="50"/>
      <c r="D48" s="50"/>
      <c r="E48" s="917"/>
      <c r="F48" s="921"/>
      <c r="G48" s="921"/>
      <c r="I48" s="50"/>
      <c r="J48" s="50"/>
    </row>
    <row r="49" spans="1:10" s="615" customFormat="1" ht="27.95" customHeight="1">
      <c r="A49" s="50"/>
      <c r="B49" s="50"/>
      <c r="C49" s="50"/>
      <c r="D49" s="50"/>
      <c r="E49" s="917"/>
      <c r="F49" s="921"/>
      <c r="G49" s="921"/>
      <c r="I49" s="50"/>
      <c r="J49" s="50"/>
    </row>
    <row r="50" spans="1:10" s="615" customFormat="1" ht="27.95" customHeight="1">
      <c r="A50" s="50"/>
      <c r="B50" s="50"/>
      <c r="C50" s="50"/>
      <c r="D50" s="50"/>
      <c r="E50" s="917"/>
      <c r="F50" s="921"/>
      <c r="G50" s="921"/>
      <c r="I50" s="50"/>
      <c r="J50" s="50"/>
    </row>
    <row r="51" spans="1:10" s="615" customFormat="1" ht="27.95" customHeight="1">
      <c r="A51" s="50"/>
      <c r="B51" s="50"/>
      <c r="C51" s="50"/>
      <c r="D51" s="50"/>
      <c r="E51" s="917"/>
      <c r="F51" s="919"/>
      <c r="G51" s="916"/>
      <c r="I51" s="50"/>
      <c r="J51" s="50"/>
    </row>
    <row r="52" spans="1:10" s="615" customFormat="1" ht="27.95" customHeight="1">
      <c r="A52" s="50"/>
      <c r="B52" s="50"/>
      <c r="C52" s="50"/>
      <c r="D52" s="50"/>
      <c r="E52" s="922"/>
      <c r="F52" s="922"/>
      <c r="G52" s="922"/>
      <c r="I52" s="50"/>
      <c r="J52" s="50"/>
    </row>
    <row r="53" spans="1:10" s="615" customFormat="1" ht="27.95" customHeight="1">
      <c r="A53" s="50"/>
      <c r="B53" s="50"/>
      <c r="C53" s="50"/>
      <c r="D53" s="50"/>
      <c r="E53" s="148"/>
      <c r="F53" s="148"/>
      <c r="G53" s="148"/>
      <c r="I53" s="50"/>
      <c r="J53" s="50"/>
    </row>
    <row r="54" spans="1:10" s="615" customFormat="1" ht="27.95" customHeight="1">
      <c r="A54" s="50"/>
      <c r="B54" s="50"/>
      <c r="C54" s="50"/>
      <c r="D54" s="50"/>
      <c r="E54" s="148"/>
      <c r="F54" s="148"/>
      <c r="G54" s="923"/>
      <c r="I54" s="50"/>
      <c r="J54" s="50"/>
    </row>
    <row r="55" spans="1:10" s="615" customFormat="1" ht="27.95" customHeight="1">
      <c r="A55" s="50"/>
      <c r="B55" s="50"/>
      <c r="C55" s="50"/>
      <c r="D55" s="50"/>
      <c r="E55" s="629"/>
      <c r="F55" s="783"/>
      <c r="G55" s="783"/>
      <c r="I55" s="50"/>
      <c r="J55" s="50"/>
    </row>
    <row r="56" spans="1:10" s="615" customFormat="1" ht="27.95" customHeight="1">
      <c r="A56" s="50"/>
      <c r="B56" s="50"/>
      <c r="C56" s="50"/>
      <c r="D56" s="50"/>
      <c r="E56" s="522"/>
      <c r="F56" s="522"/>
      <c r="G56" s="522"/>
      <c r="I56" s="50"/>
      <c r="J56" s="50"/>
    </row>
  </sheetData>
  <mergeCells count="23">
    <mergeCell ref="E32:F32"/>
    <mergeCell ref="E34:F34"/>
    <mergeCell ref="E35:F35"/>
    <mergeCell ref="E38:F38"/>
    <mergeCell ref="E39:F39"/>
    <mergeCell ref="B14:D14"/>
    <mergeCell ref="E30:F30"/>
    <mergeCell ref="E31:F31"/>
    <mergeCell ref="H7:J7"/>
    <mergeCell ref="H8:J8"/>
    <mergeCell ref="E9:G9"/>
    <mergeCell ref="B12:D12"/>
    <mergeCell ref="H12:J12"/>
    <mergeCell ref="B13:D13"/>
    <mergeCell ref="H13:J13"/>
    <mergeCell ref="E6:G6"/>
    <mergeCell ref="H6:J6"/>
    <mergeCell ref="B1:D1"/>
    <mergeCell ref="B2:D2"/>
    <mergeCell ref="H3:J3"/>
    <mergeCell ref="H4:J4"/>
    <mergeCell ref="E4:G4"/>
    <mergeCell ref="E5:G5"/>
  </mergeCells>
  <pageMargins left="0.59055118110236227" right="0.15748031496062992" top="0.59055118110236227" bottom="0.59055118110236227" header="0.31496062992125984" footer="0.15748031496062992"/>
  <pageSetup paperSize="9" scale="63" orientation="landscape" r:id="rId1"/>
  <colBreaks count="1" manualBreakCount="1">
    <brk id="10" max="1048575" man="1"/>
  </col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>
  <sheetPr codeName="Sheet35">
    <tabColor rgb="FF0000FF"/>
  </sheetPr>
  <dimension ref="A1:J56"/>
  <sheetViews>
    <sheetView view="pageBreakPreview" topLeftCell="A7" zoomScaleSheetLayoutView="100" workbookViewId="0">
      <selection activeCell="D18" sqref="D18"/>
    </sheetView>
  </sheetViews>
  <sheetFormatPr defaultColWidth="9" defaultRowHeight="27.95" customHeight="1"/>
  <cols>
    <col min="1" max="1" width="55.625" style="50" customWidth="1"/>
    <col min="2" max="2" width="16.625" style="50" customWidth="1"/>
    <col min="3" max="3" width="13.625" style="50" customWidth="1"/>
    <col min="4" max="4" width="34.625" style="50" customWidth="1"/>
    <col min="5" max="7" width="14.625" style="50" customWidth="1"/>
    <col min="8" max="8" width="13.625" style="615" customWidth="1"/>
    <col min="9" max="10" width="13.625" style="50" customWidth="1"/>
    <col min="11" max="11" width="8.375" style="50" customWidth="1"/>
    <col min="12" max="16384" width="9" style="50"/>
  </cols>
  <sheetData>
    <row r="1" spans="1:10" ht="27.95" customHeight="1">
      <c r="A1" s="1" t="s">
        <v>1090</v>
      </c>
      <c r="B1" s="4422" t="s">
        <v>346</v>
      </c>
      <c r="C1" s="4422"/>
      <c r="D1" s="4422"/>
      <c r="E1" s="44"/>
      <c r="F1" s="43"/>
      <c r="G1" s="44"/>
      <c r="H1" s="609"/>
      <c r="I1" s="44"/>
      <c r="J1" s="44"/>
    </row>
    <row r="2" spans="1:10" ht="27.95" customHeight="1">
      <c r="A2" s="4" t="s">
        <v>0</v>
      </c>
      <c r="B2" s="4422" t="s">
        <v>347</v>
      </c>
      <c r="C2" s="4422"/>
      <c r="D2" s="4422"/>
      <c r="E2" s="45"/>
      <c r="F2" s="45"/>
      <c r="G2" s="45"/>
      <c r="H2" s="610"/>
      <c r="I2" s="45"/>
      <c r="J2" s="45"/>
    </row>
    <row r="3" spans="1:10" ht="27.95" customHeight="1">
      <c r="A3" s="6" t="s">
        <v>2</v>
      </c>
      <c r="B3" s="6" t="s">
        <v>3</v>
      </c>
      <c r="C3" s="6"/>
      <c r="D3" s="6"/>
      <c r="E3" s="6" t="s">
        <v>4</v>
      </c>
      <c r="F3" s="6"/>
      <c r="G3" s="6"/>
      <c r="H3" s="4366" t="s">
        <v>5</v>
      </c>
      <c r="I3" s="4366"/>
      <c r="J3" s="4366"/>
    </row>
    <row r="4" spans="1:10" ht="27.95" customHeight="1">
      <c r="A4" s="6" t="s">
        <v>6</v>
      </c>
      <c r="B4" s="51" t="s">
        <v>271</v>
      </c>
      <c r="C4" s="6"/>
      <c r="D4" s="6"/>
      <c r="E4" s="4721" t="s">
        <v>356</v>
      </c>
      <c r="F4" s="4722"/>
      <c r="G4" s="4722"/>
      <c r="H4" s="4367" t="s">
        <v>358</v>
      </c>
      <c r="I4" s="4367"/>
      <c r="J4" s="4367"/>
    </row>
    <row r="5" spans="1:10" ht="27.95" customHeight="1">
      <c r="A5" s="51" t="s">
        <v>224</v>
      </c>
      <c r="B5" s="51"/>
      <c r="C5" s="6"/>
      <c r="D5" s="6"/>
      <c r="E5" s="4696" t="s">
        <v>892</v>
      </c>
      <c r="F5" s="4696"/>
      <c r="G5" s="4696"/>
      <c r="H5" s="954"/>
      <c r="I5" s="954"/>
      <c r="J5" s="954"/>
    </row>
    <row r="6" spans="1:10" ht="27.95" customHeight="1">
      <c r="A6" s="51" t="s">
        <v>225</v>
      </c>
      <c r="B6" s="51"/>
      <c r="C6" s="6"/>
      <c r="D6" s="6"/>
      <c r="E6" s="4722"/>
      <c r="F6" s="4722"/>
      <c r="G6" s="4722"/>
      <c r="H6" s="4367"/>
      <c r="I6" s="4367"/>
      <c r="J6" s="4367"/>
    </row>
    <row r="7" spans="1:10" ht="27.95" customHeight="1">
      <c r="B7" s="6" t="s">
        <v>8</v>
      </c>
      <c r="C7" s="6"/>
      <c r="D7" s="6"/>
      <c r="E7" s="6" t="s">
        <v>11</v>
      </c>
      <c r="F7" s="6"/>
      <c r="G7" s="6"/>
      <c r="H7" s="4366" t="s">
        <v>12</v>
      </c>
      <c r="I7" s="4366"/>
      <c r="J7" s="4366"/>
    </row>
    <row r="8" spans="1:10" ht="27.95" customHeight="1">
      <c r="B8" s="51" t="s">
        <v>271</v>
      </c>
      <c r="C8" s="6"/>
      <c r="D8" s="6"/>
      <c r="E8" s="145" t="s">
        <v>1003</v>
      </c>
      <c r="F8" s="177"/>
      <c r="G8" s="177"/>
      <c r="H8" s="4729" t="s">
        <v>863</v>
      </c>
      <c r="I8" s="4729"/>
      <c r="J8" s="4729"/>
    </row>
    <row r="9" spans="1:10" ht="27.95" customHeight="1">
      <c r="A9" s="51"/>
      <c r="B9" s="51"/>
      <c r="C9" s="6"/>
      <c r="D9" s="6"/>
      <c r="E9" s="4722" t="s">
        <v>981</v>
      </c>
      <c r="F9" s="4722"/>
      <c r="G9" s="4722"/>
      <c r="H9" s="910"/>
      <c r="I9" s="910"/>
      <c r="J9" s="910"/>
    </row>
    <row r="10" spans="1:10" ht="27.95" customHeight="1">
      <c r="A10" s="51"/>
      <c r="B10" s="51"/>
      <c r="C10" s="6"/>
      <c r="D10" s="6"/>
      <c r="E10" s="912"/>
      <c r="F10" s="912"/>
      <c r="G10" s="912"/>
      <c r="H10" s="910"/>
      <c r="I10" s="910"/>
      <c r="J10" s="910"/>
    </row>
    <row r="11" spans="1:10" ht="27.95" customHeight="1">
      <c r="A11" s="51"/>
      <c r="B11" s="51"/>
      <c r="C11" s="6"/>
      <c r="D11" s="6"/>
      <c r="E11" s="912"/>
      <c r="F11" s="912"/>
      <c r="G11" s="912"/>
      <c r="H11" s="910"/>
      <c r="I11" s="910"/>
      <c r="J11" s="910"/>
    </row>
    <row r="12" spans="1:10" s="8" customFormat="1" ht="27.95" customHeight="1">
      <c r="A12" s="716" t="s">
        <v>15</v>
      </c>
      <c r="B12" s="4442" t="s">
        <v>16</v>
      </c>
      <c r="C12" s="4443"/>
      <c r="D12" s="4444"/>
      <c r="E12" s="715">
        <v>10</v>
      </c>
      <c r="F12" s="716">
        <v>11</v>
      </c>
      <c r="G12" s="717">
        <v>12</v>
      </c>
      <c r="H12" s="4442" t="s">
        <v>933</v>
      </c>
      <c r="I12" s="4443"/>
      <c r="J12" s="4444"/>
    </row>
    <row r="13" spans="1:10" s="8" customFormat="1" ht="27.95" customHeight="1">
      <c r="A13" s="913" t="s">
        <v>17</v>
      </c>
      <c r="B13" s="4446" t="s">
        <v>18</v>
      </c>
      <c r="C13" s="4446"/>
      <c r="D13" s="4446"/>
      <c r="E13" s="718" t="s">
        <v>934</v>
      </c>
      <c r="F13" s="719" t="s">
        <v>935</v>
      </c>
      <c r="G13" s="720" t="s">
        <v>936</v>
      </c>
      <c r="H13" s="4445" t="s">
        <v>937</v>
      </c>
      <c r="I13" s="4446"/>
      <c r="J13" s="4447"/>
    </row>
    <row r="14" spans="1:10" s="8" customFormat="1" ht="27.95" customHeight="1">
      <c r="A14" s="914"/>
      <c r="B14" s="4456" t="s">
        <v>19</v>
      </c>
      <c r="C14" s="4456"/>
      <c r="D14" s="4456"/>
      <c r="E14" s="721"/>
      <c r="F14" s="722"/>
      <c r="G14" s="723" t="s">
        <v>938</v>
      </c>
      <c r="H14" s="724" t="s">
        <v>947</v>
      </c>
      <c r="I14" s="724" t="s">
        <v>948</v>
      </c>
      <c r="J14" s="724" t="s">
        <v>20</v>
      </c>
    </row>
    <row r="15" spans="1:10" ht="27.95" customHeight="1">
      <c r="A15" s="1454" t="s">
        <v>1171</v>
      </c>
      <c r="B15" s="4736" t="s">
        <v>1172</v>
      </c>
      <c r="C15" s="4737"/>
      <c r="D15" s="4738"/>
      <c r="E15" s="924" t="s">
        <v>936</v>
      </c>
      <c r="F15" s="10" t="s">
        <v>950</v>
      </c>
      <c r="G15" s="10" t="s">
        <v>942</v>
      </c>
      <c r="H15" s="786"/>
      <c r="I15" s="786"/>
      <c r="J15" s="120"/>
    </row>
    <row r="16" spans="1:10" ht="27.95" customHeight="1">
      <c r="A16" s="1455"/>
      <c r="B16" s="1456" t="s">
        <v>982</v>
      </c>
      <c r="C16" s="1457"/>
      <c r="D16" s="1458"/>
      <c r="E16" s="776" t="s">
        <v>943</v>
      </c>
      <c r="F16" s="39"/>
      <c r="G16" s="39"/>
      <c r="H16" s="928"/>
      <c r="I16" s="928"/>
      <c r="J16" s="121"/>
    </row>
    <row r="17" spans="1:10" ht="27.95" customHeight="1">
      <c r="A17" s="1455"/>
      <c r="B17" s="1456" t="s">
        <v>983</v>
      </c>
      <c r="C17" s="1457"/>
      <c r="D17" s="1458"/>
      <c r="E17" s="776" t="s">
        <v>942</v>
      </c>
      <c r="F17" s="39"/>
      <c r="G17" s="39"/>
      <c r="H17" s="928"/>
      <c r="I17" s="928"/>
      <c r="J17" s="121"/>
    </row>
    <row r="18" spans="1:10" ht="27.95" customHeight="1">
      <c r="A18" s="1455"/>
      <c r="B18" s="1456" t="s">
        <v>984</v>
      </c>
      <c r="C18" s="1457"/>
      <c r="D18" s="1458"/>
      <c r="E18" s="929"/>
      <c r="F18" s="39"/>
      <c r="G18" s="39"/>
      <c r="H18" s="928"/>
      <c r="I18" s="928"/>
      <c r="J18" s="121"/>
    </row>
    <row r="19" spans="1:10" ht="27.95" customHeight="1">
      <c r="A19" s="1455"/>
      <c r="B19" s="1456" t="s">
        <v>985</v>
      </c>
      <c r="C19" s="1457"/>
      <c r="D19" s="1458"/>
      <c r="E19" s="929"/>
      <c r="F19" s="39"/>
      <c r="G19" s="39"/>
      <c r="H19" s="928"/>
      <c r="I19" s="928"/>
      <c r="J19" s="121"/>
    </row>
    <row r="20" spans="1:10" ht="27.95" customHeight="1">
      <c r="A20" s="925"/>
      <c r="B20" s="930" t="s">
        <v>986</v>
      </c>
      <c r="C20" s="926"/>
      <c r="D20" s="927"/>
      <c r="E20" s="929"/>
      <c r="F20" s="39"/>
      <c r="G20" s="39"/>
      <c r="H20" s="928"/>
      <c r="I20" s="928"/>
      <c r="J20" s="121"/>
    </row>
    <row r="21" spans="1:10" ht="27.95" customHeight="1">
      <c r="A21" s="925"/>
      <c r="B21" s="931" t="s">
        <v>987</v>
      </c>
      <c r="C21" s="926"/>
      <c r="D21" s="927"/>
      <c r="E21" s="929"/>
      <c r="F21" s="39"/>
      <c r="G21" s="39"/>
      <c r="H21" s="928"/>
      <c r="I21" s="928"/>
      <c r="J21" s="121"/>
    </row>
    <row r="22" spans="1:10" ht="27.95" customHeight="1">
      <c r="A22" s="925"/>
      <c r="B22" s="931" t="s">
        <v>988</v>
      </c>
      <c r="C22" s="926"/>
      <c r="D22" s="927"/>
      <c r="E22" s="929"/>
      <c r="F22" s="39"/>
      <c r="G22" s="39"/>
      <c r="H22" s="928"/>
      <c r="I22" s="928"/>
      <c r="J22" s="121"/>
    </row>
    <row r="23" spans="1:10" ht="27.95" customHeight="1">
      <c r="A23" s="925"/>
      <c r="B23" s="931" t="s">
        <v>989</v>
      </c>
      <c r="C23" s="926"/>
      <c r="D23" s="927"/>
      <c r="E23" s="929"/>
      <c r="F23" s="39"/>
      <c r="G23" s="39"/>
      <c r="H23" s="928"/>
      <c r="I23" s="928"/>
      <c r="J23" s="121"/>
    </row>
    <row r="24" spans="1:10" ht="27.95" customHeight="1">
      <c r="A24" s="925"/>
      <c r="B24" s="931" t="s">
        <v>990</v>
      </c>
      <c r="C24" s="926"/>
      <c r="D24" s="927"/>
      <c r="E24" s="929"/>
      <c r="F24" s="39"/>
      <c r="G24" s="39"/>
      <c r="H24" s="928"/>
      <c r="I24" s="928"/>
      <c r="J24" s="121"/>
    </row>
    <row r="25" spans="1:10" ht="27.95" customHeight="1">
      <c r="A25" s="216"/>
      <c r="B25" s="811" t="s">
        <v>348</v>
      </c>
      <c r="C25" s="1440" t="s">
        <v>991</v>
      </c>
      <c r="D25" s="1430"/>
      <c r="E25" s="776"/>
      <c r="F25" s="911"/>
      <c r="G25" s="911"/>
      <c r="H25" s="788"/>
      <c r="I25" s="787"/>
      <c r="J25" s="55"/>
    </row>
    <row r="26" spans="1:10" ht="27.95" customHeight="1">
      <c r="A26" s="218"/>
      <c r="B26" s="811" t="s">
        <v>349</v>
      </c>
      <c r="C26" s="1440" t="s">
        <v>991</v>
      </c>
      <c r="D26" s="1430"/>
      <c r="E26" s="777"/>
      <c r="F26" s="64"/>
      <c r="G26" s="64"/>
      <c r="H26" s="788"/>
      <c r="I26" s="787"/>
      <c r="J26" s="55"/>
    </row>
    <row r="27" spans="1:10" ht="27.95" customHeight="1">
      <c r="A27" s="218"/>
      <c r="B27" s="811" t="s">
        <v>351</v>
      </c>
      <c r="C27" s="1440" t="s">
        <v>991</v>
      </c>
      <c r="D27" s="1430"/>
      <c r="E27" s="777"/>
      <c r="F27" s="64"/>
      <c r="G27" s="64"/>
      <c r="H27" s="789"/>
      <c r="I27" s="787"/>
      <c r="J27" s="55"/>
    </row>
    <row r="28" spans="1:10" ht="27.95" customHeight="1">
      <c r="A28" s="1459"/>
      <c r="B28" s="935"/>
      <c r="C28" s="1460"/>
      <c r="D28" s="936"/>
      <c r="E28" s="1461"/>
      <c r="F28" s="117"/>
      <c r="G28" s="117"/>
      <c r="H28" s="1462"/>
      <c r="I28" s="1463"/>
      <c r="J28" s="56"/>
    </row>
    <row r="29" spans="1:10" s="615" customFormat="1" ht="27.95" customHeight="1">
      <c r="A29" s="1454" t="s">
        <v>1173</v>
      </c>
      <c r="B29" s="1464" t="s">
        <v>1174</v>
      </c>
      <c r="C29" s="1465"/>
      <c r="D29" s="1438"/>
      <c r="E29" s="924" t="s">
        <v>936</v>
      </c>
      <c r="F29" s="10" t="s">
        <v>992</v>
      </c>
      <c r="G29" s="10" t="s">
        <v>942</v>
      </c>
      <c r="H29" s="1466"/>
      <c r="I29" s="786"/>
      <c r="J29" s="120"/>
    </row>
    <row r="30" spans="1:10" s="615" customFormat="1" ht="27.95" customHeight="1">
      <c r="A30" s="1340"/>
      <c r="B30" s="1456" t="s">
        <v>993</v>
      </c>
      <c r="C30" s="1440"/>
      <c r="D30" s="1430"/>
      <c r="E30" s="776" t="s">
        <v>943</v>
      </c>
      <c r="F30" s="64"/>
      <c r="G30" s="64"/>
      <c r="H30" s="789"/>
      <c r="I30" s="787"/>
      <c r="J30" s="55"/>
    </row>
    <row r="31" spans="1:10" s="615" customFormat="1" ht="27.95" customHeight="1">
      <c r="A31" s="1340"/>
      <c r="B31" s="1456" t="s">
        <v>994</v>
      </c>
      <c r="C31" s="1440"/>
      <c r="D31" s="1430"/>
      <c r="E31" s="776" t="s">
        <v>942</v>
      </c>
      <c r="F31" s="64"/>
      <c r="G31" s="64"/>
      <c r="H31" s="789"/>
      <c r="I31" s="787"/>
      <c r="J31" s="55"/>
    </row>
    <row r="32" spans="1:10" s="615" customFormat="1" ht="27.95" customHeight="1">
      <c r="A32" s="218"/>
      <c r="B32" s="931" t="s">
        <v>995</v>
      </c>
      <c r="C32" s="932"/>
      <c r="D32" s="546"/>
      <c r="E32" s="777"/>
      <c r="F32" s="64"/>
      <c r="G32" s="64"/>
      <c r="H32" s="789"/>
      <c r="I32" s="787"/>
      <c r="J32" s="55"/>
    </row>
    <row r="33" spans="1:10" s="615" customFormat="1" ht="27.95" customHeight="1">
      <c r="A33" s="218"/>
      <c r="B33" s="931" t="s">
        <v>996</v>
      </c>
      <c r="C33" s="932"/>
      <c r="D33" s="546"/>
      <c r="E33" s="777"/>
      <c r="F33" s="64"/>
      <c r="G33" s="64"/>
      <c r="H33" s="789"/>
      <c r="I33" s="787"/>
      <c r="J33" s="55"/>
    </row>
    <row r="34" spans="1:10" s="615" customFormat="1" ht="27.95" customHeight="1">
      <c r="A34" s="218"/>
      <c r="B34" s="931" t="s">
        <v>997</v>
      </c>
      <c r="C34" s="932"/>
      <c r="D34" s="546"/>
      <c r="E34" s="777"/>
      <c r="F34" s="64"/>
      <c r="G34" s="64"/>
      <c r="H34" s="789"/>
      <c r="I34" s="787"/>
      <c r="J34" s="55"/>
    </row>
    <row r="35" spans="1:10" s="615" customFormat="1" ht="27.95" customHeight="1">
      <c r="A35" s="218"/>
      <c r="B35" s="931" t="s">
        <v>998</v>
      </c>
      <c r="C35" s="932"/>
      <c r="D35" s="546"/>
      <c r="E35" s="777"/>
      <c r="F35" s="64"/>
      <c r="G35" s="64"/>
      <c r="H35" s="789"/>
      <c r="I35" s="787"/>
      <c r="J35" s="55"/>
    </row>
    <row r="36" spans="1:10" s="615" customFormat="1" ht="27.95" customHeight="1">
      <c r="A36" s="218"/>
      <c r="B36" s="931" t="s">
        <v>999</v>
      </c>
      <c r="C36" s="932"/>
      <c r="D36" s="546"/>
      <c r="E36" s="777"/>
      <c r="F36" s="64"/>
      <c r="G36" s="64"/>
      <c r="H36" s="789"/>
      <c r="I36" s="787"/>
      <c r="J36" s="55"/>
    </row>
    <row r="37" spans="1:10" s="615" customFormat="1" ht="27.95" customHeight="1">
      <c r="A37" s="218"/>
      <c r="B37" s="931" t="s">
        <v>1000</v>
      </c>
      <c r="C37" s="932"/>
      <c r="D37" s="546"/>
      <c r="E37" s="777"/>
      <c r="F37" s="64"/>
      <c r="G37" s="64"/>
      <c r="H37" s="789"/>
      <c r="I37" s="787"/>
      <c r="J37" s="55"/>
    </row>
    <row r="38" spans="1:10" s="615" customFormat="1" ht="27.95" customHeight="1">
      <c r="A38" s="218"/>
      <c r="B38" s="931" t="s">
        <v>1001</v>
      </c>
      <c r="C38" s="932"/>
      <c r="D38" s="546"/>
      <c r="E38" s="777"/>
      <c r="F38" s="64"/>
      <c r="G38" s="64"/>
      <c r="H38" s="789"/>
      <c r="I38" s="787"/>
      <c r="J38" s="55"/>
    </row>
    <row r="39" spans="1:10" s="615" customFormat="1" ht="27.95" customHeight="1">
      <c r="A39" s="218"/>
      <c r="B39" s="811" t="s">
        <v>348</v>
      </c>
      <c r="C39" s="1440" t="s">
        <v>1002</v>
      </c>
      <c r="D39" s="1430"/>
      <c r="E39" s="777"/>
      <c r="F39" s="64"/>
      <c r="G39" s="64"/>
      <c r="H39" s="789"/>
      <c r="I39" s="787"/>
      <c r="J39" s="55"/>
    </row>
    <row r="40" spans="1:10" s="615" customFormat="1" ht="27.95" customHeight="1">
      <c r="A40" s="218"/>
      <c r="B40" s="811" t="s">
        <v>349</v>
      </c>
      <c r="C40" s="1440" t="s">
        <v>1002</v>
      </c>
      <c r="D40" s="1430"/>
      <c r="E40" s="777"/>
      <c r="F40" s="64"/>
      <c r="G40" s="64"/>
      <c r="H40" s="789"/>
      <c r="I40" s="787"/>
      <c r="J40" s="55"/>
    </row>
    <row r="41" spans="1:10" s="615" customFormat="1" ht="27.95" customHeight="1">
      <c r="A41" s="218"/>
      <c r="B41" s="811" t="s">
        <v>351</v>
      </c>
      <c r="C41" s="1440" t="s">
        <v>1002</v>
      </c>
      <c r="D41" s="1430"/>
      <c r="E41" s="777"/>
      <c r="F41" s="64"/>
      <c r="G41" s="64"/>
      <c r="H41" s="789"/>
      <c r="I41" s="787"/>
      <c r="J41" s="55"/>
    </row>
    <row r="42" spans="1:10" s="615" customFormat="1" ht="27.95" customHeight="1">
      <c r="A42" s="218"/>
      <c r="B42" s="217"/>
      <c r="C42" s="932"/>
      <c r="D42" s="546"/>
      <c r="E42" s="777"/>
      <c r="F42" s="64"/>
      <c r="G42" s="64"/>
      <c r="H42" s="787"/>
      <c r="I42" s="787"/>
      <c r="J42" s="55"/>
    </row>
    <row r="43" spans="1:10" s="615" customFormat="1" ht="27.95" customHeight="1">
      <c r="A43" s="55"/>
      <c r="B43" s="144"/>
      <c r="C43" s="133"/>
      <c r="D43" s="173"/>
      <c r="E43" s="911"/>
      <c r="F43" s="532"/>
      <c r="G43" s="532"/>
      <c r="H43" s="605"/>
      <c r="I43" s="55"/>
      <c r="J43" s="55"/>
    </row>
    <row r="44" spans="1:10" s="615" customFormat="1" ht="27.95" customHeight="1">
      <c r="A44" s="55"/>
      <c r="B44" s="144"/>
      <c r="C44" s="133"/>
      <c r="D44" s="173"/>
      <c r="E44" s="911"/>
      <c r="F44" s="532"/>
      <c r="G44" s="532"/>
      <c r="H44" s="605"/>
      <c r="I44" s="55"/>
      <c r="J44" s="55"/>
    </row>
    <row r="45" spans="1:10" s="615" customFormat="1" ht="27.95" customHeight="1">
      <c r="A45" s="55"/>
      <c r="B45" s="144"/>
      <c r="C45" s="133"/>
      <c r="D45" s="173"/>
      <c r="E45" s="911"/>
      <c r="F45" s="532"/>
      <c r="G45" s="532"/>
      <c r="H45" s="605"/>
      <c r="I45" s="55"/>
      <c r="J45" s="55"/>
    </row>
    <row r="46" spans="1:10" s="615" customFormat="1" ht="27.95" customHeight="1">
      <c r="A46" s="55"/>
      <c r="B46" s="144"/>
      <c r="C46" s="133"/>
      <c r="D46" s="173"/>
      <c r="E46" s="911"/>
      <c r="F46" s="532"/>
      <c r="G46" s="532"/>
      <c r="H46" s="605"/>
      <c r="I46" s="55"/>
      <c r="J46" s="55"/>
    </row>
    <row r="47" spans="1:10" s="615" customFormat="1" ht="27.95" customHeight="1">
      <c r="A47" s="55"/>
      <c r="B47" s="144"/>
      <c r="C47" s="133"/>
      <c r="D47" s="173"/>
      <c r="E47" s="911"/>
      <c r="F47" s="532"/>
      <c r="G47" s="532"/>
      <c r="H47" s="605"/>
      <c r="I47" s="55"/>
      <c r="J47" s="55"/>
    </row>
    <row r="48" spans="1:10" s="615" customFormat="1" ht="27.95" customHeight="1">
      <c r="A48" s="55"/>
      <c r="B48" s="144"/>
      <c r="C48" s="133"/>
      <c r="D48" s="173"/>
      <c r="E48" s="911"/>
      <c r="F48" s="532"/>
      <c r="G48" s="532"/>
      <c r="H48" s="605"/>
      <c r="I48" s="55"/>
      <c r="J48" s="55"/>
    </row>
    <row r="49" spans="1:10" s="615" customFormat="1" ht="27.95" customHeight="1">
      <c r="A49" s="55"/>
      <c r="B49" s="144"/>
      <c r="C49" s="133"/>
      <c r="D49" s="173"/>
      <c r="E49" s="911"/>
      <c r="F49" s="532"/>
      <c r="G49" s="532"/>
      <c r="H49" s="605"/>
      <c r="I49" s="55"/>
      <c r="J49" s="55"/>
    </row>
    <row r="50" spans="1:10" s="615" customFormat="1" ht="27.95" customHeight="1">
      <c r="A50" s="55"/>
      <c r="B50" s="144"/>
      <c r="C50" s="133"/>
      <c r="D50" s="173"/>
      <c r="E50" s="911"/>
      <c r="F50" s="91"/>
      <c r="G50" s="100"/>
      <c r="H50" s="605"/>
      <c r="I50" s="55"/>
      <c r="J50" s="55"/>
    </row>
    <row r="51" spans="1:10" s="615" customFormat="1" ht="27.95" customHeight="1">
      <c r="A51" s="55"/>
      <c r="B51" s="144"/>
      <c r="C51" s="133"/>
      <c r="D51" s="173"/>
      <c r="E51" s="28"/>
      <c r="F51" s="28"/>
      <c r="G51" s="28"/>
      <c r="H51" s="605"/>
      <c r="I51" s="55"/>
      <c r="J51" s="55"/>
    </row>
    <row r="52" spans="1:10" s="615" customFormat="1" ht="27.95" customHeight="1">
      <c r="A52" s="55"/>
      <c r="B52" s="144"/>
      <c r="C52" s="133"/>
      <c r="D52" s="173"/>
      <c r="E52" s="64"/>
      <c r="F52" s="64"/>
      <c r="G52" s="64"/>
      <c r="H52" s="605"/>
      <c r="I52" s="55"/>
      <c r="J52" s="55"/>
    </row>
    <row r="53" spans="1:10" s="615" customFormat="1" ht="27.95" customHeight="1">
      <c r="A53" s="55"/>
      <c r="B53" s="144"/>
      <c r="C53" s="133"/>
      <c r="D53" s="173"/>
      <c r="E53" s="64"/>
      <c r="F53" s="64"/>
      <c r="G53" s="62"/>
      <c r="H53" s="605"/>
      <c r="I53" s="55"/>
      <c r="J53" s="55"/>
    </row>
    <row r="54" spans="1:10" s="615" customFormat="1" ht="27.95" customHeight="1">
      <c r="A54" s="55"/>
      <c r="B54" s="144"/>
      <c r="C54" s="133"/>
      <c r="D54" s="173"/>
      <c r="E54" s="64"/>
      <c r="F54" s="23"/>
      <c r="G54" s="23"/>
      <c r="H54" s="605"/>
      <c r="I54" s="55"/>
      <c r="J54" s="55"/>
    </row>
    <row r="55" spans="1:10" s="615" customFormat="1" ht="27.95" customHeight="1">
      <c r="A55" s="56"/>
      <c r="B55" s="174"/>
      <c r="C55" s="175"/>
      <c r="D55" s="176"/>
      <c r="E55" s="131"/>
      <c r="F55" s="131"/>
      <c r="G55" s="131"/>
      <c r="H55" s="614"/>
      <c r="I55" s="56"/>
      <c r="J55" s="56"/>
    </row>
    <row r="56" spans="1:10" ht="27.95" customHeight="1">
      <c r="A56" s="534"/>
      <c r="B56" s="534"/>
      <c r="C56" s="534"/>
      <c r="D56" s="534"/>
      <c r="E56" s="534"/>
      <c r="F56" s="534"/>
      <c r="G56" s="534"/>
      <c r="H56" s="620"/>
      <c r="I56" s="534"/>
      <c r="J56" s="534"/>
    </row>
  </sheetData>
  <mergeCells count="17">
    <mergeCell ref="B15:D15"/>
    <mergeCell ref="B14:D14"/>
    <mergeCell ref="H7:J7"/>
    <mergeCell ref="H8:J8"/>
    <mergeCell ref="E9:G9"/>
    <mergeCell ref="B12:D12"/>
    <mergeCell ref="H12:J12"/>
    <mergeCell ref="B13:D13"/>
    <mergeCell ref="H13:J13"/>
    <mergeCell ref="E6:G6"/>
    <mergeCell ref="H6:J6"/>
    <mergeCell ref="B1:D1"/>
    <mergeCell ref="B2:D2"/>
    <mergeCell ref="H3:J3"/>
    <mergeCell ref="H4:J4"/>
    <mergeCell ref="E4:G4"/>
    <mergeCell ref="E5:G5"/>
  </mergeCells>
  <pageMargins left="0.59055118110236227" right="0.15748031496062992" top="0.59055118110236227" bottom="0.59055118110236227" header="0.31496062992125984" footer="0.15748031496062992"/>
  <pageSetup paperSize="9" scale="63" orientation="landscape" r:id="rId1"/>
  <colBreaks count="1" manualBreakCount="1">
    <brk id="10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>
  <sheetPr codeName="Sheet36">
    <tabColor rgb="FF0000FF"/>
  </sheetPr>
  <dimension ref="A1:J55"/>
  <sheetViews>
    <sheetView view="pageBreakPreview" topLeftCell="A10" zoomScaleSheetLayoutView="100" workbookViewId="0">
      <selection activeCell="D18" sqref="D18"/>
    </sheetView>
  </sheetViews>
  <sheetFormatPr defaultColWidth="9" defaultRowHeight="27.95" customHeight="1"/>
  <cols>
    <col min="1" max="1" width="55.625" style="50" customWidth="1"/>
    <col min="2" max="2" width="16.625" style="50" customWidth="1"/>
    <col min="3" max="3" width="13.625" style="50" customWidth="1"/>
    <col min="4" max="4" width="34.625" style="50" customWidth="1"/>
    <col min="5" max="7" width="14.625" style="50" customWidth="1"/>
    <col min="8" max="8" width="13.625" style="615" customWidth="1"/>
    <col min="9" max="10" width="13.625" style="50" customWidth="1"/>
    <col min="11" max="11" width="8.375" style="50" customWidth="1"/>
    <col min="12" max="16384" width="9" style="50"/>
  </cols>
  <sheetData>
    <row r="1" spans="1:10" ht="27.95" customHeight="1">
      <c r="A1" s="1" t="s">
        <v>1090</v>
      </c>
      <c r="B1" s="4422" t="s">
        <v>346</v>
      </c>
      <c r="C1" s="4422"/>
      <c r="D1" s="4422"/>
      <c r="E1" s="44"/>
      <c r="F1" s="43"/>
      <c r="G1" s="44"/>
      <c r="H1" s="609"/>
      <c r="I1" s="44"/>
      <c r="J1" s="44"/>
    </row>
    <row r="2" spans="1:10" ht="27.95" customHeight="1">
      <c r="A2" s="4" t="s">
        <v>0</v>
      </c>
      <c r="B2" s="4422" t="s">
        <v>347</v>
      </c>
      <c r="C2" s="4422"/>
      <c r="D2" s="4422"/>
      <c r="E2" s="45"/>
      <c r="F2" s="45"/>
      <c r="G2" s="45"/>
      <c r="H2" s="610"/>
      <c r="I2" s="45"/>
      <c r="J2" s="45"/>
    </row>
    <row r="3" spans="1:10" ht="27.95" customHeight="1">
      <c r="A3" s="6" t="s">
        <v>2</v>
      </c>
      <c r="B3" s="6" t="s">
        <v>3</v>
      </c>
      <c r="C3" s="6"/>
      <c r="D3" s="6"/>
      <c r="E3" s="6" t="s">
        <v>4</v>
      </c>
      <c r="F3" s="6"/>
      <c r="G3" s="6"/>
      <c r="H3" s="4366" t="s">
        <v>5</v>
      </c>
      <c r="I3" s="4366"/>
      <c r="J3" s="4366"/>
    </row>
    <row r="4" spans="1:10" ht="27.95" customHeight="1">
      <c r="A4" s="6" t="s">
        <v>6</v>
      </c>
      <c r="B4" s="51" t="s">
        <v>271</v>
      </c>
      <c r="C4" s="6"/>
      <c r="D4" s="6"/>
      <c r="E4" s="4721" t="s">
        <v>356</v>
      </c>
      <c r="F4" s="4722"/>
      <c r="G4" s="4722"/>
      <c r="H4" s="4367" t="s">
        <v>358</v>
      </c>
      <c r="I4" s="4367"/>
      <c r="J4" s="4367"/>
    </row>
    <row r="5" spans="1:10" ht="27.95" customHeight="1">
      <c r="A5" s="51" t="s">
        <v>224</v>
      </c>
      <c r="B5" s="51"/>
      <c r="C5" s="6"/>
      <c r="D5" s="6"/>
      <c r="E5" s="4696" t="s">
        <v>892</v>
      </c>
      <c r="F5" s="4696"/>
      <c r="G5" s="4696"/>
      <c r="H5" s="1596"/>
      <c r="I5" s="1596"/>
      <c r="J5" s="1596"/>
    </row>
    <row r="6" spans="1:10" ht="27.95" customHeight="1">
      <c r="A6" s="51" t="s">
        <v>225</v>
      </c>
      <c r="B6" s="51"/>
      <c r="C6" s="6"/>
      <c r="D6" s="6"/>
      <c r="E6" s="4722"/>
      <c r="F6" s="4722"/>
      <c r="G6" s="4722"/>
      <c r="H6" s="4367"/>
      <c r="I6" s="4367"/>
      <c r="J6" s="4367"/>
    </row>
    <row r="7" spans="1:10" ht="27.95" customHeight="1">
      <c r="B7" s="6" t="s">
        <v>8</v>
      </c>
      <c r="C7" s="6"/>
      <c r="D7" s="6"/>
      <c r="E7" s="6" t="s">
        <v>11</v>
      </c>
      <c r="F7" s="6"/>
      <c r="G7" s="6"/>
      <c r="H7" s="4366" t="s">
        <v>12</v>
      </c>
      <c r="I7" s="4366"/>
      <c r="J7" s="4366"/>
    </row>
    <row r="8" spans="1:10" ht="27.95" customHeight="1">
      <c r="B8" s="51" t="s">
        <v>271</v>
      </c>
      <c r="C8" s="6"/>
      <c r="D8" s="6"/>
      <c r="E8" s="4721" t="s">
        <v>357</v>
      </c>
      <c r="F8" s="4722"/>
      <c r="G8" s="4722"/>
      <c r="H8" s="4367" t="s">
        <v>240</v>
      </c>
      <c r="I8" s="4367"/>
      <c r="J8" s="4367"/>
    </row>
    <row r="9" spans="1:10" ht="27.95" customHeight="1">
      <c r="A9" s="51"/>
      <c r="B9" s="51"/>
      <c r="C9" s="6"/>
      <c r="D9" s="6"/>
      <c r="E9" s="4696" t="s">
        <v>1112</v>
      </c>
      <c r="F9" s="4696"/>
      <c r="G9" s="4696"/>
      <c r="H9" s="4367"/>
      <c r="I9" s="4367"/>
      <c r="J9" s="4367"/>
    </row>
    <row r="10" spans="1:10" ht="27.95" customHeight="1">
      <c r="A10" s="51"/>
      <c r="B10" s="51"/>
      <c r="C10" s="6"/>
      <c r="D10" s="6"/>
      <c r="E10" s="1603"/>
      <c r="F10" s="1603"/>
      <c r="G10" s="1603"/>
      <c r="H10" s="1596"/>
      <c r="I10" s="1596"/>
      <c r="J10" s="1596"/>
    </row>
    <row r="11" spans="1:10" ht="27.95" customHeight="1">
      <c r="A11" s="51"/>
      <c r="B11" s="51"/>
      <c r="C11" s="6"/>
      <c r="D11" s="6"/>
      <c r="E11" s="1603"/>
      <c r="F11" s="1603"/>
      <c r="G11" s="1603"/>
      <c r="H11" s="1596"/>
      <c r="I11" s="1596"/>
      <c r="J11" s="1596"/>
    </row>
    <row r="12" spans="1:10" s="8" customFormat="1" ht="27.95" customHeight="1">
      <c r="A12" s="716" t="s">
        <v>15</v>
      </c>
      <c r="B12" s="4442" t="s">
        <v>16</v>
      </c>
      <c r="C12" s="4443"/>
      <c r="D12" s="4444"/>
      <c r="E12" s="715">
        <v>10</v>
      </c>
      <c r="F12" s="716">
        <v>11</v>
      </c>
      <c r="G12" s="717">
        <v>12</v>
      </c>
      <c r="H12" s="4442" t="s">
        <v>933</v>
      </c>
      <c r="I12" s="4443"/>
      <c r="J12" s="4444"/>
    </row>
    <row r="13" spans="1:10" s="8" customFormat="1" ht="27.95" customHeight="1">
      <c r="A13" s="913" t="s">
        <v>17</v>
      </c>
      <c r="B13" s="4446" t="s">
        <v>18</v>
      </c>
      <c r="C13" s="4446"/>
      <c r="D13" s="4446"/>
      <c r="E13" s="718" t="s">
        <v>934</v>
      </c>
      <c r="F13" s="719" t="s">
        <v>935</v>
      </c>
      <c r="G13" s="720" t="s">
        <v>936</v>
      </c>
      <c r="H13" s="4445" t="s">
        <v>937</v>
      </c>
      <c r="I13" s="4446"/>
      <c r="J13" s="4447"/>
    </row>
    <row r="14" spans="1:10" s="8" customFormat="1" ht="27.95" customHeight="1">
      <c r="A14" s="914"/>
      <c r="B14" s="4456" t="s">
        <v>19</v>
      </c>
      <c r="C14" s="4456"/>
      <c r="D14" s="4456"/>
      <c r="E14" s="721"/>
      <c r="F14" s="722"/>
      <c r="G14" s="723" t="s">
        <v>938</v>
      </c>
      <c r="H14" s="724" t="s">
        <v>947</v>
      </c>
      <c r="I14" s="724" t="s">
        <v>948</v>
      </c>
      <c r="J14" s="724" t="s">
        <v>20</v>
      </c>
    </row>
    <row r="15" spans="1:10" ht="27.95" customHeight="1">
      <c r="A15" s="1454" t="s">
        <v>1227</v>
      </c>
      <c r="B15" s="4744" t="s">
        <v>1228</v>
      </c>
      <c r="C15" s="4745"/>
      <c r="D15" s="4746"/>
      <c r="E15" s="776" t="s">
        <v>936</v>
      </c>
      <c r="F15" s="955" t="s">
        <v>941</v>
      </c>
      <c r="G15" s="955" t="s">
        <v>942</v>
      </c>
      <c r="H15" s="786"/>
      <c r="I15" s="786"/>
      <c r="J15" s="120"/>
    </row>
    <row r="16" spans="1:10" ht="27.95" customHeight="1">
      <c r="A16" s="1531" t="s">
        <v>914</v>
      </c>
      <c r="B16" s="4744" t="s">
        <v>867</v>
      </c>
      <c r="C16" s="4745"/>
      <c r="D16" s="4746"/>
      <c r="E16" s="776" t="s">
        <v>943</v>
      </c>
      <c r="F16" s="955"/>
      <c r="G16" s="64" t="s">
        <v>22</v>
      </c>
      <c r="H16" s="787"/>
      <c r="I16" s="787"/>
      <c r="J16" s="55"/>
    </row>
    <row r="17" spans="1:10" ht="27.95" customHeight="1">
      <c r="A17" s="1532"/>
      <c r="B17" s="811" t="s">
        <v>348</v>
      </c>
      <c r="C17" s="812"/>
      <c r="D17" s="813"/>
      <c r="E17" s="776" t="s">
        <v>942</v>
      </c>
      <c r="F17" s="955"/>
      <c r="G17" s="955"/>
      <c r="H17" s="788"/>
      <c r="I17" s="787"/>
      <c r="J17" s="55"/>
    </row>
    <row r="18" spans="1:10" ht="27.95" customHeight="1">
      <c r="A18" s="1340"/>
      <c r="B18" s="811" t="s">
        <v>349</v>
      </c>
      <c r="C18" s="4742" t="s">
        <v>350</v>
      </c>
      <c r="D18" s="4743"/>
      <c r="E18" s="777"/>
      <c r="F18" s="64"/>
      <c r="G18" s="64"/>
      <c r="H18" s="788"/>
      <c r="I18" s="787"/>
      <c r="J18" s="55"/>
    </row>
    <row r="19" spans="1:10" ht="27.95" customHeight="1">
      <c r="A19" s="1340"/>
      <c r="B19" s="811" t="s">
        <v>351</v>
      </c>
      <c r="C19" s="4742" t="s">
        <v>352</v>
      </c>
      <c r="D19" s="4743"/>
      <c r="E19" s="777"/>
      <c r="F19" s="64"/>
      <c r="G19" s="64"/>
      <c r="H19" s="789"/>
      <c r="I19" s="787"/>
      <c r="J19" s="55"/>
    </row>
    <row r="20" spans="1:10" ht="27.95" customHeight="1">
      <c r="A20" s="1340"/>
      <c r="B20" s="4739" t="s">
        <v>951</v>
      </c>
      <c r="C20" s="4740"/>
      <c r="D20" s="4741"/>
      <c r="E20" s="582"/>
      <c r="F20" s="183"/>
      <c r="G20" s="183"/>
      <c r="H20" s="789"/>
      <c r="I20" s="787"/>
      <c r="J20" s="55"/>
    </row>
    <row r="21" spans="1:10" ht="27.95" customHeight="1">
      <c r="A21" s="1340"/>
      <c r="B21" s="811"/>
      <c r="C21" s="1444"/>
      <c r="D21" s="1605"/>
      <c r="E21" s="777"/>
      <c r="F21" s="64"/>
      <c r="G21" s="64"/>
      <c r="H21" s="787"/>
      <c r="I21" s="787"/>
      <c r="J21" s="55"/>
    </row>
    <row r="22" spans="1:10" ht="27.95" customHeight="1">
      <c r="A22" s="1533"/>
      <c r="B22" s="4744"/>
      <c r="C22" s="4745"/>
      <c r="D22" s="4746"/>
      <c r="E22" s="776"/>
      <c r="F22" s="955"/>
      <c r="G22" s="955"/>
      <c r="H22" s="787"/>
      <c r="I22" s="787"/>
      <c r="J22" s="55"/>
    </row>
    <row r="23" spans="1:10" ht="27.95" customHeight="1">
      <c r="A23" s="1340"/>
      <c r="B23" s="4744"/>
      <c r="C23" s="4745"/>
      <c r="D23" s="4746"/>
      <c r="E23" s="776"/>
      <c r="F23" s="955"/>
      <c r="G23" s="64"/>
      <c r="H23" s="788"/>
      <c r="I23" s="787"/>
      <c r="J23" s="55"/>
    </row>
    <row r="24" spans="1:10" ht="27.95" customHeight="1">
      <c r="A24" s="1340"/>
      <c r="B24" s="811"/>
      <c r="C24" s="812"/>
      <c r="D24" s="813"/>
      <c r="E24" s="776"/>
      <c r="F24" s="955"/>
      <c r="G24" s="955"/>
      <c r="H24" s="788"/>
      <c r="I24" s="787"/>
      <c r="J24" s="55"/>
    </row>
    <row r="25" spans="1:10" ht="27.95" customHeight="1">
      <c r="A25" s="218"/>
      <c r="B25" s="811"/>
      <c r="C25" s="4742"/>
      <c r="D25" s="4743"/>
      <c r="E25" s="777"/>
      <c r="F25" s="64"/>
      <c r="G25" s="64"/>
      <c r="H25" s="20"/>
      <c r="I25" s="31"/>
      <c r="J25" s="55"/>
    </row>
    <row r="26" spans="1:10" ht="27.95" customHeight="1">
      <c r="A26" s="581"/>
      <c r="B26" s="4739"/>
      <c r="C26" s="4740"/>
      <c r="D26" s="4741"/>
      <c r="E26" s="582"/>
      <c r="F26" s="183"/>
      <c r="G26" s="183"/>
      <c r="H26" s="55"/>
      <c r="I26" s="55"/>
      <c r="J26" s="55"/>
    </row>
    <row r="27" spans="1:10" ht="27.95" customHeight="1">
      <c r="A27" s="55"/>
      <c r="B27" s="144"/>
      <c r="C27" s="133"/>
      <c r="D27" s="173"/>
      <c r="E27" s="55"/>
      <c r="F27" s="55"/>
      <c r="G27" s="55"/>
      <c r="H27" s="55"/>
      <c r="I27" s="55"/>
      <c r="J27" s="55"/>
    </row>
    <row r="28" spans="1:10" s="615" customFormat="1" ht="27.95" customHeight="1">
      <c r="A28" s="176"/>
      <c r="B28" s="175"/>
      <c r="C28" s="175"/>
      <c r="D28" s="176"/>
      <c r="E28" s="56"/>
      <c r="F28" s="56"/>
      <c r="G28" s="56"/>
      <c r="H28" s="1534"/>
      <c r="I28" s="56"/>
      <c r="J28" s="56"/>
    </row>
    <row r="29" spans="1:10" s="615" customFormat="1" ht="27.95" customHeight="1">
      <c r="A29" s="1340"/>
      <c r="B29" s="1456"/>
      <c r="C29" s="1604"/>
      <c r="D29" s="1605"/>
      <c r="E29" s="776"/>
      <c r="F29" s="64"/>
      <c r="G29" s="64"/>
      <c r="H29" s="789"/>
      <c r="I29" s="787"/>
      <c r="J29" s="55"/>
    </row>
    <row r="30" spans="1:10" s="615" customFormat="1" ht="27.95" customHeight="1">
      <c r="A30" s="1340"/>
      <c r="B30" s="1456"/>
      <c r="C30" s="1604"/>
      <c r="D30" s="1605"/>
      <c r="E30" s="776"/>
      <c r="F30" s="64"/>
      <c r="G30" s="64"/>
      <c r="H30" s="789"/>
      <c r="I30" s="787"/>
      <c r="J30" s="55"/>
    </row>
    <row r="31" spans="1:10" s="615" customFormat="1" ht="27.95" customHeight="1">
      <c r="A31" s="218"/>
      <c r="B31" s="931"/>
      <c r="C31" s="932"/>
      <c r="D31" s="546"/>
      <c r="E31" s="777"/>
      <c r="F31" s="64"/>
      <c r="G31" s="64"/>
      <c r="H31" s="789"/>
      <c r="I31" s="787"/>
      <c r="J31" s="55"/>
    </row>
    <row r="32" spans="1:10" s="615" customFormat="1" ht="27.95" customHeight="1">
      <c r="A32" s="218"/>
      <c r="B32" s="931"/>
      <c r="C32" s="932"/>
      <c r="D32" s="546"/>
      <c r="E32" s="777"/>
      <c r="F32" s="64"/>
      <c r="G32" s="64"/>
      <c r="H32" s="789"/>
      <c r="I32" s="787"/>
      <c r="J32" s="55"/>
    </row>
    <row r="33" spans="1:10" s="615" customFormat="1" ht="27.95" customHeight="1">
      <c r="A33" s="218"/>
      <c r="B33" s="931"/>
      <c r="C33" s="932"/>
      <c r="D33" s="546"/>
      <c r="E33" s="777"/>
      <c r="F33" s="64"/>
      <c r="G33" s="64"/>
      <c r="H33" s="789"/>
      <c r="I33" s="787"/>
      <c r="J33" s="55"/>
    </row>
    <row r="34" spans="1:10" s="615" customFormat="1" ht="27.95" customHeight="1">
      <c r="A34" s="218"/>
      <c r="B34" s="931"/>
      <c r="C34" s="932"/>
      <c r="D34" s="546"/>
      <c r="E34" s="777"/>
      <c r="F34" s="64"/>
      <c r="G34" s="64"/>
      <c r="H34" s="789"/>
      <c r="I34" s="787"/>
      <c r="J34" s="55"/>
    </row>
    <row r="35" spans="1:10" s="615" customFormat="1" ht="27.95" customHeight="1">
      <c r="A35" s="218"/>
      <c r="B35" s="931"/>
      <c r="C35" s="932"/>
      <c r="D35" s="546"/>
      <c r="E35" s="777"/>
      <c r="F35" s="64"/>
      <c r="G35" s="64"/>
      <c r="H35" s="789"/>
      <c r="I35" s="787"/>
      <c r="J35" s="55"/>
    </row>
    <row r="36" spans="1:10" s="615" customFormat="1" ht="27.95" customHeight="1">
      <c r="A36" s="218"/>
      <c r="B36" s="931"/>
      <c r="C36" s="932"/>
      <c r="D36" s="546"/>
      <c r="E36" s="777"/>
      <c r="F36" s="64"/>
      <c r="G36" s="64"/>
      <c r="H36" s="789"/>
      <c r="I36" s="787"/>
      <c r="J36" s="55"/>
    </row>
    <row r="37" spans="1:10" s="615" customFormat="1" ht="27.95" customHeight="1">
      <c r="A37" s="218"/>
      <c r="B37" s="931"/>
      <c r="C37" s="932"/>
      <c r="D37" s="546"/>
      <c r="E37" s="777"/>
      <c r="F37" s="64"/>
      <c r="G37" s="64"/>
      <c r="H37" s="789"/>
      <c r="I37" s="787"/>
      <c r="J37" s="55"/>
    </row>
    <row r="38" spans="1:10" s="615" customFormat="1" ht="27.95" customHeight="1">
      <c r="A38" s="218"/>
      <c r="B38" s="811"/>
      <c r="C38" s="1604"/>
      <c r="D38" s="1605"/>
      <c r="E38" s="777"/>
      <c r="F38" s="64"/>
      <c r="G38" s="64"/>
      <c r="H38" s="789"/>
      <c r="I38" s="787"/>
      <c r="J38" s="55"/>
    </row>
    <row r="39" spans="1:10" s="615" customFormat="1" ht="27.95" customHeight="1">
      <c r="A39" s="218"/>
      <c r="B39" s="811"/>
      <c r="C39" s="1604"/>
      <c r="D39" s="1605"/>
      <c r="E39" s="777"/>
      <c r="F39" s="64"/>
      <c r="G39" s="64"/>
      <c r="H39" s="789"/>
      <c r="I39" s="787"/>
      <c r="J39" s="55"/>
    </row>
    <row r="40" spans="1:10" s="615" customFormat="1" ht="27.95" customHeight="1">
      <c r="A40" s="218"/>
      <c r="B40" s="811"/>
      <c r="C40" s="1604"/>
      <c r="D40" s="1605"/>
      <c r="E40" s="777"/>
      <c r="F40" s="64"/>
      <c r="G40" s="64"/>
      <c r="H40" s="789"/>
      <c r="I40" s="787"/>
      <c r="J40" s="55"/>
    </row>
    <row r="41" spans="1:10" s="615" customFormat="1" ht="27.95" customHeight="1">
      <c r="A41" s="218"/>
      <c r="B41" s="217"/>
      <c r="C41" s="932"/>
      <c r="D41" s="546"/>
      <c r="E41" s="777"/>
      <c r="F41" s="64"/>
      <c r="G41" s="64"/>
      <c r="H41" s="787"/>
      <c r="I41" s="787"/>
      <c r="J41" s="55"/>
    </row>
    <row r="42" spans="1:10" s="615" customFormat="1" ht="27.95" customHeight="1">
      <c r="A42" s="55"/>
      <c r="B42" s="144"/>
      <c r="C42" s="133"/>
      <c r="D42" s="173"/>
      <c r="E42" s="955"/>
      <c r="F42" s="532"/>
      <c r="G42" s="532"/>
      <c r="H42" s="605"/>
      <c r="I42" s="55"/>
      <c r="J42" s="55"/>
    </row>
    <row r="43" spans="1:10" s="615" customFormat="1" ht="27.95" customHeight="1">
      <c r="A43" s="55"/>
      <c r="B43" s="144"/>
      <c r="C43" s="133"/>
      <c r="D43" s="173"/>
      <c r="E43" s="955"/>
      <c r="F43" s="532"/>
      <c r="G43" s="532"/>
      <c r="H43" s="605"/>
      <c r="I43" s="55"/>
      <c r="J43" s="55"/>
    </row>
    <row r="44" spans="1:10" s="615" customFormat="1" ht="27.95" customHeight="1">
      <c r="A44" s="55"/>
      <c r="B44" s="144"/>
      <c r="C44" s="133"/>
      <c r="D44" s="173"/>
      <c r="E44" s="955"/>
      <c r="F44" s="532"/>
      <c r="G44" s="532"/>
      <c r="H44" s="605"/>
      <c r="I44" s="55"/>
      <c r="J44" s="55"/>
    </row>
    <row r="45" spans="1:10" s="615" customFormat="1" ht="27.95" customHeight="1">
      <c r="A45" s="55"/>
      <c r="B45" s="144"/>
      <c r="C45" s="133"/>
      <c r="D45" s="173"/>
      <c r="E45" s="955"/>
      <c r="F45" s="532"/>
      <c r="G45" s="532"/>
      <c r="H45" s="605"/>
      <c r="I45" s="55"/>
      <c r="J45" s="55"/>
    </row>
    <row r="46" spans="1:10" s="615" customFormat="1" ht="27.95" customHeight="1">
      <c r="A46" s="55"/>
      <c r="B46" s="144"/>
      <c r="C46" s="133"/>
      <c r="D46" s="173"/>
      <c r="E46" s="955"/>
      <c r="F46" s="532"/>
      <c r="G46" s="532"/>
      <c r="H46" s="605"/>
      <c r="I46" s="55"/>
      <c r="J46" s="55"/>
    </row>
    <row r="47" spans="1:10" s="615" customFormat="1" ht="27.95" customHeight="1">
      <c r="A47" s="55"/>
      <c r="B47" s="144"/>
      <c r="C47" s="133"/>
      <c r="D47" s="173"/>
      <c r="E47" s="955"/>
      <c r="F47" s="532"/>
      <c r="G47" s="532"/>
      <c r="H47" s="605"/>
      <c r="I47" s="55"/>
      <c r="J47" s="55"/>
    </row>
    <row r="48" spans="1:10" s="615" customFormat="1" ht="27.95" customHeight="1">
      <c r="A48" s="55"/>
      <c r="B48" s="144"/>
      <c r="C48" s="133"/>
      <c r="D48" s="173"/>
      <c r="E48" s="955"/>
      <c r="F48" s="532"/>
      <c r="G48" s="532"/>
      <c r="H48" s="605"/>
      <c r="I48" s="55"/>
      <c r="J48" s="55"/>
    </row>
    <row r="49" spans="1:10" s="615" customFormat="1" ht="27.95" customHeight="1">
      <c r="A49" s="55"/>
      <c r="B49" s="144"/>
      <c r="C49" s="133"/>
      <c r="D49" s="173"/>
      <c r="E49" s="955"/>
      <c r="F49" s="91"/>
      <c r="G49" s="100"/>
      <c r="H49" s="605"/>
      <c r="I49" s="55"/>
      <c r="J49" s="55"/>
    </row>
    <row r="50" spans="1:10" s="615" customFormat="1" ht="27.95" customHeight="1">
      <c r="A50" s="55"/>
      <c r="B50" s="144"/>
      <c r="C50" s="133"/>
      <c r="D50" s="173"/>
      <c r="E50" s="28"/>
      <c r="F50" s="28"/>
      <c r="G50" s="28"/>
      <c r="H50" s="605"/>
      <c r="I50" s="55"/>
      <c r="J50" s="55"/>
    </row>
    <row r="51" spans="1:10" s="615" customFormat="1" ht="27.95" customHeight="1">
      <c r="A51" s="55"/>
      <c r="B51" s="144"/>
      <c r="C51" s="133"/>
      <c r="D51" s="173"/>
      <c r="E51" s="64"/>
      <c r="F51" s="64"/>
      <c r="G51" s="64"/>
      <c r="H51" s="605"/>
      <c r="I51" s="55"/>
      <c r="J51" s="55"/>
    </row>
    <row r="52" spans="1:10" s="615" customFormat="1" ht="27.95" customHeight="1">
      <c r="A52" s="55"/>
      <c r="B52" s="144"/>
      <c r="C52" s="133"/>
      <c r="D52" s="173"/>
      <c r="E52" s="64"/>
      <c r="F52" s="64"/>
      <c r="G52" s="62"/>
      <c r="H52" s="605"/>
      <c r="I52" s="55"/>
      <c r="J52" s="55"/>
    </row>
    <row r="53" spans="1:10" s="615" customFormat="1" ht="27.95" customHeight="1">
      <c r="A53" s="55"/>
      <c r="B53" s="144"/>
      <c r="C53" s="133"/>
      <c r="D53" s="173"/>
      <c r="E53" s="64"/>
      <c r="F53" s="23"/>
      <c r="G53" s="23"/>
      <c r="H53" s="605"/>
      <c r="I53" s="55"/>
      <c r="J53" s="55"/>
    </row>
    <row r="54" spans="1:10" s="615" customFormat="1" ht="27.95" customHeight="1">
      <c r="A54" s="56"/>
      <c r="B54" s="174"/>
      <c r="C54" s="175"/>
      <c r="D54" s="176"/>
      <c r="E54" s="131"/>
      <c r="F54" s="131"/>
      <c r="G54" s="131"/>
      <c r="H54" s="614"/>
      <c r="I54" s="56"/>
      <c r="J54" s="56"/>
    </row>
    <row r="55" spans="1:10" ht="27.95" customHeight="1">
      <c r="A55" s="534"/>
      <c r="B55" s="534"/>
      <c r="C55" s="534"/>
      <c r="D55" s="534"/>
      <c r="E55" s="534"/>
      <c r="F55" s="534"/>
      <c r="G55" s="534"/>
      <c r="H55" s="620"/>
      <c r="I55" s="534"/>
      <c r="J55" s="534"/>
    </row>
  </sheetData>
  <mergeCells count="27">
    <mergeCell ref="B26:D26"/>
    <mergeCell ref="E8:G8"/>
    <mergeCell ref="H9:J9"/>
    <mergeCell ref="C19:D19"/>
    <mergeCell ref="B20:D20"/>
    <mergeCell ref="B22:D22"/>
    <mergeCell ref="B23:D23"/>
    <mergeCell ref="C25:D25"/>
    <mergeCell ref="B13:D13"/>
    <mergeCell ref="H13:J13"/>
    <mergeCell ref="B14:D14"/>
    <mergeCell ref="B15:D15"/>
    <mergeCell ref="B16:D16"/>
    <mergeCell ref="C18:D18"/>
    <mergeCell ref="B12:D12"/>
    <mergeCell ref="H12:J12"/>
    <mergeCell ref="B1:D1"/>
    <mergeCell ref="B2:D2"/>
    <mergeCell ref="H3:J3"/>
    <mergeCell ref="E4:G4"/>
    <mergeCell ref="H4:J4"/>
    <mergeCell ref="E9:G9"/>
    <mergeCell ref="E5:G5"/>
    <mergeCell ref="E6:G6"/>
    <mergeCell ref="H6:J6"/>
    <mergeCell ref="H7:J7"/>
    <mergeCell ref="H8:J8"/>
  </mergeCells>
  <pageMargins left="0.59055118110236227" right="0.15748031496062992" top="0.59055118110236227" bottom="0.59055118110236227" header="0.31496062992125984" footer="0.15748031496062992"/>
  <pageSetup paperSize="9" scale="63" orientation="landscape" r:id="rId1"/>
  <colBreaks count="1" manualBreakCount="1">
    <brk id="10" max="1048575" man="1"/>
  </col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>
  <sheetPr codeName="Sheet37">
    <tabColor rgb="FF0000FF"/>
  </sheetPr>
  <dimension ref="A1:K123"/>
  <sheetViews>
    <sheetView view="pageBreakPreview" zoomScale="98" zoomScaleSheetLayoutView="98" workbookViewId="0">
      <selection activeCell="D18" sqref="D18"/>
    </sheetView>
  </sheetViews>
  <sheetFormatPr defaultColWidth="9" defaultRowHeight="27.95" customHeight="1"/>
  <cols>
    <col min="1" max="1" width="55.625" style="50" customWidth="1"/>
    <col min="2" max="2" width="16.625" style="50" customWidth="1"/>
    <col min="3" max="3" width="13.625" style="50" customWidth="1"/>
    <col min="4" max="4" width="34.625" style="50" customWidth="1"/>
    <col min="5" max="7" width="14.625" style="50" customWidth="1"/>
    <col min="8" max="8" width="13.625" style="615" customWidth="1"/>
    <col min="9" max="10" width="13.625" style="50" customWidth="1"/>
    <col min="11" max="16384" width="9" style="50"/>
  </cols>
  <sheetData>
    <row r="1" spans="1:10" ht="27.95" customHeight="1">
      <c r="A1" s="1" t="s">
        <v>1090</v>
      </c>
      <c r="B1" s="4422" t="s">
        <v>346</v>
      </c>
      <c r="C1" s="4422"/>
      <c r="D1" s="4422"/>
      <c r="E1" s="44"/>
      <c r="F1" s="43"/>
      <c r="G1" s="44"/>
      <c r="H1" s="609"/>
      <c r="I1" s="44"/>
      <c r="J1" s="44"/>
    </row>
    <row r="2" spans="1:10" ht="27.95" customHeight="1">
      <c r="A2" s="4" t="s">
        <v>0</v>
      </c>
      <c r="B2" s="4422" t="s">
        <v>347</v>
      </c>
      <c r="C2" s="4422"/>
      <c r="D2" s="4422"/>
      <c r="E2" s="45"/>
      <c r="F2" s="45"/>
      <c r="G2" s="45"/>
      <c r="H2" s="610"/>
      <c r="I2" s="45"/>
      <c r="J2" s="45"/>
    </row>
    <row r="3" spans="1:10" ht="27.95" customHeight="1">
      <c r="A3" s="6" t="s">
        <v>2</v>
      </c>
      <c r="B3" s="6" t="s">
        <v>3</v>
      </c>
      <c r="C3" s="6"/>
      <c r="D3" s="6"/>
      <c r="E3" s="6" t="s">
        <v>4</v>
      </c>
      <c r="F3" s="6"/>
      <c r="G3" s="6"/>
      <c r="H3" s="4366" t="s">
        <v>5</v>
      </c>
      <c r="I3" s="4366"/>
      <c r="J3" s="4366"/>
    </row>
    <row r="4" spans="1:10" ht="27.95" customHeight="1">
      <c r="A4" s="6" t="s">
        <v>6</v>
      </c>
      <c r="B4" s="51" t="s">
        <v>287</v>
      </c>
      <c r="C4" s="6"/>
      <c r="D4" s="6"/>
      <c r="E4" s="4721" t="s">
        <v>288</v>
      </c>
      <c r="F4" s="4722"/>
      <c r="G4" s="4722"/>
      <c r="H4" s="4367" t="s">
        <v>291</v>
      </c>
      <c r="I4" s="4367"/>
      <c r="J4" s="4367"/>
    </row>
    <row r="5" spans="1:10" ht="27.95" customHeight="1">
      <c r="A5" s="51" t="s">
        <v>224</v>
      </c>
      <c r="B5" s="51"/>
      <c r="C5" s="6"/>
      <c r="D5" s="6"/>
      <c r="E5" s="4696" t="s">
        <v>289</v>
      </c>
      <c r="F5" s="4696"/>
      <c r="G5" s="4696"/>
      <c r="H5" s="607"/>
      <c r="I5" s="523"/>
      <c r="J5" s="523"/>
    </row>
    <row r="6" spans="1:10" ht="27.95" customHeight="1">
      <c r="A6" s="51" t="s">
        <v>225</v>
      </c>
      <c r="B6" s="51"/>
      <c r="C6" s="6"/>
      <c r="D6" s="6"/>
      <c r="E6" s="145" t="s">
        <v>290</v>
      </c>
      <c r="F6" s="6"/>
      <c r="G6" s="6"/>
      <c r="H6" s="4367"/>
      <c r="I6" s="4367"/>
      <c r="J6" s="4367"/>
    </row>
    <row r="7" spans="1:10" ht="27.95" customHeight="1">
      <c r="A7" s="51"/>
      <c r="B7" s="51"/>
      <c r="C7" s="6"/>
      <c r="D7" s="6"/>
      <c r="E7" s="4721" t="s">
        <v>292</v>
      </c>
      <c r="F7" s="4722"/>
      <c r="G7" s="4722"/>
      <c r="H7" s="4367" t="s">
        <v>291</v>
      </c>
      <c r="I7" s="4367"/>
      <c r="J7" s="4367"/>
    </row>
    <row r="8" spans="1:10" ht="27.95" customHeight="1">
      <c r="A8" s="51"/>
      <c r="B8" s="51"/>
      <c r="C8" s="6"/>
      <c r="D8" s="6"/>
      <c r="E8" s="4721" t="s">
        <v>293</v>
      </c>
      <c r="F8" s="4722"/>
      <c r="G8" s="4722"/>
      <c r="H8" s="4367" t="s">
        <v>240</v>
      </c>
      <c r="I8" s="4367"/>
      <c r="J8" s="4367"/>
    </row>
    <row r="9" spans="1:10" ht="27.95" customHeight="1">
      <c r="A9" s="6"/>
      <c r="B9" s="51"/>
      <c r="C9" s="6"/>
      <c r="D9" s="6"/>
      <c r="E9" s="4696" t="s">
        <v>294</v>
      </c>
      <c r="F9" s="4696"/>
      <c r="G9" s="4696"/>
      <c r="H9" s="607"/>
      <c r="I9" s="523"/>
      <c r="J9" s="523"/>
    </row>
    <row r="10" spans="1:10" ht="27.95" customHeight="1">
      <c r="B10" s="6" t="s">
        <v>8</v>
      </c>
      <c r="C10" s="6"/>
      <c r="D10" s="6"/>
      <c r="E10" s="6" t="s">
        <v>11</v>
      </c>
      <c r="F10" s="6"/>
      <c r="G10" s="6"/>
      <c r="H10" s="4366" t="s">
        <v>12</v>
      </c>
      <c r="I10" s="4366"/>
      <c r="J10" s="4366"/>
    </row>
    <row r="11" spans="1:10" ht="27.95" customHeight="1">
      <c r="B11" s="51" t="s">
        <v>287</v>
      </c>
      <c r="C11" s="6"/>
      <c r="D11" s="6"/>
      <c r="E11" s="4721" t="s">
        <v>893</v>
      </c>
      <c r="F11" s="4722"/>
      <c r="G11" s="4722"/>
      <c r="H11" s="4367" t="s">
        <v>291</v>
      </c>
      <c r="I11" s="4367"/>
      <c r="J11" s="4367"/>
    </row>
    <row r="12" spans="1:10" s="8" customFormat="1" ht="27.95" customHeight="1">
      <c r="A12" s="46" t="s">
        <v>15</v>
      </c>
      <c r="B12" s="4334" t="s">
        <v>16</v>
      </c>
      <c r="C12" s="4335"/>
      <c r="D12" s="4336"/>
      <c r="E12" s="715">
        <v>10</v>
      </c>
      <c r="F12" s="716">
        <v>11</v>
      </c>
      <c r="G12" s="717">
        <v>12</v>
      </c>
      <c r="H12" s="4442" t="s">
        <v>933</v>
      </c>
      <c r="I12" s="4443"/>
      <c r="J12" s="4444"/>
    </row>
    <row r="13" spans="1:10" s="8" customFormat="1" ht="27.95" customHeight="1">
      <c r="A13" s="47" t="s">
        <v>17</v>
      </c>
      <c r="B13" s="4338" t="s">
        <v>18</v>
      </c>
      <c r="C13" s="4338"/>
      <c r="D13" s="4338"/>
      <c r="E13" s="718" t="s">
        <v>934</v>
      </c>
      <c r="F13" s="719" t="s">
        <v>935</v>
      </c>
      <c r="G13" s="720" t="s">
        <v>936</v>
      </c>
      <c r="H13" s="4445" t="s">
        <v>937</v>
      </c>
      <c r="I13" s="4446"/>
      <c r="J13" s="4447"/>
    </row>
    <row r="14" spans="1:10" s="8" customFormat="1" ht="27.95" customHeight="1">
      <c r="A14" s="48"/>
      <c r="B14" s="4340" t="s">
        <v>19</v>
      </c>
      <c r="C14" s="4340"/>
      <c r="D14" s="4340"/>
      <c r="E14" s="721"/>
      <c r="F14" s="722"/>
      <c r="G14" s="723" t="s">
        <v>938</v>
      </c>
      <c r="H14" s="724" t="s">
        <v>947</v>
      </c>
      <c r="I14" s="724" t="s">
        <v>948</v>
      </c>
      <c r="J14" s="724" t="s">
        <v>20</v>
      </c>
    </row>
    <row r="15" spans="1:10" ht="27.95" customHeight="1">
      <c r="A15" s="1414" t="s">
        <v>1234</v>
      </c>
      <c r="B15" s="4414" t="s">
        <v>1235</v>
      </c>
      <c r="C15" s="4415"/>
      <c r="D15" s="4416"/>
      <c r="E15" s="13" t="s">
        <v>936</v>
      </c>
      <c r="F15" s="13" t="s">
        <v>950</v>
      </c>
      <c r="G15" s="13" t="s">
        <v>942</v>
      </c>
      <c r="H15" s="185"/>
      <c r="I15" s="185"/>
      <c r="J15" s="120"/>
    </row>
    <row r="16" spans="1:10" ht="27.95" customHeight="1">
      <c r="A16" s="1421"/>
      <c r="B16" s="4408" t="s">
        <v>302</v>
      </c>
      <c r="C16" s="4409"/>
      <c r="D16" s="4410"/>
      <c r="E16" s="13" t="s">
        <v>943</v>
      </c>
      <c r="F16" s="13"/>
      <c r="G16" s="13"/>
      <c r="H16" s="70"/>
      <c r="I16" s="70"/>
      <c r="J16" s="55"/>
    </row>
    <row r="17" spans="1:10" ht="27.95" customHeight="1">
      <c r="A17" s="1421"/>
      <c r="B17" s="4408" t="s">
        <v>303</v>
      </c>
      <c r="C17" s="4409"/>
      <c r="D17" s="4410"/>
      <c r="E17" s="13" t="s">
        <v>942</v>
      </c>
      <c r="F17" s="13"/>
      <c r="G17" s="13"/>
      <c r="H17" s="70"/>
      <c r="I17" s="70"/>
      <c r="J17" s="55"/>
    </row>
    <row r="18" spans="1:10" ht="27.95" customHeight="1">
      <c r="A18" s="1388"/>
      <c r="B18" s="798" t="s">
        <v>38</v>
      </c>
      <c r="C18" s="799">
        <v>755</v>
      </c>
      <c r="D18" s="800" t="s">
        <v>296</v>
      </c>
      <c r="E18" s="23"/>
      <c r="F18" s="13"/>
      <c r="G18" s="13"/>
      <c r="H18" s="20"/>
      <c r="I18" s="70"/>
      <c r="J18" s="55"/>
    </row>
    <row r="19" spans="1:10" ht="27.95" customHeight="1">
      <c r="A19" s="1151"/>
      <c r="B19" s="798" t="s">
        <v>168</v>
      </c>
      <c r="C19" s="799">
        <v>900</v>
      </c>
      <c r="D19" s="800" t="s">
        <v>296</v>
      </c>
      <c r="E19" s="23"/>
      <c r="F19" s="13"/>
      <c r="G19" s="13"/>
      <c r="H19" s="20"/>
      <c r="I19" s="70"/>
      <c r="J19" s="55"/>
    </row>
    <row r="20" spans="1:10" ht="27.95" customHeight="1">
      <c r="A20" s="1467"/>
      <c r="B20" s="798" t="s">
        <v>84</v>
      </c>
      <c r="C20" s="799">
        <v>650</v>
      </c>
      <c r="D20" s="800" t="s">
        <v>296</v>
      </c>
      <c r="E20" s="23"/>
      <c r="F20" s="13"/>
      <c r="G20" s="13"/>
      <c r="H20" s="35"/>
      <c r="I20" s="70"/>
      <c r="J20" s="55"/>
    </row>
    <row r="21" spans="1:10" ht="27.95" customHeight="1">
      <c r="A21" s="1421"/>
      <c r="B21" s="798" t="s">
        <v>192</v>
      </c>
      <c r="C21" s="801">
        <f>SUM(C18:C20)</f>
        <v>2305</v>
      </c>
      <c r="D21" s="800" t="s">
        <v>296</v>
      </c>
      <c r="E21" s="23"/>
      <c r="F21" s="13"/>
      <c r="G21" s="13"/>
      <c r="H21" s="35"/>
      <c r="I21" s="70"/>
      <c r="J21" s="55"/>
    </row>
    <row r="22" spans="1:10" ht="27.95" customHeight="1">
      <c r="A22" s="1415"/>
      <c r="B22" s="4408" t="s">
        <v>1236</v>
      </c>
      <c r="C22" s="4409"/>
      <c r="D22" s="4410"/>
      <c r="E22" s="13" t="s">
        <v>936</v>
      </c>
      <c r="F22" s="13" t="s">
        <v>950</v>
      </c>
      <c r="G22" s="13" t="s">
        <v>942</v>
      </c>
      <c r="H22" s="35"/>
      <c r="I22" s="70"/>
      <c r="J22" s="55"/>
    </row>
    <row r="23" spans="1:10" s="201" customFormat="1" ht="27.95" customHeight="1">
      <c r="A23" s="1468"/>
      <c r="B23" s="4408" t="s">
        <v>305</v>
      </c>
      <c r="C23" s="4409"/>
      <c r="D23" s="4410"/>
      <c r="E23" s="13" t="s">
        <v>943</v>
      </c>
      <c r="F23" s="13"/>
      <c r="G23" s="13"/>
      <c r="H23" s="35"/>
      <c r="I23" s="70"/>
      <c r="J23" s="55"/>
    </row>
    <row r="24" spans="1:10" s="201" customFormat="1" ht="27.95" customHeight="1">
      <c r="A24" s="1468"/>
      <c r="B24" s="4408" t="s">
        <v>110</v>
      </c>
      <c r="C24" s="4409"/>
      <c r="D24" s="4410"/>
      <c r="E24" s="13" t="s">
        <v>942</v>
      </c>
      <c r="F24" s="13"/>
      <c r="G24" s="13"/>
      <c r="H24" s="35"/>
      <c r="I24" s="70"/>
      <c r="J24" s="55"/>
    </row>
    <row r="25" spans="1:10" ht="27.95" customHeight="1">
      <c r="A25" s="1468"/>
      <c r="B25" s="798" t="s">
        <v>38</v>
      </c>
      <c r="C25" s="801">
        <v>31000</v>
      </c>
      <c r="D25" s="800" t="s">
        <v>297</v>
      </c>
      <c r="E25" s="23"/>
      <c r="F25" s="13"/>
      <c r="G25" s="13"/>
      <c r="H25" s="20"/>
      <c r="I25" s="70"/>
      <c r="J25" s="55"/>
    </row>
    <row r="26" spans="1:10" ht="27.95" customHeight="1">
      <c r="A26" s="1468"/>
      <c r="B26" s="798" t="s">
        <v>168</v>
      </c>
      <c r="C26" s="801">
        <v>36000</v>
      </c>
      <c r="D26" s="800" t="s">
        <v>297</v>
      </c>
      <c r="E26" s="23"/>
      <c r="F26" s="13"/>
      <c r="G26" s="13"/>
      <c r="H26" s="20"/>
      <c r="I26" s="70"/>
      <c r="J26" s="55"/>
    </row>
    <row r="27" spans="1:10" ht="27.95" customHeight="1">
      <c r="A27" s="1468"/>
      <c r="B27" s="798" t="s">
        <v>84</v>
      </c>
      <c r="C27" s="801">
        <v>26000</v>
      </c>
      <c r="D27" s="800" t="s">
        <v>297</v>
      </c>
      <c r="E27" s="23"/>
      <c r="F27" s="13"/>
      <c r="G27" s="13"/>
      <c r="H27" s="35"/>
      <c r="I27" s="70"/>
      <c r="J27" s="55"/>
    </row>
    <row r="28" spans="1:10" ht="27.95" customHeight="1">
      <c r="A28" s="1469"/>
      <c r="B28" s="802" t="s">
        <v>192</v>
      </c>
      <c r="C28" s="803">
        <f>SUM(C25:C27)</f>
        <v>93000</v>
      </c>
      <c r="D28" s="804" t="s">
        <v>297</v>
      </c>
      <c r="E28" s="131"/>
      <c r="F28" s="57"/>
      <c r="G28" s="57"/>
      <c r="H28" s="660"/>
      <c r="I28" s="194"/>
      <c r="J28" s="56"/>
    </row>
    <row r="29" spans="1:10" ht="27.95" customHeight="1">
      <c r="A29" s="1470" t="s">
        <v>300</v>
      </c>
      <c r="B29" s="4414" t="s">
        <v>1237</v>
      </c>
      <c r="C29" s="4415"/>
      <c r="D29" s="4416"/>
      <c r="E29" s="10" t="s">
        <v>936</v>
      </c>
      <c r="F29" s="10" t="s">
        <v>950</v>
      </c>
      <c r="G29" s="10" t="s">
        <v>942</v>
      </c>
      <c r="H29" s="198"/>
      <c r="I29" s="200"/>
      <c r="J29" s="120"/>
    </row>
    <row r="30" spans="1:10" ht="27.95" customHeight="1">
      <c r="A30" s="1471"/>
      <c r="B30" s="798" t="s">
        <v>887</v>
      </c>
      <c r="C30" s="799">
        <v>8</v>
      </c>
      <c r="D30" s="800" t="s">
        <v>886</v>
      </c>
      <c r="E30" s="13" t="s">
        <v>943</v>
      </c>
      <c r="F30" s="39"/>
      <c r="G30" s="39"/>
      <c r="H30" s="40"/>
      <c r="I30" s="543"/>
      <c r="J30" s="121"/>
    </row>
    <row r="31" spans="1:10" ht="27.95" customHeight="1">
      <c r="A31" s="1471"/>
      <c r="B31" s="798" t="s">
        <v>888</v>
      </c>
      <c r="C31" s="799">
        <v>8</v>
      </c>
      <c r="D31" s="800" t="s">
        <v>886</v>
      </c>
      <c r="E31" s="13" t="s">
        <v>942</v>
      </c>
      <c r="F31" s="39"/>
      <c r="G31" s="39"/>
      <c r="H31" s="40"/>
      <c r="I31" s="543"/>
      <c r="J31" s="121"/>
    </row>
    <row r="32" spans="1:10" ht="27.95" customHeight="1">
      <c r="A32" s="1471"/>
      <c r="B32" s="798" t="s">
        <v>889</v>
      </c>
      <c r="C32" s="799">
        <v>4</v>
      </c>
      <c r="D32" s="800" t="s">
        <v>886</v>
      </c>
      <c r="E32" s="39"/>
      <c r="F32" s="39"/>
      <c r="G32" s="39"/>
      <c r="H32" s="40"/>
      <c r="I32" s="543"/>
      <c r="J32" s="121"/>
    </row>
    <row r="33" spans="1:10" ht="27.95" customHeight="1">
      <c r="A33" s="1471"/>
      <c r="B33" s="798" t="s">
        <v>890</v>
      </c>
      <c r="C33" s="801">
        <f>C30+C31+C32</f>
        <v>20</v>
      </c>
      <c r="D33" s="800" t="s">
        <v>886</v>
      </c>
      <c r="E33" s="13"/>
      <c r="F33" s="13"/>
      <c r="G33" s="13"/>
      <c r="H33" s="30"/>
      <c r="I33" s="187"/>
      <c r="J33" s="55"/>
    </row>
    <row r="34" spans="1:10" ht="27.95" customHeight="1">
      <c r="A34" s="1472"/>
      <c r="B34" s="4408"/>
      <c r="C34" s="4747"/>
      <c r="D34" s="4410"/>
      <c r="E34" s="13"/>
      <c r="F34" s="13"/>
      <c r="G34" s="13"/>
      <c r="H34" s="30"/>
      <c r="I34" s="187"/>
      <c r="J34" s="55"/>
    </row>
    <row r="35" spans="1:10" ht="27.95" customHeight="1">
      <c r="A35" s="1467"/>
      <c r="B35" s="1199"/>
      <c r="C35" s="792"/>
      <c r="D35" s="1473"/>
      <c r="E35" s="38"/>
      <c r="F35" s="13"/>
      <c r="G35" s="13"/>
      <c r="H35" s="30"/>
      <c r="I35" s="189"/>
      <c r="J35" s="55"/>
    </row>
    <row r="36" spans="1:10" ht="27.95" customHeight="1">
      <c r="A36" s="1161" t="s">
        <v>1238</v>
      </c>
      <c r="B36" s="1474" t="s">
        <v>1239</v>
      </c>
      <c r="C36" s="1475"/>
      <c r="D36" s="1476"/>
      <c r="E36" s="13" t="s">
        <v>936</v>
      </c>
      <c r="F36" s="13" t="s">
        <v>950</v>
      </c>
      <c r="G36" s="13" t="s">
        <v>942</v>
      </c>
      <c r="H36" s="35"/>
      <c r="I36" s="70"/>
      <c r="J36" s="55"/>
    </row>
    <row r="37" spans="1:10" ht="27.95" customHeight="1">
      <c r="A37" s="1161" t="s">
        <v>313</v>
      </c>
      <c r="B37" s="1474" t="s">
        <v>891</v>
      </c>
      <c r="C37" s="1475"/>
      <c r="D37" s="1476"/>
      <c r="E37" s="13" t="s">
        <v>943</v>
      </c>
      <c r="F37" s="13"/>
      <c r="G37" s="13"/>
      <c r="H37" s="35"/>
      <c r="I37" s="70"/>
      <c r="J37" s="55"/>
    </row>
    <row r="38" spans="1:10" ht="27.95" customHeight="1">
      <c r="A38" s="1477"/>
      <c r="B38" s="798" t="s">
        <v>38</v>
      </c>
      <c r="C38" s="799">
        <v>2</v>
      </c>
      <c r="D38" s="800" t="s">
        <v>244</v>
      </c>
      <c r="E38" s="13" t="s">
        <v>942</v>
      </c>
      <c r="F38" s="13"/>
      <c r="G38" s="13"/>
      <c r="H38" s="35"/>
      <c r="I38" s="70"/>
      <c r="J38" s="55"/>
    </row>
    <row r="39" spans="1:10" ht="27.95" customHeight="1">
      <c r="A39" s="1477"/>
      <c r="B39" s="798" t="s">
        <v>168</v>
      </c>
      <c r="C39" s="799">
        <v>1</v>
      </c>
      <c r="D39" s="800" t="s">
        <v>244</v>
      </c>
      <c r="E39" s="13"/>
      <c r="F39" s="13"/>
      <c r="G39" s="13"/>
      <c r="H39" s="35"/>
      <c r="I39" s="70"/>
      <c r="J39" s="55"/>
    </row>
    <row r="40" spans="1:10" ht="27.95" customHeight="1">
      <c r="A40" s="1477"/>
      <c r="B40" s="798" t="s">
        <v>84</v>
      </c>
      <c r="C40" s="799" t="s">
        <v>24</v>
      </c>
      <c r="D40" s="800" t="s">
        <v>244</v>
      </c>
      <c r="E40" s="13"/>
      <c r="F40" s="13"/>
      <c r="G40" s="13"/>
      <c r="H40" s="35"/>
      <c r="I40" s="70"/>
      <c r="J40" s="55"/>
    </row>
    <row r="41" spans="1:10" ht="27.95" customHeight="1">
      <c r="A41" s="1477"/>
      <c r="B41" s="798" t="s">
        <v>192</v>
      </c>
      <c r="C41" s="801">
        <f>SUM(C36:C40)</f>
        <v>3</v>
      </c>
      <c r="D41" s="800" t="s">
        <v>244</v>
      </c>
      <c r="E41" s="13"/>
      <c r="F41" s="13"/>
      <c r="G41" s="13"/>
      <c r="H41" s="35"/>
      <c r="I41" s="70"/>
      <c r="J41" s="55"/>
    </row>
    <row r="42" spans="1:10" ht="27.95" customHeight="1">
      <c r="A42" s="1477"/>
      <c r="B42" s="798"/>
      <c r="C42" s="799"/>
      <c r="D42" s="800"/>
      <c r="E42" s="13"/>
      <c r="F42" s="13"/>
      <c r="G42" s="13"/>
      <c r="H42" s="35"/>
      <c r="I42" s="187"/>
      <c r="J42" s="55"/>
    </row>
    <row r="43" spans="1:10" ht="27.95" customHeight="1">
      <c r="A43" s="1421"/>
      <c r="B43" s="1474"/>
      <c r="C43" s="1475"/>
      <c r="D43" s="1476"/>
      <c r="E43" s="13"/>
      <c r="F43" s="13"/>
      <c r="G43" s="13"/>
      <c r="H43" s="20"/>
      <c r="I43" s="189"/>
      <c r="J43" s="55"/>
    </row>
    <row r="44" spans="1:10" ht="27.95" customHeight="1">
      <c r="A44" s="1161" t="s">
        <v>1240</v>
      </c>
      <c r="B44" s="4408" t="s">
        <v>1241</v>
      </c>
      <c r="C44" s="4409"/>
      <c r="D44" s="4410"/>
      <c r="E44" s="13" t="s">
        <v>936</v>
      </c>
      <c r="F44" s="13" t="s">
        <v>950</v>
      </c>
      <c r="G44" s="13" t="s">
        <v>942</v>
      </c>
      <c r="H44" s="35"/>
      <c r="I44" s="189"/>
      <c r="J44" s="55"/>
    </row>
    <row r="45" spans="1:10" ht="27.95" customHeight="1">
      <c r="A45" s="1478"/>
      <c r="B45" s="798" t="s">
        <v>38</v>
      </c>
      <c r="C45" s="805" t="s">
        <v>24</v>
      </c>
      <c r="D45" s="800" t="s">
        <v>28</v>
      </c>
      <c r="E45" s="13" t="s">
        <v>943</v>
      </c>
      <c r="F45" s="13"/>
      <c r="G45" s="13"/>
      <c r="H45" s="35"/>
      <c r="I45" s="189"/>
      <c r="J45" s="55"/>
    </row>
    <row r="46" spans="1:10" ht="27.95" customHeight="1">
      <c r="A46" s="1151"/>
      <c r="B46" s="798" t="s">
        <v>168</v>
      </c>
      <c r="C46" s="805" t="s">
        <v>24</v>
      </c>
      <c r="D46" s="800" t="s">
        <v>28</v>
      </c>
      <c r="E46" s="13" t="s">
        <v>942</v>
      </c>
      <c r="F46" s="181"/>
      <c r="G46" s="147"/>
      <c r="H46" s="35"/>
      <c r="I46" s="189"/>
      <c r="J46" s="55"/>
    </row>
    <row r="47" spans="1:10" ht="27.95" customHeight="1">
      <c r="A47" s="1151"/>
      <c r="B47" s="798" t="s">
        <v>84</v>
      </c>
      <c r="C47" s="801">
        <v>10500</v>
      </c>
      <c r="D47" s="800" t="s">
        <v>28</v>
      </c>
      <c r="E47" s="181"/>
      <c r="F47" s="181"/>
      <c r="G47" s="147"/>
      <c r="H47" s="35"/>
      <c r="I47" s="189"/>
      <c r="J47" s="55"/>
    </row>
    <row r="48" spans="1:10" ht="27.95" customHeight="1">
      <c r="A48" s="1151"/>
      <c r="B48" s="798" t="s">
        <v>192</v>
      </c>
      <c r="C48" s="801">
        <f>SUM(C45:C47)</f>
        <v>10500</v>
      </c>
      <c r="D48" s="800" t="s">
        <v>28</v>
      </c>
      <c r="E48" s="23"/>
      <c r="F48" s="13"/>
      <c r="G48" s="13"/>
      <c r="H48" s="773"/>
      <c r="I48" s="189"/>
      <c r="J48" s="55"/>
    </row>
    <row r="49" spans="1:10" ht="27.95" customHeight="1">
      <c r="A49" s="1151"/>
      <c r="B49" s="798"/>
      <c r="C49" s="801"/>
      <c r="D49" s="800"/>
      <c r="E49" s="23"/>
      <c r="F49" s="13"/>
      <c r="G49" s="13"/>
      <c r="H49" s="773"/>
      <c r="I49" s="189"/>
      <c r="J49" s="55"/>
    </row>
    <row r="50" spans="1:10" ht="27.95" customHeight="1">
      <c r="A50" s="1151"/>
      <c r="B50" s="798"/>
      <c r="C50" s="801"/>
      <c r="D50" s="800"/>
      <c r="E50" s="23"/>
      <c r="F50" s="13"/>
      <c r="G50" s="13"/>
      <c r="H50" s="773"/>
      <c r="I50" s="189"/>
      <c r="J50" s="55"/>
    </row>
    <row r="51" spans="1:10" ht="27.95" customHeight="1">
      <c r="A51" s="1161" t="s">
        <v>1242</v>
      </c>
      <c r="B51" s="4496" t="s">
        <v>1243</v>
      </c>
      <c r="C51" s="4497"/>
      <c r="D51" s="4498"/>
      <c r="E51" s="13" t="s">
        <v>936</v>
      </c>
      <c r="F51" s="13" t="s">
        <v>950</v>
      </c>
      <c r="G51" s="13" t="s">
        <v>942</v>
      </c>
      <c r="H51" s="30"/>
      <c r="I51" s="190"/>
      <c r="J51" s="55"/>
    </row>
    <row r="52" spans="1:10" ht="27.95" customHeight="1">
      <c r="A52" s="1472"/>
      <c r="B52" s="4408" t="s">
        <v>298</v>
      </c>
      <c r="C52" s="4409"/>
      <c r="D52" s="4410"/>
      <c r="E52" s="13" t="s">
        <v>943</v>
      </c>
      <c r="F52" s="13"/>
      <c r="G52" s="13"/>
      <c r="H52" s="30"/>
      <c r="I52" s="190"/>
      <c r="J52" s="55"/>
    </row>
    <row r="53" spans="1:10" ht="27.95" customHeight="1">
      <c r="A53" s="1151"/>
      <c r="B53" s="798" t="s">
        <v>38</v>
      </c>
      <c r="C53" s="805">
        <v>7</v>
      </c>
      <c r="D53" s="800" t="s">
        <v>299</v>
      </c>
      <c r="E53" s="13" t="s">
        <v>942</v>
      </c>
      <c r="F53" s="13"/>
      <c r="G53" s="13"/>
      <c r="H53" s="30"/>
      <c r="I53" s="190"/>
      <c r="J53" s="55"/>
    </row>
    <row r="54" spans="1:10" ht="27.95" customHeight="1">
      <c r="A54" s="1478"/>
      <c r="B54" s="798" t="s">
        <v>168</v>
      </c>
      <c r="C54" s="805">
        <v>9</v>
      </c>
      <c r="D54" s="800" t="s">
        <v>299</v>
      </c>
      <c r="E54" s="649"/>
      <c r="F54" s="13"/>
      <c r="G54" s="13"/>
      <c r="H54" s="20"/>
      <c r="I54" s="190"/>
      <c r="J54" s="55"/>
    </row>
    <row r="55" spans="1:10" ht="27.95" customHeight="1">
      <c r="A55" s="1478"/>
      <c r="B55" s="798" t="s">
        <v>84</v>
      </c>
      <c r="C55" s="801">
        <v>11</v>
      </c>
      <c r="D55" s="800" t="s">
        <v>299</v>
      </c>
      <c r="E55" s="649"/>
      <c r="F55" s="13"/>
      <c r="G55" s="13"/>
      <c r="H55" s="20"/>
      <c r="I55" s="190"/>
      <c r="J55" s="55"/>
    </row>
    <row r="56" spans="1:10" ht="27.95" customHeight="1">
      <c r="A56" s="1487"/>
      <c r="B56" s="802" t="s">
        <v>192</v>
      </c>
      <c r="C56" s="803">
        <f>SUM(C53:C55)</f>
        <v>27</v>
      </c>
      <c r="D56" s="804" t="s">
        <v>299</v>
      </c>
      <c r="E56" s="57"/>
      <c r="F56" s="57"/>
      <c r="G56" s="57"/>
      <c r="H56" s="660"/>
      <c r="I56" s="193"/>
      <c r="J56" s="56"/>
    </row>
    <row r="57" spans="1:10" ht="27.95" customHeight="1">
      <c r="A57" s="1148" t="s">
        <v>1244</v>
      </c>
      <c r="B57" s="4414" t="s">
        <v>1245</v>
      </c>
      <c r="C57" s="4415"/>
      <c r="D57" s="4416"/>
      <c r="E57" s="10" t="s">
        <v>936</v>
      </c>
      <c r="F57" s="10" t="s">
        <v>950</v>
      </c>
      <c r="G57" s="10" t="s">
        <v>942</v>
      </c>
      <c r="H57" s="1027"/>
      <c r="I57" s="199"/>
      <c r="J57" s="120"/>
    </row>
    <row r="58" spans="1:10" ht="27.95" customHeight="1">
      <c r="A58" s="1472"/>
      <c r="B58" s="4408" t="s">
        <v>316</v>
      </c>
      <c r="C58" s="4409"/>
      <c r="D58" s="4410"/>
      <c r="E58" s="13" t="s">
        <v>943</v>
      </c>
      <c r="F58" s="13"/>
      <c r="G58" s="13"/>
      <c r="H58" s="30"/>
      <c r="I58" s="190"/>
      <c r="J58" s="55"/>
    </row>
    <row r="59" spans="1:10" ht="27.95" customHeight="1">
      <c r="A59" s="1472"/>
      <c r="B59" s="1383" t="s">
        <v>315</v>
      </c>
      <c r="C59" s="1479"/>
      <c r="D59" s="1385"/>
      <c r="E59" s="13" t="s">
        <v>942</v>
      </c>
      <c r="F59" s="13"/>
      <c r="G59" s="13"/>
      <c r="H59" s="20"/>
      <c r="I59" s="190"/>
      <c r="J59" s="55"/>
    </row>
    <row r="60" spans="1:10" ht="27.95" customHeight="1">
      <c r="A60" s="1480"/>
      <c r="B60" s="798" t="s">
        <v>38</v>
      </c>
      <c r="C60" s="805">
        <v>2</v>
      </c>
      <c r="D60" s="800" t="s">
        <v>137</v>
      </c>
      <c r="E60" s="64"/>
      <c r="F60" s="64"/>
      <c r="G60" s="64"/>
      <c r="H60" s="20"/>
      <c r="I60" s="190"/>
      <c r="J60" s="55"/>
    </row>
    <row r="61" spans="1:10" ht="27.95" customHeight="1">
      <c r="A61" s="1478"/>
      <c r="B61" s="798" t="s">
        <v>168</v>
      </c>
      <c r="C61" s="801" t="s">
        <v>24</v>
      </c>
      <c r="D61" s="800" t="s">
        <v>1280</v>
      </c>
      <c r="E61" s="64"/>
      <c r="F61" s="64"/>
      <c r="G61" s="64"/>
      <c r="H61" s="35"/>
      <c r="I61" s="190"/>
      <c r="J61" s="55"/>
    </row>
    <row r="62" spans="1:10" ht="27.95" customHeight="1">
      <c r="A62" s="1478"/>
      <c r="B62" s="798" t="s">
        <v>84</v>
      </c>
      <c r="C62" s="801" t="s">
        <v>24</v>
      </c>
      <c r="D62" s="800" t="s">
        <v>137</v>
      </c>
      <c r="E62" s="64"/>
      <c r="F62" s="64"/>
      <c r="G62" s="64"/>
      <c r="H62" s="30"/>
      <c r="I62" s="190"/>
      <c r="J62" s="55"/>
    </row>
    <row r="63" spans="1:10" ht="27.95" customHeight="1">
      <c r="A63" s="1478"/>
      <c r="B63" s="798" t="s">
        <v>192</v>
      </c>
      <c r="C63" s="801">
        <f>SUM(C60:C62)</f>
        <v>2</v>
      </c>
      <c r="D63" s="800" t="s">
        <v>137</v>
      </c>
      <c r="E63" s="181"/>
      <c r="F63" s="181"/>
      <c r="G63" s="147"/>
      <c r="H63" s="20"/>
      <c r="I63" s="190"/>
      <c r="J63" s="55"/>
    </row>
    <row r="64" spans="1:10" ht="27.95" customHeight="1">
      <c r="A64" s="1478"/>
      <c r="B64" s="798"/>
      <c r="C64" s="801"/>
      <c r="D64" s="800"/>
      <c r="E64" s="181"/>
      <c r="F64" s="181"/>
      <c r="G64" s="147"/>
      <c r="H64" s="20"/>
      <c r="I64" s="190"/>
      <c r="J64" s="55"/>
    </row>
    <row r="65" spans="1:10" ht="27.95" customHeight="1">
      <c r="A65" s="1161" t="s">
        <v>1246</v>
      </c>
      <c r="B65" s="4408" t="s">
        <v>1247</v>
      </c>
      <c r="C65" s="4409"/>
      <c r="D65" s="4410"/>
      <c r="E65" s="13" t="s">
        <v>936</v>
      </c>
      <c r="F65" s="13" t="s">
        <v>950</v>
      </c>
      <c r="G65" s="13" t="s">
        <v>942</v>
      </c>
      <c r="H65" s="20"/>
      <c r="I65" s="190"/>
      <c r="J65" s="55"/>
    </row>
    <row r="66" spans="1:10" ht="27.95" customHeight="1">
      <c r="A66" s="1467"/>
      <c r="B66" s="798" t="s">
        <v>38</v>
      </c>
      <c r="C66" s="805">
        <v>1</v>
      </c>
      <c r="D66" s="800" t="s">
        <v>86</v>
      </c>
      <c r="E66" s="13" t="s">
        <v>943</v>
      </c>
      <c r="F66" s="13"/>
      <c r="G66" s="13"/>
      <c r="H66" s="20"/>
      <c r="I66" s="190"/>
      <c r="J66" s="55"/>
    </row>
    <row r="67" spans="1:10" ht="27.95" customHeight="1">
      <c r="A67" s="1467"/>
      <c r="B67" s="798" t="s">
        <v>168</v>
      </c>
      <c r="C67" s="805">
        <v>2</v>
      </c>
      <c r="D67" s="800" t="s">
        <v>86</v>
      </c>
      <c r="E67" s="13" t="s">
        <v>942</v>
      </c>
      <c r="F67" s="13"/>
      <c r="G67" s="13"/>
      <c r="H67" s="35"/>
      <c r="I67" s="190"/>
      <c r="J67" s="55"/>
    </row>
    <row r="68" spans="1:10" ht="27.95" customHeight="1">
      <c r="A68" s="1467"/>
      <c r="B68" s="798" t="s">
        <v>84</v>
      </c>
      <c r="C68" s="801">
        <v>1</v>
      </c>
      <c r="D68" s="800" t="s">
        <v>86</v>
      </c>
      <c r="E68" s="64"/>
      <c r="F68" s="64"/>
      <c r="G68" s="64"/>
      <c r="H68" s="35"/>
      <c r="I68" s="190"/>
      <c r="J68" s="55"/>
    </row>
    <row r="69" spans="1:10" ht="27.95" customHeight="1">
      <c r="A69" s="1467"/>
      <c r="B69" s="798" t="s">
        <v>192</v>
      </c>
      <c r="C69" s="801">
        <v>4</v>
      </c>
      <c r="D69" s="800" t="s">
        <v>86</v>
      </c>
      <c r="E69" s="64"/>
      <c r="F69" s="64"/>
      <c r="G69" s="64"/>
      <c r="H69" s="30"/>
      <c r="I69" s="190"/>
      <c r="J69" s="55"/>
    </row>
    <row r="70" spans="1:10" ht="27.95" customHeight="1">
      <c r="A70" s="1478"/>
      <c r="B70" s="798"/>
      <c r="C70" s="801"/>
      <c r="D70" s="800"/>
      <c r="E70" s="64"/>
      <c r="F70" s="64"/>
      <c r="G70" s="64"/>
      <c r="H70" s="20"/>
      <c r="I70" s="190"/>
      <c r="J70" s="55"/>
    </row>
    <row r="71" spans="1:10" ht="27.95" customHeight="1">
      <c r="A71" s="1478"/>
      <c r="B71" s="798"/>
      <c r="C71" s="801"/>
      <c r="D71" s="800"/>
      <c r="E71" s="64"/>
      <c r="F71" s="64"/>
      <c r="G71" s="64"/>
      <c r="H71" s="35"/>
      <c r="I71" s="190"/>
      <c r="J71" s="55"/>
    </row>
    <row r="72" spans="1:10" ht="27.95" customHeight="1">
      <c r="A72" s="1161" t="s">
        <v>1248</v>
      </c>
      <c r="B72" s="4408" t="s">
        <v>1249</v>
      </c>
      <c r="C72" s="4409"/>
      <c r="D72" s="4410"/>
      <c r="E72" s="13" t="s">
        <v>936</v>
      </c>
      <c r="F72" s="13" t="s">
        <v>950</v>
      </c>
      <c r="G72" s="13" t="s">
        <v>942</v>
      </c>
      <c r="H72" s="784"/>
      <c r="I72" s="785"/>
      <c r="J72" s="92"/>
    </row>
    <row r="73" spans="1:10" ht="27.95" customHeight="1">
      <c r="A73" s="1161"/>
      <c r="B73" s="1383" t="s">
        <v>646</v>
      </c>
      <c r="C73" s="1479"/>
      <c r="D73" s="1385"/>
      <c r="E73" s="13" t="s">
        <v>943</v>
      </c>
      <c r="F73" s="13"/>
      <c r="G73" s="13"/>
      <c r="H73" s="773"/>
      <c r="I73" s="189"/>
      <c r="J73" s="55"/>
    </row>
    <row r="74" spans="1:10" ht="27.95" customHeight="1">
      <c r="A74" s="1481"/>
      <c r="B74" s="798" t="s">
        <v>38</v>
      </c>
      <c r="C74" s="805" t="s">
        <v>24</v>
      </c>
      <c r="D74" s="800" t="s">
        <v>86</v>
      </c>
      <c r="E74" s="13" t="s">
        <v>942</v>
      </c>
      <c r="F74" s="13"/>
      <c r="G74" s="13"/>
      <c r="H74" s="773"/>
      <c r="I74" s="189"/>
      <c r="J74" s="55"/>
    </row>
    <row r="75" spans="1:10" ht="27.95" customHeight="1">
      <c r="A75" s="1478"/>
      <c r="B75" s="798" t="s">
        <v>168</v>
      </c>
      <c r="C75" s="805" t="s">
        <v>24</v>
      </c>
      <c r="D75" s="800" t="s">
        <v>86</v>
      </c>
      <c r="E75" s="22"/>
      <c r="F75" s="143"/>
      <c r="G75" s="143"/>
      <c r="H75" s="774"/>
      <c r="I75" s="189"/>
      <c r="J75" s="55"/>
    </row>
    <row r="76" spans="1:10" ht="27.95" customHeight="1">
      <c r="A76" s="1478"/>
      <c r="B76" s="798" t="s">
        <v>84</v>
      </c>
      <c r="C76" s="801">
        <v>1</v>
      </c>
      <c r="D76" s="800" t="s">
        <v>86</v>
      </c>
      <c r="E76" s="64"/>
      <c r="F76" s="64"/>
      <c r="G76" s="64"/>
      <c r="H76" s="774"/>
      <c r="I76" s="189"/>
      <c r="J76" s="55"/>
    </row>
    <row r="77" spans="1:10" ht="27.95" customHeight="1">
      <c r="A77" s="1478"/>
      <c r="B77" s="798" t="s">
        <v>192</v>
      </c>
      <c r="C77" s="801">
        <f>SUM(C74:C76)</f>
        <v>1</v>
      </c>
      <c r="D77" s="800" t="s">
        <v>86</v>
      </c>
      <c r="E77" s="64"/>
      <c r="F77" s="64"/>
      <c r="G77" s="64"/>
      <c r="H77" s="774"/>
      <c r="I77" s="189"/>
      <c r="J77" s="55"/>
    </row>
    <row r="78" spans="1:10" ht="27.95" customHeight="1">
      <c r="A78" s="1478"/>
      <c r="B78" s="798"/>
      <c r="C78" s="801"/>
      <c r="D78" s="800"/>
      <c r="E78" s="64"/>
      <c r="F78" s="64"/>
      <c r="G78" s="64"/>
      <c r="H78" s="774"/>
      <c r="I78" s="189"/>
      <c r="J78" s="55"/>
    </row>
    <row r="79" spans="1:10" ht="27.95" customHeight="1">
      <c r="A79" s="1478"/>
      <c r="B79" s="798"/>
      <c r="C79" s="801"/>
      <c r="D79" s="800"/>
      <c r="E79" s="64"/>
      <c r="F79" s="64"/>
      <c r="G79" s="64"/>
      <c r="H79" s="774"/>
      <c r="I79" s="189"/>
      <c r="J79" s="55"/>
    </row>
    <row r="80" spans="1:10" ht="27.95" customHeight="1">
      <c r="A80" s="1161"/>
      <c r="B80" s="4408"/>
      <c r="C80" s="4409"/>
      <c r="D80" s="4410"/>
      <c r="E80" s="13"/>
      <c r="F80" s="13"/>
      <c r="G80" s="13"/>
      <c r="H80" s="773"/>
      <c r="I80" s="189"/>
      <c r="J80" s="55"/>
    </row>
    <row r="81" spans="1:10" ht="27.95" customHeight="1">
      <c r="A81" s="1478"/>
      <c r="B81" s="798"/>
      <c r="C81" s="799"/>
      <c r="D81" s="800"/>
      <c r="E81" s="13"/>
      <c r="F81" s="13"/>
      <c r="G81" s="13"/>
      <c r="H81" s="30"/>
      <c r="I81" s="189"/>
      <c r="J81" s="55"/>
    </row>
    <row r="82" spans="1:10" ht="27.95" customHeight="1">
      <c r="A82" s="1478"/>
      <c r="B82" s="798"/>
      <c r="C82" s="799"/>
      <c r="D82" s="800"/>
      <c r="E82" s="13"/>
      <c r="F82" s="13"/>
      <c r="G82" s="13"/>
      <c r="H82" s="30"/>
      <c r="I82" s="189"/>
      <c r="J82" s="55"/>
    </row>
    <row r="83" spans="1:10" ht="27.95" customHeight="1">
      <c r="A83" s="1478"/>
      <c r="B83" s="798"/>
      <c r="C83" s="799"/>
      <c r="D83" s="800"/>
      <c r="E83" s="64"/>
      <c r="F83" s="64"/>
      <c r="G83" s="64"/>
      <c r="H83" s="30"/>
      <c r="I83" s="189"/>
      <c r="J83" s="55"/>
    </row>
    <row r="84" spans="1:10" ht="27.95" customHeight="1">
      <c r="A84" s="1487"/>
      <c r="B84" s="802"/>
      <c r="C84" s="1376"/>
      <c r="D84" s="804"/>
      <c r="E84" s="117"/>
      <c r="F84" s="117"/>
      <c r="G84" s="117"/>
      <c r="H84" s="771"/>
      <c r="I84" s="197"/>
      <c r="J84" s="56"/>
    </row>
    <row r="85" spans="1:10" ht="27.95" customHeight="1">
      <c r="A85" s="1488" t="s">
        <v>1250</v>
      </c>
      <c r="B85" s="4414" t="s">
        <v>1251</v>
      </c>
      <c r="C85" s="4415"/>
      <c r="D85" s="4416"/>
      <c r="E85" s="10" t="s">
        <v>936</v>
      </c>
      <c r="F85" s="10" t="s">
        <v>950</v>
      </c>
      <c r="G85" s="10" t="s">
        <v>942</v>
      </c>
      <c r="H85" s="198"/>
      <c r="I85" s="199"/>
      <c r="J85" s="120"/>
    </row>
    <row r="86" spans="1:10" ht="27.95" customHeight="1">
      <c r="A86" s="1482" t="s">
        <v>323</v>
      </c>
      <c r="B86" s="4408" t="s">
        <v>636</v>
      </c>
      <c r="C86" s="4409"/>
      <c r="D86" s="4410"/>
      <c r="E86" s="13" t="s">
        <v>943</v>
      </c>
      <c r="F86" s="13"/>
      <c r="G86" s="13" t="s">
        <v>22</v>
      </c>
      <c r="H86" s="55"/>
      <c r="I86" s="55"/>
      <c r="J86" s="55"/>
    </row>
    <row r="87" spans="1:10" ht="27.95" customHeight="1">
      <c r="A87" s="1482"/>
      <c r="B87" s="4408" t="s">
        <v>325</v>
      </c>
      <c r="C87" s="4409"/>
      <c r="D87" s="4410"/>
      <c r="E87" s="13" t="s">
        <v>942</v>
      </c>
      <c r="F87" s="13"/>
      <c r="G87" s="13"/>
      <c r="H87" s="55"/>
      <c r="I87" s="55"/>
      <c r="J87" s="55"/>
    </row>
    <row r="88" spans="1:10" ht="27.95" customHeight="1">
      <c r="A88" s="970"/>
      <c r="B88" s="959" t="s">
        <v>242</v>
      </c>
      <c r="C88" s="799"/>
      <c r="D88" s="961"/>
      <c r="E88" s="13"/>
      <c r="F88" s="13"/>
      <c r="G88" s="13"/>
      <c r="H88" s="30"/>
      <c r="I88" s="189"/>
      <c r="J88" s="55"/>
    </row>
    <row r="89" spans="1:10" ht="27.95" customHeight="1">
      <c r="A89" s="1151"/>
      <c r="B89" s="959" t="s">
        <v>29</v>
      </c>
      <c r="C89" s="4538" t="s">
        <v>1281</v>
      </c>
      <c r="D89" s="4539"/>
      <c r="E89" s="143"/>
      <c r="F89" s="143"/>
      <c r="G89" s="143"/>
      <c r="H89" s="30"/>
      <c r="I89" s="189"/>
      <c r="J89" s="55"/>
    </row>
    <row r="90" spans="1:10" ht="27.95" customHeight="1">
      <c r="A90" s="1483"/>
      <c r="B90" s="959" t="s">
        <v>89</v>
      </c>
      <c r="C90" s="814"/>
      <c r="D90" s="814"/>
      <c r="E90" s="13"/>
      <c r="F90" s="13"/>
      <c r="G90" s="149"/>
      <c r="H90" s="30"/>
      <c r="I90" s="189"/>
      <c r="J90" s="55"/>
    </row>
    <row r="91" spans="1:10" ht="27.95" customHeight="1">
      <c r="A91" s="1483"/>
      <c r="B91" s="4537" t="s">
        <v>324</v>
      </c>
      <c r="C91" s="4538"/>
      <c r="D91" s="4539"/>
      <c r="E91" s="13"/>
      <c r="F91" s="13"/>
      <c r="G91" s="149"/>
      <c r="H91" s="30"/>
      <c r="I91" s="189"/>
      <c r="J91" s="55"/>
    </row>
    <row r="92" spans="1:10" ht="27.95" customHeight="1">
      <c r="A92" s="1483"/>
      <c r="B92" s="959"/>
      <c r="C92" s="960"/>
      <c r="D92" s="961"/>
      <c r="E92" s="13"/>
      <c r="F92" s="13"/>
      <c r="G92" s="149"/>
      <c r="H92" s="30"/>
      <c r="I92" s="189"/>
      <c r="J92" s="55"/>
    </row>
    <row r="93" spans="1:10" ht="27.95" customHeight="1">
      <c r="A93" s="1484" t="s">
        <v>1252</v>
      </c>
      <c r="B93" s="4435" t="s">
        <v>1253</v>
      </c>
      <c r="C93" s="4436"/>
      <c r="D93" s="4437"/>
      <c r="E93" s="13" t="s">
        <v>936</v>
      </c>
      <c r="F93" s="13" t="s">
        <v>950</v>
      </c>
      <c r="G93" s="13" t="s">
        <v>942</v>
      </c>
      <c r="H93" s="55"/>
      <c r="I93" s="55"/>
      <c r="J93" s="55"/>
    </row>
    <row r="94" spans="1:10" ht="27.95" customHeight="1">
      <c r="A94" s="1467"/>
      <c r="B94" s="791" t="s">
        <v>38</v>
      </c>
      <c r="C94" s="792">
        <v>8</v>
      </c>
      <c r="D94" s="793" t="s">
        <v>244</v>
      </c>
      <c r="E94" s="13" t="s">
        <v>943</v>
      </c>
      <c r="F94" s="13"/>
      <c r="G94" s="13"/>
      <c r="H94" s="55"/>
      <c r="I94" s="55"/>
      <c r="J94" s="55"/>
    </row>
    <row r="95" spans="1:10" ht="27.95" customHeight="1">
      <c r="A95" s="1485"/>
      <c r="B95" s="791" t="s">
        <v>168</v>
      </c>
      <c r="C95" s="792">
        <v>8</v>
      </c>
      <c r="D95" s="793" t="s">
        <v>244</v>
      </c>
      <c r="E95" s="13" t="s">
        <v>942</v>
      </c>
      <c r="F95" s="13"/>
      <c r="G95" s="13"/>
      <c r="H95" s="55"/>
      <c r="I95" s="55"/>
      <c r="J95" s="55"/>
    </row>
    <row r="96" spans="1:10" ht="27.95" customHeight="1">
      <c r="A96" s="1485"/>
      <c r="B96" s="791" t="s">
        <v>84</v>
      </c>
      <c r="C96" s="792">
        <v>4</v>
      </c>
      <c r="D96" s="793" t="s">
        <v>244</v>
      </c>
      <c r="E96" s="38"/>
      <c r="F96" s="13"/>
      <c r="G96" s="13"/>
      <c r="H96" s="55"/>
      <c r="I96" s="55"/>
      <c r="J96" s="55"/>
    </row>
    <row r="97" spans="1:10" ht="27.95" customHeight="1">
      <c r="A97" s="1485"/>
      <c r="B97" s="791" t="s">
        <v>192</v>
      </c>
      <c r="C97" s="792">
        <f>SUM(C88:C96)</f>
        <v>20</v>
      </c>
      <c r="D97" s="793" t="s">
        <v>244</v>
      </c>
      <c r="E97" s="38"/>
      <c r="F97" s="13"/>
      <c r="G97" s="13"/>
      <c r="H97" s="55"/>
      <c r="I97" s="55"/>
      <c r="J97" s="55"/>
    </row>
    <row r="98" spans="1:10" ht="27.95" customHeight="1">
      <c r="A98" s="1485"/>
      <c r="B98" s="791"/>
      <c r="C98" s="792"/>
      <c r="D98" s="793"/>
      <c r="E98" s="55"/>
      <c r="F98" s="55"/>
      <c r="G98" s="55"/>
      <c r="H98" s="55"/>
      <c r="I98" s="55"/>
      <c r="J98" s="55"/>
    </row>
    <row r="99" spans="1:10" ht="27.95" customHeight="1">
      <c r="A99" s="1486"/>
      <c r="B99" s="791"/>
      <c r="C99" s="792"/>
      <c r="D99" s="793"/>
      <c r="E99" s="55"/>
      <c r="F99" s="55"/>
      <c r="G99" s="55"/>
      <c r="H99" s="55"/>
      <c r="I99" s="55"/>
      <c r="J99" s="55"/>
    </row>
    <row r="100" spans="1:10" ht="27.95" customHeight="1">
      <c r="A100" s="1486"/>
      <c r="B100" s="791"/>
      <c r="C100" s="792"/>
      <c r="D100" s="793"/>
      <c r="E100" s="13"/>
      <c r="F100" s="13"/>
      <c r="G100" s="13"/>
      <c r="H100" s="55"/>
      <c r="I100" s="55"/>
      <c r="J100" s="55"/>
    </row>
    <row r="101" spans="1:10" ht="27.95" customHeight="1">
      <c r="A101" s="1467"/>
      <c r="B101" s="791"/>
      <c r="C101" s="792"/>
      <c r="D101" s="793"/>
      <c r="E101" s="13"/>
      <c r="F101" s="13"/>
      <c r="G101" s="13"/>
      <c r="H101" s="55"/>
      <c r="I101" s="55"/>
      <c r="J101" s="55"/>
    </row>
    <row r="102" spans="1:10" ht="27.95" customHeight="1">
      <c r="A102" s="1467"/>
      <c r="B102" s="791"/>
      <c r="C102" s="792"/>
      <c r="D102" s="793"/>
      <c r="E102" s="23"/>
      <c r="F102" s="13"/>
      <c r="G102" s="13"/>
      <c r="H102" s="144"/>
      <c r="I102" s="55"/>
      <c r="J102" s="55"/>
    </row>
    <row r="103" spans="1:10" ht="27.95" customHeight="1">
      <c r="A103" s="1162"/>
      <c r="B103" s="844"/>
      <c r="C103" s="845"/>
      <c r="D103" s="846"/>
      <c r="E103" s="23"/>
      <c r="F103" s="13"/>
      <c r="G103" s="13"/>
      <c r="H103" s="133"/>
      <c r="I103" s="55"/>
      <c r="J103" s="173"/>
    </row>
    <row r="104" spans="1:10" ht="27.95" customHeight="1">
      <c r="A104" s="1162"/>
      <c r="B104" s="844"/>
      <c r="C104" s="845"/>
      <c r="D104" s="846"/>
      <c r="E104" s="55"/>
      <c r="F104" s="55"/>
      <c r="G104" s="55"/>
      <c r="H104" s="133"/>
      <c r="I104" s="55"/>
      <c r="J104" s="173"/>
    </row>
    <row r="105" spans="1:10" ht="27.95" customHeight="1">
      <c r="A105" s="1467"/>
      <c r="B105" s="791"/>
      <c r="C105" s="792"/>
      <c r="D105" s="793"/>
      <c r="E105" s="55"/>
      <c r="F105" s="55"/>
      <c r="G105" s="55"/>
      <c r="H105" s="806"/>
      <c r="I105" s="189"/>
      <c r="J105" s="173"/>
    </row>
    <row r="106" spans="1:10" ht="27.95" customHeight="1">
      <c r="A106" s="1486"/>
      <c r="B106" s="791"/>
      <c r="C106" s="792"/>
      <c r="D106" s="793"/>
      <c r="E106" s="55"/>
      <c r="F106" s="55"/>
      <c r="G106" s="55"/>
      <c r="H106" s="806"/>
      <c r="I106" s="189"/>
      <c r="J106" s="55"/>
    </row>
    <row r="107" spans="1:10" ht="27.95" customHeight="1">
      <c r="A107" s="1467"/>
      <c r="B107" s="791"/>
      <c r="C107" s="792"/>
      <c r="D107" s="793"/>
      <c r="E107" s="55"/>
      <c r="F107" s="55"/>
      <c r="G107" s="55"/>
      <c r="H107" s="806"/>
      <c r="I107" s="189"/>
      <c r="J107" s="55"/>
    </row>
    <row r="108" spans="1:10" ht="27.95" customHeight="1">
      <c r="A108" s="1467"/>
      <c r="B108" s="791"/>
      <c r="C108" s="792"/>
      <c r="D108" s="793"/>
      <c r="E108" s="55"/>
      <c r="F108" s="55"/>
      <c r="G108" s="55"/>
      <c r="H108" s="601"/>
      <c r="I108" s="189"/>
      <c r="J108" s="55"/>
    </row>
    <row r="109" spans="1:10" ht="27.95" customHeight="1">
      <c r="A109" s="1162"/>
      <c r="B109" s="844"/>
      <c r="C109" s="845"/>
      <c r="D109" s="846"/>
      <c r="E109" s="55"/>
      <c r="F109" s="55"/>
      <c r="G109" s="55"/>
      <c r="H109" s="605"/>
      <c r="I109" s="55"/>
      <c r="J109" s="55"/>
    </row>
    <row r="110" spans="1:10" ht="27.95" customHeight="1">
      <c r="A110" s="1162"/>
      <c r="B110" s="844"/>
      <c r="C110" s="845"/>
      <c r="D110" s="846"/>
      <c r="E110" s="55"/>
      <c r="F110" s="55"/>
      <c r="G110" s="55"/>
      <c r="H110" s="605"/>
      <c r="I110" s="55"/>
      <c r="J110" s="55"/>
    </row>
    <row r="111" spans="1:10" ht="27.95" customHeight="1">
      <c r="A111" s="1162"/>
      <c r="B111" s="844"/>
      <c r="C111" s="845"/>
      <c r="D111" s="846"/>
      <c r="E111" s="55"/>
      <c r="F111" s="55"/>
      <c r="G111" s="55"/>
      <c r="H111" s="605"/>
      <c r="I111" s="55"/>
      <c r="J111" s="55"/>
    </row>
    <row r="112" spans="1:10" ht="27.95" customHeight="1">
      <c r="A112" s="1166"/>
      <c r="B112" s="1167"/>
      <c r="C112" s="1168"/>
      <c r="D112" s="1169"/>
      <c r="E112" s="56"/>
      <c r="F112" s="56"/>
      <c r="G112" s="56"/>
      <c r="H112" s="614"/>
      <c r="I112" s="56"/>
      <c r="J112" s="56"/>
    </row>
    <row r="113" spans="1:11" ht="27.95" customHeight="1">
      <c r="A113" s="1183"/>
      <c r="B113" s="1183"/>
      <c r="C113" s="1183"/>
      <c r="D113" s="1183"/>
      <c r="E113" s="1489"/>
      <c r="F113" s="924"/>
      <c r="G113" s="10"/>
      <c r="H113" s="620"/>
      <c r="I113" s="534"/>
      <c r="J113" s="534"/>
    </row>
    <row r="114" spans="1:11" ht="27.95" customHeight="1">
      <c r="A114" s="119"/>
      <c r="B114" s="1170" t="s">
        <v>660</v>
      </c>
      <c r="C114" s="1170" t="s">
        <v>137</v>
      </c>
      <c r="D114" s="119"/>
      <c r="E114" s="144"/>
      <c r="F114" s="173"/>
      <c r="G114" s="55"/>
      <c r="K114" s="544"/>
    </row>
    <row r="115" spans="1:11" ht="27.95" customHeight="1">
      <c r="A115" s="119"/>
      <c r="B115" s="1170">
        <v>13</v>
      </c>
      <c r="C115" s="1170">
        <v>17</v>
      </c>
      <c r="D115" s="119"/>
      <c r="E115" s="144"/>
      <c r="F115" s="173"/>
      <c r="G115" s="55"/>
    </row>
    <row r="116" spans="1:11" ht="27.95" customHeight="1">
      <c r="A116" s="119"/>
      <c r="B116" s="119"/>
      <c r="C116" s="119"/>
      <c r="D116" s="119"/>
      <c r="E116" s="144"/>
      <c r="F116" s="173"/>
      <c r="G116" s="55"/>
    </row>
    <row r="117" spans="1:11" ht="27.95" customHeight="1">
      <c r="E117" s="144"/>
      <c r="F117" s="173"/>
      <c r="G117" s="55"/>
    </row>
    <row r="118" spans="1:11" ht="27.95" customHeight="1">
      <c r="E118" s="144"/>
      <c r="F118" s="173"/>
      <c r="G118" s="55"/>
    </row>
    <row r="119" spans="1:11" ht="27.95" customHeight="1">
      <c r="E119" s="144"/>
      <c r="F119" s="173"/>
      <c r="G119" s="55"/>
    </row>
    <row r="120" spans="1:11" ht="27.95" customHeight="1">
      <c r="E120" s="144"/>
      <c r="F120" s="173"/>
      <c r="G120" s="55"/>
    </row>
    <row r="121" spans="1:11" ht="27.95" customHeight="1">
      <c r="E121" s="144"/>
      <c r="F121" s="173"/>
      <c r="G121" s="55"/>
    </row>
    <row r="122" spans="1:11" ht="27.95" customHeight="1">
      <c r="E122" s="144"/>
      <c r="F122" s="173"/>
      <c r="G122" s="55"/>
    </row>
    <row r="123" spans="1:11" ht="27.95" customHeight="1">
      <c r="E123" s="174"/>
      <c r="F123" s="176"/>
      <c r="G123" s="56"/>
    </row>
  </sheetData>
  <mergeCells count="42">
    <mergeCell ref="E9:G9"/>
    <mergeCell ref="B1:D1"/>
    <mergeCell ref="B2:D2"/>
    <mergeCell ref="H3:J3"/>
    <mergeCell ref="E4:G4"/>
    <mergeCell ref="H4:J4"/>
    <mergeCell ref="E5:G5"/>
    <mergeCell ref="H6:J6"/>
    <mergeCell ref="E7:G7"/>
    <mergeCell ref="H7:J7"/>
    <mergeCell ref="E8:G8"/>
    <mergeCell ref="H8:J8"/>
    <mergeCell ref="H10:J10"/>
    <mergeCell ref="B13:D13"/>
    <mergeCell ref="B14:D14"/>
    <mergeCell ref="E11:G11"/>
    <mergeCell ref="H11:J11"/>
    <mergeCell ref="B12:D12"/>
    <mergeCell ref="H12:J12"/>
    <mergeCell ref="H13:J13"/>
    <mergeCell ref="B91:D91"/>
    <mergeCell ref="B93:D93"/>
    <mergeCell ref="B57:D57"/>
    <mergeCell ref="B58:D58"/>
    <mergeCell ref="B65:D65"/>
    <mergeCell ref="B85:D85"/>
    <mergeCell ref="B87:D87"/>
    <mergeCell ref="C89:D89"/>
    <mergeCell ref="B80:D80"/>
    <mergeCell ref="B72:D72"/>
    <mergeCell ref="B86:D86"/>
    <mergeCell ref="B15:D15"/>
    <mergeCell ref="B16:D16"/>
    <mergeCell ref="B17:D17"/>
    <mergeCell ref="B24:D24"/>
    <mergeCell ref="B22:D22"/>
    <mergeCell ref="B23:D23"/>
    <mergeCell ref="B52:D52"/>
    <mergeCell ref="B51:D51"/>
    <mergeCell ref="B34:D34"/>
    <mergeCell ref="B44:D44"/>
    <mergeCell ref="B29:D29"/>
  </mergeCells>
  <pageMargins left="0.59055118110236227" right="0.15748031496062992" top="0.59055118110236227" bottom="0.59055118110236227" header="0.31496062992125984" footer="0.15748031496062992"/>
  <pageSetup paperSize="9" scale="63" orientation="landscape" r:id="rId1"/>
  <colBreaks count="1" manualBreakCount="1">
    <brk id="10" max="1048575" man="1"/>
  </col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>
  <sheetPr codeName="Sheet38">
    <tabColor rgb="FF0000FF"/>
  </sheetPr>
  <dimension ref="A1:L60"/>
  <sheetViews>
    <sheetView view="pageBreakPreview" topLeftCell="A6" zoomScale="90" zoomScaleNormal="70" zoomScaleSheetLayoutView="90" workbookViewId="0">
      <selection activeCell="D18" sqref="D18"/>
    </sheetView>
  </sheetViews>
  <sheetFormatPr defaultColWidth="9" defaultRowHeight="27.95" customHeight="1"/>
  <cols>
    <col min="1" max="1" width="55.625" style="50" customWidth="1"/>
    <col min="2" max="2" width="16.625" style="50" customWidth="1"/>
    <col min="3" max="3" width="13.625" style="50" customWidth="1"/>
    <col min="4" max="4" width="34.625" style="50" customWidth="1"/>
    <col min="5" max="7" width="14.625" style="50" customWidth="1"/>
    <col min="8" max="8" width="13.625" style="622" customWidth="1"/>
    <col min="9" max="10" width="13.625" style="50" customWidth="1"/>
    <col min="11" max="11" width="9" style="50"/>
    <col min="12" max="12" width="54" style="50" customWidth="1"/>
    <col min="13" max="13" width="27.375" style="50" customWidth="1"/>
    <col min="14" max="16384" width="9" style="50"/>
  </cols>
  <sheetData>
    <row r="1" spans="1:10" ht="27.95" customHeight="1">
      <c r="A1" s="1" t="s">
        <v>1090</v>
      </c>
      <c r="B1" s="4422" t="s">
        <v>346</v>
      </c>
      <c r="C1" s="4422"/>
      <c r="D1" s="4422"/>
      <c r="E1" s="44"/>
      <c r="F1" s="43"/>
      <c r="G1" s="44"/>
      <c r="H1" s="44"/>
      <c r="I1" s="44"/>
      <c r="J1" s="44"/>
    </row>
    <row r="2" spans="1:10" ht="27.95" customHeight="1">
      <c r="A2" s="4" t="s">
        <v>0</v>
      </c>
      <c r="B2" s="4422" t="s">
        <v>347</v>
      </c>
      <c r="C2" s="4422"/>
      <c r="D2" s="4422"/>
      <c r="E2" s="45"/>
      <c r="F2" s="45"/>
      <c r="G2" s="45"/>
      <c r="H2" s="45"/>
      <c r="I2" s="45"/>
      <c r="J2" s="45"/>
    </row>
    <row r="3" spans="1:10" ht="27.95" customHeight="1">
      <c r="A3" s="6" t="s">
        <v>2</v>
      </c>
      <c r="B3" s="6" t="s">
        <v>3</v>
      </c>
      <c r="C3" s="6"/>
      <c r="D3" s="6"/>
      <c r="E3" s="6" t="s">
        <v>4</v>
      </c>
      <c r="F3" s="6"/>
      <c r="G3" s="6"/>
      <c r="H3" s="4366" t="s">
        <v>5</v>
      </c>
      <c r="I3" s="4366"/>
      <c r="J3" s="4366"/>
    </row>
    <row r="4" spans="1:10" ht="27.95" customHeight="1">
      <c r="A4" s="6" t="s">
        <v>6</v>
      </c>
      <c r="B4" s="51" t="s">
        <v>287</v>
      </c>
      <c r="C4" s="6"/>
      <c r="D4" s="6"/>
      <c r="E4" s="4721" t="s">
        <v>288</v>
      </c>
      <c r="F4" s="4722"/>
      <c r="G4" s="4722"/>
      <c r="H4" s="4367" t="s">
        <v>291</v>
      </c>
      <c r="I4" s="4367"/>
      <c r="J4" s="4367"/>
    </row>
    <row r="5" spans="1:10" ht="27.95" customHeight="1">
      <c r="A5" s="51" t="s">
        <v>224</v>
      </c>
      <c r="B5" s="51"/>
      <c r="C5" s="6"/>
      <c r="D5" s="6"/>
      <c r="E5" s="4696" t="s">
        <v>289</v>
      </c>
      <c r="F5" s="4696"/>
      <c r="G5" s="4696"/>
      <c r="H5" s="79"/>
      <c r="I5" s="523"/>
      <c r="J5" s="523"/>
    </row>
    <row r="6" spans="1:10" ht="27.95" customHeight="1">
      <c r="A6" s="51" t="s">
        <v>225</v>
      </c>
      <c r="B6" s="51"/>
      <c r="C6" s="6"/>
      <c r="D6" s="6"/>
      <c r="E6" s="145" t="s">
        <v>290</v>
      </c>
      <c r="F6" s="6"/>
      <c r="G6" s="6"/>
      <c r="H6" s="4367"/>
      <c r="I6" s="4367"/>
      <c r="J6" s="4367"/>
    </row>
    <row r="7" spans="1:10" ht="27.95" customHeight="1">
      <c r="A7" s="51"/>
      <c r="B7" s="51"/>
      <c r="C7" s="6"/>
      <c r="D7" s="6"/>
      <c r="E7" s="4721" t="s">
        <v>292</v>
      </c>
      <c r="F7" s="4722"/>
      <c r="G7" s="4722"/>
      <c r="H7" s="4367" t="s">
        <v>291</v>
      </c>
      <c r="I7" s="4367"/>
      <c r="J7" s="4367"/>
    </row>
    <row r="8" spans="1:10" ht="27.95" customHeight="1">
      <c r="A8" s="51"/>
      <c r="B8" s="51"/>
      <c r="C8" s="6"/>
      <c r="D8" s="6"/>
      <c r="E8" s="4721" t="s">
        <v>293</v>
      </c>
      <c r="F8" s="4722"/>
      <c r="G8" s="4722"/>
      <c r="H8" s="4367" t="s">
        <v>240</v>
      </c>
      <c r="I8" s="4367"/>
      <c r="J8" s="4367"/>
    </row>
    <row r="9" spans="1:10" ht="27.95" customHeight="1">
      <c r="A9" s="6"/>
      <c r="B9" s="51"/>
      <c r="C9" s="6"/>
      <c r="D9" s="6"/>
      <c r="E9" s="4696" t="s">
        <v>294</v>
      </c>
      <c r="F9" s="4696"/>
      <c r="G9" s="4696"/>
      <c r="H9" s="79"/>
      <c r="I9" s="523"/>
      <c r="J9" s="523"/>
    </row>
    <row r="10" spans="1:10" ht="27.95" customHeight="1">
      <c r="B10" s="6" t="s">
        <v>8</v>
      </c>
      <c r="C10" s="6"/>
      <c r="D10" s="6"/>
      <c r="E10" s="6" t="s">
        <v>11</v>
      </c>
      <c r="F10" s="6"/>
      <c r="G10" s="6"/>
      <c r="H10" s="4366" t="s">
        <v>12</v>
      </c>
      <c r="I10" s="4366"/>
      <c r="J10" s="4366"/>
    </row>
    <row r="11" spans="1:10" ht="27.95" customHeight="1">
      <c r="B11" s="51" t="s">
        <v>287</v>
      </c>
      <c r="C11" s="6"/>
      <c r="D11" s="6"/>
      <c r="E11" s="526" t="s">
        <v>293</v>
      </c>
      <c r="F11" s="525"/>
      <c r="G11" s="525"/>
      <c r="H11" s="79" t="s">
        <v>240</v>
      </c>
      <c r="I11" s="523"/>
      <c r="J11" s="523"/>
    </row>
    <row r="12" spans="1:10" ht="27.95" customHeight="1">
      <c r="B12" s="51"/>
      <c r="C12" s="6"/>
      <c r="D12" s="6"/>
      <c r="E12" s="4696" t="s">
        <v>894</v>
      </c>
      <c r="F12" s="4696"/>
      <c r="G12" s="4696"/>
      <c r="H12" s="79"/>
      <c r="I12" s="523"/>
      <c r="J12" s="523"/>
    </row>
    <row r="13" spans="1:10" s="8" customFormat="1" ht="27.95" customHeight="1">
      <c r="A13" s="46" t="s">
        <v>15</v>
      </c>
      <c r="B13" s="4334" t="s">
        <v>16</v>
      </c>
      <c r="C13" s="4335"/>
      <c r="D13" s="4336"/>
      <c r="E13" s="715">
        <v>10</v>
      </c>
      <c r="F13" s="716">
        <v>11</v>
      </c>
      <c r="G13" s="717">
        <v>12</v>
      </c>
      <c r="H13" s="4442" t="s">
        <v>933</v>
      </c>
      <c r="I13" s="4443"/>
      <c r="J13" s="4444"/>
    </row>
    <row r="14" spans="1:10" s="8" customFormat="1" ht="27.95" customHeight="1">
      <c r="A14" s="47" t="s">
        <v>17</v>
      </c>
      <c r="B14" s="4338" t="s">
        <v>18</v>
      </c>
      <c r="C14" s="4338"/>
      <c r="D14" s="4338"/>
      <c r="E14" s="718" t="s">
        <v>934</v>
      </c>
      <c r="F14" s="719" t="s">
        <v>935</v>
      </c>
      <c r="G14" s="720" t="s">
        <v>936</v>
      </c>
      <c r="H14" s="4445" t="s">
        <v>937</v>
      </c>
      <c r="I14" s="4446"/>
      <c r="J14" s="4447"/>
    </row>
    <row r="15" spans="1:10" s="8" customFormat="1" ht="27.95" customHeight="1">
      <c r="A15" s="48"/>
      <c r="B15" s="4340" t="s">
        <v>19</v>
      </c>
      <c r="C15" s="4340"/>
      <c r="D15" s="4340"/>
      <c r="E15" s="721"/>
      <c r="F15" s="722"/>
      <c r="G15" s="723" t="s">
        <v>938</v>
      </c>
      <c r="H15" s="724" t="s">
        <v>947</v>
      </c>
      <c r="I15" s="724" t="s">
        <v>948</v>
      </c>
      <c r="J15" s="724" t="s">
        <v>20</v>
      </c>
    </row>
    <row r="16" spans="1:10" ht="27.95" customHeight="1">
      <c r="A16" s="1498" t="s">
        <v>1254</v>
      </c>
      <c r="B16" s="1490" t="s">
        <v>1255</v>
      </c>
      <c r="C16" s="1491"/>
      <c r="D16" s="1492"/>
      <c r="E16" s="82" t="s">
        <v>936</v>
      </c>
      <c r="F16" s="82" t="s">
        <v>944</v>
      </c>
      <c r="G16" s="82" t="s">
        <v>942</v>
      </c>
      <c r="H16" s="203"/>
      <c r="I16" s="203"/>
      <c r="J16" s="120"/>
    </row>
    <row r="17" spans="1:10" ht="27.95" customHeight="1">
      <c r="A17" s="1151" t="s">
        <v>964</v>
      </c>
      <c r="B17" s="1493" t="s">
        <v>958</v>
      </c>
      <c r="C17" s="821"/>
      <c r="D17" s="1494"/>
      <c r="E17" s="64" t="s">
        <v>943</v>
      </c>
      <c r="F17" s="64"/>
      <c r="G17" s="88"/>
      <c r="H17" s="155"/>
      <c r="I17" s="153"/>
      <c r="J17" s="55"/>
    </row>
    <row r="18" spans="1:10" ht="27.95" customHeight="1">
      <c r="A18" s="1151"/>
      <c r="B18" s="1493" t="s">
        <v>1110</v>
      </c>
      <c r="C18" s="821"/>
      <c r="D18" s="1494"/>
      <c r="E18" s="64" t="s">
        <v>942</v>
      </c>
      <c r="F18" s="64"/>
      <c r="G18" s="937"/>
      <c r="H18" s="155"/>
      <c r="I18" s="153"/>
      <c r="J18" s="55"/>
    </row>
    <row r="19" spans="1:10" ht="27.95" customHeight="1">
      <c r="A19" s="1151"/>
      <c r="B19" s="1493" t="s">
        <v>1111</v>
      </c>
      <c r="C19" s="821"/>
      <c r="D19" s="1494"/>
      <c r="E19" s="571"/>
      <c r="F19" s="64"/>
      <c r="G19" s="937"/>
      <c r="H19" s="155"/>
      <c r="I19" s="153"/>
      <c r="J19" s="55"/>
    </row>
    <row r="20" spans="1:10" ht="27.95" customHeight="1">
      <c r="A20" s="1151"/>
      <c r="B20" s="1493" t="s">
        <v>1084</v>
      </c>
      <c r="C20" s="821"/>
      <c r="D20" s="1494"/>
      <c r="E20" s="571"/>
      <c r="F20" s="64"/>
      <c r="G20" s="937"/>
      <c r="H20" s="155"/>
      <c r="I20" s="153"/>
      <c r="J20" s="55"/>
    </row>
    <row r="21" spans="1:10" ht="27.95" customHeight="1">
      <c r="A21" s="1151"/>
      <c r="B21" s="1493" t="s">
        <v>965</v>
      </c>
      <c r="C21" s="821"/>
      <c r="D21" s="1494"/>
      <c r="E21" s="571"/>
      <c r="F21" s="64"/>
      <c r="G21" s="937"/>
      <c r="H21" s="155"/>
      <c r="I21" s="153"/>
      <c r="J21" s="55"/>
    </row>
    <row r="22" spans="1:10" ht="27.95" customHeight="1">
      <c r="A22" s="1151"/>
      <c r="B22" s="1493" t="s">
        <v>1085</v>
      </c>
      <c r="C22" s="821"/>
      <c r="D22" s="1494"/>
      <c r="E22" s="571"/>
      <c r="F22" s="64"/>
      <c r="G22" s="937"/>
      <c r="H22" s="155"/>
      <c r="I22" s="153"/>
      <c r="J22" s="55"/>
    </row>
    <row r="23" spans="1:10" ht="27.95" customHeight="1">
      <c r="A23" s="1151"/>
      <c r="B23" s="1493" t="s">
        <v>1086</v>
      </c>
      <c r="C23" s="821"/>
      <c r="D23" s="1494"/>
      <c r="E23" s="571"/>
      <c r="F23" s="64"/>
      <c r="G23" s="937"/>
      <c r="H23" s="155"/>
      <c r="I23" s="153"/>
      <c r="J23" s="55"/>
    </row>
    <row r="24" spans="1:10" ht="27.95" customHeight="1">
      <c r="A24" s="1151"/>
      <c r="B24" s="1493" t="s">
        <v>959</v>
      </c>
      <c r="C24" s="821"/>
      <c r="D24" s="1494"/>
      <c r="E24" s="571"/>
      <c r="F24" s="64"/>
      <c r="G24" s="937"/>
      <c r="H24" s="155"/>
      <c r="I24" s="153"/>
      <c r="J24" s="55"/>
    </row>
    <row r="25" spans="1:10" ht="27.95" customHeight="1">
      <c r="A25" s="1151"/>
      <c r="B25" s="1493" t="s">
        <v>1087</v>
      </c>
      <c r="C25" s="821"/>
      <c r="D25" s="1494"/>
      <c r="E25" s="571"/>
      <c r="F25" s="64"/>
      <c r="G25" s="937"/>
      <c r="H25" s="155"/>
      <c r="I25" s="153"/>
      <c r="J25" s="55"/>
    </row>
    <row r="26" spans="1:10" ht="27.95" customHeight="1">
      <c r="A26" s="1151"/>
      <c r="B26" s="1493" t="s">
        <v>960</v>
      </c>
      <c r="C26" s="821"/>
      <c r="D26" s="1494"/>
      <c r="E26" s="571"/>
      <c r="F26" s="64"/>
      <c r="G26" s="937"/>
      <c r="H26" s="155"/>
      <c r="I26" s="153"/>
      <c r="J26" s="55"/>
    </row>
    <row r="27" spans="1:10" ht="27.95" customHeight="1">
      <c r="A27" s="1151"/>
      <c r="B27" s="1493" t="s">
        <v>1088</v>
      </c>
      <c r="C27" s="821"/>
      <c r="D27" s="1494"/>
      <c r="E27" s="571"/>
      <c r="F27" s="64"/>
      <c r="G27" s="937"/>
      <c r="H27" s="155"/>
      <c r="I27" s="153"/>
      <c r="J27" s="55"/>
    </row>
    <row r="28" spans="1:10" ht="27.95" customHeight="1">
      <c r="A28" s="1608"/>
      <c r="B28" s="1502" t="s">
        <v>961</v>
      </c>
      <c r="C28" s="1609"/>
      <c r="D28" s="1610"/>
      <c r="E28" s="1611"/>
      <c r="F28" s="117"/>
      <c r="G28" s="57"/>
      <c r="H28" s="1612"/>
      <c r="I28" s="1613"/>
      <c r="J28" s="56"/>
    </row>
    <row r="29" spans="1:10" ht="27.95" customHeight="1">
      <c r="A29" s="1498" t="s">
        <v>1256</v>
      </c>
      <c r="B29" s="1490" t="s">
        <v>1089</v>
      </c>
      <c r="C29" s="1491"/>
      <c r="D29" s="1492"/>
      <c r="E29" s="82"/>
      <c r="F29" s="82"/>
      <c r="G29" s="10"/>
      <c r="H29" s="203"/>
      <c r="I29" s="172"/>
      <c r="J29" s="120"/>
    </row>
    <row r="30" spans="1:10" ht="27.95" customHeight="1">
      <c r="A30" s="1151" t="s">
        <v>964</v>
      </c>
      <c r="B30" s="1493" t="s">
        <v>962</v>
      </c>
      <c r="C30" s="821"/>
      <c r="D30" s="1494"/>
      <c r="E30" s="64"/>
      <c r="F30" s="64"/>
      <c r="G30" s="937"/>
      <c r="H30" s="155"/>
      <c r="I30" s="153"/>
      <c r="J30" s="55"/>
    </row>
    <row r="31" spans="1:10" ht="27.95" customHeight="1">
      <c r="A31" s="1151"/>
      <c r="B31" s="1493" t="s">
        <v>963</v>
      </c>
      <c r="C31" s="821"/>
      <c r="D31" s="1494"/>
      <c r="E31" s="64"/>
      <c r="F31" s="64"/>
      <c r="G31" s="937"/>
      <c r="H31" s="155"/>
      <c r="I31" s="153"/>
      <c r="J31" s="55"/>
    </row>
    <row r="32" spans="1:10" ht="27.95" customHeight="1">
      <c r="A32" s="1421"/>
      <c r="B32" s="791" t="s">
        <v>38</v>
      </c>
      <c r="C32" s="799">
        <v>1</v>
      </c>
      <c r="D32" s="800" t="s">
        <v>86</v>
      </c>
      <c r="E32" s="151"/>
      <c r="F32" s="741"/>
      <c r="G32" s="86"/>
      <c r="H32" s="20"/>
      <c r="I32" s="31"/>
      <c r="J32" s="55"/>
    </row>
    <row r="33" spans="1:10" ht="27.95" customHeight="1">
      <c r="A33" s="1468"/>
      <c r="B33" s="791" t="s">
        <v>168</v>
      </c>
      <c r="C33" s="801">
        <v>1</v>
      </c>
      <c r="D33" s="800" t="s">
        <v>86</v>
      </c>
      <c r="E33" s="151"/>
      <c r="F33" s="775"/>
      <c r="G33" s="86"/>
      <c r="H33" s="20"/>
      <c r="I33" s="36"/>
      <c r="J33" s="55"/>
    </row>
    <row r="34" spans="1:10" ht="27.95" customHeight="1">
      <c r="A34" s="1468"/>
      <c r="B34" s="791" t="s">
        <v>84</v>
      </c>
      <c r="C34" s="807">
        <v>1</v>
      </c>
      <c r="D34" s="800" t="s">
        <v>86</v>
      </c>
      <c r="E34" s="151"/>
      <c r="F34" s="775"/>
      <c r="G34" s="86"/>
      <c r="H34" s="20"/>
      <c r="I34" s="36"/>
      <c r="J34" s="55"/>
    </row>
    <row r="35" spans="1:10" ht="27.95" customHeight="1">
      <c r="A35" s="1468"/>
      <c r="B35" s="791" t="s">
        <v>192</v>
      </c>
      <c r="C35" s="807">
        <f>SUM(C32:C34)</f>
        <v>3</v>
      </c>
      <c r="D35" s="800" t="s">
        <v>86</v>
      </c>
      <c r="E35" s="151"/>
      <c r="F35" s="775"/>
      <c r="G35" s="86"/>
      <c r="H35" s="20"/>
      <c r="I35" s="36"/>
      <c r="J35" s="55"/>
    </row>
    <row r="36" spans="1:10" ht="27.95" customHeight="1">
      <c r="A36" s="1468"/>
      <c r="B36" s="791"/>
      <c r="C36" s="807"/>
      <c r="D36" s="800"/>
      <c r="E36" s="151"/>
      <c r="F36" s="775"/>
      <c r="G36" s="86"/>
      <c r="H36" s="20"/>
      <c r="I36" s="36"/>
      <c r="J36" s="55"/>
    </row>
    <row r="37" spans="1:10" ht="27.95" customHeight="1">
      <c r="A37" s="1468"/>
      <c r="B37" s="1499" t="s">
        <v>1257</v>
      </c>
      <c r="C37" s="1607"/>
      <c r="D37" s="1500"/>
      <c r="E37" s="64" t="s">
        <v>936</v>
      </c>
      <c r="F37" s="64" t="s">
        <v>944</v>
      </c>
      <c r="G37" s="64" t="s">
        <v>942</v>
      </c>
      <c r="H37" s="20"/>
      <c r="I37" s="36"/>
      <c r="J37" s="55"/>
    </row>
    <row r="38" spans="1:10" ht="27.95" customHeight="1">
      <c r="A38" s="1468"/>
      <c r="B38" s="1499" t="s">
        <v>1180</v>
      </c>
      <c r="C38" s="1607"/>
      <c r="D38" s="1500"/>
      <c r="E38" s="64" t="s">
        <v>943</v>
      </c>
      <c r="F38" s="64"/>
      <c r="G38" s="88"/>
      <c r="H38" s="20"/>
      <c r="I38" s="36"/>
      <c r="J38" s="55"/>
    </row>
    <row r="39" spans="1:10" ht="27.95" customHeight="1">
      <c r="A39" s="1468"/>
      <c r="B39" s="791" t="s">
        <v>38</v>
      </c>
      <c r="C39" s="799">
        <v>1</v>
      </c>
      <c r="D39" s="800" t="s">
        <v>1179</v>
      </c>
      <c r="E39" s="64" t="s">
        <v>942</v>
      </c>
      <c r="F39" s="64"/>
      <c r="G39" s="955"/>
      <c r="H39" s="20"/>
      <c r="I39" s="36"/>
      <c r="J39" s="55"/>
    </row>
    <row r="40" spans="1:10" ht="27.95" customHeight="1">
      <c r="A40" s="1468"/>
      <c r="B40" s="791" t="s">
        <v>168</v>
      </c>
      <c r="C40" s="801">
        <v>1</v>
      </c>
      <c r="D40" s="800" t="s">
        <v>1179</v>
      </c>
      <c r="E40" s="151"/>
      <c r="F40" s="775"/>
      <c r="G40" s="86"/>
      <c r="H40" s="20"/>
      <c r="I40" s="36"/>
      <c r="J40" s="55"/>
    </row>
    <row r="41" spans="1:10" ht="27.95" customHeight="1">
      <c r="A41" s="1468"/>
      <c r="B41" s="791" t="s">
        <v>84</v>
      </c>
      <c r="C41" s="807">
        <v>1</v>
      </c>
      <c r="D41" s="800" t="s">
        <v>1179</v>
      </c>
      <c r="E41" s="151"/>
      <c r="F41" s="775"/>
      <c r="G41" s="86"/>
      <c r="H41" s="20"/>
      <c r="I41" s="36"/>
      <c r="J41" s="55"/>
    </row>
    <row r="42" spans="1:10" ht="27.95" customHeight="1">
      <c r="A42" s="1468"/>
      <c r="B42" s="791"/>
      <c r="C42" s="807"/>
      <c r="D42" s="800"/>
      <c r="E42" s="151"/>
      <c r="F42" s="775"/>
      <c r="G42" s="86"/>
      <c r="H42" s="20"/>
      <c r="I42" s="36"/>
      <c r="J42" s="55"/>
    </row>
    <row r="43" spans="1:10" ht="27.95" customHeight="1">
      <c r="A43" s="1484"/>
      <c r="B43" s="1595" t="s">
        <v>1258</v>
      </c>
      <c r="C43" s="799"/>
      <c r="D43" s="800"/>
      <c r="E43" s="955" t="s">
        <v>936</v>
      </c>
      <c r="F43" s="955" t="s">
        <v>950</v>
      </c>
      <c r="G43" s="955" t="s">
        <v>942</v>
      </c>
      <c r="H43" s="20"/>
      <c r="I43" s="36"/>
      <c r="J43" s="55"/>
    </row>
    <row r="44" spans="1:10" ht="27.95" customHeight="1">
      <c r="A44" s="1151"/>
      <c r="B44" s="1397" t="s">
        <v>321</v>
      </c>
      <c r="C44" s="799"/>
      <c r="D44" s="800"/>
      <c r="E44" s="790" t="s">
        <v>943</v>
      </c>
      <c r="F44" s="790"/>
      <c r="G44" s="790"/>
      <c r="H44" s="20"/>
      <c r="I44" s="36"/>
      <c r="J44" s="55"/>
    </row>
    <row r="45" spans="1:10" ht="27.95" customHeight="1">
      <c r="A45" s="1468"/>
      <c r="B45" s="1397" t="s">
        <v>322</v>
      </c>
      <c r="C45" s="799"/>
      <c r="D45" s="800"/>
      <c r="E45" s="790" t="s">
        <v>942</v>
      </c>
      <c r="F45" s="790"/>
      <c r="G45" s="790"/>
      <c r="H45" s="20"/>
      <c r="I45" s="36"/>
      <c r="J45" s="55"/>
    </row>
    <row r="46" spans="1:10" ht="27.95" customHeight="1">
      <c r="A46" s="1468"/>
      <c r="B46" s="791" t="s">
        <v>38</v>
      </c>
      <c r="C46" s="799">
        <v>1</v>
      </c>
      <c r="D46" s="800" t="s">
        <v>136</v>
      </c>
      <c r="E46" s="188"/>
      <c r="F46" s="182"/>
      <c r="G46" s="188"/>
      <c r="H46" s="20"/>
      <c r="I46" s="36"/>
      <c r="J46" s="55"/>
    </row>
    <row r="47" spans="1:10" ht="27.95" customHeight="1">
      <c r="A47" s="1468"/>
      <c r="B47" s="791" t="s">
        <v>168</v>
      </c>
      <c r="C47" s="801">
        <v>1</v>
      </c>
      <c r="D47" s="800" t="s">
        <v>136</v>
      </c>
      <c r="E47" s="23"/>
      <c r="F47" s="790"/>
      <c r="G47" s="790"/>
      <c r="H47" s="20"/>
      <c r="I47" s="36"/>
      <c r="J47" s="55"/>
    </row>
    <row r="48" spans="1:10" ht="27.95" customHeight="1">
      <c r="A48" s="1468"/>
      <c r="B48" s="791" t="s">
        <v>84</v>
      </c>
      <c r="C48" s="807">
        <v>1</v>
      </c>
      <c r="D48" s="800" t="s">
        <v>136</v>
      </c>
      <c r="E48" s="23"/>
      <c r="F48" s="790"/>
      <c r="G48" s="790"/>
      <c r="H48" s="35"/>
      <c r="I48" s="36"/>
      <c r="J48" s="55"/>
    </row>
    <row r="49" spans="1:12" ht="27.95" customHeight="1">
      <c r="A49" s="1468"/>
      <c r="B49" s="791" t="s">
        <v>192</v>
      </c>
      <c r="C49" s="807">
        <f>SUM(C46:C48)</f>
        <v>3</v>
      </c>
      <c r="D49" s="800" t="s">
        <v>136</v>
      </c>
      <c r="E49" s="23"/>
      <c r="F49" s="790"/>
      <c r="G49" s="790"/>
      <c r="H49" s="35"/>
      <c r="I49" s="36"/>
      <c r="J49" s="55"/>
    </row>
    <row r="50" spans="1:12" ht="27.95" customHeight="1">
      <c r="A50" s="1468"/>
      <c r="B50" s="791"/>
      <c r="C50" s="807"/>
      <c r="D50" s="800"/>
      <c r="E50" s="151"/>
      <c r="F50" s="775"/>
      <c r="G50" s="86"/>
      <c r="H50" s="20"/>
      <c r="I50" s="36"/>
      <c r="J50" s="55"/>
    </row>
    <row r="51" spans="1:12" ht="27.95" customHeight="1">
      <c r="A51" s="1468"/>
      <c r="B51" s="791"/>
      <c r="C51" s="807"/>
      <c r="D51" s="800"/>
      <c r="E51" s="151"/>
      <c r="F51" s="775"/>
      <c r="G51" s="86"/>
      <c r="H51" s="20"/>
      <c r="I51" s="36"/>
      <c r="J51" s="55"/>
    </row>
    <row r="52" spans="1:12" ht="27.95" customHeight="1">
      <c r="A52" s="1468"/>
      <c r="B52" s="791"/>
      <c r="C52" s="807"/>
      <c r="D52" s="800"/>
      <c r="E52" s="151"/>
      <c r="F52" s="775"/>
      <c r="G52" s="86"/>
      <c r="H52" s="20"/>
      <c r="I52" s="36"/>
      <c r="J52" s="55"/>
    </row>
    <row r="53" spans="1:12" ht="27.95" customHeight="1">
      <c r="A53" s="1468"/>
      <c r="B53" s="791"/>
      <c r="C53" s="807"/>
      <c r="D53" s="800"/>
      <c r="E53" s="151"/>
      <c r="F53" s="775"/>
      <c r="G53" s="86"/>
      <c r="H53" s="20"/>
      <c r="I53" s="36"/>
      <c r="J53" s="55"/>
    </row>
    <row r="54" spans="1:12" ht="27.95" customHeight="1">
      <c r="A54" s="1468"/>
      <c r="B54" s="791"/>
      <c r="C54" s="807"/>
      <c r="D54" s="800"/>
      <c r="E54" s="151"/>
      <c r="F54" s="775"/>
      <c r="G54" s="86"/>
      <c r="H54" s="20"/>
      <c r="I54" s="36"/>
      <c r="J54" s="55"/>
    </row>
    <row r="55" spans="1:12" ht="27.95" customHeight="1">
      <c r="A55" s="1484"/>
      <c r="B55" s="1397"/>
      <c r="C55" s="799"/>
      <c r="D55" s="800"/>
      <c r="E55" s="13"/>
      <c r="F55" s="13"/>
      <c r="G55" s="13"/>
      <c r="H55" s="20"/>
      <c r="I55" s="70"/>
      <c r="J55" s="55"/>
    </row>
    <row r="56" spans="1:12" ht="27.95" customHeight="1">
      <c r="A56" s="1501"/>
      <c r="B56" s="1614"/>
      <c r="C56" s="1376"/>
      <c r="D56" s="804"/>
      <c r="E56" s="57"/>
      <c r="F56" s="57"/>
      <c r="G56" s="57"/>
      <c r="H56" s="77"/>
      <c r="I56" s="194"/>
      <c r="J56" s="56"/>
    </row>
    <row r="57" spans="1:12" ht="27.95" customHeight="1">
      <c r="A57" s="534"/>
      <c r="B57" s="534"/>
      <c r="C57" s="534"/>
      <c r="D57" s="534"/>
      <c r="E57" s="534"/>
      <c r="F57" s="534"/>
      <c r="G57" s="534"/>
      <c r="H57" s="1535"/>
      <c r="I57" s="534"/>
      <c r="J57" s="534"/>
      <c r="L57" s="566"/>
    </row>
    <row r="58" spans="1:12" ht="27.95" customHeight="1">
      <c r="L58" s="567"/>
    </row>
    <row r="59" spans="1:12" ht="27.95" customHeight="1">
      <c r="B59" s="428" t="s">
        <v>660</v>
      </c>
      <c r="C59" s="428" t="s">
        <v>137</v>
      </c>
      <c r="L59" s="567"/>
    </row>
    <row r="60" spans="1:12" ht="27.95" customHeight="1">
      <c r="B60" s="428">
        <v>1</v>
      </c>
      <c r="C60" s="428">
        <v>2</v>
      </c>
    </row>
  </sheetData>
  <mergeCells count="19">
    <mergeCell ref="B13:D13"/>
    <mergeCell ref="B14:D14"/>
    <mergeCell ref="B15:D15"/>
    <mergeCell ref="H13:J13"/>
    <mergeCell ref="H14:J14"/>
    <mergeCell ref="E9:G9"/>
    <mergeCell ref="H10:J10"/>
    <mergeCell ref="E12:G12"/>
    <mergeCell ref="B1:D1"/>
    <mergeCell ref="B2:D2"/>
    <mergeCell ref="H3:J3"/>
    <mergeCell ref="H4:J4"/>
    <mergeCell ref="H6:J6"/>
    <mergeCell ref="H8:J8"/>
    <mergeCell ref="E4:G4"/>
    <mergeCell ref="E5:G5"/>
    <mergeCell ref="E7:G7"/>
    <mergeCell ref="H7:J7"/>
    <mergeCell ref="E8:G8"/>
  </mergeCells>
  <pageMargins left="0.59055118110236227" right="0.15748031496062992" top="0.59055118110236227" bottom="0.59055118110236227" header="0.31496062992125984" footer="0.15748031496062992"/>
  <pageSetup paperSize="9" scale="63" orientation="landscape" r:id="rId1"/>
  <colBreaks count="1" manualBreakCount="1">
    <brk id="10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>
  <sheetPr codeName="Sheet39">
    <tabColor rgb="FF0000FF"/>
  </sheetPr>
  <dimension ref="A1:J62"/>
  <sheetViews>
    <sheetView view="pageBreakPreview" zoomScaleSheetLayoutView="100" workbookViewId="0">
      <selection activeCell="D18" sqref="D18"/>
    </sheetView>
  </sheetViews>
  <sheetFormatPr defaultColWidth="9" defaultRowHeight="27.95" customHeight="1"/>
  <cols>
    <col min="1" max="1" width="55.625" style="50" customWidth="1"/>
    <col min="2" max="2" width="16.625" style="50" customWidth="1"/>
    <col min="3" max="3" width="13.625" style="50" customWidth="1"/>
    <col min="4" max="4" width="34.625" style="50" customWidth="1"/>
    <col min="5" max="7" width="14.625" style="50" customWidth="1"/>
    <col min="8" max="8" width="13.625" style="615" customWidth="1"/>
    <col min="9" max="10" width="13.625" style="50" customWidth="1"/>
    <col min="11" max="16384" width="9" style="50"/>
  </cols>
  <sheetData>
    <row r="1" spans="1:10" ht="27.95" customHeight="1">
      <c r="A1" s="1" t="s">
        <v>1090</v>
      </c>
      <c r="B1" s="4422" t="s">
        <v>346</v>
      </c>
      <c r="C1" s="4422"/>
      <c r="D1" s="4422"/>
      <c r="E1" s="44"/>
      <c r="F1" s="43"/>
      <c r="G1" s="44"/>
      <c r="H1" s="609"/>
      <c r="I1" s="44"/>
      <c r="J1" s="44"/>
    </row>
    <row r="2" spans="1:10" ht="27.95" customHeight="1">
      <c r="A2" s="4" t="s">
        <v>0</v>
      </c>
      <c r="B2" s="4422" t="s">
        <v>347</v>
      </c>
      <c r="C2" s="4422"/>
      <c r="D2" s="4422"/>
      <c r="E2" s="45"/>
      <c r="F2" s="45"/>
      <c r="G2" s="45"/>
      <c r="H2" s="610"/>
      <c r="I2" s="45"/>
      <c r="J2" s="45"/>
    </row>
    <row r="3" spans="1:10" ht="27.95" customHeight="1">
      <c r="A3" s="6" t="s">
        <v>2</v>
      </c>
      <c r="B3" s="6" t="s">
        <v>3</v>
      </c>
      <c r="C3" s="6"/>
      <c r="D3" s="6"/>
      <c r="E3" s="6" t="s">
        <v>4</v>
      </c>
      <c r="F3" s="6"/>
      <c r="G3" s="6"/>
      <c r="H3" s="4366" t="s">
        <v>5</v>
      </c>
      <c r="I3" s="4366"/>
      <c r="J3" s="4366"/>
    </row>
    <row r="4" spans="1:10" ht="27.95" customHeight="1">
      <c r="A4" s="6" t="s">
        <v>6</v>
      </c>
      <c r="B4" s="51" t="s">
        <v>287</v>
      </c>
      <c r="C4" s="6"/>
      <c r="D4" s="6"/>
      <c r="E4" s="4721" t="s">
        <v>288</v>
      </c>
      <c r="F4" s="4722"/>
      <c r="G4" s="4722"/>
      <c r="H4" s="4367" t="s">
        <v>291</v>
      </c>
      <c r="I4" s="4367"/>
      <c r="J4" s="4367"/>
    </row>
    <row r="5" spans="1:10" ht="27.95" customHeight="1">
      <c r="A5" s="51" t="s">
        <v>224</v>
      </c>
      <c r="B5" s="51"/>
      <c r="C5" s="6"/>
      <c r="D5" s="6"/>
      <c r="E5" s="4696" t="s">
        <v>289</v>
      </c>
      <c r="F5" s="4696"/>
      <c r="G5" s="4696"/>
      <c r="H5" s="607"/>
      <c r="I5" s="523"/>
      <c r="J5" s="523"/>
    </row>
    <row r="6" spans="1:10" ht="27.95" customHeight="1">
      <c r="A6" s="51" t="s">
        <v>225</v>
      </c>
      <c r="B6" s="51"/>
      <c r="C6" s="6"/>
      <c r="D6" s="6"/>
      <c r="E6" s="145" t="s">
        <v>290</v>
      </c>
      <c r="F6" s="6"/>
      <c r="G6" s="6"/>
      <c r="H6" s="4367"/>
      <c r="I6" s="4367"/>
      <c r="J6" s="4367"/>
    </row>
    <row r="7" spans="1:10" ht="27.95" customHeight="1">
      <c r="A7" s="51"/>
      <c r="B7" s="51"/>
      <c r="C7" s="6"/>
      <c r="D7" s="6"/>
      <c r="E7" s="4721" t="s">
        <v>292</v>
      </c>
      <c r="F7" s="4722"/>
      <c r="G7" s="4722"/>
      <c r="H7" s="4367" t="s">
        <v>291</v>
      </c>
      <c r="I7" s="4367"/>
      <c r="J7" s="4367"/>
    </row>
    <row r="8" spans="1:10" ht="27.95" customHeight="1">
      <c r="A8" s="51"/>
      <c r="B8" s="51"/>
      <c r="C8" s="6"/>
      <c r="D8" s="6"/>
      <c r="E8" s="4721" t="s">
        <v>293</v>
      </c>
      <c r="F8" s="4722"/>
      <c r="G8" s="4722"/>
      <c r="H8" s="4367" t="s">
        <v>240</v>
      </c>
      <c r="I8" s="4367"/>
      <c r="J8" s="4367"/>
    </row>
    <row r="9" spans="1:10" ht="27.95" customHeight="1">
      <c r="A9" s="6"/>
      <c r="B9" s="51"/>
      <c r="C9" s="6"/>
      <c r="D9" s="6"/>
      <c r="E9" s="4696" t="s">
        <v>294</v>
      </c>
      <c r="F9" s="4696"/>
      <c r="G9" s="4696"/>
      <c r="H9" s="607"/>
      <c r="I9" s="523"/>
      <c r="J9" s="523"/>
    </row>
    <row r="10" spans="1:10" ht="27.95" customHeight="1">
      <c r="B10" s="6" t="s">
        <v>8</v>
      </c>
      <c r="C10" s="6"/>
      <c r="D10" s="6"/>
      <c r="E10" s="6" t="s">
        <v>11</v>
      </c>
      <c r="F10" s="6"/>
      <c r="G10" s="6"/>
      <c r="H10" s="4366" t="s">
        <v>12</v>
      </c>
      <c r="I10" s="4366"/>
      <c r="J10" s="4366"/>
    </row>
    <row r="11" spans="1:10" ht="27.95" customHeight="1">
      <c r="B11" s="51" t="s">
        <v>287</v>
      </c>
      <c r="C11" s="6"/>
      <c r="D11" s="6"/>
      <c r="E11" s="4721" t="s">
        <v>295</v>
      </c>
      <c r="F11" s="4722"/>
      <c r="G11" s="4722"/>
      <c r="H11" s="607" t="s">
        <v>240</v>
      </c>
      <c r="I11" s="523"/>
      <c r="J11" s="523"/>
    </row>
    <row r="12" spans="1:10" ht="27.95" customHeight="1">
      <c r="B12" s="51"/>
      <c r="C12" s="6"/>
      <c r="D12" s="6"/>
      <c r="E12" s="4696" t="s">
        <v>895</v>
      </c>
      <c r="F12" s="4696"/>
      <c r="G12" s="4696"/>
      <c r="H12" s="607"/>
      <c r="I12" s="523"/>
      <c r="J12" s="523"/>
    </row>
    <row r="13" spans="1:10" s="8" customFormat="1" ht="27.95" customHeight="1">
      <c r="A13" s="46" t="s">
        <v>15</v>
      </c>
      <c r="B13" s="4334" t="s">
        <v>16</v>
      </c>
      <c r="C13" s="4335"/>
      <c r="D13" s="4336"/>
      <c r="E13" s="715">
        <v>10</v>
      </c>
      <c r="F13" s="716">
        <v>11</v>
      </c>
      <c r="G13" s="717">
        <v>12</v>
      </c>
      <c r="H13" s="4442" t="s">
        <v>933</v>
      </c>
      <c r="I13" s="4443"/>
      <c r="J13" s="4444"/>
    </row>
    <row r="14" spans="1:10" s="8" customFormat="1" ht="27.95" customHeight="1">
      <c r="A14" s="47" t="s">
        <v>17</v>
      </c>
      <c r="B14" s="4338" t="s">
        <v>18</v>
      </c>
      <c r="C14" s="4338"/>
      <c r="D14" s="4338"/>
      <c r="E14" s="718" t="s">
        <v>934</v>
      </c>
      <c r="F14" s="719" t="s">
        <v>935</v>
      </c>
      <c r="G14" s="720" t="s">
        <v>936</v>
      </c>
      <c r="H14" s="4445" t="s">
        <v>937</v>
      </c>
      <c r="I14" s="4446"/>
      <c r="J14" s="4447"/>
    </row>
    <row r="15" spans="1:10" s="8" customFormat="1" ht="27.95" customHeight="1">
      <c r="A15" s="48"/>
      <c r="B15" s="4340" t="s">
        <v>19</v>
      </c>
      <c r="C15" s="4340"/>
      <c r="D15" s="4340"/>
      <c r="E15" s="721"/>
      <c r="F15" s="722"/>
      <c r="G15" s="723" t="s">
        <v>938</v>
      </c>
      <c r="H15" s="724" t="s">
        <v>947</v>
      </c>
      <c r="I15" s="724" t="s">
        <v>948</v>
      </c>
      <c r="J15" s="724" t="s">
        <v>20</v>
      </c>
    </row>
    <row r="16" spans="1:10" ht="27.95" customHeight="1">
      <c r="A16" s="1184" t="s">
        <v>1259</v>
      </c>
      <c r="B16" s="1503" t="s">
        <v>1260</v>
      </c>
      <c r="C16" s="1504"/>
      <c r="D16" s="1505"/>
      <c r="E16" s="213" t="s">
        <v>936</v>
      </c>
      <c r="F16" s="82" t="s">
        <v>941</v>
      </c>
      <c r="G16" s="213" t="s">
        <v>942</v>
      </c>
      <c r="H16" s="78"/>
      <c r="I16" s="78"/>
      <c r="J16" s="120"/>
    </row>
    <row r="17" spans="1:10" ht="27.95" customHeight="1">
      <c r="A17" s="970" t="s">
        <v>326</v>
      </c>
      <c r="B17" s="1185" t="s">
        <v>865</v>
      </c>
      <c r="C17" s="795"/>
      <c r="D17" s="1506"/>
      <c r="E17" s="154" t="s">
        <v>943</v>
      </c>
      <c r="F17" s="64"/>
      <c r="G17" s="23" t="s">
        <v>22</v>
      </c>
      <c r="H17" s="36"/>
      <c r="I17" s="36"/>
      <c r="J17" s="55"/>
    </row>
    <row r="18" spans="1:10" ht="27.95" customHeight="1">
      <c r="A18" s="1507"/>
      <c r="B18" s="794" t="s">
        <v>327</v>
      </c>
      <c r="C18" s="795"/>
      <c r="D18" s="796"/>
      <c r="E18" s="154" t="s">
        <v>942</v>
      </c>
      <c r="F18" s="64"/>
      <c r="G18" s="126"/>
      <c r="H18" s="20"/>
      <c r="I18" s="31"/>
      <c r="J18" s="55"/>
    </row>
    <row r="19" spans="1:10" ht="27.95" customHeight="1">
      <c r="A19" s="1507"/>
      <c r="B19" s="794" t="s">
        <v>328</v>
      </c>
      <c r="C19" s="808"/>
      <c r="D19" s="796"/>
      <c r="E19" s="23"/>
      <c r="F19" s="86"/>
      <c r="G19" s="86"/>
      <c r="H19" s="20"/>
      <c r="I19" s="31"/>
      <c r="J19" s="55"/>
    </row>
    <row r="20" spans="1:10" ht="27.95" customHeight="1">
      <c r="A20" s="1507"/>
      <c r="B20" s="794" t="s">
        <v>329</v>
      </c>
      <c r="C20" s="809"/>
      <c r="D20" s="796"/>
      <c r="E20" s="24"/>
      <c r="F20" s="24"/>
      <c r="G20" s="24"/>
      <c r="H20" s="20"/>
      <c r="I20" s="31"/>
      <c r="J20" s="55"/>
    </row>
    <row r="21" spans="1:10" ht="27.95" customHeight="1">
      <c r="A21" s="1507"/>
      <c r="B21" s="794" t="s">
        <v>330</v>
      </c>
      <c r="C21" s="809"/>
      <c r="D21" s="796"/>
      <c r="E21" s="24"/>
      <c r="F21" s="24"/>
      <c r="G21" s="24"/>
      <c r="H21" s="20"/>
      <c r="I21" s="31"/>
      <c r="J21" s="55"/>
    </row>
    <row r="22" spans="1:10" ht="27.95" customHeight="1">
      <c r="A22" s="1507"/>
      <c r="B22" s="1508"/>
      <c r="C22" s="809"/>
      <c r="D22" s="796"/>
      <c r="E22" s="24"/>
      <c r="F22" s="24"/>
      <c r="G22" s="24"/>
      <c r="H22" s="20"/>
      <c r="I22" s="31"/>
      <c r="J22" s="55"/>
    </row>
    <row r="23" spans="1:10" ht="27.95" customHeight="1">
      <c r="A23" s="970"/>
      <c r="B23" s="1509" t="s">
        <v>1261</v>
      </c>
      <c r="C23" s="795"/>
      <c r="D23" s="1506"/>
      <c r="E23" s="154" t="s">
        <v>936</v>
      </c>
      <c r="F23" s="64" t="s">
        <v>941</v>
      </c>
      <c r="G23" s="154" t="s">
        <v>942</v>
      </c>
      <c r="H23" s="36"/>
      <c r="I23" s="36"/>
      <c r="J23" s="55"/>
    </row>
    <row r="24" spans="1:10" ht="27.95" customHeight="1">
      <c r="A24" s="1507"/>
      <c r="B24" s="1508" t="s">
        <v>69</v>
      </c>
      <c r="C24" s="795"/>
      <c r="D24" s="796"/>
      <c r="E24" s="154" t="s">
        <v>943</v>
      </c>
      <c r="F24" s="64"/>
      <c r="G24" s="23" t="s">
        <v>22</v>
      </c>
      <c r="H24" s="20"/>
      <c r="I24" s="31"/>
      <c r="J24" s="55"/>
    </row>
    <row r="25" spans="1:10" ht="27.95" customHeight="1">
      <c r="A25" s="1507"/>
      <c r="B25" s="1508" t="s">
        <v>98</v>
      </c>
      <c r="C25" s="795"/>
      <c r="D25" s="796"/>
      <c r="E25" s="154" t="s">
        <v>942</v>
      </c>
      <c r="F25" s="64"/>
      <c r="G25" s="126"/>
      <c r="H25" s="20"/>
      <c r="I25" s="31"/>
      <c r="J25" s="55"/>
    </row>
    <row r="26" spans="1:10" ht="27.95" customHeight="1">
      <c r="A26" s="1507"/>
      <c r="B26" s="1508" t="s">
        <v>331</v>
      </c>
      <c r="C26" s="808"/>
      <c r="D26" s="796"/>
      <c r="E26" s="23"/>
      <c r="F26" s="86"/>
      <c r="G26" s="86"/>
      <c r="H26" s="20"/>
      <c r="I26" s="31"/>
      <c r="J26" s="55"/>
    </row>
    <row r="27" spans="1:10" ht="27.95" customHeight="1">
      <c r="A27" s="1507"/>
      <c r="B27" s="1508" t="s">
        <v>85</v>
      </c>
      <c r="C27" s="809"/>
      <c r="D27" s="796"/>
      <c r="E27" s="24"/>
      <c r="F27" s="24"/>
      <c r="G27" s="24"/>
      <c r="H27" s="20"/>
      <c r="I27" s="31"/>
      <c r="J27" s="55"/>
    </row>
    <row r="28" spans="1:10" ht="27.95" customHeight="1">
      <c r="A28" s="1510"/>
      <c r="B28" s="1511" t="s">
        <v>332</v>
      </c>
      <c r="C28" s="991"/>
      <c r="D28" s="1512"/>
      <c r="E28" s="37"/>
      <c r="F28" s="37"/>
      <c r="G28" s="37"/>
      <c r="H28" s="77"/>
      <c r="I28" s="69"/>
      <c r="J28" s="56"/>
    </row>
    <row r="29" spans="1:10" ht="27.95" customHeight="1">
      <c r="A29" s="1184" t="s">
        <v>1262</v>
      </c>
      <c r="B29" s="1184" t="s">
        <v>1263</v>
      </c>
      <c r="C29" s="1513"/>
      <c r="D29" s="1514"/>
      <c r="E29" s="82" t="s">
        <v>936</v>
      </c>
      <c r="F29" s="82" t="s">
        <v>945</v>
      </c>
      <c r="G29" s="82" t="s">
        <v>942</v>
      </c>
      <c r="H29" s="203"/>
      <c r="I29" s="203"/>
      <c r="J29" s="120"/>
    </row>
    <row r="30" spans="1:10" ht="27.95" customHeight="1">
      <c r="A30" s="970" t="s">
        <v>326</v>
      </c>
      <c r="B30" s="1515" t="s">
        <v>640</v>
      </c>
      <c r="C30" s="795"/>
      <c r="D30" s="1516"/>
      <c r="E30" s="154" t="s">
        <v>943</v>
      </c>
      <c r="F30" s="64"/>
      <c r="G30" s="23" t="s">
        <v>22</v>
      </c>
      <c r="H30" s="153"/>
      <c r="I30" s="153"/>
      <c r="J30" s="55"/>
    </row>
    <row r="31" spans="1:10" ht="27.95" customHeight="1">
      <c r="A31" s="1517"/>
      <c r="B31" s="1518" t="s">
        <v>67</v>
      </c>
      <c r="C31" s="795"/>
      <c r="D31" s="796"/>
      <c r="E31" s="154" t="s">
        <v>942</v>
      </c>
      <c r="F31" s="64"/>
      <c r="G31" s="126"/>
      <c r="H31" s="20"/>
      <c r="I31" s="31"/>
      <c r="J31" s="55"/>
    </row>
    <row r="32" spans="1:10" ht="27.95" customHeight="1">
      <c r="A32" s="1517"/>
      <c r="B32" s="1518" t="s">
        <v>647</v>
      </c>
      <c r="C32" s="808"/>
      <c r="D32" s="796"/>
      <c r="E32" s="23"/>
      <c r="F32" s="86"/>
      <c r="G32" s="86"/>
      <c r="H32" s="20"/>
      <c r="I32" s="31"/>
      <c r="J32" s="55"/>
    </row>
    <row r="33" spans="1:10" ht="27.95" customHeight="1">
      <c r="A33" s="1507"/>
      <c r="B33" s="1518" t="s">
        <v>81</v>
      </c>
      <c r="C33" s="809"/>
      <c r="D33" s="796"/>
      <c r="E33" s="24"/>
      <c r="F33" s="24"/>
      <c r="G33" s="24"/>
      <c r="H33" s="20"/>
      <c r="I33" s="31"/>
      <c r="J33" s="55"/>
    </row>
    <row r="34" spans="1:10" ht="27.95" customHeight="1">
      <c r="A34" s="1519"/>
      <c r="B34" s="794" t="s">
        <v>648</v>
      </c>
      <c r="C34" s="795"/>
      <c r="D34" s="796"/>
      <c r="E34" s="154"/>
      <c r="F34" s="64"/>
      <c r="G34" s="64"/>
      <c r="H34" s="20"/>
      <c r="I34" s="31"/>
      <c r="J34" s="55"/>
    </row>
    <row r="35" spans="1:10" ht="27.95" customHeight="1">
      <c r="A35" s="1483"/>
      <c r="B35" s="1518"/>
      <c r="C35" s="795"/>
      <c r="D35" s="796"/>
      <c r="E35" s="154"/>
      <c r="F35" s="64"/>
      <c r="G35" s="64"/>
      <c r="H35" s="20"/>
      <c r="I35" s="31"/>
      <c r="J35" s="55"/>
    </row>
    <row r="36" spans="1:10" ht="27.95" customHeight="1">
      <c r="A36" s="1483"/>
      <c r="B36" s="1518"/>
      <c r="C36" s="795"/>
      <c r="D36" s="796"/>
      <c r="E36" s="154"/>
      <c r="F36" s="64"/>
      <c r="G36" s="64"/>
      <c r="H36" s="153"/>
      <c r="I36" s="153"/>
      <c r="J36" s="55"/>
    </row>
    <row r="37" spans="1:10" ht="27.95" customHeight="1">
      <c r="A37" s="970"/>
      <c r="B37" s="1509" t="s">
        <v>1264</v>
      </c>
      <c r="C37" s="795"/>
      <c r="D37" s="1516"/>
      <c r="E37" s="154" t="s">
        <v>936</v>
      </c>
      <c r="F37" s="64" t="s">
        <v>941</v>
      </c>
      <c r="G37" s="154" t="s">
        <v>942</v>
      </c>
      <c r="H37" s="153"/>
      <c r="I37" s="153"/>
      <c r="J37" s="55"/>
    </row>
    <row r="38" spans="1:10" ht="27.95" customHeight="1">
      <c r="A38" s="1517"/>
      <c r="B38" s="1509" t="s">
        <v>333</v>
      </c>
      <c r="C38" s="795"/>
      <c r="D38" s="1516"/>
      <c r="E38" s="154" t="s">
        <v>943</v>
      </c>
      <c r="F38" s="64"/>
      <c r="G38" s="23" t="s">
        <v>22</v>
      </c>
      <c r="H38" s="153"/>
      <c r="I38" s="153"/>
      <c r="J38" s="55"/>
    </row>
    <row r="39" spans="1:10" ht="27.95" customHeight="1">
      <c r="A39" s="1517"/>
      <c r="B39" s="1515" t="s">
        <v>334</v>
      </c>
      <c r="C39" s="795"/>
      <c r="D39" s="1516"/>
      <c r="E39" s="154" t="s">
        <v>942</v>
      </c>
      <c r="F39" s="64"/>
      <c r="G39" s="126"/>
      <c r="H39" s="20"/>
      <c r="I39" s="31"/>
      <c r="J39" s="55"/>
    </row>
    <row r="40" spans="1:10" ht="27.95" customHeight="1">
      <c r="A40" s="1517"/>
      <c r="B40" s="794" t="s">
        <v>966</v>
      </c>
      <c r="C40" s="808"/>
      <c r="D40" s="796"/>
      <c r="E40" s="23"/>
      <c r="F40" s="86"/>
      <c r="G40" s="86"/>
      <c r="H40" s="20"/>
      <c r="I40" s="31"/>
      <c r="J40" s="55"/>
    </row>
    <row r="41" spans="1:10" ht="27.95" customHeight="1">
      <c r="A41" s="1517"/>
      <c r="B41" s="794" t="s">
        <v>967</v>
      </c>
      <c r="C41" s="810"/>
      <c r="D41" s="796"/>
      <c r="E41" s="214"/>
      <c r="F41" s="214"/>
      <c r="G41" s="214"/>
      <c r="H41" s="20"/>
      <c r="I41" s="31"/>
      <c r="J41" s="55"/>
    </row>
    <row r="42" spans="1:10" ht="27.95" customHeight="1">
      <c r="A42" s="1519"/>
      <c r="B42" s="794" t="s">
        <v>968</v>
      </c>
      <c r="C42" s="795"/>
      <c r="D42" s="796"/>
      <c r="E42" s="64"/>
      <c r="F42" s="64"/>
      <c r="G42" s="64"/>
      <c r="H42" s="20"/>
      <c r="I42" s="31"/>
      <c r="J42" s="55"/>
    </row>
    <row r="43" spans="1:10" ht="27.95" customHeight="1">
      <c r="A43" s="1519"/>
      <c r="B43" s="794" t="s">
        <v>928</v>
      </c>
      <c r="C43" s="795"/>
      <c r="D43" s="796"/>
      <c r="E43" s="64"/>
      <c r="F43" s="64"/>
      <c r="G43" s="64"/>
      <c r="H43" s="20"/>
      <c r="I43" s="31"/>
      <c r="J43" s="55"/>
    </row>
    <row r="44" spans="1:10" ht="27.95" customHeight="1">
      <c r="A44" s="1517"/>
      <c r="B44" s="794" t="s">
        <v>969</v>
      </c>
      <c r="C44" s="795"/>
      <c r="D44" s="796"/>
      <c r="E44" s="64"/>
      <c r="F44" s="64"/>
      <c r="G44" s="64"/>
      <c r="H44" s="580"/>
      <c r="I44" s="580"/>
      <c r="J44" s="55"/>
    </row>
    <row r="45" spans="1:10" ht="27.95" customHeight="1">
      <c r="A45" s="1517"/>
      <c r="B45" s="1518"/>
      <c r="C45" s="795"/>
      <c r="D45" s="796"/>
      <c r="E45" s="64"/>
      <c r="F45" s="64"/>
      <c r="G45" s="64"/>
      <c r="H45" s="31"/>
      <c r="I45" s="31"/>
      <c r="J45" s="55"/>
    </row>
    <row r="46" spans="1:10" ht="27.95" customHeight="1">
      <c r="A46" s="970"/>
      <c r="B46" s="1509" t="s">
        <v>1265</v>
      </c>
      <c r="C46" s="1520"/>
      <c r="D46" s="1521"/>
      <c r="E46" s="154" t="s">
        <v>936</v>
      </c>
      <c r="F46" s="64" t="s">
        <v>941</v>
      </c>
      <c r="G46" s="154" t="s">
        <v>942</v>
      </c>
      <c r="H46" s="31"/>
      <c r="I46" s="36"/>
      <c r="J46" s="55"/>
    </row>
    <row r="47" spans="1:10" ht="27.95" customHeight="1">
      <c r="A47" s="1517"/>
      <c r="B47" s="1509" t="s">
        <v>335</v>
      </c>
      <c r="C47" s="1520"/>
      <c r="D47" s="1522"/>
      <c r="E47" s="154" t="s">
        <v>943</v>
      </c>
      <c r="F47" s="64"/>
      <c r="G47" s="23"/>
      <c r="H47" s="31"/>
      <c r="I47" s="31"/>
      <c r="J47" s="55"/>
    </row>
    <row r="48" spans="1:10" ht="27.95" customHeight="1">
      <c r="A48" s="1517"/>
      <c r="B48" s="1509" t="s">
        <v>336</v>
      </c>
      <c r="C48" s="1520"/>
      <c r="D48" s="1523"/>
      <c r="E48" s="154" t="s">
        <v>942</v>
      </c>
      <c r="F48" s="64"/>
      <c r="G48" s="126"/>
      <c r="H48" s="215"/>
      <c r="I48" s="215"/>
      <c r="J48" s="55"/>
    </row>
    <row r="49" spans="1:10" ht="27.95" customHeight="1">
      <c r="A49" s="1517"/>
      <c r="B49" s="1509" t="s">
        <v>337</v>
      </c>
      <c r="C49" s="1524"/>
      <c r="D49" s="1523"/>
      <c r="E49" s="150"/>
      <c r="F49" s="86"/>
      <c r="G49" s="86"/>
      <c r="H49" s="153"/>
      <c r="I49" s="153"/>
      <c r="J49" s="55"/>
    </row>
    <row r="50" spans="1:10" ht="27.95" customHeight="1">
      <c r="A50" s="1519"/>
      <c r="B50" s="1509" t="s">
        <v>866</v>
      </c>
      <c r="C50" s="1520"/>
      <c r="D50" s="1525"/>
      <c r="E50" s="64"/>
      <c r="F50" s="64"/>
      <c r="G50" s="64"/>
      <c r="H50" s="35"/>
      <c r="I50" s="31"/>
      <c r="J50" s="55"/>
    </row>
    <row r="51" spans="1:10" ht="27.95" customHeight="1">
      <c r="A51" s="1517"/>
      <c r="B51" s="1515" t="s">
        <v>72</v>
      </c>
      <c r="C51" s="1520"/>
      <c r="D51" s="1526"/>
      <c r="E51" s="64"/>
      <c r="F51" s="64"/>
      <c r="G51" s="64"/>
      <c r="H51" s="35"/>
      <c r="I51" s="31"/>
      <c r="J51" s="55"/>
    </row>
    <row r="52" spans="1:10" ht="27.95" customHeight="1">
      <c r="A52" s="1527"/>
      <c r="B52" s="794" t="s">
        <v>338</v>
      </c>
      <c r="C52" s="795"/>
      <c r="D52" s="796"/>
      <c r="E52" s="64"/>
      <c r="F52" s="64"/>
      <c r="G52" s="64"/>
      <c r="H52" s="35"/>
      <c r="I52" s="153"/>
      <c r="J52" s="55"/>
    </row>
    <row r="53" spans="1:10" ht="27.95" customHeight="1">
      <c r="A53" s="1517"/>
      <c r="B53" s="794" t="s">
        <v>339</v>
      </c>
      <c r="C53" s="795"/>
      <c r="D53" s="796"/>
      <c r="E53" s="64"/>
      <c r="F53" s="64"/>
      <c r="G53" s="126"/>
      <c r="H53" s="35"/>
      <c r="I53" s="153"/>
      <c r="J53" s="92"/>
    </row>
    <row r="54" spans="1:10" ht="27.95" customHeight="1">
      <c r="A54" s="1517"/>
      <c r="B54" s="794" t="s">
        <v>340</v>
      </c>
      <c r="C54" s="795"/>
      <c r="D54" s="797"/>
      <c r="E54" s="64"/>
      <c r="F54" s="64"/>
      <c r="G54" s="64"/>
      <c r="H54" s="55"/>
      <c r="I54" s="55"/>
      <c r="J54" s="55"/>
    </row>
    <row r="55" spans="1:10" ht="27.95" customHeight="1">
      <c r="A55" s="1517"/>
      <c r="B55" s="794" t="s">
        <v>341</v>
      </c>
      <c r="C55" s="795"/>
      <c r="D55" s="797"/>
      <c r="E55" s="64"/>
      <c r="F55" s="64"/>
      <c r="G55" s="64"/>
      <c r="H55" s="35"/>
      <c r="I55" s="153"/>
      <c r="J55" s="92"/>
    </row>
    <row r="56" spans="1:10" ht="27.95" customHeight="1">
      <c r="A56" s="1167"/>
      <c r="B56" s="1167"/>
      <c r="C56" s="1168"/>
      <c r="D56" s="1169"/>
      <c r="E56" s="56"/>
      <c r="F56" s="56"/>
      <c r="G56" s="56"/>
      <c r="H56" s="771"/>
      <c r="I56" s="193"/>
      <c r="J56" s="56"/>
    </row>
    <row r="57" spans="1:10" ht="27.95" customHeight="1">
      <c r="A57" s="1528"/>
      <c r="B57" s="1529"/>
      <c r="C57" s="212"/>
      <c r="D57" s="1530"/>
      <c r="E57" s="82"/>
      <c r="F57" s="82"/>
      <c r="G57" s="82"/>
      <c r="H57" s="534"/>
      <c r="I57" s="534"/>
      <c r="J57" s="534"/>
    </row>
    <row r="58" spans="1:10" ht="27.95" customHeight="1">
      <c r="A58" s="192"/>
      <c r="B58" s="207"/>
      <c r="C58" s="208"/>
      <c r="D58" s="209"/>
      <c r="E58" s="131"/>
      <c r="F58" s="57"/>
      <c r="G58" s="57"/>
      <c r="H58" s="50"/>
    </row>
    <row r="59" spans="1:10" ht="27.95" customHeight="1">
      <c r="A59" s="544"/>
      <c r="B59" s="544"/>
      <c r="C59" s="544"/>
      <c r="D59" s="544"/>
      <c r="H59" s="50"/>
    </row>
    <row r="60" spans="1:10" ht="27.95" customHeight="1">
      <c r="A60" s="544"/>
      <c r="B60" s="544"/>
      <c r="C60" s="544"/>
      <c r="D60" s="544"/>
    </row>
    <row r="61" spans="1:10" ht="27.95" customHeight="1">
      <c r="A61" s="545"/>
      <c r="B61" s="428"/>
      <c r="C61" s="428"/>
      <c r="D61" s="544"/>
    </row>
    <row r="62" spans="1:10" ht="27.95" customHeight="1">
      <c r="B62" s="428"/>
      <c r="C62" s="428"/>
    </row>
  </sheetData>
  <mergeCells count="20">
    <mergeCell ref="B14:D14"/>
    <mergeCell ref="B15:D15"/>
    <mergeCell ref="H10:J10"/>
    <mergeCell ref="E11:G11"/>
    <mergeCell ref="E12:G12"/>
    <mergeCell ref="B13:D13"/>
    <mergeCell ref="H13:J13"/>
    <mergeCell ref="H14:J14"/>
    <mergeCell ref="E9:G9"/>
    <mergeCell ref="B1:D1"/>
    <mergeCell ref="B2:D2"/>
    <mergeCell ref="H3:J3"/>
    <mergeCell ref="E4:G4"/>
    <mergeCell ref="H4:J4"/>
    <mergeCell ref="E5:G5"/>
    <mergeCell ref="H6:J6"/>
    <mergeCell ref="E7:G7"/>
    <mergeCell ref="H7:J7"/>
    <mergeCell ref="E8:G8"/>
    <mergeCell ref="H8:J8"/>
  </mergeCells>
  <pageMargins left="0.59055118110236227" right="0.15748031496062992" top="0.59055118110236227" bottom="0.59055118110236227" header="0.31496062992125984" footer="0.15748031496062992"/>
  <pageSetup paperSize="9" scale="6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tabColor rgb="FF7030A0"/>
  </sheetPr>
  <dimension ref="A1:J58"/>
  <sheetViews>
    <sheetView view="pageBreakPreview" topLeftCell="A49" zoomScaleSheetLayoutView="100" workbookViewId="0">
      <selection activeCell="D3" sqref="D3"/>
    </sheetView>
  </sheetViews>
  <sheetFormatPr defaultColWidth="9" defaultRowHeight="27.95" customHeight="1"/>
  <cols>
    <col min="1" max="1" width="55.625" style="50" customWidth="1"/>
    <col min="2" max="2" width="16.625" style="50" customWidth="1"/>
    <col min="3" max="3" width="13.625" style="50" customWidth="1"/>
    <col min="4" max="4" width="34.625" style="50" customWidth="1"/>
    <col min="5" max="7" width="14.625" style="50" customWidth="1"/>
    <col min="8" max="8" width="14.625" style="615" customWidth="1"/>
    <col min="9" max="9" width="14.625" style="50" customWidth="1"/>
    <col min="10" max="10" width="12.625" style="50" customWidth="1"/>
    <col min="11" max="16384" width="9" style="50"/>
  </cols>
  <sheetData>
    <row r="1" spans="1:10" ht="27.95" customHeight="1">
      <c r="A1" s="1" t="s">
        <v>1090</v>
      </c>
      <c r="B1" s="4422" t="s">
        <v>138</v>
      </c>
      <c r="C1" s="4422"/>
      <c r="D1" s="4422"/>
      <c r="E1" s="44"/>
      <c r="F1" s="43"/>
      <c r="G1" s="44"/>
      <c r="H1" s="609"/>
      <c r="I1" s="44"/>
      <c r="J1" s="44"/>
    </row>
    <row r="2" spans="1:10" ht="27.95" customHeight="1">
      <c r="A2" s="4" t="s">
        <v>0</v>
      </c>
      <c r="B2" s="4422" t="s">
        <v>140</v>
      </c>
      <c r="C2" s="4422"/>
      <c r="D2" s="4422"/>
      <c r="E2" s="45"/>
      <c r="F2" s="45"/>
      <c r="G2" s="45"/>
      <c r="H2" s="610"/>
      <c r="I2" s="45"/>
      <c r="J2" s="45"/>
    </row>
    <row r="3" spans="1:10" s="119" customFormat="1" ht="27.95" customHeight="1">
      <c r="A3" s="6" t="s">
        <v>2</v>
      </c>
      <c r="B3" s="6" t="s">
        <v>3</v>
      </c>
      <c r="C3" s="6"/>
      <c r="D3" s="6"/>
      <c r="E3" s="6" t="s">
        <v>4</v>
      </c>
      <c r="F3" s="6"/>
      <c r="G3" s="6"/>
      <c r="H3" s="4366" t="s">
        <v>5</v>
      </c>
      <c r="I3" s="4366"/>
      <c r="J3" s="4366"/>
    </row>
    <row r="4" spans="1:10" s="119" customFormat="1" ht="27.95" customHeight="1">
      <c r="A4" s="6" t="s">
        <v>6</v>
      </c>
      <c r="B4" s="49" t="s">
        <v>147</v>
      </c>
      <c r="C4" s="6"/>
      <c r="D4" s="6"/>
      <c r="E4" s="112" t="s">
        <v>142</v>
      </c>
      <c r="F4" s="6"/>
      <c r="G4" s="6"/>
      <c r="H4" s="4458" t="s">
        <v>1268</v>
      </c>
      <c r="I4" s="4458"/>
      <c r="J4" s="4458"/>
    </row>
    <row r="5" spans="1:10" s="119" customFormat="1" ht="27.95" customHeight="1">
      <c r="A5" s="51" t="s">
        <v>123</v>
      </c>
      <c r="B5" s="49" t="s">
        <v>146</v>
      </c>
      <c r="C5" s="6"/>
      <c r="D5" s="6"/>
      <c r="E5" s="112" t="s">
        <v>148</v>
      </c>
      <c r="F5" s="6"/>
      <c r="G5" s="6"/>
      <c r="H5" s="4458" t="s">
        <v>1270</v>
      </c>
      <c r="I5" s="4458"/>
      <c r="J5" s="4458"/>
    </row>
    <row r="6" spans="1:10" s="119" customFormat="1" ht="27.95" customHeight="1">
      <c r="A6" s="51" t="s">
        <v>226</v>
      </c>
      <c r="B6" s="6"/>
      <c r="C6" s="6"/>
      <c r="D6" s="6"/>
      <c r="E6" s="112" t="s">
        <v>144</v>
      </c>
      <c r="F6" s="6"/>
      <c r="G6" s="6"/>
      <c r="H6" s="4458" t="s">
        <v>1269</v>
      </c>
      <c r="I6" s="4458"/>
      <c r="J6" s="4458"/>
    </row>
    <row r="7" spans="1:10" s="119" customFormat="1" ht="27.95" customHeight="1">
      <c r="A7" s="6"/>
      <c r="B7" s="6"/>
      <c r="C7" s="6"/>
      <c r="D7" s="6"/>
      <c r="E7" s="112" t="s">
        <v>149</v>
      </c>
      <c r="F7" s="6"/>
      <c r="G7" s="6"/>
      <c r="H7" s="4458" t="s">
        <v>1271</v>
      </c>
      <c r="I7" s="4458"/>
      <c r="J7" s="4458"/>
    </row>
    <row r="8" spans="1:10" s="119" customFormat="1" ht="27.95" customHeight="1">
      <c r="A8" s="50"/>
      <c r="B8" s="6" t="s">
        <v>8</v>
      </c>
      <c r="C8" s="6"/>
      <c r="D8" s="595"/>
      <c r="E8" s="6" t="s">
        <v>11</v>
      </c>
      <c r="F8" s="6"/>
      <c r="G8" s="6"/>
      <c r="H8" s="4366" t="s">
        <v>12</v>
      </c>
      <c r="I8" s="4366"/>
      <c r="J8" s="4366"/>
    </row>
    <row r="9" spans="1:10" s="119" customFormat="1" ht="27.95" customHeight="1">
      <c r="A9" s="50"/>
      <c r="B9" s="49" t="s">
        <v>147</v>
      </c>
      <c r="C9" s="6"/>
      <c r="D9" s="595"/>
      <c r="E9" s="112" t="s">
        <v>142</v>
      </c>
      <c r="F9" s="6"/>
      <c r="G9" s="6"/>
      <c r="H9" s="4367" t="s">
        <v>975</v>
      </c>
      <c r="I9" s="4367"/>
      <c r="J9" s="4367"/>
    </row>
    <row r="10" spans="1:10" s="119" customFormat="1" ht="27.95" customHeight="1">
      <c r="A10" s="6"/>
      <c r="B10" s="49" t="s">
        <v>146</v>
      </c>
      <c r="C10" s="6"/>
      <c r="D10" s="595"/>
      <c r="E10" s="112" t="s">
        <v>143</v>
      </c>
      <c r="F10" s="6"/>
      <c r="G10" s="6"/>
      <c r="H10" s="4367" t="s">
        <v>977</v>
      </c>
      <c r="I10" s="4367"/>
      <c r="J10" s="4367"/>
    </row>
    <row r="11" spans="1:10" s="119" customFormat="1" ht="27.95" customHeight="1">
      <c r="A11" s="6"/>
      <c r="B11" s="6"/>
      <c r="C11" s="6"/>
      <c r="D11" s="595"/>
      <c r="E11" s="112" t="s">
        <v>144</v>
      </c>
      <c r="F11" s="6"/>
      <c r="G11" s="6"/>
      <c r="H11" s="4454" t="s">
        <v>976</v>
      </c>
      <c r="I11" s="4454"/>
      <c r="J11" s="4454"/>
    </row>
    <row r="12" spans="1:10" s="119" customFormat="1" ht="27.95" customHeight="1">
      <c r="A12" s="554"/>
      <c r="B12" s="554"/>
      <c r="C12" s="554"/>
      <c r="D12" s="554"/>
      <c r="E12" s="555" t="s">
        <v>145</v>
      </c>
      <c r="F12" s="554"/>
      <c r="G12" s="554"/>
      <c r="H12" s="4368" t="s">
        <v>978</v>
      </c>
      <c r="I12" s="4368"/>
      <c r="J12" s="4368"/>
    </row>
    <row r="13" spans="1:10" s="8" customFormat="1" ht="27.95" customHeight="1">
      <c r="A13" s="46" t="s">
        <v>15</v>
      </c>
      <c r="B13" s="4334" t="s">
        <v>16</v>
      </c>
      <c r="C13" s="4335"/>
      <c r="D13" s="4336"/>
      <c r="E13" s="715">
        <v>10</v>
      </c>
      <c r="F13" s="716">
        <v>11</v>
      </c>
      <c r="G13" s="717">
        <v>12</v>
      </c>
      <c r="H13" s="4442" t="s">
        <v>933</v>
      </c>
      <c r="I13" s="4443"/>
      <c r="J13" s="4444"/>
    </row>
    <row r="14" spans="1:10" s="8" customFormat="1" ht="27.95" customHeight="1">
      <c r="A14" s="47" t="s">
        <v>17</v>
      </c>
      <c r="B14" s="4338" t="s">
        <v>18</v>
      </c>
      <c r="C14" s="4338"/>
      <c r="D14" s="4338"/>
      <c r="E14" s="718" t="s">
        <v>934</v>
      </c>
      <c r="F14" s="719" t="s">
        <v>935</v>
      </c>
      <c r="G14" s="720" t="s">
        <v>936</v>
      </c>
      <c r="H14" s="4455" t="s">
        <v>937</v>
      </c>
      <c r="I14" s="4456"/>
      <c r="J14" s="4457"/>
    </row>
    <row r="15" spans="1:10" s="8" customFormat="1" ht="27.95" customHeight="1">
      <c r="A15" s="48"/>
      <c r="B15" s="4340" t="s">
        <v>19</v>
      </c>
      <c r="C15" s="4340"/>
      <c r="D15" s="4340"/>
      <c r="E15" s="721"/>
      <c r="F15" s="722"/>
      <c r="G15" s="723" t="s">
        <v>938</v>
      </c>
      <c r="H15" s="724" t="s">
        <v>947</v>
      </c>
      <c r="I15" s="724" t="s">
        <v>948</v>
      </c>
      <c r="J15" s="724" t="s">
        <v>20</v>
      </c>
    </row>
    <row r="16" spans="1:10" ht="27.95" customHeight="1">
      <c r="A16" s="1206" t="s">
        <v>161</v>
      </c>
      <c r="B16" s="4448" t="s">
        <v>957</v>
      </c>
      <c r="C16" s="4449"/>
      <c r="D16" s="4450"/>
      <c r="E16" s="114" t="s">
        <v>936</v>
      </c>
      <c r="F16" s="114" t="s">
        <v>941</v>
      </c>
      <c r="G16" s="114" t="s">
        <v>942</v>
      </c>
      <c r="H16" s="115"/>
      <c r="I16" s="120"/>
      <c r="J16" s="120"/>
    </row>
    <row r="17" spans="1:10" ht="27.95" customHeight="1">
      <c r="A17" s="1207"/>
      <c r="B17" s="4451" t="s">
        <v>1101</v>
      </c>
      <c r="C17" s="4452"/>
      <c r="D17" s="4453"/>
      <c r="E17" s="116" t="s">
        <v>943</v>
      </c>
      <c r="F17" s="61"/>
      <c r="G17" s="23"/>
      <c r="H17" s="31"/>
      <c r="I17" s="55"/>
      <c r="J17" s="55"/>
    </row>
    <row r="18" spans="1:10" ht="27.95" customHeight="1">
      <c r="A18" s="1208"/>
      <c r="B18" s="798" t="s">
        <v>23</v>
      </c>
      <c r="C18" s="860">
        <v>41</v>
      </c>
      <c r="D18" s="952" t="s">
        <v>920</v>
      </c>
      <c r="E18" s="116" t="s">
        <v>942</v>
      </c>
      <c r="F18" s="61"/>
      <c r="G18" s="61"/>
      <c r="H18" s="20"/>
      <c r="I18" s="55"/>
      <c r="J18" s="55"/>
    </row>
    <row r="19" spans="1:10" ht="27.95" customHeight="1">
      <c r="A19" s="1208"/>
      <c r="B19" s="798"/>
      <c r="C19" s="860"/>
      <c r="D19" s="952"/>
      <c r="E19" s="13"/>
      <c r="F19" s="649"/>
      <c r="G19" s="13"/>
      <c r="H19" s="20"/>
      <c r="I19" s="55"/>
      <c r="J19" s="55"/>
    </row>
    <row r="20" spans="1:10" ht="27.95" customHeight="1">
      <c r="A20" s="1208"/>
      <c r="B20" s="798"/>
      <c r="C20" s="860"/>
      <c r="D20" s="952"/>
      <c r="E20" s="64"/>
      <c r="F20" s="64"/>
      <c r="G20" s="64"/>
      <c r="H20" s="20"/>
      <c r="I20" s="55"/>
      <c r="J20" s="55"/>
    </row>
    <row r="21" spans="1:10" ht="27.95" customHeight="1">
      <c r="A21" s="1208"/>
      <c r="B21" s="798" t="s">
        <v>150</v>
      </c>
      <c r="C21" s="861">
        <v>11</v>
      </c>
      <c r="D21" s="952" t="s">
        <v>920</v>
      </c>
      <c r="E21" s="64"/>
      <c r="F21" s="64"/>
      <c r="G21" s="64"/>
      <c r="H21" s="20"/>
      <c r="I21" s="55"/>
      <c r="J21" s="55"/>
    </row>
    <row r="22" spans="1:10" ht="27.95" customHeight="1">
      <c r="A22" s="1208"/>
      <c r="B22" s="798"/>
      <c r="C22" s="861"/>
      <c r="D22" s="952"/>
      <c r="E22" s="116"/>
      <c r="F22" s="116"/>
      <c r="G22" s="116"/>
      <c r="H22" s="31"/>
      <c r="I22" s="55"/>
      <c r="J22" s="55"/>
    </row>
    <row r="23" spans="1:10" ht="27.95" customHeight="1">
      <c r="A23" s="1208"/>
      <c r="B23" s="798"/>
      <c r="C23" s="861"/>
      <c r="D23" s="952"/>
      <c r="E23" s="116"/>
      <c r="F23" s="61"/>
      <c r="G23" s="23"/>
      <c r="H23" s="32"/>
      <c r="I23" s="55"/>
      <c r="J23" s="55"/>
    </row>
    <row r="24" spans="1:10" ht="27.95" customHeight="1">
      <c r="A24" s="1207"/>
      <c r="B24" s="798" t="s">
        <v>26</v>
      </c>
      <c r="C24" s="795">
        <v>34</v>
      </c>
      <c r="D24" s="952" t="s">
        <v>920</v>
      </c>
      <c r="E24" s="116"/>
      <c r="F24" s="61"/>
      <c r="G24" s="61"/>
      <c r="H24" s="20"/>
      <c r="I24" s="55"/>
      <c r="J24" s="55"/>
    </row>
    <row r="25" spans="1:10" ht="27.95" customHeight="1">
      <c r="A25" s="1207"/>
      <c r="B25" s="798" t="s">
        <v>151</v>
      </c>
      <c r="C25" s="795">
        <f>SUM(C18+C21+C24)</f>
        <v>86</v>
      </c>
      <c r="D25" s="952" t="s">
        <v>920</v>
      </c>
      <c r="E25" s="13"/>
      <c r="F25" s="649"/>
      <c r="G25" s="13"/>
      <c r="H25" s="20"/>
      <c r="I25" s="55"/>
      <c r="J25" s="55"/>
    </row>
    <row r="26" spans="1:10" ht="27.95" customHeight="1">
      <c r="A26" s="1209"/>
      <c r="B26" s="1210"/>
      <c r="C26" s="1211"/>
      <c r="D26" s="1212"/>
      <c r="E26" s="13"/>
      <c r="F26" s="64"/>
      <c r="G26" s="64"/>
      <c r="H26" s="20"/>
      <c r="I26" s="55"/>
      <c r="J26" s="55"/>
    </row>
    <row r="27" spans="1:10" ht="27.95" customHeight="1">
      <c r="A27" s="1209"/>
      <c r="B27" s="1210"/>
      <c r="C27" s="1211"/>
      <c r="D27" s="1212"/>
      <c r="E27" s="729"/>
      <c r="F27" s="64"/>
      <c r="G27" s="64"/>
      <c r="H27" s="20"/>
      <c r="I27" s="55"/>
      <c r="J27" s="55"/>
    </row>
    <row r="28" spans="1:10" ht="27.95" customHeight="1">
      <c r="A28" s="1213"/>
      <c r="B28" s="802"/>
      <c r="C28" s="1214"/>
      <c r="D28" s="1215"/>
      <c r="E28" s="117"/>
      <c r="F28" s="117"/>
      <c r="G28" s="117"/>
      <c r="H28" s="77"/>
      <c r="I28" s="56"/>
      <c r="J28" s="56"/>
    </row>
    <row r="29" spans="1:10" ht="27.95" customHeight="1">
      <c r="A29" s="1206"/>
      <c r="B29" s="1216" t="s">
        <v>659</v>
      </c>
      <c r="C29" s="983"/>
      <c r="D29" s="1217"/>
      <c r="E29" s="114" t="s">
        <v>936</v>
      </c>
      <c r="F29" s="114" t="s">
        <v>949</v>
      </c>
      <c r="G29" s="114" t="s">
        <v>942</v>
      </c>
      <c r="H29" s="611"/>
      <c r="I29" s="120"/>
      <c r="J29" s="120"/>
    </row>
    <row r="30" spans="1:10" ht="27.95" customHeight="1">
      <c r="A30" s="1218"/>
      <c r="B30" s="1219" t="s">
        <v>152</v>
      </c>
      <c r="C30" s="1220"/>
      <c r="D30" s="1221"/>
      <c r="E30" s="116" t="s">
        <v>943</v>
      </c>
      <c r="F30" s="61"/>
      <c r="G30" s="23" t="s">
        <v>22</v>
      </c>
      <c r="H30" s="624"/>
      <c r="I30" s="55"/>
      <c r="J30" s="55"/>
    </row>
    <row r="31" spans="1:10" ht="27.95" customHeight="1">
      <c r="A31" s="1207"/>
      <c r="B31" s="798" t="s">
        <v>67</v>
      </c>
      <c r="C31" s="862">
        <v>1</v>
      </c>
      <c r="D31" s="800" t="s">
        <v>931</v>
      </c>
      <c r="E31" s="116" t="s">
        <v>942</v>
      </c>
      <c r="F31" s="61"/>
      <c r="G31" s="61"/>
      <c r="H31" s="600"/>
      <c r="I31" s="55"/>
      <c r="J31" s="55"/>
    </row>
    <row r="32" spans="1:10" ht="27.95" customHeight="1">
      <c r="A32" s="1207"/>
      <c r="B32" s="798" t="s">
        <v>25</v>
      </c>
      <c r="C32" s="862">
        <v>1</v>
      </c>
      <c r="D32" s="800" t="s">
        <v>931</v>
      </c>
      <c r="E32" s="13"/>
      <c r="F32" s="649"/>
      <c r="G32" s="13"/>
      <c r="H32" s="605"/>
      <c r="I32" s="55"/>
      <c r="J32" s="55"/>
    </row>
    <row r="33" spans="1:10" ht="27.95" customHeight="1">
      <c r="A33" s="1207"/>
      <c r="B33" s="798" t="s">
        <v>40</v>
      </c>
      <c r="C33" s="862">
        <v>1</v>
      </c>
      <c r="D33" s="800" t="s">
        <v>931</v>
      </c>
      <c r="E33" s="13"/>
      <c r="F33" s="64"/>
      <c r="G33" s="64"/>
      <c r="H33" s="600"/>
      <c r="I33" s="55"/>
      <c r="J33" s="55"/>
    </row>
    <row r="34" spans="1:10" ht="27.95" customHeight="1">
      <c r="A34" s="1207"/>
      <c r="B34" s="798" t="s">
        <v>52</v>
      </c>
      <c r="C34" s="863">
        <v>3</v>
      </c>
      <c r="D34" s="800" t="s">
        <v>931</v>
      </c>
      <c r="E34" s="116"/>
      <c r="F34" s="116"/>
      <c r="G34" s="599"/>
      <c r="H34" s="600"/>
      <c r="I34" s="55"/>
      <c r="J34" s="55"/>
    </row>
    <row r="35" spans="1:10" ht="27.95" customHeight="1">
      <c r="A35" s="1207"/>
      <c r="B35" s="798" t="s">
        <v>154</v>
      </c>
      <c r="C35" s="864" t="s">
        <v>155</v>
      </c>
      <c r="D35" s="865"/>
      <c r="E35" s="116"/>
      <c r="F35" s="116"/>
      <c r="G35" s="599"/>
      <c r="H35" s="600"/>
      <c r="I35" s="55"/>
      <c r="J35" s="55"/>
    </row>
    <row r="36" spans="1:10" ht="27.95" customHeight="1">
      <c r="A36" s="1207"/>
      <c r="B36" s="798"/>
      <c r="C36" s="862"/>
      <c r="D36" s="800"/>
      <c r="E36" s="116"/>
      <c r="F36" s="116"/>
      <c r="G36" s="599"/>
      <c r="H36" s="600"/>
      <c r="I36" s="55"/>
      <c r="J36" s="55"/>
    </row>
    <row r="37" spans="1:10" ht="27.95" customHeight="1">
      <c r="A37" s="1207"/>
      <c r="B37" s="798"/>
      <c r="C37" s="862"/>
      <c r="D37" s="800"/>
      <c r="E37" s="116"/>
      <c r="F37" s="116"/>
      <c r="G37" s="599"/>
      <c r="H37" s="600"/>
      <c r="I37" s="55"/>
      <c r="J37" s="55"/>
    </row>
    <row r="38" spans="1:10" ht="27.95" customHeight="1">
      <c r="A38" s="1207"/>
      <c r="B38" s="798"/>
      <c r="C38" s="862"/>
      <c r="D38" s="800"/>
      <c r="E38" s="149"/>
      <c r="F38" s="149"/>
      <c r="G38" s="599"/>
      <c r="H38" s="600"/>
      <c r="I38" s="55"/>
      <c r="J38" s="55"/>
    </row>
    <row r="39" spans="1:10" ht="27.95" customHeight="1">
      <c r="A39" s="1207"/>
      <c r="B39" s="798"/>
      <c r="C39" s="862"/>
      <c r="D39" s="800"/>
      <c r="E39" s="13"/>
      <c r="F39" s="13"/>
      <c r="G39" s="599"/>
      <c r="H39" s="600"/>
      <c r="I39" s="55"/>
      <c r="J39" s="55"/>
    </row>
    <row r="40" spans="1:10" ht="27.95" customHeight="1">
      <c r="A40" s="1207"/>
      <c r="B40" s="798"/>
      <c r="C40" s="862"/>
      <c r="D40" s="800"/>
      <c r="E40" s="13"/>
      <c r="F40" s="13"/>
      <c r="G40" s="599"/>
      <c r="H40" s="600"/>
      <c r="I40" s="55"/>
      <c r="J40" s="55"/>
    </row>
    <row r="41" spans="1:10" ht="27.95" customHeight="1">
      <c r="A41" s="1207"/>
      <c r="B41" s="798"/>
      <c r="C41" s="862"/>
      <c r="D41" s="800"/>
      <c r="E41" s="149"/>
      <c r="F41" s="149"/>
      <c r="G41" s="599"/>
      <c r="H41" s="600"/>
      <c r="I41" s="55"/>
      <c r="J41" s="55"/>
    </row>
    <row r="42" spans="1:10" ht="27.95" customHeight="1">
      <c r="A42" s="1207"/>
      <c r="B42" s="798"/>
      <c r="C42" s="863"/>
      <c r="D42" s="800"/>
      <c r="E42" s="149"/>
      <c r="F42" s="149"/>
      <c r="G42" s="599"/>
      <c r="H42" s="608"/>
      <c r="I42" s="55"/>
      <c r="J42" s="55"/>
    </row>
    <row r="43" spans="1:10" ht="27.95" customHeight="1">
      <c r="A43" s="1209"/>
      <c r="B43" s="798"/>
      <c r="C43" s="864"/>
      <c r="D43" s="865"/>
      <c r="E43" s="623"/>
      <c r="F43" s="623"/>
      <c r="G43" s="625"/>
      <c r="H43" s="613"/>
      <c r="I43" s="72"/>
      <c r="J43" s="72"/>
    </row>
    <row r="44" spans="1:10" ht="27.95" customHeight="1">
      <c r="A44" s="1209"/>
      <c r="B44" s="1222"/>
      <c r="C44" s="1223"/>
      <c r="D44" s="1224"/>
      <c r="E44" s="782"/>
      <c r="F44" s="782"/>
      <c r="G44" s="625"/>
      <c r="H44" s="613"/>
      <c r="I44" s="72"/>
      <c r="J44" s="72"/>
    </row>
    <row r="45" spans="1:10" ht="27.95" customHeight="1">
      <c r="A45" s="1209"/>
      <c r="B45" s="1210"/>
      <c r="C45" s="1225"/>
      <c r="D45" s="1226"/>
      <c r="E45" s="782"/>
      <c r="F45" s="782"/>
      <c r="G45" s="625"/>
      <c r="H45" s="613"/>
      <c r="I45" s="72"/>
      <c r="J45" s="72"/>
    </row>
    <row r="46" spans="1:10" ht="27.95" customHeight="1">
      <c r="A46" s="1209"/>
      <c r="B46" s="1210"/>
      <c r="C46" s="1225"/>
      <c r="D46" s="1226"/>
      <c r="E46" s="782"/>
      <c r="F46" s="782"/>
      <c r="G46" s="625"/>
      <c r="H46" s="613"/>
      <c r="I46" s="72"/>
      <c r="J46" s="72"/>
    </row>
    <row r="47" spans="1:10" ht="27.95" customHeight="1">
      <c r="A47" s="1209"/>
      <c r="B47" s="1210"/>
      <c r="C47" s="1225"/>
      <c r="D47" s="1226"/>
      <c r="E47" s="782"/>
      <c r="F47" s="782"/>
      <c r="G47" s="625"/>
      <c r="H47" s="613"/>
      <c r="I47" s="72"/>
      <c r="J47" s="72"/>
    </row>
    <row r="48" spans="1:10" ht="27.95" customHeight="1">
      <c r="A48" s="1209"/>
      <c r="B48" s="1210"/>
      <c r="C48" s="1225"/>
      <c r="D48" s="1226"/>
      <c r="E48" s="782"/>
      <c r="F48" s="782"/>
      <c r="G48" s="625"/>
      <c r="H48" s="613"/>
      <c r="I48" s="72"/>
      <c r="J48" s="72"/>
    </row>
    <row r="49" spans="1:10" ht="27.95" customHeight="1">
      <c r="A49" s="1209"/>
      <c r="B49" s="1210"/>
      <c r="C49" s="1225"/>
      <c r="D49" s="1226"/>
      <c r="E49" s="782"/>
      <c r="F49" s="782"/>
      <c r="G49" s="625"/>
      <c r="H49" s="613"/>
      <c r="I49" s="72"/>
      <c r="J49" s="72"/>
    </row>
    <row r="50" spans="1:10" ht="27.95" customHeight="1">
      <c r="A50" s="1209"/>
      <c r="B50" s="1210"/>
      <c r="C50" s="1225"/>
      <c r="D50" s="1226"/>
      <c r="E50" s="782"/>
      <c r="F50" s="782"/>
      <c r="G50" s="625"/>
      <c r="H50" s="613"/>
      <c r="I50" s="72"/>
      <c r="J50" s="72"/>
    </row>
    <row r="51" spans="1:10" ht="27.95" customHeight="1">
      <c r="A51" s="1209"/>
      <c r="B51" s="1210"/>
      <c r="C51" s="1225"/>
      <c r="D51" s="1226"/>
      <c r="E51" s="782"/>
      <c r="F51" s="782"/>
      <c r="G51" s="625"/>
      <c r="H51" s="613"/>
      <c r="I51" s="72"/>
      <c r="J51" s="72"/>
    </row>
    <row r="52" spans="1:10" ht="27.95" customHeight="1">
      <c r="A52" s="1209"/>
      <c r="B52" s="1210"/>
      <c r="C52" s="1225"/>
      <c r="D52" s="1226"/>
      <c r="E52" s="782"/>
      <c r="F52" s="782"/>
      <c r="G52" s="625"/>
      <c r="H52" s="613"/>
      <c r="I52" s="72"/>
      <c r="J52" s="72"/>
    </row>
    <row r="53" spans="1:10" ht="27.95" customHeight="1">
      <c r="A53" s="1209"/>
      <c r="B53" s="1210"/>
      <c r="C53" s="1225"/>
      <c r="D53" s="1226"/>
      <c r="E53" s="782"/>
      <c r="F53" s="782"/>
      <c r="G53" s="625"/>
      <c r="H53" s="613"/>
      <c r="I53" s="72"/>
      <c r="J53" s="72"/>
    </row>
    <row r="54" spans="1:10" ht="27.95" customHeight="1">
      <c r="A54" s="1209"/>
      <c r="B54" s="1210"/>
      <c r="C54" s="1225"/>
      <c r="D54" s="1226"/>
      <c r="E54" s="782"/>
      <c r="F54" s="782"/>
      <c r="G54" s="625"/>
      <c r="H54" s="613"/>
      <c r="I54" s="72"/>
      <c r="J54" s="72"/>
    </row>
    <row r="55" spans="1:10" ht="27.95" customHeight="1">
      <c r="A55" s="1209"/>
      <c r="B55" s="1210"/>
      <c r="C55" s="1225"/>
      <c r="D55" s="1226"/>
      <c r="E55" s="782"/>
      <c r="F55" s="782"/>
      <c r="G55" s="625"/>
      <c r="H55" s="613"/>
      <c r="I55" s="72"/>
      <c r="J55" s="72"/>
    </row>
    <row r="56" spans="1:10" ht="27.95" customHeight="1">
      <c r="A56" s="1213"/>
      <c r="B56" s="802"/>
      <c r="C56" s="1227"/>
      <c r="D56" s="1228"/>
      <c r="E56" s="57"/>
      <c r="F56" s="57"/>
      <c r="G56" s="626"/>
      <c r="H56" s="619"/>
      <c r="I56" s="56"/>
      <c r="J56" s="56"/>
    </row>
    <row r="57" spans="1:10" ht="27.95" customHeight="1">
      <c r="A57" s="534"/>
      <c r="B57" s="556"/>
      <c r="C57" s="556"/>
      <c r="D57" s="534"/>
      <c r="E57" s="534"/>
      <c r="F57" s="534"/>
      <c r="G57" s="534"/>
      <c r="H57" s="620"/>
      <c r="I57" s="534"/>
      <c r="J57" s="534"/>
    </row>
    <row r="58" spans="1:10" ht="27.95" customHeight="1">
      <c r="A58" s="426"/>
      <c r="B58" s="428"/>
      <c r="C58" s="428"/>
    </row>
  </sheetData>
  <mergeCells count="19">
    <mergeCell ref="B1:D1"/>
    <mergeCell ref="B2:D2"/>
    <mergeCell ref="H5:J5"/>
    <mergeCell ref="H6:J6"/>
    <mergeCell ref="H7:J7"/>
    <mergeCell ref="H3:J3"/>
    <mergeCell ref="H4:J4"/>
    <mergeCell ref="B16:D16"/>
    <mergeCell ref="B17:D17"/>
    <mergeCell ref="H8:J8"/>
    <mergeCell ref="H9:J9"/>
    <mergeCell ref="B15:D15"/>
    <mergeCell ref="H10:J10"/>
    <mergeCell ref="H11:J11"/>
    <mergeCell ref="H12:J12"/>
    <mergeCell ref="B13:D13"/>
    <mergeCell ref="B14:D14"/>
    <mergeCell ref="H13:J13"/>
    <mergeCell ref="H14:J14"/>
  </mergeCells>
  <pageMargins left="0.59055118110236227" right="0.15748031496062992" top="0.59055118110236227" bottom="0.59055118110236227" header="0.31496062992125984" footer="0.15748031496062992"/>
  <pageSetup paperSize="9" scale="63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>
  <sheetPr codeName="Sheet40">
    <tabColor theme="1"/>
  </sheetPr>
  <dimension ref="A1:I127"/>
  <sheetViews>
    <sheetView workbookViewId="0">
      <selection activeCell="B68" sqref="B68"/>
    </sheetView>
  </sheetViews>
  <sheetFormatPr defaultColWidth="9" defaultRowHeight="27.95" customHeight="1"/>
  <cols>
    <col min="1" max="2" width="50" style="8" customWidth="1"/>
    <col min="3" max="4" width="21" style="8" customWidth="1"/>
    <col min="5" max="5" width="17.375" style="8" customWidth="1"/>
    <col min="6" max="6" width="14.625" style="8" customWidth="1"/>
    <col min="7" max="7" width="41.625" style="8" customWidth="1"/>
    <col min="8" max="9" width="15.375" style="447" customWidth="1"/>
    <col min="10" max="11" width="12" style="8" customWidth="1"/>
    <col min="12" max="12" width="9" style="8"/>
    <col min="13" max="13" width="15.875" style="8" customWidth="1"/>
    <col min="14" max="16384" width="9" style="8"/>
  </cols>
  <sheetData>
    <row r="1" spans="1:9" ht="27.95" customHeight="1" thickTop="1" thickBot="1">
      <c r="A1" s="503" t="s">
        <v>701</v>
      </c>
      <c r="B1" s="485"/>
      <c r="C1" s="485"/>
      <c r="D1" s="485"/>
      <c r="E1" s="486"/>
      <c r="H1" s="219" t="s">
        <v>744</v>
      </c>
      <c r="I1" s="219" t="s">
        <v>745</v>
      </c>
    </row>
    <row r="2" spans="1:9" ht="27.95" customHeight="1" thickTop="1" thickBot="1">
      <c r="A2" s="505" t="s">
        <v>709</v>
      </c>
      <c r="B2" s="470" t="s">
        <v>732</v>
      </c>
      <c r="C2" s="453"/>
      <c r="D2" s="453"/>
      <c r="E2" s="488"/>
      <c r="G2" s="516" t="s">
        <v>701</v>
      </c>
      <c r="H2" s="518">
        <v>5</v>
      </c>
      <c r="I2" s="518">
        <v>8</v>
      </c>
    </row>
    <row r="3" spans="1:9" ht="27.95" customHeight="1" thickTop="1" thickBot="1">
      <c r="A3" s="505" t="s">
        <v>706</v>
      </c>
      <c r="B3" s="455" t="s">
        <v>263</v>
      </c>
      <c r="C3" s="471" t="s">
        <v>264</v>
      </c>
      <c r="D3" s="471"/>
      <c r="E3" s="514"/>
      <c r="G3" s="517" t="s">
        <v>700</v>
      </c>
      <c r="H3" s="518">
        <v>3</v>
      </c>
      <c r="I3" s="518">
        <v>4</v>
      </c>
    </row>
    <row r="4" spans="1:9" ht="27.95" customHeight="1" thickTop="1" thickBot="1">
      <c r="A4" s="505" t="s">
        <v>707</v>
      </c>
      <c r="B4" s="453"/>
      <c r="C4" s="4748" t="s">
        <v>265</v>
      </c>
      <c r="D4" s="4748"/>
      <c r="E4" s="4749"/>
      <c r="G4" s="516" t="s">
        <v>702</v>
      </c>
      <c r="H4" s="518">
        <v>4</v>
      </c>
      <c r="I4" s="518">
        <v>5</v>
      </c>
    </row>
    <row r="5" spans="1:9" ht="27.95" customHeight="1" thickTop="1" thickBot="1">
      <c r="A5" s="491"/>
      <c r="B5" s="453"/>
      <c r="C5" s="4748" t="s">
        <v>266</v>
      </c>
      <c r="D5" s="4748"/>
      <c r="E5" s="4749"/>
      <c r="G5" s="517" t="s">
        <v>703</v>
      </c>
      <c r="H5" s="518">
        <v>11</v>
      </c>
      <c r="I5" s="518">
        <v>16</v>
      </c>
    </row>
    <row r="6" spans="1:9" ht="27.95" customHeight="1" thickTop="1" thickBot="1">
      <c r="A6" s="491"/>
      <c r="B6" s="453"/>
      <c r="C6" s="472" t="s">
        <v>256</v>
      </c>
      <c r="D6" s="472"/>
      <c r="E6" s="506"/>
      <c r="G6" s="519" t="s">
        <v>20</v>
      </c>
      <c r="H6" s="519">
        <f>SUM(H2:H5)</f>
        <v>23</v>
      </c>
      <c r="I6" s="519">
        <f>SUM(I2:I5)</f>
        <v>33</v>
      </c>
    </row>
    <row r="7" spans="1:9" ht="27.95" customHeight="1" thickTop="1">
      <c r="A7" s="491"/>
      <c r="B7" s="470" t="s">
        <v>733</v>
      </c>
      <c r="C7" s="453"/>
      <c r="D7" s="453"/>
      <c r="E7" s="488"/>
    </row>
    <row r="8" spans="1:9" ht="27.95" customHeight="1">
      <c r="A8" s="491"/>
      <c r="B8" s="459" t="s">
        <v>275</v>
      </c>
      <c r="C8" s="472" t="s">
        <v>277</v>
      </c>
      <c r="D8" s="472"/>
      <c r="E8" s="506"/>
    </row>
    <row r="9" spans="1:9" ht="27.95" customHeight="1">
      <c r="A9" s="491"/>
      <c r="B9" s="475"/>
      <c r="C9" s="472" t="s">
        <v>276</v>
      </c>
      <c r="D9" s="472"/>
      <c r="E9" s="506"/>
    </row>
    <row r="10" spans="1:9" ht="27.95" customHeight="1">
      <c r="A10" s="491"/>
      <c r="B10" s="453"/>
      <c r="C10" s="4748" t="s">
        <v>278</v>
      </c>
      <c r="D10" s="4748"/>
      <c r="E10" s="4749"/>
    </row>
    <row r="11" spans="1:9" ht="27.95" customHeight="1">
      <c r="A11" s="491"/>
      <c r="B11" s="453"/>
      <c r="C11" s="4748" t="s">
        <v>286</v>
      </c>
      <c r="D11" s="4748"/>
      <c r="E11" s="4749"/>
    </row>
    <row r="12" spans="1:9" ht="27.95" customHeight="1">
      <c r="A12" s="491"/>
      <c r="B12" s="453"/>
      <c r="C12" s="453"/>
      <c r="D12" s="453"/>
      <c r="E12" s="488"/>
    </row>
    <row r="13" spans="1:9" ht="27.95" customHeight="1">
      <c r="A13" s="509" t="s">
        <v>701</v>
      </c>
      <c r="B13" s="453"/>
      <c r="C13" s="453"/>
      <c r="D13" s="453"/>
      <c r="E13" s="488"/>
    </row>
    <row r="14" spans="1:9" ht="27.95" customHeight="1">
      <c r="A14" s="505" t="s">
        <v>710</v>
      </c>
      <c r="B14" s="453"/>
      <c r="C14" s="453"/>
      <c r="D14" s="453"/>
      <c r="E14" s="488"/>
    </row>
    <row r="15" spans="1:9" ht="27.95" customHeight="1">
      <c r="A15" s="505" t="s">
        <v>708</v>
      </c>
      <c r="B15" s="453"/>
      <c r="C15" s="453"/>
      <c r="D15" s="453"/>
      <c r="E15" s="488"/>
    </row>
    <row r="16" spans="1:9" ht="27.95" customHeight="1">
      <c r="A16" s="491"/>
      <c r="B16" s="453"/>
      <c r="C16" s="453"/>
      <c r="D16" s="453"/>
      <c r="E16" s="488"/>
    </row>
    <row r="17" spans="1:5" ht="27.95" customHeight="1">
      <c r="A17" s="491"/>
      <c r="B17" s="453"/>
      <c r="C17" s="453"/>
      <c r="D17" s="453"/>
      <c r="E17" s="488"/>
    </row>
    <row r="18" spans="1:5" ht="27.95" customHeight="1">
      <c r="A18" s="491"/>
      <c r="B18" s="453"/>
      <c r="C18" s="453"/>
      <c r="D18" s="453"/>
      <c r="E18" s="488"/>
    </row>
    <row r="19" spans="1:5" ht="27.95" customHeight="1">
      <c r="A19" s="491"/>
      <c r="B19" s="453"/>
      <c r="C19" s="453"/>
      <c r="D19" s="453"/>
      <c r="E19" s="488"/>
    </row>
    <row r="20" spans="1:5" ht="27.95" customHeight="1">
      <c r="A20" s="491"/>
      <c r="B20" s="453"/>
      <c r="C20" s="453"/>
      <c r="D20" s="453"/>
      <c r="E20" s="488"/>
    </row>
    <row r="21" spans="1:5" ht="27.95" customHeight="1">
      <c r="A21" s="491"/>
      <c r="B21" s="453"/>
      <c r="C21" s="453"/>
      <c r="D21" s="453"/>
      <c r="E21" s="488"/>
    </row>
    <row r="22" spans="1:5" ht="27.95" customHeight="1">
      <c r="A22" s="491"/>
      <c r="B22" s="453"/>
      <c r="C22" s="453"/>
      <c r="D22" s="453"/>
      <c r="E22" s="488"/>
    </row>
    <row r="23" spans="1:5" ht="27.95" customHeight="1">
      <c r="A23" s="491"/>
      <c r="B23" s="453"/>
      <c r="C23" s="453"/>
      <c r="D23" s="453"/>
      <c r="E23" s="488"/>
    </row>
    <row r="24" spans="1:5" ht="27.95" customHeight="1">
      <c r="A24" s="509" t="s">
        <v>701</v>
      </c>
      <c r="B24" s="470" t="s">
        <v>733</v>
      </c>
      <c r="C24" s="453"/>
      <c r="D24" s="453"/>
      <c r="E24" s="488"/>
    </row>
    <row r="25" spans="1:5" ht="27.95" customHeight="1">
      <c r="A25" s="505" t="s">
        <v>711</v>
      </c>
      <c r="B25" s="455" t="s">
        <v>284</v>
      </c>
      <c r="C25" s="481" t="s">
        <v>285</v>
      </c>
      <c r="D25" s="481"/>
      <c r="E25" s="515"/>
    </row>
    <row r="26" spans="1:5" ht="27.95" customHeight="1">
      <c r="A26" s="505" t="s">
        <v>712</v>
      </c>
      <c r="B26" s="476"/>
      <c r="C26" s="481" t="s">
        <v>273</v>
      </c>
      <c r="D26" s="481"/>
      <c r="E26" s="515"/>
    </row>
    <row r="27" spans="1:5" ht="27.95" customHeight="1">
      <c r="A27" s="505" t="s">
        <v>713</v>
      </c>
      <c r="B27" s="454"/>
      <c r="C27" s="482" t="s">
        <v>274</v>
      </c>
      <c r="D27" s="461"/>
      <c r="E27" s="490"/>
    </row>
    <row r="28" spans="1:5" ht="27.95" customHeight="1">
      <c r="A28" s="491"/>
      <c r="B28" s="470" t="s">
        <v>734</v>
      </c>
      <c r="C28" s="453"/>
      <c r="D28" s="453"/>
      <c r="E28" s="488"/>
    </row>
    <row r="29" spans="1:5" ht="27.95" customHeight="1">
      <c r="A29" s="491"/>
      <c r="B29" s="455" t="s">
        <v>743</v>
      </c>
      <c r="C29" s="4750" t="s">
        <v>304</v>
      </c>
      <c r="D29" s="4750"/>
      <c r="E29" s="4751"/>
    </row>
    <row r="30" spans="1:5" ht="27.95" customHeight="1">
      <c r="A30" s="491"/>
      <c r="B30" s="455"/>
      <c r="C30" s="4750" t="s">
        <v>737</v>
      </c>
      <c r="D30" s="4750"/>
      <c r="E30" s="4751"/>
    </row>
    <row r="31" spans="1:5" ht="27.95" customHeight="1">
      <c r="A31" s="491"/>
      <c r="B31" s="455" t="s">
        <v>306</v>
      </c>
      <c r="C31" s="4750" t="s">
        <v>309</v>
      </c>
      <c r="D31" s="4750"/>
      <c r="E31" s="4751"/>
    </row>
    <row r="32" spans="1:5" ht="27.95" customHeight="1">
      <c r="A32" s="491"/>
      <c r="B32" s="455" t="s">
        <v>307</v>
      </c>
      <c r="C32" s="4750" t="s">
        <v>308</v>
      </c>
      <c r="D32" s="4750"/>
      <c r="E32" s="4751"/>
    </row>
    <row r="33" spans="1:5" ht="27.95" customHeight="1" thickBot="1">
      <c r="A33" s="500"/>
      <c r="B33" s="501"/>
      <c r="C33" s="501"/>
      <c r="D33" s="501"/>
      <c r="E33" s="502"/>
    </row>
    <row r="34" spans="1:5" ht="27.95" customHeight="1" thickTop="1">
      <c r="A34" s="511" t="s">
        <v>700</v>
      </c>
      <c r="B34" s="485"/>
      <c r="C34" s="485"/>
      <c r="D34" s="485"/>
      <c r="E34" s="486"/>
    </row>
    <row r="35" spans="1:5" ht="27.95" customHeight="1">
      <c r="A35" s="489" t="s">
        <v>714</v>
      </c>
      <c r="B35" s="453"/>
      <c r="C35" s="453"/>
      <c r="D35" s="453"/>
      <c r="E35" s="488"/>
    </row>
    <row r="36" spans="1:5" ht="27.95" customHeight="1">
      <c r="A36" s="489" t="s">
        <v>715</v>
      </c>
      <c r="B36" s="453"/>
      <c r="C36" s="453"/>
      <c r="D36" s="453"/>
      <c r="E36" s="488"/>
    </row>
    <row r="37" spans="1:5" ht="27.95" customHeight="1">
      <c r="A37" s="491"/>
      <c r="B37" s="453"/>
      <c r="C37" s="453"/>
      <c r="D37" s="453"/>
      <c r="E37" s="488"/>
    </row>
    <row r="38" spans="1:5" ht="27.95" customHeight="1">
      <c r="A38" s="487" t="s">
        <v>700</v>
      </c>
      <c r="B38" s="470" t="s">
        <v>733</v>
      </c>
      <c r="C38" s="453"/>
      <c r="D38" s="453"/>
      <c r="E38" s="488"/>
    </row>
    <row r="39" spans="1:5" ht="27.95" customHeight="1">
      <c r="A39" s="489" t="s">
        <v>704</v>
      </c>
      <c r="B39" s="459" t="s">
        <v>761</v>
      </c>
      <c r="C39" s="460" t="s">
        <v>279</v>
      </c>
      <c r="D39" s="456"/>
      <c r="E39" s="490"/>
    </row>
    <row r="40" spans="1:5" ht="27.95" customHeight="1">
      <c r="A40" s="512"/>
      <c r="B40" s="453"/>
      <c r="C40" s="460" t="s">
        <v>280</v>
      </c>
      <c r="D40" s="456"/>
      <c r="E40" s="490"/>
    </row>
    <row r="41" spans="1:5" ht="27.95" customHeight="1">
      <c r="A41" s="512"/>
      <c r="B41" s="453"/>
      <c r="C41" s="460" t="s">
        <v>281</v>
      </c>
      <c r="D41" s="456"/>
      <c r="E41" s="490"/>
    </row>
    <row r="42" spans="1:5" ht="27.95" customHeight="1">
      <c r="A42" s="512"/>
      <c r="B42" s="470" t="s">
        <v>733</v>
      </c>
      <c r="C42" s="453"/>
      <c r="D42" s="453"/>
      <c r="E42" s="488"/>
    </row>
    <row r="43" spans="1:5" ht="27.95" customHeight="1">
      <c r="A43" s="512"/>
      <c r="B43" s="459" t="s">
        <v>282</v>
      </c>
      <c r="C43" s="460" t="s">
        <v>283</v>
      </c>
      <c r="D43" s="460"/>
      <c r="E43" s="490"/>
    </row>
    <row r="44" spans="1:5" ht="27.95" customHeight="1">
      <c r="A44" s="512"/>
      <c r="B44" s="478"/>
      <c r="C44" s="460" t="s">
        <v>272</v>
      </c>
      <c r="D44" s="460"/>
      <c r="E44" s="490"/>
    </row>
    <row r="45" spans="1:5" ht="27.95" customHeight="1">
      <c r="A45" s="512"/>
      <c r="B45" s="479"/>
      <c r="C45" s="477"/>
      <c r="D45" s="480"/>
      <c r="E45" s="513"/>
    </row>
    <row r="46" spans="1:5" ht="27.95" customHeight="1">
      <c r="A46" s="512"/>
      <c r="B46" s="479"/>
      <c r="C46" s="477"/>
      <c r="D46" s="480"/>
      <c r="E46" s="513"/>
    </row>
    <row r="47" spans="1:5" ht="27.95" customHeight="1">
      <c r="A47" s="487" t="s">
        <v>700</v>
      </c>
      <c r="B47" s="470" t="s">
        <v>730</v>
      </c>
      <c r="C47" s="453"/>
      <c r="D47" s="453"/>
      <c r="E47" s="488"/>
    </row>
    <row r="48" spans="1:5" ht="27.95" customHeight="1">
      <c r="A48" s="489" t="s">
        <v>716</v>
      </c>
      <c r="B48" s="459" t="s">
        <v>208</v>
      </c>
      <c r="C48" s="4752" t="s">
        <v>650</v>
      </c>
      <c r="D48" s="4752"/>
      <c r="E48" s="4753"/>
    </row>
    <row r="49" spans="1:5" ht="27.95" customHeight="1">
      <c r="A49" s="489" t="s">
        <v>717</v>
      </c>
      <c r="B49" s="459" t="s">
        <v>112</v>
      </c>
      <c r="C49" s="4750" t="s">
        <v>209</v>
      </c>
      <c r="D49" s="4750"/>
      <c r="E49" s="4751"/>
    </row>
    <row r="50" spans="1:5" ht="27.95" customHeight="1">
      <c r="A50" s="491"/>
      <c r="B50" s="464"/>
      <c r="C50" s="4750" t="s">
        <v>638</v>
      </c>
      <c r="D50" s="4750"/>
      <c r="E50" s="4751"/>
    </row>
    <row r="51" spans="1:5" ht="27.95" customHeight="1">
      <c r="A51" s="491"/>
      <c r="B51" s="453"/>
      <c r="C51" s="4752" t="s">
        <v>651</v>
      </c>
      <c r="D51" s="4752"/>
      <c r="E51" s="4753"/>
    </row>
    <row r="52" spans="1:5" ht="27.95" customHeight="1">
      <c r="A52" s="491"/>
      <c r="B52" s="453"/>
      <c r="C52" s="4750" t="s">
        <v>210</v>
      </c>
      <c r="D52" s="4750"/>
      <c r="E52" s="4751"/>
    </row>
    <row r="53" spans="1:5" ht="27.95" customHeight="1" thickBot="1">
      <c r="A53" s="500"/>
      <c r="B53" s="501"/>
      <c r="C53" s="501"/>
      <c r="D53" s="501"/>
      <c r="E53" s="502"/>
    </row>
    <row r="54" spans="1:5" ht="27.95" customHeight="1" thickTop="1">
      <c r="A54" s="503" t="s">
        <v>702</v>
      </c>
      <c r="B54" s="504" t="s">
        <v>729</v>
      </c>
      <c r="C54" s="485"/>
      <c r="D54" s="485"/>
      <c r="E54" s="486"/>
    </row>
    <row r="55" spans="1:5" ht="27.95" customHeight="1">
      <c r="A55" s="505" t="s">
        <v>705</v>
      </c>
      <c r="B55" s="457" t="s">
        <v>75</v>
      </c>
      <c r="C55" s="4748" t="s">
        <v>77</v>
      </c>
      <c r="D55" s="4748"/>
      <c r="E55" s="4749"/>
    </row>
    <row r="56" spans="1:5" ht="27.95" customHeight="1">
      <c r="A56" s="491"/>
      <c r="B56" s="453"/>
      <c r="C56" s="472" t="s">
        <v>78</v>
      </c>
      <c r="D56" s="472"/>
      <c r="E56" s="506"/>
    </row>
    <row r="57" spans="1:5" ht="27.95" customHeight="1">
      <c r="A57" s="491"/>
      <c r="B57" s="453"/>
      <c r="C57" s="4748" t="s">
        <v>79</v>
      </c>
      <c r="D57" s="4748"/>
      <c r="E57" s="4749"/>
    </row>
    <row r="58" spans="1:5" ht="27.95" customHeight="1">
      <c r="A58" s="491"/>
      <c r="B58" s="453"/>
      <c r="C58" s="453"/>
      <c r="D58" s="453"/>
      <c r="E58" s="488"/>
    </row>
    <row r="59" spans="1:5" ht="27.95" customHeight="1">
      <c r="A59" s="491"/>
      <c r="B59" s="458" t="s">
        <v>114</v>
      </c>
      <c r="C59" s="4750" t="s">
        <v>115</v>
      </c>
      <c r="D59" s="4750"/>
      <c r="E59" s="4751"/>
    </row>
    <row r="60" spans="1:5" ht="27.95" customHeight="1">
      <c r="A60" s="491"/>
      <c r="B60" s="458" t="s">
        <v>113</v>
      </c>
      <c r="C60" s="4750" t="s">
        <v>116</v>
      </c>
      <c r="D60" s="4750"/>
      <c r="E60" s="4751"/>
    </row>
    <row r="61" spans="1:5" ht="27.95" customHeight="1">
      <c r="A61" s="491"/>
      <c r="B61" s="451"/>
      <c r="C61" s="4750" t="s">
        <v>118</v>
      </c>
      <c r="D61" s="4750"/>
      <c r="E61" s="4751"/>
    </row>
    <row r="62" spans="1:5" ht="27.95" customHeight="1">
      <c r="A62" s="491"/>
      <c r="B62" s="451"/>
      <c r="C62" s="4750" t="s">
        <v>119</v>
      </c>
      <c r="D62" s="4750"/>
      <c r="E62" s="4751"/>
    </row>
    <row r="63" spans="1:5" ht="27.95" customHeight="1">
      <c r="A63" s="491"/>
      <c r="B63" s="451"/>
      <c r="C63" s="452"/>
      <c r="D63" s="452"/>
      <c r="E63" s="507"/>
    </row>
    <row r="64" spans="1:5" ht="27.95" customHeight="1">
      <c r="A64" s="491"/>
      <c r="B64" s="459" t="s">
        <v>120</v>
      </c>
      <c r="C64" s="460" t="s">
        <v>121</v>
      </c>
      <c r="D64" s="461"/>
      <c r="E64" s="498"/>
    </row>
    <row r="65" spans="1:5" ht="27.95" customHeight="1">
      <c r="A65" s="491"/>
      <c r="B65" s="508"/>
      <c r="C65" s="460" t="s">
        <v>640</v>
      </c>
      <c r="D65" s="462"/>
      <c r="E65" s="494"/>
    </row>
    <row r="66" spans="1:5" ht="27.95" customHeight="1">
      <c r="A66" s="491"/>
      <c r="B66" s="451"/>
      <c r="C66" s="452"/>
      <c r="D66" s="452"/>
      <c r="E66" s="507"/>
    </row>
    <row r="67" spans="1:5" ht="27.95" customHeight="1">
      <c r="A67" s="491"/>
      <c r="B67" s="459" t="s">
        <v>696</v>
      </c>
      <c r="C67" s="460" t="s">
        <v>697</v>
      </c>
      <c r="D67" s="460"/>
      <c r="E67" s="490"/>
    </row>
    <row r="68" spans="1:5" ht="27.95" customHeight="1">
      <c r="A68" s="491"/>
      <c r="B68" s="459" t="s">
        <v>698</v>
      </c>
      <c r="C68" s="463" t="s">
        <v>699</v>
      </c>
      <c r="D68" s="463"/>
      <c r="E68" s="497"/>
    </row>
    <row r="69" spans="1:5" ht="27.95" customHeight="1">
      <c r="A69" s="491"/>
      <c r="B69" s="453"/>
      <c r="C69" s="453"/>
      <c r="D69" s="453"/>
      <c r="E69" s="488"/>
    </row>
    <row r="70" spans="1:5" ht="27.95" customHeight="1">
      <c r="A70" s="509" t="s">
        <v>702</v>
      </c>
      <c r="B70" s="453"/>
      <c r="C70" s="453"/>
      <c r="D70" s="453"/>
      <c r="E70" s="488"/>
    </row>
    <row r="71" spans="1:5" ht="27.95" customHeight="1">
      <c r="A71" s="505" t="s">
        <v>718</v>
      </c>
      <c r="B71" s="453"/>
      <c r="C71" s="453"/>
      <c r="D71" s="453"/>
      <c r="E71" s="488"/>
    </row>
    <row r="72" spans="1:5" ht="27.95" customHeight="1">
      <c r="A72" s="505" t="s">
        <v>719</v>
      </c>
      <c r="B72" s="453"/>
      <c r="C72" s="453"/>
      <c r="D72" s="453"/>
      <c r="E72" s="488"/>
    </row>
    <row r="73" spans="1:5" ht="27.95" customHeight="1">
      <c r="A73" s="491"/>
      <c r="B73" s="453"/>
      <c r="C73" s="453"/>
      <c r="D73" s="453"/>
      <c r="E73" s="488"/>
    </row>
    <row r="74" spans="1:5" ht="27.95" customHeight="1">
      <c r="A74" s="509" t="s">
        <v>702</v>
      </c>
      <c r="B74" s="453"/>
      <c r="C74" s="453"/>
      <c r="D74" s="453"/>
      <c r="E74" s="488"/>
    </row>
    <row r="75" spans="1:5" ht="27.95" customHeight="1">
      <c r="A75" s="505" t="s">
        <v>720</v>
      </c>
      <c r="B75" s="453"/>
      <c r="C75" s="453"/>
      <c r="D75" s="453"/>
      <c r="E75" s="488"/>
    </row>
    <row r="76" spans="1:5" ht="27.95" customHeight="1" thickBot="1">
      <c r="A76" s="510" t="s">
        <v>721</v>
      </c>
      <c r="B76" s="501"/>
      <c r="C76" s="501"/>
      <c r="D76" s="501"/>
      <c r="E76" s="502"/>
    </row>
    <row r="77" spans="1:5" ht="27.95" customHeight="1" thickTop="1">
      <c r="A77" s="484"/>
      <c r="B77" s="485"/>
      <c r="C77" s="485"/>
      <c r="D77" s="485"/>
      <c r="E77" s="486"/>
    </row>
    <row r="78" spans="1:5" ht="27.95" customHeight="1">
      <c r="A78" s="487" t="s">
        <v>703</v>
      </c>
      <c r="B78" s="470" t="s">
        <v>732</v>
      </c>
      <c r="C78" s="453"/>
      <c r="D78" s="453"/>
      <c r="E78" s="488"/>
    </row>
    <row r="79" spans="1:5" ht="27.95" customHeight="1">
      <c r="A79" s="489" t="s">
        <v>722</v>
      </c>
      <c r="B79" s="455" t="s">
        <v>259</v>
      </c>
      <c r="C79" s="4750" t="s">
        <v>260</v>
      </c>
      <c r="D79" s="4750"/>
      <c r="E79" s="4751"/>
    </row>
    <row r="80" spans="1:5" ht="27.95" customHeight="1">
      <c r="A80" s="489" t="s">
        <v>723</v>
      </c>
      <c r="B80" s="468"/>
      <c r="C80" s="460" t="s">
        <v>255</v>
      </c>
      <c r="D80" s="461"/>
      <c r="E80" s="490"/>
    </row>
    <row r="81" spans="1:5" ht="27.95" customHeight="1">
      <c r="A81" s="491"/>
      <c r="B81" s="453"/>
      <c r="C81" s="4750" t="s">
        <v>261</v>
      </c>
      <c r="D81" s="4750"/>
      <c r="E81" s="4751"/>
    </row>
    <row r="82" spans="1:5" ht="27.95" customHeight="1">
      <c r="A82" s="491"/>
      <c r="B82" s="453"/>
      <c r="C82" s="460" t="s">
        <v>245</v>
      </c>
      <c r="D82" s="461"/>
      <c r="E82" s="490"/>
    </row>
    <row r="83" spans="1:5" ht="27.95" customHeight="1">
      <c r="A83" s="491"/>
      <c r="B83" s="453"/>
      <c r="C83" s="460" t="s">
        <v>246</v>
      </c>
      <c r="D83" s="461"/>
      <c r="E83" s="490"/>
    </row>
    <row r="84" spans="1:5" ht="27.95" customHeight="1">
      <c r="A84" s="491"/>
      <c r="B84" s="453"/>
      <c r="C84" s="460" t="s">
        <v>247</v>
      </c>
      <c r="D84" s="460"/>
      <c r="E84" s="490"/>
    </row>
    <row r="85" spans="1:5" ht="27.95" customHeight="1">
      <c r="A85" s="491"/>
      <c r="B85" s="453"/>
      <c r="C85" s="460" t="s">
        <v>248</v>
      </c>
      <c r="D85" s="461"/>
      <c r="E85" s="490"/>
    </row>
    <row r="86" spans="1:5" ht="27.95" customHeight="1">
      <c r="A86" s="491"/>
      <c r="B86" s="469"/>
      <c r="C86" s="4750" t="s">
        <v>645</v>
      </c>
      <c r="D86" s="4750"/>
      <c r="E86" s="4751"/>
    </row>
    <row r="87" spans="1:5" ht="27.95" customHeight="1">
      <c r="A87" s="491"/>
      <c r="B87" s="453"/>
      <c r="C87" s="4750" t="s">
        <v>262</v>
      </c>
      <c r="D87" s="4750"/>
      <c r="E87" s="4751"/>
    </row>
    <row r="88" spans="1:5" ht="27.95" customHeight="1">
      <c r="A88" s="491"/>
      <c r="B88" s="453"/>
      <c r="C88" s="460" t="s">
        <v>249</v>
      </c>
      <c r="D88" s="461"/>
      <c r="E88" s="490"/>
    </row>
    <row r="89" spans="1:5" ht="27.95" customHeight="1">
      <c r="A89" s="491"/>
      <c r="B89" s="453"/>
      <c r="C89" s="460" t="s">
        <v>250</v>
      </c>
      <c r="D89" s="461"/>
      <c r="E89" s="490"/>
    </row>
    <row r="90" spans="1:5" ht="27.95" customHeight="1">
      <c r="A90" s="491"/>
      <c r="B90" s="453"/>
      <c r="C90" s="453"/>
      <c r="D90" s="453"/>
      <c r="E90" s="488"/>
    </row>
    <row r="91" spans="1:5" ht="27.95" customHeight="1">
      <c r="A91" s="491"/>
      <c r="B91" s="457" t="s">
        <v>269</v>
      </c>
      <c r="C91" s="4748" t="s">
        <v>270</v>
      </c>
      <c r="D91" s="4748"/>
      <c r="E91" s="4749"/>
    </row>
    <row r="92" spans="1:5" ht="27.95" customHeight="1">
      <c r="A92" s="491"/>
      <c r="B92" s="455" t="s">
        <v>731</v>
      </c>
      <c r="C92" s="4748" t="s">
        <v>243</v>
      </c>
      <c r="D92" s="4748"/>
      <c r="E92" s="4749"/>
    </row>
    <row r="93" spans="1:5" ht="27.95" customHeight="1">
      <c r="A93" s="491"/>
      <c r="B93" s="473"/>
      <c r="C93" s="474"/>
      <c r="D93" s="474"/>
      <c r="E93" s="492"/>
    </row>
    <row r="94" spans="1:5" ht="27.95" customHeight="1">
      <c r="A94" s="491"/>
      <c r="B94" s="470" t="s">
        <v>739</v>
      </c>
      <c r="C94" s="474"/>
      <c r="D94" s="474"/>
      <c r="E94" s="492"/>
    </row>
    <row r="95" spans="1:5" ht="27.95" customHeight="1">
      <c r="A95" s="491"/>
      <c r="B95" s="483" t="s">
        <v>738</v>
      </c>
      <c r="C95" s="472" t="s">
        <v>654</v>
      </c>
      <c r="D95" s="461"/>
      <c r="E95" s="493"/>
    </row>
    <row r="96" spans="1:5" ht="27.95" customHeight="1">
      <c r="A96" s="491"/>
      <c r="B96" s="473"/>
      <c r="C96" s="474"/>
      <c r="D96" s="474"/>
      <c r="E96" s="492"/>
    </row>
    <row r="97" spans="1:5" ht="27.95" customHeight="1">
      <c r="A97" s="491"/>
      <c r="B97" s="470" t="s">
        <v>740</v>
      </c>
      <c r="C97" s="474"/>
      <c r="D97" s="474"/>
      <c r="E97" s="492"/>
    </row>
    <row r="98" spans="1:5" ht="27.95" customHeight="1">
      <c r="A98" s="491"/>
      <c r="B98" s="459" t="s">
        <v>342</v>
      </c>
      <c r="C98" s="456" t="s">
        <v>344</v>
      </c>
      <c r="D98" s="461"/>
      <c r="E98" s="494"/>
    </row>
    <row r="99" spans="1:5" ht="27.95" customHeight="1">
      <c r="A99" s="491"/>
      <c r="B99" s="454"/>
      <c r="C99" s="456" t="s">
        <v>343</v>
      </c>
      <c r="D99" s="461"/>
      <c r="E99" s="494"/>
    </row>
    <row r="100" spans="1:5" ht="27.95" customHeight="1">
      <c r="A100" s="491"/>
      <c r="B100" s="459" t="s">
        <v>345</v>
      </c>
      <c r="C100" s="460" t="s">
        <v>741</v>
      </c>
      <c r="D100" s="461"/>
      <c r="E100" s="495"/>
    </row>
    <row r="101" spans="1:5" ht="27.95" customHeight="1">
      <c r="A101" s="491"/>
      <c r="B101" s="454"/>
      <c r="C101" s="460" t="s">
        <v>742</v>
      </c>
      <c r="D101" s="461"/>
      <c r="E101" s="495"/>
    </row>
    <row r="102" spans="1:5" ht="27.95" customHeight="1">
      <c r="A102" s="491"/>
      <c r="B102" s="454"/>
      <c r="C102" s="465"/>
      <c r="D102" s="148"/>
      <c r="E102" s="496"/>
    </row>
    <row r="103" spans="1:5" ht="27.95" customHeight="1">
      <c r="A103" s="487" t="s">
        <v>703</v>
      </c>
      <c r="B103" s="470" t="s">
        <v>734</v>
      </c>
      <c r="C103" s="453"/>
      <c r="D103" s="453"/>
      <c r="E103" s="488"/>
    </row>
    <row r="104" spans="1:5" ht="27.95" customHeight="1">
      <c r="A104" s="489" t="s">
        <v>724</v>
      </c>
      <c r="B104" s="455" t="s">
        <v>300</v>
      </c>
      <c r="C104" s="4750" t="s">
        <v>301</v>
      </c>
      <c r="D104" s="4750"/>
      <c r="E104" s="4751"/>
    </row>
    <row r="105" spans="1:5" ht="27.95" customHeight="1">
      <c r="A105" s="489" t="s">
        <v>725</v>
      </c>
      <c r="B105" s="455"/>
      <c r="C105" s="4750" t="s">
        <v>302</v>
      </c>
      <c r="D105" s="4750"/>
      <c r="E105" s="4751"/>
    </row>
    <row r="106" spans="1:5" ht="27.95" customHeight="1">
      <c r="A106" s="489" t="s">
        <v>726</v>
      </c>
      <c r="B106" s="455"/>
      <c r="C106" s="4750" t="s">
        <v>303</v>
      </c>
      <c r="D106" s="4750"/>
      <c r="E106" s="4751"/>
    </row>
    <row r="107" spans="1:5" ht="27.95" customHeight="1">
      <c r="A107" s="491"/>
      <c r="B107" s="459" t="s">
        <v>735</v>
      </c>
      <c r="C107" s="4750" t="s">
        <v>310</v>
      </c>
      <c r="D107" s="4750"/>
      <c r="E107" s="4751"/>
    </row>
    <row r="108" spans="1:5" ht="27.95" customHeight="1">
      <c r="A108" s="491"/>
      <c r="B108" s="455"/>
      <c r="C108" s="4750" t="s">
        <v>311</v>
      </c>
      <c r="D108" s="4750"/>
      <c r="E108" s="4751"/>
    </row>
    <row r="109" spans="1:5" ht="27.95" customHeight="1">
      <c r="A109" s="491"/>
      <c r="B109" s="455"/>
      <c r="C109" s="4750" t="s">
        <v>312</v>
      </c>
      <c r="D109" s="4750"/>
      <c r="E109" s="4751"/>
    </row>
    <row r="110" spans="1:5" ht="27.95" customHeight="1">
      <c r="A110" s="491"/>
      <c r="B110" s="459" t="s">
        <v>736</v>
      </c>
      <c r="C110" s="4750" t="s">
        <v>314</v>
      </c>
      <c r="D110" s="4750"/>
      <c r="E110" s="4751"/>
    </row>
    <row r="111" spans="1:5" ht="27.95" customHeight="1">
      <c r="A111" s="491"/>
      <c r="B111" s="459" t="s">
        <v>317</v>
      </c>
      <c r="C111" s="4750" t="s">
        <v>318</v>
      </c>
      <c r="D111" s="4750"/>
      <c r="E111" s="4751"/>
    </row>
    <row r="112" spans="1:5" ht="27.95" customHeight="1">
      <c r="A112" s="491"/>
      <c r="B112" s="453"/>
      <c r="C112" s="453"/>
      <c r="D112" s="453"/>
      <c r="E112" s="488"/>
    </row>
    <row r="113" spans="1:5" ht="27.95" customHeight="1">
      <c r="A113" s="491"/>
      <c r="B113" s="470" t="s">
        <v>739</v>
      </c>
      <c r="C113" s="453"/>
      <c r="D113" s="453"/>
      <c r="E113" s="488"/>
    </row>
    <row r="114" spans="1:5" ht="27.95" customHeight="1">
      <c r="A114" s="491"/>
      <c r="B114" s="459" t="s">
        <v>634</v>
      </c>
      <c r="C114" s="4750" t="s">
        <v>635</v>
      </c>
      <c r="D114" s="4750"/>
      <c r="E114" s="4751"/>
    </row>
    <row r="115" spans="1:5" ht="27.95" customHeight="1">
      <c r="A115" s="491"/>
      <c r="B115" s="459" t="s">
        <v>319</v>
      </c>
      <c r="C115" s="463" t="s">
        <v>320</v>
      </c>
      <c r="D115" s="463"/>
      <c r="E115" s="497"/>
    </row>
    <row r="116" spans="1:5" ht="27.95" customHeight="1">
      <c r="A116" s="491"/>
      <c r="B116" s="453"/>
      <c r="C116" s="453"/>
      <c r="D116" s="453"/>
      <c r="E116" s="488"/>
    </row>
    <row r="117" spans="1:5" ht="27.95" customHeight="1">
      <c r="A117" s="487" t="s">
        <v>703</v>
      </c>
      <c r="B117" s="453"/>
      <c r="C117" s="453"/>
      <c r="D117" s="453"/>
      <c r="E117" s="488"/>
    </row>
    <row r="118" spans="1:5" ht="27.95" customHeight="1">
      <c r="A118" s="489" t="s">
        <v>727</v>
      </c>
      <c r="B118" s="459" t="s">
        <v>219</v>
      </c>
      <c r="C118" s="4748" t="s">
        <v>220</v>
      </c>
      <c r="D118" s="4748"/>
      <c r="E118" s="4749"/>
    </row>
    <row r="119" spans="1:5" ht="27.95" customHeight="1">
      <c r="A119" s="489" t="s">
        <v>728</v>
      </c>
      <c r="B119" s="466"/>
      <c r="C119" s="4750" t="s">
        <v>653</v>
      </c>
      <c r="D119" s="4750"/>
      <c r="E119" s="4751"/>
    </row>
    <row r="120" spans="1:5" ht="27.95" customHeight="1">
      <c r="A120" s="491"/>
      <c r="B120" s="467"/>
      <c r="C120" s="4750" t="s">
        <v>642</v>
      </c>
      <c r="D120" s="4750"/>
      <c r="E120" s="4751"/>
    </row>
    <row r="121" spans="1:5" ht="27.95" customHeight="1">
      <c r="A121" s="491"/>
      <c r="B121" s="453"/>
      <c r="C121" s="4750" t="s">
        <v>221</v>
      </c>
      <c r="D121" s="4750"/>
      <c r="E121" s="4751"/>
    </row>
    <row r="122" spans="1:5" ht="27.95" customHeight="1">
      <c r="A122" s="491"/>
      <c r="B122" s="453"/>
      <c r="C122" s="456" t="s">
        <v>643</v>
      </c>
      <c r="D122" s="461"/>
      <c r="E122" s="498"/>
    </row>
    <row r="123" spans="1:5" ht="27.95" customHeight="1">
      <c r="A123" s="491"/>
      <c r="B123" s="453"/>
      <c r="C123" s="4748" t="s">
        <v>222</v>
      </c>
      <c r="D123" s="4748"/>
      <c r="E123" s="4749"/>
    </row>
    <row r="124" spans="1:5" ht="27.95" customHeight="1">
      <c r="A124" s="491"/>
      <c r="B124" s="453"/>
      <c r="C124" s="460" t="s">
        <v>223</v>
      </c>
      <c r="D124" s="461"/>
      <c r="E124" s="499"/>
    </row>
    <row r="125" spans="1:5" ht="27.95" customHeight="1">
      <c r="A125" s="491"/>
      <c r="B125" s="453"/>
      <c r="C125" s="460" t="s">
        <v>644</v>
      </c>
      <c r="D125" s="461"/>
      <c r="E125" s="499"/>
    </row>
    <row r="126" spans="1:5" ht="27.95" customHeight="1" thickBot="1">
      <c r="A126" s="500"/>
      <c r="B126" s="501"/>
      <c r="C126" s="501"/>
      <c r="D126" s="501"/>
      <c r="E126" s="502"/>
    </row>
    <row r="127" spans="1:5" ht="27.95" customHeight="1" thickTop="1"/>
  </sheetData>
  <mergeCells count="39">
    <mergeCell ref="C114:E114"/>
    <mergeCell ref="C107:E107"/>
    <mergeCell ref="C108:E108"/>
    <mergeCell ref="C109:E109"/>
    <mergeCell ref="C110:E110"/>
    <mergeCell ref="C111:E111"/>
    <mergeCell ref="C106:E106"/>
    <mergeCell ref="C29:E29"/>
    <mergeCell ref="C30:E30"/>
    <mergeCell ref="C31:E31"/>
    <mergeCell ref="C32:E32"/>
    <mergeCell ref="C91:E91"/>
    <mergeCell ref="C92:E92"/>
    <mergeCell ref="C87:E87"/>
    <mergeCell ref="C79:E79"/>
    <mergeCell ref="C81:E81"/>
    <mergeCell ref="C86:E86"/>
    <mergeCell ref="C104:E104"/>
    <mergeCell ref="C105:E105"/>
    <mergeCell ref="C118:E118"/>
    <mergeCell ref="C119:E119"/>
    <mergeCell ref="C120:E120"/>
    <mergeCell ref="C121:E121"/>
    <mergeCell ref="C123:E123"/>
    <mergeCell ref="C4:E4"/>
    <mergeCell ref="C59:E59"/>
    <mergeCell ref="C60:E60"/>
    <mergeCell ref="C61:E61"/>
    <mergeCell ref="C62:E62"/>
    <mergeCell ref="C48:E48"/>
    <mergeCell ref="C49:E49"/>
    <mergeCell ref="C50:E50"/>
    <mergeCell ref="C51:E51"/>
    <mergeCell ref="C52:E52"/>
    <mergeCell ref="C55:E55"/>
    <mergeCell ref="C57:E57"/>
    <mergeCell ref="C5:E5"/>
    <mergeCell ref="C10:E10"/>
    <mergeCell ref="C11:E1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>
  <sheetPr codeName="Sheet41">
    <tabColor theme="1"/>
  </sheetPr>
  <dimension ref="A1:O237"/>
  <sheetViews>
    <sheetView workbookViewId="0">
      <selection activeCell="A40" sqref="A1:XFD1048576"/>
    </sheetView>
  </sheetViews>
  <sheetFormatPr defaultRowHeight="27.95" customHeight="1"/>
  <cols>
    <col min="1" max="1" width="5.375" style="430" customWidth="1"/>
    <col min="2" max="2" width="20.375" style="430" customWidth="1"/>
    <col min="3" max="5" width="10.125" style="430" customWidth="1"/>
    <col min="6" max="7" width="12.375" style="430" customWidth="1"/>
    <col min="8" max="8" width="11.875" style="430" customWidth="1"/>
    <col min="9" max="9" width="10.125" style="430" customWidth="1"/>
    <col min="10" max="10" width="1.125" style="430" customWidth="1"/>
    <col min="11" max="11" width="9" style="430"/>
    <col min="12" max="12" width="40.75" style="430" customWidth="1"/>
    <col min="13" max="14" width="9" style="430"/>
    <col min="15" max="15" width="14.875" style="430" customWidth="1"/>
    <col min="16" max="241" width="9" style="430"/>
    <col min="242" max="242" width="5.375" style="430" customWidth="1"/>
    <col min="243" max="243" width="20.375" style="430" customWidth="1"/>
    <col min="244" max="253" width="10.125" style="430" customWidth="1"/>
    <col min="254" max="254" width="1.125" style="430" customWidth="1"/>
    <col min="255" max="255" width="49.25" style="430" customWidth="1"/>
    <col min="256" max="258" width="12.75" style="430" customWidth="1"/>
    <col min="259" max="260" width="13.375" style="430" customWidth="1"/>
    <col min="261" max="261" width="11.875" style="430" customWidth="1"/>
    <col min="262" max="497" width="9" style="430"/>
    <col min="498" max="498" width="5.375" style="430" customWidth="1"/>
    <col min="499" max="499" width="20.375" style="430" customWidth="1"/>
    <col min="500" max="509" width="10.125" style="430" customWidth="1"/>
    <col min="510" max="510" width="1.125" style="430" customWidth="1"/>
    <col min="511" max="511" width="49.25" style="430" customWidth="1"/>
    <col min="512" max="514" width="12.75" style="430" customWidth="1"/>
    <col min="515" max="516" width="13.375" style="430" customWidth="1"/>
    <col min="517" max="517" width="11.875" style="430" customWidth="1"/>
    <col min="518" max="753" width="9" style="430"/>
    <col min="754" max="754" width="5.375" style="430" customWidth="1"/>
    <col min="755" max="755" width="20.375" style="430" customWidth="1"/>
    <col min="756" max="765" width="10.125" style="430" customWidth="1"/>
    <col min="766" max="766" width="1.125" style="430" customWidth="1"/>
    <col min="767" max="767" width="49.25" style="430" customWidth="1"/>
    <col min="768" max="770" width="12.75" style="430" customWidth="1"/>
    <col min="771" max="772" width="13.375" style="430" customWidth="1"/>
    <col min="773" max="773" width="11.875" style="430" customWidth="1"/>
    <col min="774" max="1009" width="9" style="430"/>
    <col min="1010" max="1010" width="5.375" style="430" customWidth="1"/>
    <col min="1011" max="1011" width="20.375" style="430" customWidth="1"/>
    <col min="1012" max="1021" width="10.125" style="430" customWidth="1"/>
    <col min="1022" max="1022" width="1.125" style="430" customWidth="1"/>
    <col min="1023" max="1023" width="49.25" style="430" customWidth="1"/>
    <col min="1024" max="1026" width="12.75" style="430" customWidth="1"/>
    <col min="1027" max="1028" width="13.375" style="430" customWidth="1"/>
    <col min="1029" max="1029" width="11.875" style="430" customWidth="1"/>
    <col min="1030" max="1265" width="9" style="430"/>
    <col min="1266" max="1266" width="5.375" style="430" customWidth="1"/>
    <col min="1267" max="1267" width="20.375" style="430" customWidth="1"/>
    <col min="1268" max="1277" width="10.125" style="430" customWidth="1"/>
    <col min="1278" max="1278" width="1.125" style="430" customWidth="1"/>
    <col min="1279" max="1279" width="49.25" style="430" customWidth="1"/>
    <col min="1280" max="1282" width="12.75" style="430" customWidth="1"/>
    <col min="1283" max="1284" width="13.375" style="430" customWidth="1"/>
    <col min="1285" max="1285" width="11.875" style="430" customWidth="1"/>
    <col min="1286" max="1521" width="9" style="430"/>
    <col min="1522" max="1522" width="5.375" style="430" customWidth="1"/>
    <col min="1523" max="1523" width="20.375" style="430" customWidth="1"/>
    <col min="1524" max="1533" width="10.125" style="430" customWidth="1"/>
    <col min="1534" max="1534" width="1.125" style="430" customWidth="1"/>
    <col min="1535" max="1535" width="49.25" style="430" customWidth="1"/>
    <col min="1536" max="1538" width="12.75" style="430" customWidth="1"/>
    <col min="1539" max="1540" width="13.375" style="430" customWidth="1"/>
    <col min="1541" max="1541" width="11.875" style="430" customWidth="1"/>
    <col min="1542" max="1777" width="9" style="430"/>
    <col min="1778" max="1778" width="5.375" style="430" customWidth="1"/>
    <col min="1779" max="1779" width="20.375" style="430" customWidth="1"/>
    <col min="1780" max="1789" width="10.125" style="430" customWidth="1"/>
    <col min="1790" max="1790" width="1.125" style="430" customWidth="1"/>
    <col min="1791" max="1791" width="49.25" style="430" customWidth="1"/>
    <col min="1792" max="1794" width="12.75" style="430" customWidth="1"/>
    <col min="1795" max="1796" width="13.375" style="430" customWidth="1"/>
    <col min="1797" max="1797" width="11.875" style="430" customWidth="1"/>
    <col min="1798" max="2033" width="9" style="430"/>
    <col min="2034" max="2034" width="5.375" style="430" customWidth="1"/>
    <col min="2035" max="2035" width="20.375" style="430" customWidth="1"/>
    <col min="2036" max="2045" width="10.125" style="430" customWidth="1"/>
    <col min="2046" max="2046" width="1.125" style="430" customWidth="1"/>
    <col min="2047" max="2047" width="49.25" style="430" customWidth="1"/>
    <col min="2048" max="2050" width="12.75" style="430" customWidth="1"/>
    <col min="2051" max="2052" width="13.375" style="430" customWidth="1"/>
    <col min="2053" max="2053" width="11.875" style="430" customWidth="1"/>
    <col min="2054" max="2289" width="9" style="430"/>
    <col min="2290" max="2290" width="5.375" style="430" customWidth="1"/>
    <col min="2291" max="2291" width="20.375" style="430" customWidth="1"/>
    <col min="2292" max="2301" width="10.125" style="430" customWidth="1"/>
    <col min="2302" max="2302" width="1.125" style="430" customWidth="1"/>
    <col min="2303" max="2303" width="49.25" style="430" customWidth="1"/>
    <col min="2304" max="2306" width="12.75" style="430" customWidth="1"/>
    <col min="2307" max="2308" width="13.375" style="430" customWidth="1"/>
    <col min="2309" max="2309" width="11.875" style="430" customWidth="1"/>
    <col min="2310" max="2545" width="9" style="430"/>
    <col min="2546" max="2546" width="5.375" style="430" customWidth="1"/>
    <col min="2547" max="2547" width="20.375" style="430" customWidth="1"/>
    <col min="2548" max="2557" width="10.125" style="430" customWidth="1"/>
    <col min="2558" max="2558" width="1.125" style="430" customWidth="1"/>
    <col min="2559" max="2559" width="49.25" style="430" customWidth="1"/>
    <col min="2560" max="2562" width="12.75" style="430" customWidth="1"/>
    <col min="2563" max="2564" width="13.375" style="430" customWidth="1"/>
    <col min="2565" max="2565" width="11.875" style="430" customWidth="1"/>
    <col min="2566" max="2801" width="9" style="430"/>
    <col min="2802" max="2802" width="5.375" style="430" customWidth="1"/>
    <col min="2803" max="2803" width="20.375" style="430" customWidth="1"/>
    <col min="2804" max="2813" width="10.125" style="430" customWidth="1"/>
    <col min="2814" max="2814" width="1.125" style="430" customWidth="1"/>
    <col min="2815" max="2815" width="49.25" style="430" customWidth="1"/>
    <col min="2816" max="2818" width="12.75" style="430" customWidth="1"/>
    <col min="2819" max="2820" width="13.375" style="430" customWidth="1"/>
    <col min="2821" max="2821" width="11.875" style="430" customWidth="1"/>
    <col min="2822" max="3057" width="9" style="430"/>
    <col min="3058" max="3058" width="5.375" style="430" customWidth="1"/>
    <col min="3059" max="3059" width="20.375" style="430" customWidth="1"/>
    <col min="3060" max="3069" width="10.125" style="430" customWidth="1"/>
    <col min="3070" max="3070" width="1.125" style="430" customWidth="1"/>
    <col min="3071" max="3071" width="49.25" style="430" customWidth="1"/>
    <col min="3072" max="3074" width="12.75" style="430" customWidth="1"/>
    <col min="3075" max="3076" width="13.375" style="430" customWidth="1"/>
    <col min="3077" max="3077" width="11.875" style="430" customWidth="1"/>
    <col min="3078" max="3313" width="9" style="430"/>
    <col min="3314" max="3314" width="5.375" style="430" customWidth="1"/>
    <col min="3315" max="3315" width="20.375" style="430" customWidth="1"/>
    <col min="3316" max="3325" width="10.125" style="430" customWidth="1"/>
    <col min="3326" max="3326" width="1.125" style="430" customWidth="1"/>
    <col min="3327" max="3327" width="49.25" style="430" customWidth="1"/>
    <col min="3328" max="3330" width="12.75" style="430" customWidth="1"/>
    <col min="3331" max="3332" width="13.375" style="430" customWidth="1"/>
    <col min="3333" max="3333" width="11.875" style="430" customWidth="1"/>
    <col min="3334" max="3569" width="9" style="430"/>
    <col min="3570" max="3570" width="5.375" style="430" customWidth="1"/>
    <col min="3571" max="3571" width="20.375" style="430" customWidth="1"/>
    <col min="3572" max="3581" width="10.125" style="430" customWidth="1"/>
    <col min="3582" max="3582" width="1.125" style="430" customWidth="1"/>
    <col min="3583" max="3583" width="49.25" style="430" customWidth="1"/>
    <col min="3584" max="3586" width="12.75" style="430" customWidth="1"/>
    <col min="3587" max="3588" width="13.375" style="430" customWidth="1"/>
    <col min="3589" max="3589" width="11.875" style="430" customWidth="1"/>
    <col min="3590" max="3825" width="9" style="430"/>
    <col min="3826" max="3826" width="5.375" style="430" customWidth="1"/>
    <col min="3827" max="3827" width="20.375" style="430" customWidth="1"/>
    <col min="3828" max="3837" width="10.125" style="430" customWidth="1"/>
    <col min="3838" max="3838" width="1.125" style="430" customWidth="1"/>
    <col min="3839" max="3839" width="49.25" style="430" customWidth="1"/>
    <col min="3840" max="3842" width="12.75" style="430" customWidth="1"/>
    <col min="3843" max="3844" width="13.375" style="430" customWidth="1"/>
    <col min="3845" max="3845" width="11.875" style="430" customWidth="1"/>
    <col min="3846" max="4081" width="9" style="430"/>
    <col min="4082" max="4082" width="5.375" style="430" customWidth="1"/>
    <col min="4083" max="4083" width="20.375" style="430" customWidth="1"/>
    <col min="4084" max="4093" width="10.125" style="430" customWidth="1"/>
    <col min="4094" max="4094" width="1.125" style="430" customWidth="1"/>
    <col min="4095" max="4095" width="49.25" style="430" customWidth="1"/>
    <col min="4096" max="4098" width="12.75" style="430" customWidth="1"/>
    <col min="4099" max="4100" width="13.375" style="430" customWidth="1"/>
    <col min="4101" max="4101" width="11.875" style="430" customWidth="1"/>
    <col min="4102" max="4337" width="9" style="430"/>
    <col min="4338" max="4338" width="5.375" style="430" customWidth="1"/>
    <col min="4339" max="4339" width="20.375" style="430" customWidth="1"/>
    <col min="4340" max="4349" width="10.125" style="430" customWidth="1"/>
    <col min="4350" max="4350" width="1.125" style="430" customWidth="1"/>
    <col min="4351" max="4351" width="49.25" style="430" customWidth="1"/>
    <col min="4352" max="4354" width="12.75" style="430" customWidth="1"/>
    <col min="4355" max="4356" width="13.375" style="430" customWidth="1"/>
    <col min="4357" max="4357" width="11.875" style="430" customWidth="1"/>
    <col min="4358" max="4593" width="9" style="430"/>
    <col min="4594" max="4594" width="5.375" style="430" customWidth="1"/>
    <col min="4595" max="4595" width="20.375" style="430" customWidth="1"/>
    <col min="4596" max="4605" width="10.125" style="430" customWidth="1"/>
    <col min="4606" max="4606" width="1.125" style="430" customWidth="1"/>
    <col min="4607" max="4607" width="49.25" style="430" customWidth="1"/>
    <col min="4608" max="4610" width="12.75" style="430" customWidth="1"/>
    <col min="4611" max="4612" width="13.375" style="430" customWidth="1"/>
    <col min="4613" max="4613" width="11.875" style="430" customWidth="1"/>
    <col min="4614" max="4849" width="9" style="430"/>
    <col min="4850" max="4850" width="5.375" style="430" customWidth="1"/>
    <col min="4851" max="4851" width="20.375" style="430" customWidth="1"/>
    <col min="4852" max="4861" width="10.125" style="430" customWidth="1"/>
    <col min="4862" max="4862" width="1.125" style="430" customWidth="1"/>
    <col min="4863" max="4863" width="49.25" style="430" customWidth="1"/>
    <col min="4864" max="4866" width="12.75" style="430" customWidth="1"/>
    <col min="4867" max="4868" width="13.375" style="430" customWidth="1"/>
    <col min="4869" max="4869" width="11.875" style="430" customWidth="1"/>
    <col min="4870" max="5105" width="9" style="430"/>
    <col min="5106" max="5106" width="5.375" style="430" customWidth="1"/>
    <col min="5107" max="5107" width="20.375" style="430" customWidth="1"/>
    <col min="5108" max="5117" width="10.125" style="430" customWidth="1"/>
    <col min="5118" max="5118" width="1.125" style="430" customWidth="1"/>
    <col min="5119" max="5119" width="49.25" style="430" customWidth="1"/>
    <col min="5120" max="5122" width="12.75" style="430" customWidth="1"/>
    <col min="5123" max="5124" width="13.375" style="430" customWidth="1"/>
    <col min="5125" max="5125" width="11.875" style="430" customWidth="1"/>
    <col min="5126" max="5361" width="9" style="430"/>
    <col min="5362" max="5362" width="5.375" style="430" customWidth="1"/>
    <col min="5363" max="5363" width="20.375" style="430" customWidth="1"/>
    <col min="5364" max="5373" width="10.125" style="430" customWidth="1"/>
    <col min="5374" max="5374" width="1.125" style="430" customWidth="1"/>
    <col min="5375" max="5375" width="49.25" style="430" customWidth="1"/>
    <col min="5376" max="5378" width="12.75" style="430" customWidth="1"/>
    <col min="5379" max="5380" width="13.375" style="430" customWidth="1"/>
    <col min="5381" max="5381" width="11.875" style="430" customWidth="1"/>
    <col min="5382" max="5617" width="9" style="430"/>
    <col min="5618" max="5618" width="5.375" style="430" customWidth="1"/>
    <col min="5619" max="5619" width="20.375" style="430" customWidth="1"/>
    <col min="5620" max="5629" width="10.125" style="430" customWidth="1"/>
    <col min="5630" max="5630" width="1.125" style="430" customWidth="1"/>
    <col min="5631" max="5631" width="49.25" style="430" customWidth="1"/>
    <col min="5632" max="5634" width="12.75" style="430" customWidth="1"/>
    <col min="5635" max="5636" width="13.375" style="430" customWidth="1"/>
    <col min="5637" max="5637" width="11.875" style="430" customWidth="1"/>
    <col min="5638" max="5873" width="9" style="430"/>
    <col min="5874" max="5874" width="5.375" style="430" customWidth="1"/>
    <col min="5875" max="5875" width="20.375" style="430" customWidth="1"/>
    <col min="5876" max="5885" width="10.125" style="430" customWidth="1"/>
    <col min="5886" max="5886" width="1.125" style="430" customWidth="1"/>
    <col min="5887" max="5887" width="49.25" style="430" customWidth="1"/>
    <col min="5888" max="5890" width="12.75" style="430" customWidth="1"/>
    <col min="5891" max="5892" width="13.375" style="430" customWidth="1"/>
    <col min="5893" max="5893" width="11.875" style="430" customWidth="1"/>
    <col min="5894" max="6129" width="9" style="430"/>
    <col min="6130" max="6130" width="5.375" style="430" customWidth="1"/>
    <col min="6131" max="6131" width="20.375" style="430" customWidth="1"/>
    <col min="6132" max="6141" width="10.125" style="430" customWidth="1"/>
    <col min="6142" max="6142" width="1.125" style="430" customWidth="1"/>
    <col min="6143" max="6143" width="49.25" style="430" customWidth="1"/>
    <col min="6144" max="6146" width="12.75" style="430" customWidth="1"/>
    <col min="6147" max="6148" width="13.375" style="430" customWidth="1"/>
    <col min="6149" max="6149" width="11.875" style="430" customWidth="1"/>
    <col min="6150" max="6385" width="9" style="430"/>
    <col min="6386" max="6386" width="5.375" style="430" customWidth="1"/>
    <col min="6387" max="6387" width="20.375" style="430" customWidth="1"/>
    <col min="6388" max="6397" width="10.125" style="430" customWidth="1"/>
    <col min="6398" max="6398" width="1.125" style="430" customWidth="1"/>
    <col min="6399" max="6399" width="49.25" style="430" customWidth="1"/>
    <col min="6400" max="6402" width="12.75" style="430" customWidth="1"/>
    <col min="6403" max="6404" width="13.375" style="430" customWidth="1"/>
    <col min="6405" max="6405" width="11.875" style="430" customWidth="1"/>
    <col min="6406" max="6641" width="9" style="430"/>
    <col min="6642" max="6642" width="5.375" style="430" customWidth="1"/>
    <col min="6643" max="6643" width="20.375" style="430" customWidth="1"/>
    <col min="6644" max="6653" width="10.125" style="430" customWidth="1"/>
    <col min="6654" max="6654" width="1.125" style="430" customWidth="1"/>
    <col min="6655" max="6655" width="49.25" style="430" customWidth="1"/>
    <col min="6656" max="6658" width="12.75" style="430" customWidth="1"/>
    <col min="6659" max="6660" width="13.375" style="430" customWidth="1"/>
    <col min="6661" max="6661" width="11.875" style="430" customWidth="1"/>
    <col min="6662" max="6897" width="9" style="430"/>
    <col min="6898" max="6898" width="5.375" style="430" customWidth="1"/>
    <col min="6899" max="6899" width="20.375" style="430" customWidth="1"/>
    <col min="6900" max="6909" width="10.125" style="430" customWidth="1"/>
    <col min="6910" max="6910" width="1.125" style="430" customWidth="1"/>
    <col min="6911" max="6911" width="49.25" style="430" customWidth="1"/>
    <col min="6912" max="6914" width="12.75" style="430" customWidth="1"/>
    <col min="6915" max="6916" width="13.375" style="430" customWidth="1"/>
    <col min="6917" max="6917" width="11.875" style="430" customWidth="1"/>
    <col min="6918" max="7153" width="9" style="430"/>
    <col min="7154" max="7154" width="5.375" style="430" customWidth="1"/>
    <col min="7155" max="7155" width="20.375" style="430" customWidth="1"/>
    <col min="7156" max="7165" width="10.125" style="430" customWidth="1"/>
    <col min="7166" max="7166" width="1.125" style="430" customWidth="1"/>
    <col min="7167" max="7167" width="49.25" style="430" customWidth="1"/>
    <col min="7168" max="7170" width="12.75" style="430" customWidth="1"/>
    <col min="7171" max="7172" width="13.375" style="430" customWidth="1"/>
    <col min="7173" max="7173" width="11.875" style="430" customWidth="1"/>
    <col min="7174" max="7409" width="9" style="430"/>
    <col min="7410" max="7410" width="5.375" style="430" customWidth="1"/>
    <col min="7411" max="7411" width="20.375" style="430" customWidth="1"/>
    <col min="7412" max="7421" width="10.125" style="430" customWidth="1"/>
    <col min="7422" max="7422" width="1.125" style="430" customWidth="1"/>
    <col min="7423" max="7423" width="49.25" style="430" customWidth="1"/>
    <col min="7424" max="7426" width="12.75" style="430" customWidth="1"/>
    <col min="7427" max="7428" width="13.375" style="430" customWidth="1"/>
    <col min="7429" max="7429" width="11.875" style="430" customWidth="1"/>
    <col min="7430" max="7665" width="9" style="430"/>
    <col min="7666" max="7666" width="5.375" style="430" customWidth="1"/>
    <col min="7667" max="7667" width="20.375" style="430" customWidth="1"/>
    <col min="7668" max="7677" width="10.125" style="430" customWidth="1"/>
    <col min="7678" max="7678" width="1.125" style="430" customWidth="1"/>
    <col min="7679" max="7679" width="49.25" style="430" customWidth="1"/>
    <col min="7680" max="7682" width="12.75" style="430" customWidth="1"/>
    <col min="7683" max="7684" width="13.375" style="430" customWidth="1"/>
    <col min="7685" max="7685" width="11.875" style="430" customWidth="1"/>
    <col min="7686" max="7921" width="9" style="430"/>
    <col min="7922" max="7922" width="5.375" style="430" customWidth="1"/>
    <col min="7923" max="7923" width="20.375" style="430" customWidth="1"/>
    <col min="7924" max="7933" width="10.125" style="430" customWidth="1"/>
    <col min="7934" max="7934" width="1.125" style="430" customWidth="1"/>
    <col min="7935" max="7935" width="49.25" style="430" customWidth="1"/>
    <col min="7936" max="7938" width="12.75" style="430" customWidth="1"/>
    <col min="7939" max="7940" width="13.375" style="430" customWidth="1"/>
    <col min="7941" max="7941" width="11.875" style="430" customWidth="1"/>
    <col min="7942" max="8177" width="9" style="430"/>
    <col min="8178" max="8178" width="5.375" style="430" customWidth="1"/>
    <col min="8179" max="8179" width="20.375" style="430" customWidth="1"/>
    <col min="8180" max="8189" width="10.125" style="430" customWidth="1"/>
    <col min="8190" max="8190" width="1.125" style="430" customWidth="1"/>
    <col min="8191" max="8191" width="49.25" style="430" customWidth="1"/>
    <col min="8192" max="8194" width="12.75" style="430" customWidth="1"/>
    <col min="8195" max="8196" width="13.375" style="430" customWidth="1"/>
    <col min="8197" max="8197" width="11.875" style="430" customWidth="1"/>
    <col min="8198" max="8433" width="9" style="430"/>
    <col min="8434" max="8434" width="5.375" style="430" customWidth="1"/>
    <col min="8435" max="8435" width="20.375" style="430" customWidth="1"/>
    <col min="8436" max="8445" width="10.125" style="430" customWidth="1"/>
    <col min="8446" max="8446" width="1.125" style="430" customWidth="1"/>
    <col min="8447" max="8447" width="49.25" style="430" customWidth="1"/>
    <col min="8448" max="8450" width="12.75" style="430" customWidth="1"/>
    <col min="8451" max="8452" width="13.375" style="430" customWidth="1"/>
    <col min="8453" max="8453" width="11.875" style="430" customWidth="1"/>
    <col min="8454" max="8689" width="9" style="430"/>
    <col min="8690" max="8690" width="5.375" style="430" customWidth="1"/>
    <col min="8691" max="8691" width="20.375" style="430" customWidth="1"/>
    <col min="8692" max="8701" width="10.125" style="430" customWidth="1"/>
    <col min="8702" max="8702" width="1.125" style="430" customWidth="1"/>
    <col min="8703" max="8703" width="49.25" style="430" customWidth="1"/>
    <col min="8704" max="8706" width="12.75" style="430" customWidth="1"/>
    <col min="8707" max="8708" width="13.375" style="430" customWidth="1"/>
    <col min="8709" max="8709" width="11.875" style="430" customWidth="1"/>
    <col min="8710" max="8945" width="9" style="430"/>
    <col min="8946" max="8946" width="5.375" style="430" customWidth="1"/>
    <col min="8947" max="8947" width="20.375" style="430" customWidth="1"/>
    <col min="8948" max="8957" width="10.125" style="430" customWidth="1"/>
    <col min="8958" max="8958" width="1.125" style="430" customWidth="1"/>
    <col min="8959" max="8959" width="49.25" style="430" customWidth="1"/>
    <col min="8960" max="8962" width="12.75" style="430" customWidth="1"/>
    <col min="8963" max="8964" width="13.375" style="430" customWidth="1"/>
    <col min="8965" max="8965" width="11.875" style="430" customWidth="1"/>
    <col min="8966" max="9201" width="9" style="430"/>
    <col min="9202" max="9202" width="5.375" style="430" customWidth="1"/>
    <col min="9203" max="9203" width="20.375" style="430" customWidth="1"/>
    <col min="9204" max="9213" width="10.125" style="430" customWidth="1"/>
    <col min="9214" max="9214" width="1.125" style="430" customWidth="1"/>
    <col min="9215" max="9215" width="49.25" style="430" customWidth="1"/>
    <col min="9216" max="9218" width="12.75" style="430" customWidth="1"/>
    <col min="9219" max="9220" width="13.375" style="430" customWidth="1"/>
    <col min="9221" max="9221" width="11.875" style="430" customWidth="1"/>
    <col min="9222" max="9457" width="9" style="430"/>
    <col min="9458" max="9458" width="5.375" style="430" customWidth="1"/>
    <col min="9459" max="9459" width="20.375" style="430" customWidth="1"/>
    <col min="9460" max="9469" width="10.125" style="430" customWidth="1"/>
    <col min="9470" max="9470" width="1.125" style="430" customWidth="1"/>
    <col min="9471" max="9471" width="49.25" style="430" customWidth="1"/>
    <col min="9472" max="9474" width="12.75" style="430" customWidth="1"/>
    <col min="9475" max="9476" width="13.375" style="430" customWidth="1"/>
    <col min="9477" max="9477" width="11.875" style="430" customWidth="1"/>
    <col min="9478" max="9713" width="9" style="430"/>
    <col min="9714" max="9714" width="5.375" style="430" customWidth="1"/>
    <col min="9715" max="9715" width="20.375" style="430" customWidth="1"/>
    <col min="9716" max="9725" width="10.125" style="430" customWidth="1"/>
    <col min="9726" max="9726" width="1.125" style="430" customWidth="1"/>
    <col min="9727" max="9727" width="49.25" style="430" customWidth="1"/>
    <col min="9728" max="9730" width="12.75" style="430" customWidth="1"/>
    <col min="9731" max="9732" width="13.375" style="430" customWidth="1"/>
    <col min="9733" max="9733" width="11.875" style="430" customWidth="1"/>
    <col min="9734" max="9969" width="9" style="430"/>
    <col min="9970" max="9970" width="5.375" style="430" customWidth="1"/>
    <col min="9971" max="9971" width="20.375" style="430" customWidth="1"/>
    <col min="9972" max="9981" width="10.125" style="430" customWidth="1"/>
    <col min="9982" max="9982" width="1.125" style="430" customWidth="1"/>
    <col min="9983" max="9983" width="49.25" style="430" customWidth="1"/>
    <col min="9984" max="9986" width="12.75" style="430" customWidth="1"/>
    <col min="9987" max="9988" width="13.375" style="430" customWidth="1"/>
    <col min="9989" max="9989" width="11.875" style="430" customWidth="1"/>
    <col min="9990" max="10225" width="9" style="430"/>
    <col min="10226" max="10226" width="5.375" style="430" customWidth="1"/>
    <col min="10227" max="10227" width="20.375" style="430" customWidth="1"/>
    <col min="10228" max="10237" width="10.125" style="430" customWidth="1"/>
    <col min="10238" max="10238" width="1.125" style="430" customWidth="1"/>
    <col min="10239" max="10239" width="49.25" style="430" customWidth="1"/>
    <col min="10240" max="10242" width="12.75" style="430" customWidth="1"/>
    <col min="10243" max="10244" width="13.375" style="430" customWidth="1"/>
    <col min="10245" max="10245" width="11.875" style="430" customWidth="1"/>
    <col min="10246" max="10481" width="9" style="430"/>
    <col min="10482" max="10482" width="5.375" style="430" customWidth="1"/>
    <col min="10483" max="10483" width="20.375" style="430" customWidth="1"/>
    <col min="10484" max="10493" width="10.125" style="430" customWidth="1"/>
    <col min="10494" max="10494" width="1.125" style="430" customWidth="1"/>
    <col min="10495" max="10495" width="49.25" style="430" customWidth="1"/>
    <col min="10496" max="10498" width="12.75" style="430" customWidth="1"/>
    <col min="10499" max="10500" width="13.375" style="430" customWidth="1"/>
    <col min="10501" max="10501" width="11.875" style="430" customWidth="1"/>
    <col min="10502" max="10737" width="9" style="430"/>
    <col min="10738" max="10738" width="5.375" style="430" customWidth="1"/>
    <col min="10739" max="10739" width="20.375" style="430" customWidth="1"/>
    <col min="10740" max="10749" width="10.125" style="430" customWidth="1"/>
    <col min="10750" max="10750" width="1.125" style="430" customWidth="1"/>
    <col min="10751" max="10751" width="49.25" style="430" customWidth="1"/>
    <col min="10752" max="10754" width="12.75" style="430" customWidth="1"/>
    <col min="10755" max="10756" width="13.375" style="430" customWidth="1"/>
    <col min="10757" max="10757" width="11.875" style="430" customWidth="1"/>
    <col min="10758" max="10993" width="9" style="430"/>
    <col min="10994" max="10994" width="5.375" style="430" customWidth="1"/>
    <col min="10995" max="10995" width="20.375" style="430" customWidth="1"/>
    <col min="10996" max="11005" width="10.125" style="430" customWidth="1"/>
    <col min="11006" max="11006" width="1.125" style="430" customWidth="1"/>
    <col min="11007" max="11007" width="49.25" style="430" customWidth="1"/>
    <col min="11008" max="11010" width="12.75" style="430" customWidth="1"/>
    <col min="11011" max="11012" width="13.375" style="430" customWidth="1"/>
    <col min="11013" max="11013" width="11.875" style="430" customWidth="1"/>
    <col min="11014" max="11249" width="9" style="430"/>
    <col min="11250" max="11250" width="5.375" style="430" customWidth="1"/>
    <col min="11251" max="11251" width="20.375" style="430" customWidth="1"/>
    <col min="11252" max="11261" width="10.125" style="430" customWidth="1"/>
    <col min="11262" max="11262" width="1.125" style="430" customWidth="1"/>
    <col min="11263" max="11263" width="49.25" style="430" customWidth="1"/>
    <col min="11264" max="11266" width="12.75" style="430" customWidth="1"/>
    <col min="11267" max="11268" width="13.375" style="430" customWidth="1"/>
    <col min="11269" max="11269" width="11.875" style="430" customWidth="1"/>
    <col min="11270" max="11505" width="9" style="430"/>
    <col min="11506" max="11506" width="5.375" style="430" customWidth="1"/>
    <col min="11507" max="11507" width="20.375" style="430" customWidth="1"/>
    <col min="11508" max="11517" width="10.125" style="430" customWidth="1"/>
    <col min="11518" max="11518" width="1.125" style="430" customWidth="1"/>
    <col min="11519" max="11519" width="49.25" style="430" customWidth="1"/>
    <col min="11520" max="11522" width="12.75" style="430" customWidth="1"/>
    <col min="11523" max="11524" width="13.375" style="430" customWidth="1"/>
    <col min="11525" max="11525" width="11.875" style="430" customWidth="1"/>
    <col min="11526" max="11761" width="9" style="430"/>
    <col min="11762" max="11762" width="5.375" style="430" customWidth="1"/>
    <col min="11763" max="11763" width="20.375" style="430" customWidth="1"/>
    <col min="11764" max="11773" width="10.125" style="430" customWidth="1"/>
    <col min="11774" max="11774" width="1.125" style="430" customWidth="1"/>
    <col min="11775" max="11775" width="49.25" style="430" customWidth="1"/>
    <col min="11776" max="11778" width="12.75" style="430" customWidth="1"/>
    <col min="11779" max="11780" width="13.375" style="430" customWidth="1"/>
    <col min="11781" max="11781" width="11.875" style="430" customWidth="1"/>
    <col min="11782" max="12017" width="9" style="430"/>
    <col min="12018" max="12018" width="5.375" style="430" customWidth="1"/>
    <col min="12019" max="12019" width="20.375" style="430" customWidth="1"/>
    <col min="12020" max="12029" width="10.125" style="430" customWidth="1"/>
    <col min="12030" max="12030" width="1.125" style="430" customWidth="1"/>
    <col min="12031" max="12031" width="49.25" style="430" customWidth="1"/>
    <col min="12032" max="12034" width="12.75" style="430" customWidth="1"/>
    <col min="12035" max="12036" width="13.375" style="430" customWidth="1"/>
    <col min="12037" max="12037" width="11.875" style="430" customWidth="1"/>
    <col min="12038" max="12273" width="9" style="430"/>
    <col min="12274" max="12274" width="5.375" style="430" customWidth="1"/>
    <col min="12275" max="12275" width="20.375" style="430" customWidth="1"/>
    <col min="12276" max="12285" width="10.125" style="430" customWidth="1"/>
    <col min="12286" max="12286" width="1.125" style="430" customWidth="1"/>
    <col min="12287" max="12287" width="49.25" style="430" customWidth="1"/>
    <col min="12288" max="12290" width="12.75" style="430" customWidth="1"/>
    <col min="12291" max="12292" width="13.375" style="430" customWidth="1"/>
    <col min="12293" max="12293" width="11.875" style="430" customWidth="1"/>
    <col min="12294" max="12529" width="9" style="430"/>
    <col min="12530" max="12530" width="5.375" style="430" customWidth="1"/>
    <col min="12531" max="12531" width="20.375" style="430" customWidth="1"/>
    <col min="12532" max="12541" width="10.125" style="430" customWidth="1"/>
    <col min="12542" max="12542" width="1.125" style="430" customWidth="1"/>
    <col min="12543" max="12543" width="49.25" style="430" customWidth="1"/>
    <col min="12544" max="12546" width="12.75" style="430" customWidth="1"/>
    <col min="12547" max="12548" width="13.375" style="430" customWidth="1"/>
    <col min="12549" max="12549" width="11.875" style="430" customWidth="1"/>
    <col min="12550" max="12785" width="9" style="430"/>
    <col min="12786" max="12786" width="5.375" style="430" customWidth="1"/>
    <col min="12787" max="12787" width="20.375" style="430" customWidth="1"/>
    <col min="12788" max="12797" width="10.125" style="430" customWidth="1"/>
    <col min="12798" max="12798" width="1.125" style="430" customWidth="1"/>
    <col min="12799" max="12799" width="49.25" style="430" customWidth="1"/>
    <col min="12800" max="12802" width="12.75" style="430" customWidth="1"/>
    <col min="12803" max="12804" width="13.375" style="430" customWidth="1"/>
    <col min="12805" max="12805" width="11.875" style="430" customWidth="1"/>
    <col min="12806" max="13041" width="9" style="430"/>
    <col min="13042" max="13042" width="5.375" style="430" customWidth="1"/>
    <col min="13043" max="13043" width="20.375" style="430" customWidth="1"/>
    <col min="13044" max="13053" width="10.125" style="430" customWidth="1"/>
    <col min="13054" max="13054" width="1.125" style="430" customWidth="1"/>
    <col min="13055" max="13055" width="49.25" style="430" customWidth="1"/>
    <col min="13056" max="13058" width="12.75" style="430" customWidth="1"/>
    <col min="13059" max="13060" width="13.375" style="430" customWidth="1"/>
    <col min="13061" max="13061" width="11.875" style="430" customWidth="1"/>
    <col min="13062" max="13297" width="9" style="430"/>
    <col min="13298" max="13298" width="5.375" style="430" customWidth="1"/>
    <col min="13299" max="13299" width="20.375" style="430" customWidth="1"/>
    <col min="13300" max="13309" width="10.125" style="430" customWidth="1"/>
    <col min="13310" max="13310" width="1.125" style="430" customWidth="1"/>
    <col min="13311" max="13311" width="49.25" style="430" customWidth="1"/>
    <col min="13312" max="13314" width="12.75" style="430" customWidth="1"/>
    <col min="13315" max="13316" width="13.375" style="430" customWidth="1"/>
    <col min="13317" max="13317" width="11.875" style="430" customWidth="1"/>
    <col min="13318" max="13553" width="9" style="430"/>
    <col min="13554" max="13554" width="5.375" style="430" customWidth="1"/>
    <col min="13555" max="13555" width="20.375" style="430" customWidth="1"/>
    <col min="13556" max="13565" width="10.125" style="430" customWidth="1"/>
    <col min="13566" max="13566" width="1.125" style="430" customWidth="1"/>
    <col min="13567" max="13567" width="49.25" style="430" customWidth="1"/>
    <col min="13568" max="13570" width="12.75" style="430" customWidth="1"/>
    <col min="13571" max="13572" width="13.375" style="430" customWidth="1"/>
    <col min="13573" max="13573" width="11.875" style="430" customWidth="1"/>
    <col min="13574" max="13809" width="9" style="430"/>
    <col min="13810" max="13810" width="5.375" style="430" customWidth="1"/>
    <col min="13811" max="13811" width="20.375" style="430" customWidth="1"/>
    <col min="13812" max="13821" width="10.125" style="430" customWidth="1"/>
    <col min="13822" max="13822" width="1.125" style="430" customWidth="1"/>
    <col min="13823" max="13823" width="49.25" style="430" customWidth="1"/>
    <col min="13824" max="13826" width="12.75" style="430" customWidth="1"/>
    <col min="13827" max="13828" width="13.375" style="430" customWidth="1"/>
    <col min="13829" max="13829" width="11.875" style="430" customWidth="1"/>
    <col min="13830" max="14065" width="9" style="430"/>
    <col min="14066" max="14066" width="5.375" style="430" customWidth="1"/>
    <col min="14067" max="14067" width="20.375" style="430" customWidth="1"/>
    <col min="14068" max="14077" width="10.125" style="430" customWidth="1"/>
    <col min="14078" max="14078" width="1.125" style="430" customWidth="1"/>
    <col min="14079" max="14079" width="49.25" style="430" customWidth="1"/>
    <col min="14080" max="14082" width="12.75" style="430" customWidth="1"/>
    <col min="14083" max="14084" width="13.375" style="430" customWidth="1"/>
    <col min="14085" max="14085" width="11.875" style="430" customWidth="1"/>
    <col min="14086" max="14321" width="9" style="430"/>
    <col min="14322" max="14322" width="5.375" style="430" customWidth="1"/>
    <col min="14323" max="14323" width="20.375" style="430" customWidth="1"/>
    <col min="14324" max="14333" width="10.125" style="430" customWidth="1"/>
    <col min="14334" max="14334" width="1.125" style="430" customWidth="1"/>
    <col min="14335" max="14335" width="49.25" style="430" customWidth="1"/>
    <col min="14336" max="14338" width="12.75" style="430" customWidth="1"/>
    <col min="14339" max="14340" width="13.375" style="430" customWidth="1"/>
    <col min="14341" max="14341" width="11.875" style="430" customWidth="1"/>
    <col min="14342" max="14577" width="9" style="430"/>
    <col min="14578" max="14578" width="5.375" style="430" customWidth="1"/>
    <col min="14579" max="14579" width="20.375" style="430" customWidth="1"/>
    <col min="14580" max="14589" width="10.125" style="430" customWidth="1"/>
    <col min="14590" max="14590" width="1.125" style="430" customWidth="1"/>
    <col min="14591" max="14591" width="49.25" style="430" customWidth="1"/>
    <col min="14592" max="14594" width="12.75" style="430" customWidth="1"/>
    <col min="14595" max="14596" width="13.375" style="430" customWidth="1"/>
    <col min="14597" max="14597" width="11.875" style="430" customWidth="1"/>
    <col min="14598" max="14833" width="9" style="430"/>
    <col min="14834" max="14834" width="5.375" style="430" customWidth="1"/>
    <col min="14835" max="14835" width="20.375" style="430" customWidth="1"/>
    <col min="14836" max="14845" width="10.125" style="430" customWidth="1"/>
    <col min="14846" max="14846" width="1.125" style="430" customWidth="1"/>
    <col min="14847" max="14847" width="49.25" style="430" customWidth="1"/>
    <col min="14848" max="14850" width="12.75" style="430" customWidth="1"/>
    <col min="14851" max="14852" width="13.375" style="430" customWidth="1"/>
    <col min="14853" max="14853" width="11.875" style="430" customWidth="1"/>
    <col min="14854" max="15089" width="9" style="430"/>
    <col min="15090" max="15090" width="5.375" style="430" customWidth="1"/>
    <col min="15091" max="15091" width="20.375" style="430" customWidth="1"/>
    <col min="15092" max="15101" width="10.125" style="430" customWidth="1"/>
    <col min="15102" max="15102" width="1.125" style="430" customWidth="1"/>
    <col min="15103" max="15103" width="49.25" style="430" customWidth="1"/>
    <col min="15104" max="15106" width="12.75" style="430" customWidth="1"/>
    <col min="15107" max="15108" width="13.375" style="430" customWidth="1"/>
    <col min="15109" max="15109" width="11.875" style="430" customWidth="1"/>
    <col min="15110" max="15345" width="9" style="430"/>
    <col min="15346" max="15346" width="5.375" style="430" customWidth="1"/>
    <col min="15347" max="15347" width="20.375" style="430" customWidth="1"/>
    <col min="15348" max="15357" width="10.125" style="430" customWidth="1"/>
    <col min="15358" max="15358" width="1.125" style="430" customWidth="1"/>
    <col min="15359" max="15359" width="49.25" style="430" customWidth="1"/>
    <col min="15360" max="15362" width="12.75" style="430" customWidth="1"/>
    <col min="15363" max="15364" width="13.375" style="430" customWidth="1"/>
    <col min="15365" max="15365" width="11.875" style="430" customWidth="1"/>
    <col min="15366" max="15601" width="9" style="430"/>
    <col min="15602" max="15602" width="5.375" style="430" customWidth="1"/>
    <col min="15603" max="15603" width="20.375" style="430" customWidth="1"/>
    <col min="15604" max="15613" width="10.125" style="430" customWidth="1"/>
    <col min="15614" max="15614" width="1.125" style="430" customWidth="1"/>
    <col min="15615" max="15615" width="49.25" style="430" customWidth="1"/>
    <col min="15616" max="15618" width="12.75" style="430" customWidth="1"/>
    <col min="15619" max="15620" width="13.375" style="430" customWidth="1"/>
    <col min="15621" max="15621" width="11.875" style="430" customWidth="1"/>
    <col min="15622" max="15857" width="9" style="430"/>
    <col min="15858" max="15858" width="5.375" style="430" customWidth="1"/>
    <col min="15859" max="15859" width="20.375" style="430" customWidth="1"/>
    <col min="15860" max="15869" width="10.125" style="430" customWidth="1"/>
    <col min="15870" max="15870" width="1.125" style="430" customWidth="1"/>
    <col min="15871" max="15871" width="49.25" style="430" customWidth="1"/>
    <col min="15872" max="15874" width="12.75" style="430" customWidth="1"/>
    <col min="15875" max="15876" width="13.375" style="430" customWidth="1"/>
    <col min="15877" max="15877" width="11.875" style="430" customWidth="1"/>
    <col min="15878" max="16113" width="9" style="430"/>
    <col min="16114" max="16114" width="5.375" style="430" customWidth="1"/>
    <col min="16115" max="16115" width="20.375" style="430" customWidth="1"/>
    <col min="16116" max="16125" width="10.125" style="430" customWidth="1"/>
    <col min="16126" max="16126" width="1.125" style="430" customWidth="1"/>
    <col min="16127" max="16127" width="49.25" style="430" customWidth="1"/>
    <col min="16128" max="16130" width="12.75" style="430" customWidth="1"/>
    <col min="16131" max="16132" width="13.375" style="430" customWidth="1"/>
    <col min="16133" max="16133" width="11.875" style="430" customWidth="1"/>
    <col min="16134" max="16384" width="9" style="430"/>
  </cols>
  <sheetData>
    <row r="1" spans="1:9" ht="27.95" customHeight="1">
      <c r="A1" s="4754" t="s">
        <v>359</v>
      </c>
      <c r="B1" s="4754"/>
      <c r="C1" s="4754"/>
      <c r="D1" s="4754"/>
      <c r="E1" s="4754"/>
      <c r="F1" s="4754"/>
      <c r="G1" s="4754"/>
      <c r="H1" s="4754"/>
      <c r="I1" s="4754"/>
    </row>
    <row r="2" spans="1:9" ht="27.95" customHeight="1">
      <c r="A2" s="431"/>
      <c r="B2" s="431"/>
      <c r="C2" s="431"/>
      <c r="D2" s="431"/>
      <c r="E2" s="431"/>
      <c r="F2" s="431"/>
      <c r="G2" s="431"/>
      <c r="H2" s="431"/>
      <c r="I2" s="431"/>
    </row>
    <row r="3" spans="1:9" ht="27.95" customHeight="1">
      <c r="A3" s="4755" t="s">
        <v>132</v>
      </c>
      <c r="B3" s="4755" t="s">
        <v>133</v>
      </c>
      <c r="C3" s="4757" t="s">
        <v>134</v>
      </c>
      <c r="D3" s="4758"/>
      <c r="E3" s="4757" t="s">
        <v>135</v>
      </c>
      <c r="F3" s="4758"/>
      <c r="G3" s="4758"/>
      <c r="H3" s="4758"/>
      <c r="I3" s="4759"/>
    </row>
    <row r="4" spans="1:9" ht="27.95" customHeight="1">
      <c r="A4" s="4756"/>
      <c r="B4" s="4756"/>
      <c r="C4" s="425" t="s">
        <v>136</v>
      </c>
      <c r="D4" s="432" t="s">
        <v>137</v>
      </c>
      <c r="E4" s="425" t="s">
        <v>663</v>
      </c>
      <c r="F4" s="425" t="s">
        <v>70</v>
      </c>
      <c r="G4" s="425" t="s">
        <v>37</v>
      </c>
      <c r="H4" s="425" t="s">
        <v>22</v>
      </c>
      <c r="I4" s="425" t="s">
        <v>20</v>
      </c>
    </row>
    <row r="5" spans="1:9" ht="27.95" customHeight="1">
      <c r="A5" s="433">
        <v>1</v>
      </c>
      <c r="B5" s="434" t="s">
        <v>360</v>
      </c>
      <c r="C5" s="435" t="e">
        <f>'GOAL(เป้าหมาย)'!#REF!</f>
        <v>#REF!</v>
      </c>
      <c r="D5" s="435" t="e">
        <f>'GOAL(เป้าหมาย)'!#REF!</f>
        <v>#REF!</v>
      </c>
      <c r="E5" s="437"/>
      <c r="F5" s="437"/>
      <c r="G5" s="437"/>
      <c r="H5" s="437"/>
      <c r="I5" s="438">
        <f>SUM(E5:H5)</f>
        <v>0</v>
      </c>
    </row>
    <row r="6" spans="1:9" ht="27.95" customHeight="1">
      <c r="A6" s="439">
        <v>2</v>
      </c>
      <c r="B6" s="440" t="s">
        <v>64</v>
      </c>
      <c r="C6" s="436" t="str">
        <f>'C1(CR1 และ  CR2)(ลูกค้า)'!B184</f>
        <v xml:space="preserve">แจ้งค่าไฟฟ้า และข่าวสารต่างๆ เพิ่มขึ้นร้อยละ 10 เทียบกับปี 2558  </v>
      </c>
      <c r="D6" s="436">
        <f>'C1(CR1 และ  CR2)(ลูกค้า)'!C184</f>
        <v>0</v>
      </c>
      <c r="E6" s="441"/>
      <c r="F6" s="441"/>
      <c r="G6" s="441"/>
      <c r="H6" s="441"/>
      <c r="I6" s="442">
        <f>SUM(E6:H6)</f>
        <v>0</v>
      </c>
    </row>
    <row r="7" spans="1:9" ht="27.95" customHeight="1">
      <c r="A7" s="439">
        <v>3</v>
      </c>
      <c r="B7" s="440" t="s">
        <v>138</v>
      </c>
      <c r="C7" s="436" t="e">
        <f>'I7 IP1-2 นวัตกรรม'!#REF!</f>
        <v>#REF!</v>
      </c>
      <c r="D7" s="436" t="e">
        <f>'I7 IP1-2 นวัตกรรม'!#REF!</f>
        <v>#REF!</v>
      </c>
      <c r="E7" s="441"/>
      <c r="F7" s="441"/>
      <c r="G7" s="441"/>
      <c r="H7" s="441"/>
      <c r="I7" s="442">
        <f>SUM(E7:H7)</f>
        <v>0</v>
      </c>
    </row>
    <row r="8" spans="1:9" ht="27.95" customHeight="1">
      <c r="A8" s="439">
        <v>4</v>
      </c>
      <c r="B8" s="440" t="s">
        <v>139</v>
      </c>
      <c r="C8" s="443" t="e">
        <f>#REF!</f>
        <v>#REF!</v>
      </c>
      <c r="D8" s="443" t="e">
        <f>#REF!</f>
        <v>#REF!</v>
      </c>
      <c r="E8" s="441"/>
      <c r="F8" s="441"/>
      <c r="G8" s="441"/>
      <c r="H8" s="441"/>
      <c r="I8" s="442">
        <f>SUM(E8:H8)</f>
        <v>0</v>
      </c>
    </row>
    <row r="9" spans="1:9" ht="27.95" customHeight="1">
      <c r="A9" s="107"/>
      <c r="B9" s="108"/>
      <c r="C9" s="429" t="e">
        <f>SUM(C5:C8)</f>
        <v>#REF!</v>
      </c>
      <c r="D9" s="429" t="e">
        <f t="shared" ref="D9:I9" si="0">SUM(D5:D8)</f>
        <v>#REF!</v>
      </c>
      <c r="E9" s="109">
        <f t="shared" si="0"/>
        <v>0</v>
      </c>
      <c r="F9" s="110">
        <f t="shared" si="0"/>
        <v>0</v>
      </c>
      <c r="G9" s="110">
        <f t="shared" si="0"/>
        <v>0</v>
      </c>
      <c r="H9" s="110">
        <f t="shared" si="0"/>
        <v>0</v>
      </c>
      <c r="I9" s="111">
        <f t="shared" si="0"/>
        <v>0</v>
      </c>
    </row>
    <row r="11" spans="1:9" ht="27.95" customHeight="1" thickBot="1">
      <c r="B11" s="8"/>
      <c r="F11" s="449" t="s">
        <v>744</v>
      </c>
      <c r="G11" s="449" t="s">
        <v>745</v>
      </c>
    </row>
    <row r="12" spans="1:9" ht="27.95" customHeight="1" thickTop="1" thickBot="1">
      <c r="B12" s="4767" t="s">
        <v>701</v>
      </c>
      <c r="C12" s="4768"/>
      <c r="D12" s="4768"/>
      <c r="E12" s="4769"/>
      <c r="F12" s="518">
        <v>5</v>
      </c>
      <c r="G12" s="518">
        <v>8</v>
      </c>
    </row>
    <row r="13" spans="1:9" ht="27.95" customHeight="1" thickTop="1" thickBot="1">
      <c r="B13" s="4770" t="s">
        <v>700</v>
      </c>
      <c r="C13" s="4771"/>
      <c r="D13" s="4771"/>
      <c r="E13" s="4772"/>
      <c r="F13" s="518">
        <v>3</v>
      </c>
      <c r="G13" s="518">
        <v>4</v>
      </c>
    </row>
    <row r="14" spans="1:9" ht="27.95" customHeight="1" thickTop="1" thickBot="1">
      <c r="B14" s="4767" t="s">
        <v>702</v>
      </c>
      <c r="C14" s="4768"/>
      <c r="D14" s="4768"/>
      <c r="E14" s="4769"/>
      <c r="F14" s="518">
        <v>4</v>
      </c>
      <c r="G14" s="518">
        <v>5</v>
      </c>
    </row>
    <row r="15" spans="1:9" ht="27.95" customHeight="1" thickTop="1" thickBot="1">
      <c r="B15" s="4770" t="s">
        <v>703</v>
      </c>
      <c r="C15" s="4771"/>
      <c r="D15" s="4771"/>
      <c r="E15" s="4772"/>
      <c r="F15" s="518">
        <v>11</v>
      </c>
      <c r="G15" s="518">
        <v>16</v>
      </c>
    </row>
    <row r="16" spans="1:9" ht="27.95" customHeight="1" thickTop="1" thickBot="1">
      <c r="B16" s="4773" t="s">
        <v>20</v>
      </c>
      <c r="C16" s="4774"/>
      <c r="D16" s="4774"/>
      <c r="E16" s="4775"/>
      <c r="F16" s="519">
        <f>SUM(F12:F15)</f>
        <v>23</v>
      </c>
      <c r="G16" s="519">
        <f>SUM(G12:G15)</f>
        <v>33</v>
      </c>
    </row>
    <row r="17" spans="1:15" ht="27.95" customHeight="1" thickTop="1"/>
    <row r="19" spans="1:15" ht="27.95" customHeight="1">
      <c r="F19" s="4765" t="s">
        <v>136</v>
      </c>
      <c r="G19" s="4765"/>
      <c r="H19" s="4765"/>
      <c r="I19" s="4765"/>
      <c r="J19" s="4765"/>
      <c r="K19" s="4765"/>
      <c r="L19" s="4778" t="s">
        <v>137</v>
      </c>
      <c r="M19" s="4778"/>
      <c r="N19" s="4778"/>
      <c r="O19" s="4778"/>
    </row>
    <row r="20" spans="1:15" ht="27.95" customHeight="1">
      <c r="A20" s="4761" t="s">
        <v>701</v>
      </c>
      <c r="B20" s="4762"/>
      <c r="C20" s="4762"/>
      <c r="D20" s="4762"/>
      <c r="F20" s="4760" t="s">
        <v>746</v>
      </c>
      <c r="G20" s="4760"/>
      <c r="H20" s="4760"/>
      <c r="I20" s="4760"/>
      <c r="J20" s="4760"/>
      <c r="K20" s="4760"/>
      <c r="L20" s="4760" t="s">
        <v>752</v>
      </c>
      <c r="M20" s="4760"/>
      <c r="N20" s="4760"/>
      <c r="O20" s="4760"/>
    </row>
    <row r="21" spans="1:15" ht="27.95" customHeight="1">
      <c r="A21" s="4766"/>
      <c r="B21" s="4766"/>
      <c r="C21" s="4766"/>
      <c r="F21" s="4760" t="s">
        <v>747</v>
      </c>
      <c r="G21" s="4760"/>
      <c r="H21" s="4760"/>
      <c r="I21" s="4760"/>
      <c r="J21" s="4760"/>
      <c r="K21" s="4760"/>
      <c r="L21" s="4760" t="s">
        <v>753</v>
      </c>
      <c r="M21" s="4760"/>
      <c r="N21" s="4760"/>
      <c r="O21" s="4760"/>
    </row>
    <row r="22" spans="1:15" ht="27.95" customHeight="1">
      <c r="B22" s="4776"/>
      <c r="C22" s="4776"/>
      <c r="D22" s="4776"/>
      <c r="E22" s="4776"/>
      <c r="F22" s="4760" t="s">
        <v>748</v>
      </c>
      <c r="G22" s="4760"/>
      <c r="H22" s="4760"/>
      <c r="I22" s="4760"/>
      <c r="J22" s="4760"/>
      <c r="K22" s="4760"/>
      <c r="L22" s="4760" t="s">
        <v>754</v>
      </c>
      <c r="M22" s="4760"/>
      <c r="N22" s="4760"/>
      <c r="O22" s="4760"/>
    </row>
    <row r="23" spans="1:15" ht="27.95" customHeight="1">
      <c r="B23" s="4776"/>
      <c r="C23" s="4776"/>
      <c r="D23" s="4776"/>
      <c r="E23" s="4776"/>
      <c r="F23" s="4760" t="s">
        <v>749</v>
      </c>
      <c r="G23" s="4760"/>
      <c r="H23" s="4760"/>
      <c r="I23" s="4760"/>
      <c r="J23" s="4760"/>
      <c r="K23" s="4760"/>
      <c r="L23" s="4760" t="s">
        <v>755</v>
      </c>
      <c r="M23" s="4760"/>
      <c r="N23" s="4760"/>
      <c r="O23" s="4760"/>
    </row>
    <row r="24" spans="1:15" ht="27.95" customHeight="1">
      <c r="B24" s="4776"/>
      <c r="C24" s="4776"/>
      <c r="D24" s="4776"/>
      <c r="E24" s="4776"/>
      <c r="F24" s="4760" t="s">
        <v>750</v>
      </c>
      <c r="G24" s="4760"/>
      <c r="H24" s="4760"/>
      <c r="I24" s="4760"/>
      <c r="J24" s="4760"/>
      <c r="K24" s="4760"/>
      <c r="L24" s="4760" t="s">
        <v>756</v>
      </c>
      <c r="M24" s="4760"/>
      <c r="N24" s="4760"/>
      <c r="O24" s="4760"/>
    </row>
    <row r="25" spans="1:15" ht="27.95" customHeight="1">
      <c r="B25" s="4776"/>
      <c r="C25" s="4776"/>
      <c r="D25" s="4776"/>
      <c r="E25" s="4776"/>
      <c r="F25" s="4766"/>
      <c r="G25" s="4766"/>
      <c r="H25" s="4766"/>
      <c r="I25" s="4766"/>
      <c r="J25" s="4766"/>
      <c r="K25" s="4766"/>
      <c r="L25" s="4760" t="s">
        <v>758</v>
      </c>
      <c r="M25" s="4760"/>
      <c r="N25" s="4760"/>
      <c r="O25" s="4760"/>
    </row>
    <row r="26" spans="1:15" ht="27.95" customHeight="1">
      <c r="B26" s="4776"/>
      <c r="C26" s="4776"/>
      <c r="D26" s="4776"/>
      <c r="E26" s="4776"/>
      <c r="F26" s="4766"/>
      <c r="G26" s="4766"/>
      <c r="H26" s="4766"/>
      <c r="I26" s="4766"/>
      <c r="J26" s="4766"/>
      <c r="K26" s="4766"/>
      <c r="L26" s="4760" t="s">
        <v>751</v>
      </c>
      <c r="M26" s="4760"/>
      <c r="N26" s="4760"/>
      <c r="O26" s="4760"/>
    </row>
    <row r="27" spans="1:15" ht="27.95" customHeight="1">
      <c r="B27" s="4776"/>
      <c r="C27" s="4776"/>
      <c r="D27" s="4776"/>
      <c r="E27" s="4776"/>
      <c r="F27" s="4766"/>
      <c r="G27" s="4766"/>
      <c r="H27" s="4766"/>
      <c r="I27" s="4766"/>
      <c r="J27" s="4766"/>
      <c r="K27" s="4766"/>
      <c r="L27" s="4760" t="s">
        <v>759</v>
      </c>
      <c r="M27" s="4760"/>
      <c r="N27" s="4760"/>
      <c r="O27" s="4760"/>
    </row>
    <row r="28" spans="1:15" ht="27.95" customHeight="1">
      <c r="B28" s="4776"/>
      <c r="C28" s="4776"/>
      <c r="D28" s="4776"/>
      <c r="E28" s="4776"/>
      <c r="F28" s="4766"/>
      <c r="G28" s="4766"/>
      <c r="H28" s="4766"/>
      <c r="I28" s="4766"/>
      <c r="J28" s="4766"/>
      <c r="K28" s="4766"/>
      <c r="L28" s="4760" t="s">
        <v>760</v>
      </c>
      <c r="M28" s="4760"/>
      <c r="N28" s="4760"/>
      <c r="O28" s="4760"/>
    </row>
    <row r="29" spans="1:15" ht="27.95" customHeight="1">
      <c r="B29" s="4777"/>
      <c r="C29" s="4777"/>
      <c r="D29" s="4777"/>
      <c r="E29" s="4777"/>
      <c r="F29" s="4766"/>
      <c r="G29" s="4766"/>
      <c r="H29" s="4766"/>
      <c r="I29" s="4766"/>
      <c r="J29" s="4766"/>
      <c r="K29" s="4766"/>
      <c r="L29" s="4760" t="s">
        <v>757</v>
      </c>
      <c r="M29" s="4760"/>
      <c r="N29" s="4760"/>
      <c r="O29" s="4760"/>
    </row>
    <row r="30" spans="1:15" ht="27.95" customHeight="1">
      <c r="F30" s="4766"/>
      <c r="G30" s="4766"/>
      <c r="H30" s="4766"/>
      <c r="I30" s="4766"/>
      <c r="J30" s="4766"/>
      <c r="K30" s="4766"/>
      <c r="L30" s="4760"/>
      <c r="M30" s="4760"/>
      <c r="N30" s="4760"/>
      <c r="O30" s="4760"/>
    </row>
    <row r="31" spans="1:15" ht="27.95" customHeight="1">
      <c r="A31" s="4763" t="s">
        <v>700</v>
      </c>
      <c r="B31" s="4764"/>
      <c r="C31" s="4764"/>
      <c r="D31" s="4764"/>
      <c r="F31" s="4760" t="s">
        <v>762</v>
      </c>
      <c r="G31" s="4760"/>
      <c r="H31" s="4760"/>
      <c r="I31" s="4760"/>
      <c r="J31" s="4760"/>
      <c r="K31" s="4760"/>
      <c r="L31" s="4760" t="s">
        <v>767</v>
      </c>
      <c r="M31" s="4760"/>
      <c r="N31" s="4760"/>
      <c r="O31" s="4760"/>
    </row>
    <row r="32" spans="1:15" ht="27.95" customHeight="1">
      <c r="F32" s="4760" t="s">
        <v>763</v>
      </c>
      <c r="G32" s="4760"/>
      <c r="H32" s="4760"/>
      <c r="I32" s="4760"/>
      <c r="J32" s="4760"/>
      <c r="K32" s="4760"/>
      <c r="L32" s="4760" t="s">
        <v>768</v>
      </c>
      <c r="M32" s="4760"/>
      <c r="N32" s="4760"/>
      <c r="O32" s="4760"/>
    </row>
    <row r="33" spans="1:15" ht="27.95" customHeight="1">
      <c r="F33" s="4760" t="s">
        <v>764</v>
      </c>
      <c r="G33" s="4760"/>
      <c r="H33" s="4760"/>
      <c r="I33" s="4760"/>
      <c r="J33" s="4760"/>
      <c r="K33" s="4760"/>
      <c r="L33" s="4760" t="s">
        <v>769</v>
      </c>
      <c r="M33" s="4760"/>
      <c r="N33" s="4760"/>
      <c r="O33" s="4760"/>
    </row>
    <row r="34" spans="1:15" ht="27.95" customHeight="1">
      <c r="F34" s="4760" t="s">
        <v>765</v>
      </c>
      <c r="G34" s="4760"/>
      <c r="H34" s="4760"/>
      <c r="I34" s="4760"/>
      <c r="J34" s="4760"/>
      <c r="K34" s="4760"/>
      <c r="L34" s="520" t="s">
        <v>770</v>
      </c>
      <c r="M34" s="520"/>
      <c r="N34" s="520"/>
      <c r="O34" s="520"/>
    </row>
    <row r="35" spans="1:15" ht="27.95" customHeight="1">
      <c r="F35" s="4766"/>
      <c r="G35" s="4766"/>
      <c r="H35" s="4766"/>
      <c r="I35" s="4766"/>
      <c r="J35" s="4766"/>
      <c r="K35" s="4766"/>
      <c r="L35" s="520" t="s">
        <v>766</v>
      </c>
      <c r="M35" s="520"/>
      <c r="N35" s="520"/>
      <c r="O35" s="520"/>
    </row>
    <row r="36" spans="1:15" ht="27.95" customHeight="1">
      <c r="F36" s="4766"/>
      <c r="G36" s="4766"/>
      <c r="H36" s="4766"/>
      <c r="I36" s="4766"/>
      <c r="J36" s="4766"/>
      <c r="K36" s="4766"/>
      <c r="L36" s="4760" t="s">
        <v>771</v>
      </c>
      <c r="M36" s="4760"/>
      <c r="N36" s="4760"/>
      <c r="O36" s="4760"/>
    </row>
    <row r="37" spans="1:15" ht="27.95" customHeight="1">
      <c r="F37" s="4766"/>
      <c r="G37" s="4766"/>
      <c r="H37" s="4766"/>
      <c r="I37" s="4766"/>
      <c r="J37" s="4766"/>
      <c r="K37" s="4766"/>
    </row>
    <row r="38" spans="1:15" ht="27.95" customHeight="1">
      <c r="A38" s="4761" t="s">
        <v>702</v>
      </c>
      <c r="B38" s="4762"/>
      <c r="C38" s="4762"/>
      <c r="D38" s="4762"/>
      <c r="F38" s="4760" t="s">
        <v>772</v>
      </c>
      <c r="G38" s="4760"/>
      <c r="H38" s="4760"/>
      <c r="I38" s="4760"/>
      <c r="J38" s="4760"/>
      <c r="K38" s="4760"/>
      <c r="L38" s="4760"/>
      <c r="M38" s="4760"/>
      <c r="N38" s="4760"/>
      <c r="O38" s="4760"/>
    </row>
    <row r="39" spans="1:15" ht="27.95" customHeight="1">
      <c r="F39" s="4760" t="s">
        <v>773</v>
      </c>
      <c r="G39" s="4760"/>
      <c r="H39" s="4760"/>
      <c r="I39" s="4760"/>
      <c r="J39" s="4760"/>
      <c r="K39" s="4760"/>
      <c r="L39" s="4760"/>
      <c r="M39" s="4760"/>
      <c r="N39" s="4760"/>
      <c r="O39" s="4760"/>
    </row>
    <row r="40" spans="1:15" ht="27.95" customHeight="1">
      <c r="F40" s="4760" t="s">
        <v>774</v>
      </c>
      <c r="G40" s="4760"/>
      <c r="H40" s="4760"/>
      <c r="I40" s="4760"/>
      <c r="J40" s="4760"/>
      <c r="K40" s="4760"/>
      <c r="L40" s="4760"/>
      <c r="M40" s="4760"/>
      <c r="N40" s="4760"/>
      <c r="O40" s="4760"/>
    </row>
    <row r="41" spans="1:15" ht="27.95" customHeight="1">
      <c r="F41" s="4760" t="s">
        <v>775</v>
      </c>
      <c r="G41" s="4760"/>
      <c r="H41" s="4760"/>
      <c r="I41" s="4760"/>
      <c r="J41" s="4760"/>
      <c r="K41" s="4760"/>
      <c r="L41" s="4760"/>
      <c r="M41" s="4760"/>
      <c r="N41" s="4760"/>
      <c r="O41" s="4760"/>
    </row>
    <row r="42" spans="1:15" ht="27.95" customHeight="1">
      <c r="F42" s="4760" t="s">
        <v>776</v>
      </c>
      <c r="G42" s="4760"/>
      <c r="H42" s="4760"/>
      <c r="I42" s="4760"/>
      <c r="J42" s="4760"/>
      <c r="K42" s="4760"/>
      <c r="L42" s="4760"/>
      <c r="M42" s="4760"/>
      <c r="N42" s="4760"/>
      <c r="O42" s="4760"/>
    </row>
    <row r="43" spans="1:15" ht="27.95" customHeight="1">
      <c r="F43" s="4760" t="s">
        <v>777</v>
      </c>
      <c r="G43" s="4760"/>
      <c r="H43" s="4760"/>
      <c r="I43" s="4760"/>
      <c r="J43" s="4760"/>
      <c r="K43" s="4760"/>
      <c r="L43" s="4760"/>
      <c r="M43" s="4760"/>
      <c r="N43" s="4760"/>
      <c r="O43" s="4760"/>
    </row>
    <row r="44" spans="1:15" ht="27.95" customHeight="1">
      <c r="F44" s="4766"/>
      <c r="G44" s="4766"/>
      <c r="H44" s="4766"/>
      <c r="I44" s="4766"/>
      <c r="J44" s="4766"/>
      <c r="K44" s="4766"/>
      <c r="L44" s="4760"/>
      <c r="M44" s="4760"/>
      <c r="N44" s="4760"/>
      <c r="O44" s="4760"/>
    </row>
    <row r="45" spans="1:15" ht="27.95" customHeight="1">
      <c r="F45" s="4766"/>
      <c r="G45" s="4766"/>
      <c r="H45" s="4766"/>
      <c r="I45" s="4766"/>
      <c r="J45" s="4766"/>
      <c r="K45" s="4766"/>
      <c r="L45" s="4760"/>
      <c r="M45" s="4760"/>
      <c r="N45" s="4760"/>
      <c r="O45" s="4760"/>
    </row>
    <row r="46" spans="1:15" ht="27.95" customHeight="1">
      <c r="F46" s="4766"/>
      <c r="G46" s="4766"/>
      <c r="H46" s="4766"/>
      <c r="I46" s="4766"/>
      <c r="J46" s="4766"/>
      <c r="K46" s="4766"/>
      <c r="L46" s="4760"/>
      <c r="M46" s="4760"/>
      <c r="N46" s="4760"/>
      <c r="O46" s="4760"/>
    </row>
    <row r="47" spans="1:15" ht="27.95" customHeight="1">
      <c r="F47" s="4766"/>
      <c r="G47" s="4766"/>
      <c r="H47" s="4766"/>
      <c r="I47" s="4766"/>
      <c r="J47" s="4766"/>
      <c r="K47" s="4766"/>
      <c r="L47" s="4760"/>
      <c r="M47" s="4760"/>
      <c r="N47" s="4760"/>
      <c r="O47" s="4760"/>
    </row>
    <row r="48" spans="1:15" ht="27.95" customHeight="1">
      <c r="F48" s="4766"/>
      <c r="G48" s="4766"/>
      <c r="H48" s="4766"/>
      <c r="I48" s="4766"/>
      <c r="J48" s="4766"/>
      <c r="K48" s="4766"/>
      <c r="L48" s="4760"/>
      <c r="M48" s="4760"/>
      <c r="N48" s="4760"/>
      <c r="O48" s="4760"/>
    </row>
    <row r="49" spans="1:15" ht="27.95" customHeight="1">
      <c r="A49" s="4763" t="s">
        <v>703</v>
      </c>
      <c r="B49" s="4764"/>
      <c r="C49" s="4764"/>
      <c r="D49" s="4764"/>
      <c r="F49" s="4766"/>
      <c r="G49" s="4766"/>
      <c r="H49" s="4766"/>
      <c r="I49" s="4766"/>
      <c r="J49" s="4766"/>
      <c r="K49" s="4766"/>
      <c r="L49" s="4760"/>
      <c r="M49" s="4760"/>
      <c r="N49" s="4760"/>
      <c r="O49" s="4760"/>
    </row>
    <row r="50" spans="1:15" ht="27.95" customHeight="1">
      <c r="F50" s="4766"/>
      <c r="G50" s="4766"/>
      <c r="H50" s="4766"/>
      <c r="I50" s="4766"/>
      <c r="J50" s="4766"/>
      <c r="K50" s="4766"/>
      <c r="L50" s="4760"/>
      <c r="M50" s="4760"/>
      <c r="N50" s="4760"/>
      <c r="O50" s="4760"/>
    </row>
    <row r="51" spans="1:15" ht="27.95" customHeight="1">
      <c r="F51" s="4766"/>
      <c r="G51" s="4766"/>
      <c r="H51" s="4766"/>
      <c r="I51" s="4766"/>
      <c r="J51" s="4766"/>
      <c r="K51" s="4766"/>
      <c r="L51" s="4760"/>
      <c r="M51" s="4760"/>
      <c r="N51" s="4760"/>
      <c r="O51" s="4760"/>
    </row>
    <row r="52" spans="1:15" ht="27.95" customHeight="1">
      <c r="F52" s="4766"/>
      <c r="G52" s="4766"/>
      <c r="H52" s="4766"/>
      <c r="I52" s="4766"/>
      <c r="J52" s="4766"/>
      <c r="K52" s="4766"/>
      <c r="L52" s="4760"/>
      <c r="M52" s="4760"/>
      <c r="N52" s="4760"/>
      <c r="O52" s="4760"/>
    </row>
    <row r="53" spans="1:15" ht="27.95" customHeight="1">
      <c r="F53" s="4766"/>
      <c r="G53" s="4766"/>
      <c r="H53" s="4766"/>
      <c r="I53" s="4766"/>
      <c r="J53" s="4766"/>
      <c r="K53" s="4766"/>
      <c r="L53" s="4760"/>
      <c r="M53" s="4760"/>
      <c r="N53" s="4760"/>
      <c r="O53" s="4760"/>
    </row>
    <row r="54" spans="1:15" ht="27.95" customHeight="1">
      <c r="F54" s="4766"/>
      <c r="G54" s="4766"/>
      <c r="H54" s="4766"/>
      <c r="I54" s="4766"/>
      <c r="J54" s="4766"/>
      <c r="K54" s="4766"/>
      <c r="L54" s="4760"/>
      <c r="M54" s="4760"/>
      <c r="N54" s="4760"/>
      <c r="O54" s="4760"/>
    </row>
    <row r="55" spans="1:15" ht="27.95" customHeight="1">
      <c r="F55" s="4766"/>
      <c r="G55" s="4766"/>
      <c r="H55" s="4766"/>
      <c r="I55" s="4766"/>
      <c r="J55" s="4766"/>
      <c r="K55" s="4766"/>
      <c r="L55" s="4760"/>
      <c r="M55" s="4760"/>
      <c r="N55" s="4760"/>
      <c r="O55" s="4760"/>
    </row>
    <row r="56" spans="1:15" ht="27.95" customHeight="1">
      <c r="F56" s="4766"/>
      <c r="G56" s="4766"/>
      <c r="H56" s="4766"/>
      <c r="I56" s="4766"/>
      <c r="J56" s="4766"/>
      <c r="K56" s="4766"/>
      <c r="L56" s="4760"/>
      <c r="M56" s="4760"/>
      <c r="N56" s="4760"/>
      <c r="O56" s="4760"/>
    </row>
    <row r="57" spans="1:15" ht="27.95" customHeight="1">
      <c r="F57" s="4766"/>
      <c r="G57" s="4766"/>
      <c r="H57" s="4766"/>
      <c r="I57" s="4766"/>
      <c r="J57" s="4766"/>
      <c r="K57" s="4766"/>
      <c r="L57" s="4760"/>
      <c r="M57" s="4760"/>
      <c r="N57" s="4760"/>
      <c r="O57" s="4760"/>
    </row>
    <row r="58" spans="1:15" ht="27.95" customHeight="1">
      <c r="F58" s="4766"/>
      <c r="G58" s="4766"/>
      <c r="H58" s="4766"/>
      <c r="I58" s="4766"/>
      <c r="J58" s="4766"/>
      <c r="K58" s="4766"/>
      <c r="L58" s="4760"/>
      <c r="M58" s="4760"/>
      <c r="N58" s="4760"/>
      <c r="O58" s="4760"/>
    </row>
    <row r="59" spans="1:15" ht="27.95" customHeight="1">
      <c r="F59" s="4766"/>
      <c r="G59" s="4766"/>
      <c r="H59" s="4766"/>
      <c r="I59" s="4766"/>
      <c r="J59" s="4766"/>
      <c r="K59" s="4766"/>
      <c r="L59" s="4760"/>
      <c r="M59" s="4760"/>
      <c r="N59" s="4760"/>
      <c r="O59" s="4760"/>
    </row>
    <row r="60" spans="1:15" ht="27.95" customHeight="1">
      <c r="F60" s="4766"/>
      <c r="G60" s="4766"/>
      <c r="H60" s="4766"/>
      <c r="I60" s="4766"/>
      <c r="J60" s="4766"/>
      <c r="K60" s="4766"/>
      <c r="L60" s="4760"/>
      <c r="M60" s="4760"/>
      <c r="N60" s="4760"/>
      <c r="O60" s="4760"/>
    </row>
    <row r="61" spans="1:15" ht="27.95" customHeight="1">
      <c r="F61" s="4766"/>
      <c r="G61" s="4766"/>
      <c r="H61" s="4766"/>
      <c r="I61" s="4766"/>
      <c r="J61" s="4766"/>
      <c r="K61" s="4766"/>
      <c r="L61" s="4760"/>
      <c r="M61" s="4760"/>
      <c r="N61" s="4760"/>
      <c r="O61" s="4760"/>
    </row>
    <row r="62" spans="1:15" ht="27.95" customHeight="1">
      <c r="F62" s="4766"/>
      <c r="G62" s="4766"/>
      <c r="H62" s="4766"/>
      <c r="I62" s="4766"/>
      <c r="J62" s="4766"/>
      <c r="K62" s="4766"/>
      <c r="L62" s="4760"/>
      <c r="M62" s="4760"/>
      <c r="N62" s="4760"/>
      <c r="O62" s="4760"/>
    </row>
    <row r="63" spans="1:15" ht="27.95" customHeight="1">
      <c r="F63" s="4766"/>
      <c r="G63" s="4766"/>
      <c r="H63" s="4766"/>
      <c r="I63" s="4766"/>
      <c r="J63" s="4766"/>
      <c r="K63" s="4766"/>
      <c r="L63" s="4760"/>
      <c r="M63" s="4760"/>
      <c r="N63" s="4760"/>
      <c r="O63" s="4760"/>
    </row>
    <row r="64" spans="1:15" ht="27.95" customHeight="1">
      <c r="F64" s="4766"/>
      <c r="G64" s="4766"/>
      <c r="H64" s="4766"/>
      <c r="I64" s="4766"/>
      <c r="J64" s="4766"/>
      <c r="K64" s="4766"/>
      <c r="L64" s="4760"/>
      <c r="M64" s="4760"/>
      <c r="N64" s="4760"/>
      <c r="O64" s="4760"/>
    </row>
    <row r="65" spans="6:15" ht="27.95" customHeight="1">
      <c r="F65" s="4766"/>
      <c r="G65" s="4766"/>
      <c r="H65" s="4766"/>
      <c r="I65" s="4766"/>
      <c r="J65" s="4766"/>
      <c r="K65" s="4766"/>
      <c r="L65" s="4760"/>
      <c r="M65" s="4760"/>
      <c r="N65" s="4760"/>
      <c r="O65" s="4760"/>
    </row>
    <row r="66" spans="6:15" ht="27.95" customHeight="1">
      <c r="F66" s="4766"/>
      <c r="G66" s="4766"/>
      <c r="H66" s="4766"/>
      <c r="I66" s="4766"/>
      <c r="J66" s="4766"/>
      <c r="K66" s="4766"/>
      <c r="L66" s="4760"/>
      <c r="M66" s="4760"/>
      <c r="N66" s="4760"/>
      <c r="O66" s="4760"/>
    </row>
    <row r="67" spans="6:15" ht="27.95" customHeight="1">
      <c r="F67" s="4766"/>
      <c r="G67" s="4766"/>
      <c r="H67" s="4766"/>
      <c r="I67" s="4766"/>
      <c r="J67" s="4766"/>
      <c r="K67" s="4766"/>
      <c r="L67" s="4760"/>
      <c r="M67" s="4760"/>
      <c r="N67" s="4760"/>
      <c r="O67" s="4760"/>
    </row>
    <row r="68" spans="6:15" ht="27.95" customHeight="1">
      <c r="F68" s="4766"/>
      <c r="G68" s="4766"/>
      <c r="H68" s="4766"/>
      <c r="I68" s="4766"/>
      <c r="J68" s="4766"/>
      <c r="K68" s="4766"/>
      <c r="L68" s="4760"/>
      <c r="M68" s="4760"/>
      <c r="N68" s="4760"/>
      <c r="O68" s="4760"/>
    </row>
    <row r="69" spans="6:15" ht="27.95" customHeight="1">
      <c r="F69" s="4766"/>
      <c r="G69" s="4766"/>
      <c r="H69" s="4766"/>
      <c r="I69" s="4766"/>
      <c r="J69" s="4766"/>
      <c r="K69" s="4766"/>
      <c r="L69" s="4760"/>
      <c r="M69" s="4760"/>
      <c r="N69" s="4760"/>
      <c r="O69" s="4760"/>
    </row>
    <row r="70" spans="6:15" ht="27.95" customHeight="1">
      <c r="F70" s="4766"/>
      <c r="G70" s="4766"/>
      <c r="H70" s="4766"/>
      <c r="I70" s="4766"/>
      <c r="J70" s="4766"/>
      <c r="K70" s="4766"/>
      <c r="L70" s="4760"/>
      <c r="M70" s="4760"/>
      <c r="N70" s="4760"/>
      <c r="O70" s="4760"/>
    </row>
    <row r="71" spans="6:15" ht="27.95" customHeight="1">
      <c r="F71" s="4766"/>
      <c r="G71" s="4766"/>
      <c r="H71" s="4766"/>
      <c r="I71" s="4766"/>
      <c r="J71" s="4766"/>
      <c r="K71" s="4766"/>
      <c r="L71" s="4760"/>
      <c r="M71" s="4760"/>
      <c r="N71" s="4760"/>
      <c r="O71" s="4760"/>
    </row>
    <row r="72" spans="6:15" ht="27.95" customHeight="1">
      <c r="F72" s="4766"/>
      <c r="G72" s="4766"/>
      <c r="H72" s="4766"/>
      <c r="I72" s="4766"/>
      <c r="J72" s="4766"/>
      <c r="K72" s="4766"/>
      <c r="L72" s="4760"/>
      <c r="M72" s="4760"/>
      <c r="N72" s="4760"/>
      <c r="O72" s="4760"/>
    </row>
    <row r="73" spans="6:15" ht="27.95" customHeight="1">
      <c r="F73" s="4766"/>
      <c r="G73" s="4766"/>
      <c r="H73" s="4766"/>
      <c r="I73" s="4766"/>
      <c r="J73" s="4766"/>
      <c r="K73" s="4766"/>
      <c r="L73" s="4760"/>
      <c r="M73" s="4760"/>
      <c r="N73" s="4760"/>
      <c r="O73" s="4760"/>
    </row>
    <row r="74" spans="6:15" ht="27.95" customHeight="1">
      <c r="F74" s="4766"/>
      <c r="G74" s="4766"/>
      <c r="H74" s="4766"/>
      <c r="I74" s="4766"/>
      <c r="J74" s="4766"/>
      <c r="K74" s="4766"/>
      <c r="L74" s="4760"/>
      <c r="M74" s="4760"/>
      <c r="N74" s="4760"/>
      <c r="O74" s="4760"/>
    </row>
    <row r="75" spans="6:15" ht="27.95" customHeight="1">
      <c r="F75" s="4766"/>
      <c r="G75" s="4766"/>
      <c r="H75" s="4766"/>
      <c r="I75" s="4766"/>
      <c r="J75" s="4766"/>
      <c r="K75" s="4766"/>
      <c r="L75" s="4760"/>
      <c r="M75" s="4760"/>
      <c r="N75" s="4760"/>
      <c r="O75" s="4760"/>
    </row>
    <row r="76" spans="6:15" ht="27.95" customHeight="1">
      <c r="F76" s="4766"/>
      <c r="G76" s="4766"/>
      <c r="H76" s="4766"/>
      <c r="I76" s="4766"/>
      <c r="J76" s="4766"/>
      <c r="K76" s="4766"/>
      <c r="L76" s="4760"/>
      <c r="M76" s="4760"/>
      <c r="N76" s="4760"/>
      <c r="O76" s="4760"/>
    </row>
    <row r="77" spans="6:15" ht="27.95" customHeight="1">
      <c r="F77" s="4766"/>
      <c r="G77" s="4766"/>
      <c r="H77" s="4766"/>
      <c r="I77" s="4766"/>
      <c r="J77" s="4766"/>
      <c r="K77" s="4766"/>
      <c r="L77" s="4760"/>
      <c r="M77" s="4760"/>
      <c r="N77" s="4760"/>
      <c r="O77" s="4760"/>
    </row>
    <row r="78" spans="6:15" ht="27.95" customHeight="1">
      <c r="F78" s="4766"/>
      <c r="G78" s="4766"/>
      <c r="H78" s="4766"/>
      <c r="I78" s="4766"/>
      <c r="J78" s="4766"/>
      <c r="K78" s="4766"/>
      <c r="L78" s="4760"/>
      <c r="M78" s="4760"/>
      <c r="N78" s="4760"/>
      <c r="O78" s="4760"/>
    </row>
    <row r="79" spans="6:15" ht="27.95" customHeight="1">
      <c r="F79" s="4766"/>
      <c r="G79" s="4766"/>
      <c r="H79" s="4766"/>
      <c r="I79" s="4766"/>
      <c r="J79" s="4766"/>
      <c r="K79" s="4766"/>
      <c r="L79" s="4760"/>
      <c r="M79" s="4760"/>
      <c r="N79" s="4760"/>
      <c r="O79" s="4760"/>
    </row>
    <row r="80" spans="6:15" ht="27.95" customHeight="1">
      <c r="F80" s="4766"/>
      <c r="G80" s="4766"/>
      <c r="H80" s="4766"/>
      <c r="I80" s="4766"/>
      <c r="J80" s="4766"/>
      <c r="K80" s="4766"/>
      <c r="L80" s="4760"/>
      <c r="M80" s="4760"/>
      <c r="N80" s="4760"/>
      <c r="O80" s="4760"/>
    </row>
    <row r="81" spans="6:15" ht="27.95" customHeight="1">
      <c r="F81" s="4766"/>
      <c r="G81" s="4766"/>
      <c r="H81" s="4766"/>
      <c r="I81" s="4766"/>
      <c r="J81" s="4766"/>
      <c r="K81" s="4766"/>
      <c r="L81" s="4760"/>
      <c r="M81" s="4760"/>
      <c r="N81" s="4760"/>
      <c r="O81" s="4760"/>
    </row>
    <row r="82" spans="6:15" ht="27.95" customHeight="1">
      <c r="F82" s="4766"/>
      <c r="G82" s="4766"/>
      <c r="H82" s="4766"/>
      <c r="I82" s="4766"/>
      <c r="J82" s="4766"/>
      <c r="K82" s="4766"/>
      <c r="L82" s="4760"/>
      <c r="M82" s="4760"/>
      <c r="N82" s="4760"/>
      <c r="O82" s="4760"/>
    </row>
    <row r="83" spans="6:15" ht="27.95" customHeight="1">
      <c r="F83" s="4766"/>
      <c r="G83" s="4766"/>
      <c r="H83" s="4766"/>
      <c r="I83" s="4766"/>
      <c r="J83" s="4766"/>
      <c r="K83" s="4766"/>
      <c r="L83" s="4760"/>
      <c r="M83" s="4760"/>
      <c r="N83" s="4760"/>
      <c r="O83" s="4760"/>
    </row>
    <row r="84" spans="6:15" ht="27.95" customHeight="1">
      <c r="F84" s="4766"/>
      <c r="G84" s="4766"/>
      <c r="H84" s="4766"/>
      <c r="I84" s="4766"/>
      <c r="J84" s="4766"/>
      <c r="K84" s="4766"/>
      <c r="L84" s="4760"/>
      <c r="M84" s="4760"/>
      <c r="N84" s="4760"/>
      <c r="O84" s="4760"/>
    </row>
    <row r="85" spans="6:15" ht="27.95" customHeight="1">
      <c r="F85" s="4766"/>
      <c r="G85" s="4766"/>
      <c r="H85" s="4766"/>
      <c r="I85" s="4766"/>
      <c r="J85" s="4766"/>
      <c r="K85" s="4766"/>
      <c r="L85" s="4760"/>
      <c r="M85" s="4760"/>
      <c r="N85" s="4760"/>
      <c r="O85" s="4760"/>
    </row>
    <row r="86" spans="6:15" ht="27.95" customHeight="1">
      <c r="F86" s="4766"/>
      <c r="G86" s="4766"/>
      <c r="H86" s="4766"/>
      <c r="I86" s="4766"/>
      <c r="J86" s="4766"/>
      <c r="K86" s="4766"/>
      <c r="L86" s="4760"/>
      <c r="M86" s="4760"/>
      <c r="N86" s="4760"/>
      <c r="O86" s="4760"/>
    </row>
    <row r="87" spans="6:15" ht="27.95" customHeight="1">
      <c r="F87" s="4766"/>
      <c r="G87" s="4766"/>
      <c r="H87" s="4766"/>
      <c r="I87" s="4766"/>
      <c r="J87" s="4766"/>
      <c r="K87" s="4766"/>
      <c r="L87" s="4760"/>
      <c r="M87" s="4760"/>
      <c r="N87" s="4760"/>
      <c r="O87" s="4760"/>
    </row>
    <row r="88" spans="6:15" ht="27.95" customHeight="1">
      <c r="F88" s="4766"/>
      <c r="G88" s="4766"/>
      <c r="H88" s="4766"/>
      <c r="I88" s="4766"/>
      <c r="J88" s="4766"/>
      <c r="K88" s="4766"/>
      <c r="L88" s="4760"/>
      <c r="M88" s="4760"/>
      <c r="N88" s="4760"/>
      <c r="O88" s="4760"/>
    </row>
    <row r="89" spans="6:15" ht="27.95" customHeight="1">
      <c r="F89" s="4766"/>
      <c r="G89" s="4766"/>
      <c r="H89" s="4766"/>
      <c r="I89" s="4766"/>
      <c r="J89" s="4766"/>
      <c r="K89" s="4766"/>
      <c r="L89" s="4760"/>
      <c r="M89" s="4760"/>
      <c r="N89" s="4760"/>
      <c r="O89" s="4760"/>
    </row>
    <row r="90" spans="6:15" ht="27.95" customHeight="1">
      <c r="F90" s="4766"/>
      <c r="G90" s="4766"/>
      <c r="H90" s="4766"/>
      <c r="I90" s="4766"/>
      <c r="J90" s="4766"/>
      <c r="K90" s="4766"/>
      <c r="L90" s="4760"/>
      <c r="M90" s="4760"/>
      <c r="N90" s="4760"/>
      <c r="O90" s="4760"/>
    </row>
    <row r="91" spans="6:15" ht="27.95" customHeight="1">
      <c r="F91" s="4766"/>
      <c r="G91" s="4766"/>
      <c r="H91" s="4766"/>
      <c r="I91" s="4766"/>
      <c r="J91" s="4766"/>
      <c r="K91" s="4766"/>
      <c r="L91" s="4760"/>
      <c r="M91" s="4760"/>
      <c r="N91" s="4760"/>
      <c r="O91" s="4760"/>
    </row>
    <row r="92" spans="6:15" ht="27.95" customHeight="1">
      <c r="F92" s="4766"/>
      <c r="G92" s="4766"/>
      <c r="H92" s="4766"/>
      <c r="I92" s="4766"/>
      <c r="J92" s="4766"/>
      <c r="K92" s="4766"/>
      <c r="L92" s="4760"/>
      <c r="M92" s="4760"/>
      <c r="N92" s="4760"/>
      <c r="O92" s="4760"/>
    </row>
    <row r="93" spans="6:15" ht="27.95" customHeight="1">
      <c r="F93" s="4766"/>
      <c r="G93" s="4766"/>
      <c r="H93" s="4766"/>
      <c r="I93" s="4766"/>
      <c r="J93" s="4766"/>
      <c r="K93" s="4766"/>
      <c r="L93" s="4760"/>
      <c r="M93" s="4760"/>
      <c r="N93" s="4760"/>
      <c r="O93" s="4760"/>
    </row>
    <row r="94" spans="6:15" ht="27.95" customHeight="1">
      <c r="F94" s="4766"/>
      <c r="G94" s="4766"/>
      <c r="H94" s="4766"/>
      <c r="I94" s="4766"/>
      <c r="J94" s="4766"/>
      <c r="K94" s="4766"/>
      <c r="L94" s="4760"/>
      <c r="M94" s="4760"/>
      <c r="N94" s="4760"/>
      <c r="O94" s="4760"/>
    </row>
    <row r="95" spans="6:15" ht="27.95" customHeight="1">
      <c r="F95" s="4766"/>
      <c r="G95" s="4766"/>
      <c r="H95" s="4766"/>
      <c r="I95" s="4766"/>
      <c r="J95" s="4766"/>
      <c r="K95" s="4766"/>
      <c r="L95" s="4760"/>
      <c r="M95" s="4760"/>
      <c r="N95" s="4760"/>
      <c r="O95" s="4760"/>
    </row>
    <row r="96" spans="6:15" ht="27.95" customHeight="1">
      <c r="F96" s="4766"/>
      <c r="G96" s="4766"/>
      <c r="H96" s="4766"/>
      <c r="I96" s="4766"/>
      <c r="J96" s="4766"/>
      <c r="K96" s="4766"/>
      <c r="L96" s="4760"/>
      <c r="M96" s="4760"/>
      <c r="N96" s="4760"/>
      <c r="O96" s="4760"/>
    </row>
    <row r="97" spans="6:15" ht="27.95" customHeight="1">
      <c r="F97" s="4766"/>
      <c r="G97" s="4766"/>
      <c r="H97" s="4766"/>
      <c r="I97" s="4766"/>
      <c r="J97" s="4766"/>
      <c r="K97" s="4766"/>
      <c r="L97" s="4760"/>
      <c r="M97" s="4760"/>
      <c r="N97" s="4760"/>
      <c r="O97" s="4760"/>
    </row>
    <row r="98" spans="6:15" ht="27.95" customHeight="1">
      <c r="F98" s="4766"/>
      <c r="G98" s="4766"/>
      <c r="H98" s="4766"/>
      <c r="I98" s="4766"/>
      <c r="J98" s="4766"/>
      <c r="K98" s="4766"/>
      <c r="L98" s="4760"/>
      <c r="M98" s="4760"/>
      <c r="N98" s="4760"/>
      <c r="O98" s="4760"/>
    </row>
    <row r="99" spans="6:15" ht="27.95" customHeight="1">
      <c r="F99" s="4766"/>
      <c r="G99" s="4766"/>
      <c r="H99" s="4766"/>
      <c r="I99" s="4766"/>
      <c r="J99" s="4766"/>
      <c r="K99" s="4766"/>
      <c r="L99" s="4760"/>
      <c r="M99" s="4760"/>
      <c r="N99" s="4760"/>
      <c r="O99" s="4760"/>
    </row>
    <row r="100" spans="6:15" ht="27.95" customHeight="1">
      <c r="F100" s="4766"/>
      <c r="G100" s="4766"/>
      <c r="H100" s="4766"/>
      <c r="I100" s="4766"/>
      <c r="J100" s="4766"/>
      <c r="K100" s="4766"/>
      <c r="L100" s="4760"/>
      <c r="M100" s="4760"/>
      <c r="N100" s="4760"/>
      <c r="O100" s="4760"/>
    </row>
    <row r="101" spans="6:15" ht="27.95" customHeight="1">
      <c r="F101" s="4766"/>
      <c r="G101" s="4766"/>
      <c r="H101" s="4766"/>
      <c r="I101" s="4766"/>
      <c r="J101" s="4766"/>
      <c r="K101" s="4766"/>
      <c r="L101" s="4760"/>
      <c r="M101" s="4760"/>
      <c r="N101" s="4760"/>
      <c r="O101" s="4760"/>
    </row>
    <row r="102" spans="6:15" ht="27.95" customHeight="1">
      <c r="F102" s="4766"/>
      <c r="G102" s="4766"/>
      <c r="H102" s="4766"/>
      <c r="I102" s="4766"/>
      <c r="J102" s="4766"/>
      <c r="K102" s="4766"/>
      <c r="L102" s="4760"/>
      <c r="M102" s="4760"/>
      <c r="N102" s="4760"/>
      <c r="O102" s="4760"/>
    </row>
    <row r="103" spans="6:15" ht="27.95" customHeight="1">
      <c r="F103" s="4766"/>
      <c r="G103" s="4766"/>
      <c r="H103" s="4766"/>
      <c r="I103" s="4766"/>
      <c r="J103" s="4766"/>
      <c r="K103" s="4766"/>
      <c r="L103" s="4760"/>
      <c r="M103" s="4760"/>
      <c r="N103" s="4760"/>
      <c r="O103" s="4760"/>
    </row>
    <row r="104" spans="6:15" ht="27.95" customHeight="1">
      <c r="F104" s="4766"/>
      <c r="G104" s="4766"/>
      <c r="H104" s="4766"/>
      <c r="I104" s="4766"/>
      <c r="J104" s="4766"/>
      <c r="K104" s="4766"/>
      <c r="L104" s="4760"/>
      <c r="M104" s="4760"/>
      <c r="N104" s="4760"/>
      <c r="O104" s="4760"/>
    </row>
    <row r="105" spans="6:15" ht="27.95" customHeight="1">
      <c r="F105" s="4766"/>
      <c r="G105" s="4766"/>
      <c r="H105" s="4766"/>
      <c r="I105" s="4766"/>
      <c r="J105" s="4766"/>
      <c r="K105" s="4766"/>
      <c r="L105" s="4760"/>
      <c r="M105" s="4760"/>
      <c r="N105" s="4760"/>
      <c r="O105" s="4760"/>
    </row>
    <row r="106" spans="6:15" ht="27.95" customHeight="1">
      <c r="F106" s="4766"/>
      <c r="G106" s="4766"/>
      <c r="H106" s="4766"/>
      <c r="I106" s="4766"/>
      <c r="J106" s="4766"/>
      <c r="K106" s="4766"/>
      <c r="L106" s="4760"/>
      <c r="M106" s="4760"/>
      <c r="N106" s="4760"/>
      <c r="O106" s="4760"/>
    </row>
    <row r="107" spans="6:15" ht="27.95" customHeight="1">
      <c r="F107" s="4766"/>
      <c r="G107" s="4766"/>
      <c r="H107" s="4766"/>
      <c r="I107" s="4766"/>
      <c r="J107" s="4766"/>
      <c r="K107" s="4766"/>
      <c r="L107" s="4760"/>
      <c r="M107" s="4760"/>
      <c r="N107" s="4760"/>
      <c r="O107" s="4760"/>
    </row>
    <row r="108" spans="6:15" ht="27.95" customHeight="1">
      <c r="F108" s="4766"/>
      <c r="G108" s="4766"/>
      <c r="H108" s="4766"/>
      <c r="I108" s="4766"/>
      <c r="J108" s="4766"/>
      <c r="K108" s="4766"/>
      <c r="L108" s="4760"/>
      <c r="M108" s="4760"/>
      <c r="N108" s="4760"/>
      <c r="O108" s="4760"/>
    </row>
    <row r="109" spans="6:15" ht="27.95" customHeight="1">
      <c r="F109" s="4766"/>
      <c r="G109" s="4766"/>
      <c r="H109" s="4766"/>
      <c r="I109" s="4766"/>
      <c r="J109" s="4766"/>
      <c r="K109" s="4766"/>
      <c r="L109" s="4760"/>
      <c r="M109" s="4760"/>
      <c r="N109" s="4760"/>
      <c r="O109" s="4760"/>
    </row>
    <row r="110" spans="6:15" ht="27.95" customHeight="1">
      <c r="F110" s="4766"/>
      <c r="G110" s="4766"/>
      <c r="H110" s="4766"/>
      <c r="I110" s="4766"/>
      <c r="J110" s="4766"/>
      <c r="K110" s="4766"/>
      <c r="L110" s="4760"/>
      <c r="M110" s="4760"/>
      <c r="N110" s="4760"/>
      <c r="O110" s="4760"/>
    </row>
    <row r="111" spans="6:15" ht="27.95" customHeight="1">
      <c r="F111" s="4766"/>
      <c r="G111" s="4766"/>
      <c r="H111" s="4766"/>
      <c r="I111" s="4766"/>
      <c r="J111" s="4766"/>
      <c r="K111" s="4766"/>
      <c r="L111" s="4760"/>
      <c r="M111" s="4760"/>
      <c r="N111" s="4760"/>
      <c r="O111" s="4760"/>
    </row>
    <row r="112" spans="6:15" ht="27.95" customHeight="1">
      <c r="F112" s="4766"/>
      <c r="G112" s="4766"/>
      <c r="H112" s="4766"/>
      <c r="I112" s="4766"/>
      <c r="J112" s="4766"/>
      <c r="K112" s="4766"/>
      <c r="L112" s="4760"/>
      <c r="M112" s="4760"/>
      <c r="N112" s="4760"/>
      <c r="O112" s="4760"/>
    </row>
    <row r="113" spans="6:15" ht="27.95" customHeight="1">
      <c r="F113" s="4766"/>
      <c r="G113" s="4766"/>
      <c r="H113" s="4766"/>
      <c r="I113" s="4766"/>
      <c r="J113" s="4766"/>
      <c r="K113" s="4766"/>
      <c r="L113" s="4760"/>
      <c r="M113" s="4760"/>
      <c r="N113" s="4760"/>
      <c r="O113" s="4760"/>
    </row>
    <row r="114" spans="6:15" ht="27.95" customHeight="1">
      <c r="F114" s="4766"/>
      <c r="G114" s="4766"/>
      <c r="H114" s="4766"/>
      <c r="I114" s="4766"/>
      <c r="J114" s="4766"/>
      <c r="K114" s="4766"/>
      <c r="L114" s="4760"/>
      <c r="M114" s="4760"/>
      <c r="N114" s="4760"/>
      <c r="O114" s="4760"/>
    </row>
    <row r="115" spans="6:15" ht="27.95" customHeight="1">
      <c r="F115" s="4766"/>
      <c r="G115" s="4766"/>
      <c r="H115" s="4766"/>
      <c r="I115" s="4766"/>
      <c r="J115" s="4766"/>
      <c r="K115" s="4766"/>
      <c r="L115" s="4760"/>
      <c r="M115" s="4760"/>
      <c r="N115" s="4760"/>
      <c r="O115" s="4760"/>
    </row>
    <row r="116" spans="6:15" ht="27.95" customHeight="1">
      <c r="F116" s="4766"/>
      <c r="G116" s="4766"/>
      <c r="H116" s="4766"/>
      <c r="I116" s="4766"/>
      <c r="J116" s="4766"/>
      <c r="K116" s="4766"/>
      <c r="L116" s="4760"/>
      <c r="M116" s="4760"/>
      <c r="N116" s="4760"/>
      <c r="O116" s="4760"/>
    </row>
    <row r="117" spans="6:15" ht="27.95" customHeight="1">
      <c r="F117" s="4766"/>
      <c r="G117" s="4766"/>
      <c r="H117" s="4766"/>
      <c r="I117" s="4766"/>
      <c r="J117" s="4766"/>
      <c r="K117" s="4766"/>
      <c r="L117" s="4760"/>
      <c r="M117" s="4760"/>
      <c r="N117" s="4760"/>
      <c r="O117" s="4760"/>
    </row>
    <row r="118" spans="6:15" ht="27.95" customHeight="1">
      <c r="F118" s="4766"/>
      <c r="G118" s="4766"/>
      <c r="H118" s="4766"/>
      <c r="I118" s="4766"/>
      <c r="J118" s="4766"/>
      <c r="K118" s="4766"/>
      <c r="L118" s="4760"/>
      <c r="M118" s="4760"/>
      <c r="N118" s="4760"/>
      <c r="O118" s="4760"/>
    </row>
    <row r="119" spans="6:15" ht="27.95" customHeight="1">
      <c r="F119" s="4766"/>
      <c r="G119" s="4766"/>
      <c r="H119" s="4766"/>
      <c r="I119" s="4766"/>
      <c r="J119" s="4766"/>
      <c r="K119" s="4766"/>
      <c r="L119" s="4760"/>
      <c r="M119" s="4760"/>
      <c r="N119" s="4760"/>
      <c r="O119" s="4760"/>
    </row>
    <row r="120" spans="6:15" ht="27.95" customHeight="1">
      <c r="F120" s="4766"/>
      <c r="G120" s="4766"/>
      <c r="H120" s="4766"/>
      <c r="I120" s="4766"/>
      <c r="J120" s="4766"/>
      <c r="K120" s="4766"/>
      <c r="L120" s="4760"/>
      <c r="M120" s="4760"/>
      <c r="N120" s="4760"/>
      <c r="O120" s="4760"/>
    </row>
    <row r="121" spans="6:15" ht="27.95" customHeight="1">
      <c r="F121" s="4766"/>
      <c r="G121" s="4766"/>
      <c r="H121" s="4766"/>
      <c r="I121" s="4766"/>
      <c r="J121" s="4766"/>
      <c r="K121" s="4766"/>
      <c r="L121" s="4760"/>
      <c r="M121" s="4760"/>
      <c r="N121" s="4760"/>
      <c r="O121" s="4760"/>
    </row>
    <row r="122" spans="6:15" ht="27.95" customHeight="1">
      <c r="F122" s="4766"/>
      <c r="G122" s="4766"/>
      <c r="H122" s="4766"/>
      <c r="I122" s="4766"/>
      <c r="J122" s="4766"/>
      <c r="K122" s="4766"/>
      <c r="L122" s="4760"/>
      <c r="M122" s="4760"/>
      <c r="N122" s="4760"/>
      <c r="O122" s="4760"/>
    </row>
    <row r="123" spans="6:15" ht="27.95" customHeight="1">
      <c r="F123" s="4766"/>
      <c r="G123" s="4766"/>
      <c r="H123" s="4766"/>
      <c r="I123" s="4766"/>
      <c r="J123" s="4766"/>
      <c r="K123" s="4766"/>
      <c r="L123" s="4760"/>
      <c r="M123" s="4760"/>
      <c r="N123" s="4760"/>
      <c r="O123" s="4760"/>
    </row>
    <row r="124" spans="6:15" ht="27.95" customHeight="1">
      <c r="F124" s="4766"/>
      <c r="G124" s="4766"/>
      <c r="H124" s="4766"/>
      <c r="I124" s="4766"/>
      <c r="J124" s="4766"/>
      <c r="K124" s="4766"/>
      <c r="L124" s="4760"/>
      <c r="M124" s="4760"/>
      <c r="N124" s="4760"/>
      <c r="O124" s="4760"/>
    </row>
    <row r="125" spans="6:15" ht="27.95" customHeight="1">
      <c r="F125" s="4766"/>
      <c r="G125" s="4766"/>
      <c r="H125" s="4766"/>
      <c r="I125" s="4766"/>
      <c r="J125" s="4766"/>
      <c r="K125" s="4766"/>
      <c r="L125" s="4760"/>
      <c r="M125" s="4760"/>
      <c r="N125" s="4760"/>
      <c r="O125" s="4760"/>
    </row>
    <row r="126" spans="6:15" ht="27.95" customHeight="1">
      <c r="F126" s="4766"/>
      <c r="G126" s="4766"/>
      <c r="H126" s="4766"/>
      <c r="I126" s="4766"/>
      <c r="J126" s="4766"/>
      <c r="K126" s="4766"/>
      <c r="L126" s="4760"/>
      <c r="M126" s="4760"/>
      <c r="N126" s="4760"/>
      <c r="O126" s="4760"/>
    </row>
    <row r="127" spans="6:15" ht="27.95" customHeight="1">
      <c r="F127" s="4766"/>
      <c r="G127" s="4766"/>
      <c r="H127" s="4766"/>
      <c r="I127" s="4766"/>
      <c r="J127" s="4766"/>
      <c r="K127" s="4766"/>
      <c r="L127" s="4760"/>
      <c r="M127" s="4760"/>
      <c r="N127" s="4760"/>
      <c r="O127" s="4760"/>
    </row>
    <row r="128" spans="6:15" ht="27.95" customHeight="1">
      <c r="F128" s="4766"/>
      <c r="G128" s="4766"/>
      <c r="H128" s="4766"/>
      <c r="I128" s="4766"/>
      <c r="J128" s="4766"/>
      <c r="K128" s="4766"/>
      <c r="L128" s="4760"/>
      <c r="M128" s="4760"/>
      <c r="N128" s="4760"/>
      <c r="O128" s="4760"/>
    </row>
    <row r="129" spans="6:15" ht="27.95" customHeight="1">
      <c r="F129" s="4766"/>
      <c r="G129" s="4766"/>
      <c r="H129" s="4766"/>
      <c r="I129" s="4766"/>
      <c r="J129" s="4766"/>
      <c r="K129" s="4766"/>
      <c r="L129" s="4760"/>
      <c r="M129" s="4760"/>
      <c r="N129" s="4760"/>
      <c r="O129" s="4760"/>
    </row>
    <row r="130" spans="6:15" ht="27.95" customHeight="1">
      <c r="F130" s="4766"/>
      <c r="G130" s="4766"/>
      <c r="H130" s="4766"/>
      <c r="I130" s="4766"/>
      <c r="J130" s="4766"/>
      <c r="K130" s="4766"/>
      <c r="L130" s="4760"/>
      <c r="M130" s="4760"/>
      <c r="N130" s="4760"/>
      <c r="O130" s="4760"/>
    </row>
    <row r="131" spans="6:15" ht="27.95" customHeight="1">
      <c r="F131" s="4766"/>
      <c r="G131" s="4766"/>
      <c r="H131" s="4766"/>
      <c r="I131" s="4766"/>
      <c r="J131" s="4766"/>
      <c r="K131" s="4766"/>
      <c r="L131" s="4760"/>
      <c r="M131" s="4760"/>
      <c r="N131" s="4760"/>
      <c r="O131" s="4760"/>
    </row>
    <row r="132" spans="6:15" ht="27.95" customHeight="1">
      <c r="F132" s="4766"/>
      <c r="G132" s="4766"/>
      <c r="H132" s="4766"/>
      <c r="I132" s="4766"/>
      <c r="J132" s="4766"/>
      <c r="K132" s="4766"/>
      <c r="L132" s="4760"/>
      <c r="M132" s="4760"/>
      <c r="N132" s="4760"/>
      <c r="O132" s="4760"/>
    </row>
    <row r="133" spans="6:15" ht="27.95" customHeight="1">
      <c r="F133" s="4766"/>
      <c r="G133" s="4766"/>
      <c r="H133" s="4766"/>
      <c r="I133" s="4766"/>
      <c r="J133" s="4766"/>
      <c r="K133" s="4766"/>
      <c r="L133" s="4760"/>
      <c r="M133" s="4760"/>
      <c r="N133" s="4760"/>
      <c r="O133" s="4760"/>
    </row>
    <row r="134" spans="6:15" ht="27.95" customHeight="1">
      <c r="F134" s="4766"/>
      <c r="G134" s="4766"/>
      <c r="H134" s="4766"/>
      <c r="I134" s="4766"/>
      <c r="J134" s="4766"/>
      <c r="K134" s="4766"/>
      <c r="L134" s="4760"/>
      <c r="M134" s="4760"/>
      <c r="N134" s="4760"/>
      <c r="O134" s="4760"/>
    </row>
    <row r="135" spans="6:15" ht="27.95" customHeight="1">
      <c r="F135" s="4766"/>
      <c r="G135" s="4766"/>
      <c r="H135" s="4766"/>
      <c r="I135" s="4766"/>
      <c r="J135" s="4766"/>
      <c r="K135" s="4766"/>
      <c r="L135" s="4760"/>
      <c r="M135" s="4760"/>
      <c r="N135" s="4760"/>
      <c r="O135" s="4760"/>
    </row>
    <row r="136" spans="6:15" ht="27.95" customHeight="1">
      <c r="F136" s="4766"/>
      <c r="G136" s="4766"/>
      <c r="H136" s="4766"/>
      <c r="I136" s="4766"/>
      <c r="J136" s="4766"/>
      <c r="K136" s="4766"/>
      <c r="L136" s="4760"/>
      <c r="M136" s="4760"/>
      <c r="N136" s="4760"/>
      <c r="O136" s="4760"/>
    </row>
    <row r="137" spans="6:15" ht="27.95" customHeight="1">
      <c r="F137" s="4766"/>
      <c r="G137" s="4766"/>
      <c r="H137" s="4766"/>
      <c r="I137" s="4766"/>
      <c r="J137" s="4766"/>
      <c r="K137" s="4766"/>
      <c r="L137" s="4760"/>
      <c r="M137" s="4760"/>
      <c r="N137" s="4760"/>
      <c r="O137" s="4760"/>
    </row>
    <row r="138" spans="6:15" ht="27.95" customHeight="1">
      <c r="F138" s="4766"/>
      <c r="G138" s="4766"/>
      <c r="H138" s="4766"/>
      <c r="I138" s="4766"/>
      <c r="J138" s="4766"/>
      <c r="K138" s="4766"/>
      <c r="L138" s="4760"/>
      <c r="M138" s="4760"/>
      <c r="N138" s="4760"/>
      <c r="O138" s="4760"/>
    </row>
    <row r="139" spans="6:15" ht="27.95" customHeight="1">
      <c r="F139" s="4766"/>
      <c r="G139" s="4766"/>
      <c r="H139" s="4766"/>
      <c r="I139" s="4766"/>
      <c r="J139" s="4766"/>
      <c r="K139" s="4766"/>
      <c r="L139" s="4760"/>
      <c r="M139" s="4760"/>
      <c r="N139" s="4760"/>
      <c r="O139" s="4760"/>
    </row>
    <row r="140" spans="6:15" ht="27.95" customHeight="1">
      <c r="F140" s="4766"/>
      <c r="G140" s="4766"/>
      <c r="H140" s="4766"/>
      <c r="I140" s="4766"/>
      <c r="J140" s="4766"/>
      <c r="K140" s="4766"/>
      <c r="L140" s="4760"/>
      <c r="M140" s="4760"/>
      <c r="N140" s="4760"/>
      <c r="O140" s="4760"/>
    </row>
    <row r="141" spans="6:15" ht="27.95" customHeight="1">
      <c r="F141" s="4766"/>
      <c r="G141" s="4766"/>
      <c r="H141" s="4766"/>
      <c r="I141" s="4766"/>
      <c r="J141" s="4766"/>
      <c r="K141" s="4766"/>
      <c r="L141" s="4760"/>
      <c r="M141" s="4760"/>
      <c r="N141" s="4760"/>
      <c r="O141" s="4760"/>
    </row>
    <row r="142" spans="6:15" ht="27.95" customHeight="1">
      <c r="F142" s="4766"/>
      <c r="G142" s="4766"/>
      <c r="H142" s="4766"/>
      <c r="I142" s="4766"/>
      <c r="J142" s="4766"/>
      <c r="K142" s="4766"/>
      <c r="L142" s="4760"/>
      <c r="M142" s="4760"/>
      <c r="N142" s="4760"/>
      <c r="O142" s="4760"/>
    </row>
    <row r="143" spans="6:15" ht="27.95" customHeight="1">
      <c r="F143" s="4766"/>
      <c r="G143" s="4766"/>
      <c r="H143" s="4766"/>
      <c r="I143" s="4766"/>
      <c r="J143" s="4766"/>
      <c r="K143" s="4766"/>
      <c r="L143" s="4760"/>
      <c r="M143" s="4760"/>
      <c r="N143" s="4760"/>
      <c r="O143" s="4760"/>
    </row>
    <row r="144" spans="6:15" ht="27.95" customHeight="1">
      <c r="F144" s="4766"/>
      <c r="G144" s="4766"/>
      <c r="H144" s="4766"/>
      <c r="I144" s="4766"/>
      <c r="J144" s="4766"/>
      <c r="K144" s="4766"/>
      <c r="L144" s="4760"/>
      <c r="M144" s="4760"/>
      <c r="N144" s="4760"/>
      <c r="O144" s="4760"/>
    </row>
    <row r="145" spans="6:15" ht="27.95" customHeight="1">
      <c r="F145" s="4766"/>
      <c r="G145" s="4766"/>
      <c r="H145" s="4766"/>
      <c r="I145" s="4766"/>
      <c r="J145" s="4766"/>
      <c r="K145" s="4766"/>
      <c r="L145" s="4760"/>
      <c r="M145" s="4760"/>
      <c r="N145" s="4760"/>
      <c r="O145" s="4760"/>
    </row>
    <row r="146" spans="6:15" ht="27.95" customHeight="1">
      <c r="F146" s="4766"/>
      <c r="G146" s="4766"/>
      <c r="H146" s="4766"/>
      <c r="I146" s="4766"/>
      <c r="J146" s="4766"/>
      <c r="K146" s="4766"/>
      <c r="L146" s="4760"/>
      <c r="M146" s="4760"/>
      <c r="N146" s="4760"/>
      <c r="O146" s="4760"/>
    </row>
    <row r="147" spans="6:15" ht="27.95" customHeight="1">
      <c r="F147" s="4766"/>
      <c r="G147" s="4766"/>
      <c r="H147" s="4766"/>
      <c r="I147" s="4766"/>
      <c r="J147" s="4766"/>
      <c r="K147" s="4766"/>
      <c r="L147" s="4760"/>
      <c r="M147" s="4760"/>
      <c r="N147" s="4760"/>
      <c r="O147" s="4760"/>
    </row>
    <row r="148" spans="6:15" ht="27.95" customHeight="1">
      <c r="F148" s="4766"/>
      <c r="G148" s="4766"/>
      <c r="H148" s="4766"/>
      <c r="I148" s="4766"/>
      <c r="J148" s="4766"/>
      <c r="K148" s="4766"/>
      <c r="L148" s="4760"/>
      <c r="M148" s="4760"/>
      <c r="N148" s="4760"/>
      <c r="O148" s="4760"/>
    </row>
    <row r="149" spans="6:15" ht="27.95" customHeight="1">
      <c r="F149" s="4766"/>
      <c r="G149" s="4766"/>
      <c r="H149" s="4766"/>
      <c r="I149" s="4766"/>
      <c r="J149" s="4766"/>
      <c r="K149" s="4766"/>
      <c r="L149" s="4760"/>
      <c r="M149" s="4760"/>
      <c r="N149" s="4760"/>
      <c r="O149" s="4760"/>
    </row>
    <row r="150" spans="6:15" ht="27.95" customHeight="1">
      <c r="F150" s="4766"/>
      <c r="G150" s="4766"/>
      <c r="H150" s="4766"/>
      <c r="I150" s="4766"/>
      <c r="J150" s="4766"/>
      <c r="K150" s="4766"/>
      <c r="L150" s="4760"/>
      <c r="M150" s="4760"/>
      <c r="N150" s="4760"/>
      <c r="O150" s="4760"/>
    </row>
    <row r="151" spans="6:15" ht="27.95" customHeight="1">
      <c r="F151" s="4766"/>
      <c r="G151" s="4766"/>
      <c r="H151" s="4766"/>
      <c r="I151" s="4766"/>
      <c r="J151" s="4766"/>
      <c r="K151" s="4766"/>
      <c r="L151" s="4760"/>
      <c r="M151" s="4760"/>
      <c r="N151" s="4760"/>
      <c r="O151" s="4760"/>
    </row>
    <row r="152" spans="6:15" ht="27.95" customHeight="1">
      <c r="F152" s="4766"/>
      <c r="G152" s="4766"/>
      <c r="H152" s="4766"/>
      <c r="I152" s="4766"/>
      <c r="J152" s="4766"/>
      <c r="K152" s="4766"/>
      <c r="L152" s="4760"/>
      <c r="M152" s="4760"/>
      <c r="N152" s="4760"/>
      <c r="O152" s="4760"/>
    </row>
    <row r="153" spans="6:15" ht="27.95" customHeight="1">
      <c r="F153" s="4766"/>
      <c r="G153" s="4766"/>
      <c r="H153" s="4766"/>
      <c r="I153" s="4766"/>
      <c r="J153" s="4766"/>
      <c r="K153" s="4766"/>
      <c r="L153" s="4760"/>
      <c r="M153" s="4760"/>
      <c r="N153" s="4760"/>
      <c r="O153" s="4760"/>
    </row>
    <row r="154" spans="6:15" ht="27.95" customHeight="1">
      <c r="F154" s="4766"/>
      <c r="G154" s="4766"/>
      <c r="H154" s="4766"/>
      <c r="I154" s="4766"/>
      <c r="J154" s="4766"/>
      <c r="K154" s="4766"/>
      <c r="L154" s="4760"/>
      <c r="M154" s="4760"/>
      <c r="N154" s="4760"/>
      <c r="O154" s="4760"/>
    </row>
    <row r="155" spans="6:15" ht="27.95" customHeight="1">
      <c r="F155" s="4766"/>
      <c r="G155" s="4766"/>
      <c r="H155" s="4766"/>
      <c r="I155" s="4766"/>
      <c r="J155" s="4766"/>
      <c r="K155" s="4766"/>
      <c r="L155" s="4760"/>
      <c r="M155" s="4760"/>
      <c r="N155" s="4760"/>
      <c r="O155" s="4760"/>
    </row>
    <row r="156" spans="6:15" ht="27.95" customHeight="1">
      <c r="F156" s="4766"/>
      <c r="G156" s="4766"/>
      <c r="H156" s="4766"/>
      <c r="I156" s="4766"/>
      <c r="J156" s="4766"/>
      <c r="K156" s="4766"/>
      <c r="L156" s="4760"/>
      <c r="M156" s="4760"/>
      <c r="N156" s="4760"/>
      <c r="O156" s="4760"/>
    </row>
    <row r="157" spans="6:15" ht="27.95" customHeight="1">
      <c r="F157" s="4766"/>
      <c r="G157" s="4766"/>
      <c r="H157" s="4766"/>
      <c r="I157" s="4766"/>
      <c r="J157" s="4766"/>
      <c r="K157" s="4766"/>
      <c r="L157" s="4760"/>
      <c r="M157" s="4760"/>
      <c r="N157" s="4760"/>
      <c r="O157" s="4760"/>
    </row>
    <row r="158" spans="6:15" ht="27.95" customHeight="1">
      <c r="F158" s="4766"/>
      <c r="G158" s="4766"/>
      <c r="H158" s="4766"/>
      <c r="I158" s="4766"/>
      <c r="J158" s="4766"/>
      <c r="K158" s="4766"/>
      <c r="L158" s="4760"/>
      <c r="M158" s="4760"/>
      <c r="N158" s="4760"/>
      <c r="O158" s="4760"/>
    </row>
    <row r="159" spans="6:15" ht="27.95" customHeight="1">
      <c r="F159" s="4766"/>
      <c r="G159" s="4766"/>
      <c r="H159" s="4766"/>
      <c r="I159" s="4766"/>
      <c r="J159" s="4766"/>
      <c r="K159" s="4766"/>
      <c r="L159" s="4760"/>
      <c r="M159" s="4760"/>
      <c r="N159" s="4760"/>
      <c r="O159" s="4760"/>
    </row>
    <row r="160" spans="6:15" ht="27.95" customHeight="1">
      <c r="F160" s="4766"/>
      <c r="G160" s="4766"/>
      <c r="H160" s="4766"/>
      <c r="I160" s="4766"/>
      <c r="J160" s="4766"/>
      <c r="K160" s="4766"/>
      <c r="L160" s="4760"/>
      <c r="M160" s="4760"/>
      <c r="N160" s="4760"/>
      <c r="O160" s="4760"/>
    </row>
    <row r="161" spans="6:15" ht="27.95" customHeight="1">
      <c r="F161" s="4766"/>
      <c r="G161" s="4766"/>
      <c r="H161" s="4766"/>
      <c r="I161" s="4766"/>
      <c r="J161" s="4766"/>
      <c r="K161" s="4766"/>
      <c r="L161" s="4760"/>
      <c r="M161" s="4760"/>
      <c r="N161" s="4760"/>
      <c r="O161" s="4760"/>
    </row>
    <row r="162" spans="6:15" ht="27.95" customHeight="1">
      <c r="F162" s="4766"/>
      <c r="G162" s="4766"/>
      <c r="H162" s="4766"/>
      <c r="I162" s="4766"/>
      <c r="J162" s="4766"/>
      <c r="K162" s="4766"/>
      <c r="L162" s="4760"/>
      <c r="M162" s="4760"/>
      <c r="N162" s="4760"/>
      <c r="O162" s="4760"/>
    </row>
    <row r="163" spans="6:15" ht="27.95" customHeight="1">
      <c r="F163" s="4766"/>
      <c r="G163" s="4766"/>
      <c r="H163" s="4766"/>
      <c r="I163" s="4766"/>
      <c r="J163" s="4766"/>
      <c r="K163" s="4766"/>
      <c r="L163" s="4760"/>
      <c r="M163" s="4760"/>
      <c r="N163" s="4760"/>
      <c r="O163" s="4760"/>
    </row>
    <row r="164" spans="6:15" ht="27.95" customHeight="1">
      <c r="F164" s="4766"/>
      <c r="G164" s="4766"/>
      <c r="H164" s="4766"/>
      <c r="I164" s="4766"/>
      <c r="J164" s="4766"/>
      <c r="K164" s="4766"/>
      <c r="L164" s="4760"/>
      <c r="M164" s="4760"/>
      <c r="N164" s="4760"/>
      <c r="O164" s="4760"/>
    </row>
    <row r="165" spans="6:15" ht="27.95" customHeight="1">
      <c r="F165" s="4766"/>
      <c r="G165" s="4766"/>
      <c r="H165" s="4766"/>
      <c r="I165" s="4766"/>
      <c r="J165" s="4766"/>
      <c r="K165" s="4766"/>
      <c r="L165" s="4760"/>
      <c r="M165" s="4760"/>
      <c r="N165" s="4760"/>
      <c r="O165" s="4760"/>
    </row>
    <row r="166" spans="6:15" ht="27.95" customHeight="1">
      <c r="F166" s="4766"/>
      <c r="G166" s="4766"/>
      <c r="H166" s="4766"/>
      <c r="I166" s="4766"/>
      <c r="J166" s="4766"/>
      <c r="K166" s="4766"/>
      <c r="L166" s="4760"/>
      <c r="M166" s="4760"/>
      <c r="N166" s="4760"/>
      <c r="O166" s="4760"/>
    </row>
    <row r="167" spans="6:15" ht="27.95" customHeight="1">
      <c r="F167" s="4766"/>
      <c r="G167" s="4766"/>
      <c r="H167" s="4766"/>
      <c r="I167" s="4766"/>
      <c r="J167" s="4766"/>
      <c r="K167" s="4766"/>
      <c r="L167" s="4760"/>
      <c r="M167" s="4760"/>
      <c r="N167" s="4760"/>
      <c r="O167" s="4760"/>
    </row>
    <row r="168" spans="6:15" ht="27.95" customHeight="1">
      <c r="F168" s="4766"/>
      <c r="G168" s="4766"/>
      <c r="H168" s="4766"/>
      <c r="I168" s="4766"/>
      <c r="J168" s="4766"/>
      <c r="K168" s="4766"/>
      <c r="L168" s="4760"/>
      <c r="M168" s="4760"/>
      <c r="N168" s="4760"/>
      <c r="O168" s="4760"/>
    </row>
    <row r="169" spans="6:15" ht="27.95" customHeight="1">
      <c r="F169" s="4766"/>
      <c r="G169" s="4766"/>
      <c r="H169" s="4766"/>
      <c r="I169" s="4766"/>
      <c r="J169" s="4766"/>
      <c r="K169" s="4766"/>
      <c r="L169" s="4760"/>
      <c r="M169" s="4760"/>
      <c r="N169" s="4760"/>
      <c r="O169" s="4760"/>
    </row>
    <row r="170" spans="6:15" ht="27.95" customHeight="1">
      <c r="F170" s="4766"/>
      <c r="G170" s="4766"/>
      <c r="H170" s="4766"/>
      <c r="I170" s="4766"/>
      <c r="J170" s="4766"/>
      <c r="K170" s="4766"/>
      <c r="L170" s="4760"/>
      <c r="M170" s="4760"/>
      <c r="N170" s="4760"/>
      <c r="O170" s="4760"/>
    </row>
    <row r="171" spans="6:15" ht="27.95" customHeight="1">
      <c r="F171" s="4766"/>
      <c r="G171" s="4766"/>
      <c r="H171" s="4766"/>
      <c r="I171" s="4766"/>
      <c r="J171" s="4766"/>
      <c r="K171" s="4766"/>
      <c r="L171" s="4760"/>
      <c r="M171" s="4760"/>
      <c r="N171" s="4760"/>
      <c r="O171" s="4760"/>
    </row>
    <row r="172" spans="6:15" ht="27.95" customHeight="1">
      <c r="F172" s="4766"/>
      <c r="G172" s="4766"/>
      <c r="H172" s="4766"/>
      <c r="I172" s="4766"/>
      <c r="J172" s="4766"/>
      <c r="K172" s="4766"/>
      <c r="L172" s="4760"/>
      <c r="M172" s="4760"/>
      <c r="N172" s="4760"/>
      <c r="O172" s="4760"/>
    </row>
    <row r="173" spans="6:15" ht="27.95" customHeight="1">
      <c r="F173" s="4766"/>
      <c r="G173" s="4766"/>
      <c r="H173" s="4766"/>
      <c r="I173" s="4766"/>
      <c r="J173" s="4766"/>
      <c r="K173" s="4766"/>
      <c r="L173" s="4760"/>
      <c r="M173" s="4760"/>
      <c r="N173" s="4760"/>
      <c r="O173" s="4760"/>
    </row>
    <row r="174" spans="6:15" ht="27.95" customHeight="1">
      <c r="F174" s="4766"/>
      <c r="G174" s="4766"/>
      <c r="H174" s="4766"/>
      <c r="I174" s="4766"/>
      <c r="J174" s="4766"/>
      <c r="K174" s="4766"/>
      <c r="L174" s="4760"/>
      <c r="M174" s="4760"/>
      <c r="N174" s="4760"/>
      <c r="O174" s="4760"/>
    </row>
    <row r="175" spans="6:15" ht="27.95" customHeight="1">
      <c r="F175" s="4766"/>
      <c r="G175" s="4766"/>
      <c r="H175" s="4766"/>
      <c r="I175" s="4766"/>
      <c r="J175" s="4766"/>
      <c r="K175" s="4766"/>
      <c r="L175" s="4760"/>
      <c r="M175" s="4760"/>
      <c r="N175" s="4760"/>
      <c r="O175" s="4760"/>
    </row>
    <row r="176" spans="6:15" ht="27.95" customHeight="1">
      <c r="F176" s="4766"/>
      <c r="G176" s="4766"/>
      <c r="H176" s="4766"/>
      <c r="I176" s="4766"/>
      <c r="J176" s="4766"/>
      <c r="K176" s="4766"/>
      <c r="L176" s="4760"/>
      <c r="M176" s="4760"/>
      <c r="N176" s="4760"/>
      <c r="O176" s="4760"/>
    </row>
    <row r="177" spans="6:15" ht="27.95" customHeight="1">
      <c r="F177" s="4766"/>
      <c r="G177" s="4766"/>
      <c r="H177" s="4766"/>
      <c r="I177" s="4766"/>
      <c r="J177" s="4766"/>
      <c r="K177" s="4766"/>
      <c r="L177" s="4760"/>
      <c r="M177" s="4760"/>
      <c r="N177" s="4760"/>
      <c r="O177" s="4760"/>
    </row>
    <row r="178" spans="6:15" ht="27.95" customHeight="1">
      <c r="F178" s="4766"/>
      <c r="G178" s="4766"/>
      <c r="H178" s="4766"/>
      <c r="I178" s="4766"/>
      <c r="J178" s="4766"/>
      <c r="K178" s="4766"/>
      <c r="L178" s="4760"/>
      <c r="M178" s="4760"/>
      <c r="N178" s="4760"/>
      <c r="O178" s="4760"/>
    </row>
    <row r="179" spans="6:15" ht="27.95" customHeight="1">
      <c r="F179" s="4766"/>
      <c r="G179" s="4766"/>
      <c r="H179" s="4766"/>
      <c r="I179" s="4766"/>
      <c r="J179" s="4766"/>
      <c r="K179" s="4766"/>
      <c r="L179" s="4760"/>
      <c r="M179" s="4760"/>
      <c r="N179" s="4760"/>
      <c r="O179" s="4760"/>
    </row>
    <row r="180" spans="6:15" ht="27.95" customHeight="1">
      <c r="F180" s="4766"/>
      <c r="G180" s="4766"/>
      <c r="H180" s="4766"/>
      <c r="I180" s="4766"/>
      <c r="J180" s="4766"/>
      <c r="K180" s="4766"/>
      <c r="L180" s="4760"/>
      <c r="M180" s="4760"/>
      <c r="N180" s="4760"/>
      <c r="O180" s="4760"/>
    </row>
    <row r="181" spans="6:15" ht="27.95" customHeight="1">
      <c r="F181" s="4766"/>
      <c r="G181" s="4766"/>
      <c r="H181" s="4766"/>
      <c r="I181" s="4766"/>
      <c r="J181" s="4766"/>
      <c r="K181" s="4766"/>
      <c r="L181" s="4760"/>
      <c r="M181" s="4760"/>
      <c r="N181" s="4760"/>
      <c r="O181" s="4760"/>
    </row>
    <row r="182" spans="6:15" ht="27.95" customHeight="1">
      <c r="F182" s="4766"/>
      <c r="G182" s="4766"/>
      <c r="H182" s="4766"/>
      <c r="I182" s="4766"/>
      <c r="J182" s="4766"/>
      <c r="K182" s="4766"/>
      <c r="L182" s="4760"/>
      <c r="M182" s="4760"/>
      <c r="N182" s="4760"/>
      <c r="O182" s="4760"/>
    </row>
    <row r="183" spans="6:15" ht="27.95" customHeight="1">
      <c r="F183" s="4766"/>
      <c r="G183" s="4766"/>
      <c r="H183" s="4766"/>
      <c r="I183" s="4766"/>
      <c r="J183" s="4766"/>
      <c r="K183" s="4766"/>
      <c r="L183" s="4760"/>
      <c r="M183" s="4760"/>
      <c r="N183" s="4760"/>
      <c r="O183" s="4760"/>
    </row>
    <row r="184" spans="6:15" ht="27.95" customHeight="1">
      <c r="F184" s="4766"/>
      <c r="G184" s="4766"/>
      <c r="H184" s="4766"/>
      <c r="I184" s="4766"/>
      <c r="J184" s="4766"/>
      <c r="K184" s="4766"/>
      <c r="L184" s="4760"/>
      <c r="M184" s="4760"/>
      <c r="N184" s="4760"/>
      <c r="O184" s="4760"/>
    </row>
    <row r="185" spans="6:15" ht="27.95" customHeight="1">
      <c r="F185" s="4766"/>
      <c r="G185" s="4766"/>
      <c r="H185" s="4766"/>
      <c r="I185" s="4766"/>
      <c r="J185" s="4766"/>
      <c r="K185" s="4766"/>
      <c r="L185" s="4760"/>
      <c r="M185" s="4760"/>
      <c r="N185" s="4760"/>
      <c r="O185" s="4760"/>
    </row>
    <row r="186" spans="6:15" ht="27.95" customHeight="1">
      <c r="F186" s="4766"/>
      <c r="G186" s="4766"/>
      <c r="H186" s="4766"/>
      <c r="I186" s="4766"/>
      <c r="J186" s="4766"/>
      <c r="K186" s="4766"/>
      <c r="L186" s="4760"/>
      <c r="M186" s="4760"/>
      <c r="N186" s="4760"/>
      <c r="O186" s="4760"/>
    </row>
    <row r="187" spans="6:15" ht="27.95" customHeight="1">
      <c r="F187" s="4766"/>
      <c r="G187" s="4766"/>
      <c r="H187" s="4766"/>
      <c r="I187" s="4766"/>
      <c r="J187" s="4766"/>
      <c r="K187" s="4766"/>
      <c r="L187" s="4760"/>
      <c r="M187" s="4760"/>
      <c r="N187" s="4760"/>
      <c r="O187" s="4760"/>
    </row>
    <row r="188" spans="6:15" ht="27.95" customHeight="1">
      <c r="F188" s="4766"/>
      <c r="G188" s="4766"/>
      <c r="H188" s="4766"/>
      <c r="I188" s="4766"/>
      <c r="J188" s="4766"/>
      <c r="K188" s="4766"/>
      <c r="L188" s="4760"/>
      <c r="M188" s="4760"/>
      <c r="N188" s="4760"/>
      <c r="O188" s="4760"/>
    </row>
    <row r="189" spans="6:15" ht="27.95" customHeight="1">
      <c r="F189" s="4766"/>
      <c r="G189" s="4766"/>
      <c r="H189" s="4766"/>
      <c r="I189" s="4766"/>
      <c r="J189" s="4766"/>
      <c r="K189" s="4766"/>
      <c r="L189" s="4760"/>
      <c r="M189" s="4760"/>
      <c r="N189" s="4760"/>
      <c r="O189" s="4760"/>
    </row>
    <row r="190" spans="6:15" ht="27.95" customHeight="1">
      <c r="F190" s="4766"/>
      <c r="G190" s="4766"/>
      <c r="H190" s="4766"/>
      <c r="I190" s="4766"/>
      <c r="J190" s="4766"/>
      <c r="K190" s="4766"/>
      <c r="L190" s="4760"/>
      <c r="M190" s="4760"/>
      <c r="N190" s="4760"/>
      <c r="O190" s="4760"/>
    </row>
    <row r="191" spans="6:15" ht="27.95" customHeight="1">
      <c r="F191" s="4766"/>
      <c r="G191" s="4766"/>
      <c r="H191" s="4766"/>
      <c r="I191" s="4766"/>
      <c r="J191" s="4766"/>
      <c r="K191" s="4766"/>
      <c r="L191" s="4760"/>
      <c r="M191" s="4760"/>
      <c r="N191" s="4760"/>
      <c r="O191" s="4760"/>
    </row>
    <row r="192" spans="6:15" ht="27.95" customHeight="1">
      <c r="F192" s="4766"/>
      <c r="G192" s="4766"/>
      <c r="H192" s="4766"/>
      <c r="I192" s="4766"/>
      <c r="J192" s="4766"/>
      <c r="K192" s="4766"/>
      <c r="L192" s="4760"/>
      <c r="M192" s="4760"/>
      <c r="N192" s="4760"/>
      <c r="O192" s="4760"/>
    </row>
    <row r="193" spans="6:15" ht="27.95" customHeight="1">
      <c r="F193" s="4766"/>
      <c r="G193" s="4766"/>
      <c r="H193" s="4766"/>
      <c r="I193" s="4766"/>
      <c r="J193" s="4766"/>
      <c r="K193" s="4766"/>
      <c r="L193" s="4760"/>
      <c r="M193" s="4760"/>
      <c r="N193" s="4760"/>
      <c r="O193" s="4760"/>
    </row>
    <row r="194" spans="6:15" ht="27.95" customHeight="1">
      <c r="F194" s="4766"/>
      <c r="G194" s="4766"/>
      <c r="H194" s="4766"/>
      <c r="I194" s="4766"/>
      <c r="J194" s="4766"/>
      <c r="K194" s="4766"/>
      <c r="L194" s="4760"/>
      <c r="M194" s="4760"/>
      <c r="N194" s="4760"/>
      <c r="O194" s="4760"/>
    </row>
    <row r="195" spans="6:15" ht="27.95" customHeight="1">
      <c r="F195" s="4766"/>
      <c r="G195" s="4766"/>
      <c r="H195" s="4766"/>
      <c r="I195" s="4766"/>
      <c r="J195" s="4766"/>
      <c r="K195" s="4766"/>
      <c r="L195" s="4760"/>
      <c r="M195" s="4760"/>
      <c r="N195" s="4760"/>
      <c r="O195" s="4760"/>
    </row>
    <row r="196" spans="6:15" ht="27.95" customHeight="1">
      <c r="F196" s="4766"/>
      <c r="G196" s="4766"/>
      <c r="H196" s="4766"/>
      <c r="I196" s="4766"/>
      <c r="J196" s="4766"/>
      <c r="K196" s="4766"/>
      <c r="L196" s="4760"/>
      <c r="M196" s="4760"/>
      <c r="N196" s="4760"/>
      <c r="O196" s="4760"/>
    </row>
    <row r="197" spans="6:15" ht="27.95" customHeight="1">
      <c r="F197" s="4766"/>
      <c r="G197" s="4766"/>
      <c r="H197" s="4766"/>
      <c r="I197" s="4766"/>
      <c r="J197" s="4766"/>
      <c r="K197" s="4766"/>
      <c r="L197" s="4760"/>
      <c r="M197" s="4760"/>
      <c r="N197" s="4760"/>
      <c r="O197" s="4760"/>
    </row>
    <row r="198" spans="6:15" ht="27.95" customHeight="1">
      <c r="F198" s="4766"/>
      <c r="G198" s="4766"/>
      <c r="H198" s="4766"/>
      <c r="I198" s="4766"/>
      <c r="J198" s="4766"/>
      <c r="K198" s="4766"/>
      <c r="L198" s="4760"/>
      <c r="M198" s="4760"/>
      <c r="N198" s="4760"/>
      <c r="O198" s="4760"/>
    </row>
    <row r="199" spans="6:15" ht="27.95" customHeight="1">
      <c r="F199" s="4766"/>
      <c r="G199" s="4766"/>
      <c r="H199" s="4766"/>
      <c r="I199" s="4766"/>
      <c r="J199" s="4766"/>
      <c r="K199" s="4766"/>
      <c r="L199" s="4760"/>
      <c r="M199" s="4760"/>
      <c r="N199" s="4760"/>
      <c r="O199" s="4760"/>
    </row>
    <row r="200" spans="6:15" ht="27.95" customHeight="1">
      <c r="F200" s="4766"/>
      <c r="G200" s="4766"/>
      <c r="H200" s="4766"/>
      <c r="I200" s="4766"/>
      <c r="J200" s="4766"/>
      <c r="K200" s="4766"/>
      <c r="L200" s="4760"/>
      <c r="M200" s="4760"/>
      <c r="N200" s="4760"/>
      <c r="O200" s="4760"/>
    </row>
    <row r="201" spans="6:15" ht="27.95" customHeight="1">
      <c r="F201" s="4766"/>
      <c r="G201" s="4766"/>
      <c r="H201" s="4766"/>
      <c r="I201" s="4766"/>
      <c r="J201" s="4766"/>
      <c r="K201" s="4766"/>
      <c r="L201" s="4760"/>
      <c r="M201" s="4760"/>
      <c r="N201" s="4760"/>
      <c r="O201" s="4760"/>
    </row>
    <row r="202" spans="6:15" ht="27.95" customHeight="1">
      <c r="F202" s="4766"/>
      <c r="G202" s="4766"/>
      <c r="H202" s="4766"/>
      <c r="I202" s="4766"/>
      <c r="J202" s="4766"/>
      <c r="K202" s="4766"/>
      <c r="L202" s="4760"/>
      <c r="M202" s="4760"/>
      <c r="N202" s="4760"/>
      <c r="O202" s="4760"/>
    </row>
    <row r="203" spans="6:15" ht="27.95" customHeight="1">
      <c r="F203" s="4766"/>
      <c r="G203" s="4766"/>
      <c r="H203" s="4766"/>
      <c r="I203" s="4766"/>
      <c r="J203" s="4766"/>
      <c r="K203" s="4766"/>
      <c r="L203" s="4760"/>
      <c r="M203" s="4760"/>
      <c r="N203" s="4760"/>
      <c r="O203" s="4760"/>
    </row>
    <row r="204" spans="6:15" ht="27.95" customHeight="1">
      <c r="F204" s="4766"/>
      <c r="G204" s="4766"/>
      <c r="H204" s="4766"/>
      <c r="I204" s="4766"/>
      <c r="J204" s="4766"/>
      <c r="K204" s="4766"/>
      <c r="L204" s="4760"/>
      <c r="M204" s="4760"/>
      <c r="N204" s="4760"/>
      <c r="O204" s="4760"/>
    </row>
    <row r="205" spans="6:15" ht="27.95" customHeight="1">
      <c r="F205" s="4766"/>
      <c r="G205" s="4766"/>
      <c r="H205" s="4766"/>
      <c r="I205" s="4766"/>
      <c r="J205" s="4766"/>
      <c r="K205" s="4766"/>
      <c r="L205" s="4760"/>
      <c r="M205" s="4760"/>
      <c r="N205" s="4760"/>
      <c r="O205" s="4760"/>
    </row>
    <row r="206" spans="6:15" ht="27.95" customHeight="1">
      <c r="F206" s="4766"/>
      <c r="G206" s="4766"/>
      <c r="H206" s="4766"/>
      <c r="I206" s="4766"/>
      <c r="J206" s="4766"/>
      <c r="K206" s="4766"/>
      <c r="L206" s="4760"/>
      <c r="M206" s="4760"/>
      <c r="N206" s="4760"/>
      <c r="O206" s="4760"/>
    </row>
    <row r="207" spans="6:15" ht="27.95" customHeight="1">
      <c r="F207" s="4766"/>
      <c r="G207" s="4766"/>
      <c r="H207" s="4766"/>
      <c r="I207" s="4766"/>
      <c r="J207" s="4766"/>
      <c r="K207" s="4766"/>
      <c r="L207" s="4760"/>
      <c r="M207" s="4760"/>
      <c r="N207" s="4760"/>
      <c r="O207" s="4760"/>
    </row>
    <row r="208" spans="6:15" ht="27.95" customHeight="1">
      <c r="F208" s="4766"/>
      <c r="G208" s="4766"/>
      <c r="H208" s="4766"/>
      <c r="I208" s="4766"/>
      <c r="J208" s="4766"/>
      <c r="K208" s="4766"/>
      <c r="L208" s="4760"/>
      <c r="M208" s="4760"/>
      <c r="N208" s="4760"/>
      <c r="O208" s="4760"/>
    </row>
    <row r="209" spans="6:15" ht="27.95" customHeight="1">
      <c r="F209" s="4766"/>
      <c r="G209" s="4766"/>
      <c r="H209" s="4766"/>
      <c r="I209" s="4766"/>
      <c r="J209" s="4766"/>
      <c r="K209" s="4766"/>
      <c r="L209" s="4760"/>
      <c r="M209" s="4760"/>
      <c r="N209" s="4760"/>
      <c r="O209" s="4760"/>
    </row>
    <row r="210" spans="6:15" ht="27.95" customHeight="1">
      <c r="F210" s="4766"/>
      <c r="G210" s="4766"/>
      <c r="H210" s="4766"/>
      <c r="I210" s="4766"/>
      <c r="J210" s="4766"/>
      <c r="K210" s="4766"/>
      <c r="L210" s="4760"/>
      <c r="M210" s="4760"/>
      <c r="N210" s="4760"/>
      <c r="O210" s="4760"/>
    </row>
    <row r="211" spans="6:15" ht="27.95" customHeight="1">
      <c r="F211" s="4766"/>
      <c r="G211" s="4766"/>
      <c r="H211" s="4766"/>
      <c r="I211" s="4766"/>
      <c r="J211" s="4766"/>
      <c r="K211" s="4766"/>
      <c r="L211" s="4760"/>
      <c r="M211" s="4760"/>
      <c r="N211" s="4760"/>
      <c r="O211" s="4760"/>
    </row>
    <row r="212" spans="6:15" ht="27.95" customHeight="1">
      <c r="F212" s="4766"/>
      <c r="G212" s="4766"/>
      <c r="H212" s="4766"/>
      <c r="I212" s="4766"/>
      <c r="J212" s="4766"/>
      <c r="K212" s="4766"/>
      <c r="L212" s="4760"/>
      <c r="M212" s="4760"/>
      <c r="N212" s="4760"/>
      <c r="O212" s="4760"/>
    </row>
    <row r="213" spans="6:15" ht="27.95" customHeight="1">
      <c r="F213" s="4766"/>
      <c r="G213" s="4766"/>
      <c r="H213" s="4766"/>
      <c r="I213" s="4766"/>
      <c r="J213" s="4766"/>
      <c r="K213" s="4766"/>
      <c r="L213" s="4760"/>
      <c r="M213" s="4760"/>
      <c r="N213" s="4760"/>
      <c r="O213" s="4760"/>
    </row>
    <row r="214" spans="6:15" ht="27.95" customHeight="1">
      <c r="F214" s="4766"/>
      <c r="G214" s="4766"/>
      <c r="H214" s="4766"/>
      <c r="I214" s="4766"/>
      <c r="J214" s="4766"/>
      <c r="K214" s="4766"/>
      <c r="L214" s="4760"/>
      <c r="M214" s="4760"/>
      <c r="N214" s="4760"/>
      <c r="O214" s="4760"/>
    </row>
    <row r="215" spans="6:15" ht="27.95" customHeight="1">
      <c r="F215" s="4766"/>
      <c r="G215" s="4766"/>
      <c r="H215" s="4766"/>
      <c r="I215" s="4766"/>
      <c r="J215" s="4766"/>
      <c r="K215" s="4766"/>
      <c r="L215" s="4760"/>
      <c r="M215" s="4760"/>
      <c r="N215" s="4760"/>
      <c r="O215" s="4760"/>
    </row>
    <row r="216" spans="6:15" ht="27.95" customHeight="1">
      <c r="F216" s="4766"/>
      <c r="G216" s="4766"/>
      <c r="H216" s="4766"/>
      <c r="I216" s="4766"/>
      <c r="J216" s="4766"/>
      <c r="K216" s="4766"/>
      <c r="L216" s="4760"/>
      <c r="M216" s="4760"/>
      <c r="N216" s="4760"/>
      <c r="O216" s="4760"/>
    </row>
    <row r="217" spans="6:15" ht="27.95" customHeight="1">
      <c r="F217" s="4766"/>
      <c r="G217" s="4766"/>
      <c r="H217" s="4766"/>
      <c r="I217" s="4766"/>
      <c r="J217" s="4766"/>
      <c r="K217" s="4766"/>
      <c r="L217" s="4760"/>
      <c r="M217" s="4760"/>
      <c r="N217" s="4760"/>
      <c r="O217" s="4760"/>
    </row>
    <row r="218" spans="6:15" ht="27.95" customHeight="1">
      <c r="F218" s="4766"/>
      <c r="G218" s="4766"/>
      <c r="H218" s="4766"/>
      <c r="I218" s="4766"/>
      <c r="J218" s="4766"/>
      <c r="K218" s="4766"/>
      <c r="L218" s="4760"/>
      <c r="M218" s="4760"/>
      <c r="N218" s="4760"/>
      <c r="O218" s="4760"/>
    </row>
    <row r="219" spans="6:15" ht="27.95" customHeight="1">
      <c r="F219" s="4766"/>
      <c r="G219" s="4766"/>
      <c r="H219" s="4766"/>
      <c r="I219" s="4766"/>
      <c r="J219" s="4766"/>
      <c r="K219" s="4766"/>
      <c r="L219" s="4760"/>
      <c r="M219" s="4760"/>
      <c r="N219" s="4760"/>
      <c r="O219" s="4760"/>
    </row>
    <row r="220" spans="6:15" ht="27.95" customHeight="1">
      <c r="F220" s="4766"/>
      <c r="G220" s="4766"/>
      <c r="H220" s="4766"/>
      <c r="I220" s="4766"/>
      <c r="J220" s="4766"/>
      <c r="K220" s="4766"/>
      <c r="L220" s="4760"/>
      <c r="M220" s="4760"/>
      <c r="N220" s="4760"/>
      <c r="O220" s="4760"/>
    </row>
    <row r="221" spans="6:15" ht="27.95" customHeight="1">
      <c r="F221" s="4766"/>
      <c r="G221" s="4766"/>
      <c r="H221" s="4766"/>
      <c r="I221" s="4766"/>
      <c r="J221" s="4766"/>
      <c r="K221" s="4766"/>
      <c r="L221" s="4760"/>
      <c r="M221" s="4760"/>
      <c r="N221" s="4760"/>
      <c r="O221" s="4760"/>
    </row>
    <row r="222" spans="6:15" ht="27.95" customHeight="1">
      <c r="F222" s="4766"/>
      <c r="G222" s="4766"/>
      <c r="H222" s="4766"/>
      <c r="I222" s="4766"/>
      <c r="J222" s="4766"/>
      <c r="K222" s="4766"/>
      <c r="L222" s="4760"/>
      <c r="M222" s="4760"/>
      <c r="N222" s="4760"/>
      <c r="O222" s="4760"/>
    </row>
    <row r="223" spans="6:15" ht="27.95" customHeight="1">
      <c r="F223" s="4766"/>
      <c r="G223" s="4766"/>
      <c r="H223" s="4766"/>
      <c r="I223" s="4766"/>
      <c r="J223" s="4766"/>
      <c r="K223" s="4766"/>
      <c r="L223" s="4760"/>
      <c r="M223" s="4760"/>
      <c r="N223" s="4760"/>
      <c r="O223" s="4760"/>
    </row>
    <row r="224" spans="6:15" ht="27.95" customHeight="1">
      <c r="F224" s="4766"/>
      <c r="G224" s="4766"/>
      <c r="H224" s="4766"/>
      <c r="I224" s="4766"/>
      <c r="J224" s="4766"/>
      <c r="K224" s="4766"/>
      <c r="L224" s="4760"/>
      <c r="M224" s="4760"/>
      <c r="N224" s="4760"/>
      <c r="O224" s="4760"/>
    </row>
    <row r="225" spans="6:15" ht="27.95" customHeight="1">
      <c r="F225" s="4766"/>
      <c r="G225" s="4766"/>
      <c r="H225" s="4766"/>
      <c r="I225" s="4766"/>
      <c r="J225" s="4766"/>
      <c r="K225" s="4766"/>
      <c r="L225" s="4760"/>
      <c r="M225" s="4760"/>
      <c r="N225" s="4760"/>
      <c r="O225" s="4760"/>
    </row>
    <row r="226" spans="6:15" ht="27.95" customHeight="1">
      <c r="F226" s="4766"/>
      <c r="G226" s="4766"/>
      <c r="H226" s="4766"/>
      <c r="I226" s="4766"/>
      <c r="J226" s="4766"/>
      <c r="K226" s="4766"/>
      <c r="L226" s="4760"/>
      <c r="M226" s="4760"/>
      <c r="N226" s="4760"/>
      <c r="O226" s="4760"/>
    </row>
    <row r="227" spans="6:15" ht="27.95" customHeight="1">
      <c r="F227" s="4766"/>
      <c r="G227" s="4766"/>
      <c r="H227" s="4766"/>
      <c r="I227" s="4766"/>
      <c r="J227" s="4766"/>
      <c r="K227" s="4766"/>
      <c r="L227" s="4760"/>
      <c r="M227" s="4760"/>
      <c r="N227" s="4760"/>
      <c r="O227" s="4760"/>
    </row>
    <row r="228" spans="6:15" ht="27.95" customHeight="1">
      <c r="F228" s="4766"/>
      <c r="G228" s="4766"/>
      <c r="H228" s="4766"/>
      <c r="I228" s="4766"/>
      <c r="J228" s="4766"/>
      <c r="K228" s="4766"/>
      <c r="L228" s="4760"/>
      <c r="M228" s="4760"/>
      <c r="N228" s="4760"/>
      <c r="O228" s="4760"/>
    </row>
    <row r="229" spans="6:15" ht="27.95" customHeight="1">
      <c r="F229" s="4766"/>
      <c r="G229" s="4766"/>
      <c r="H229" s="4766"/>
      <c r="I229" s="4766"/>
      <c r="J229" s="4766"/>
      <c r="K229" s="4766"/>
      <c r="L229" s="4760"/>
      <c r="M229" s="4760"/>
      <c r="N229" s="4760"/>
      <c r="O229" s="4760"/>
    </row>
    <row r="230" spans="6:15" ht="27.95" customHeight="1">
      <c r="F230" s="4766"/>
      <c r="G230" s="4766"/>
      <c r="H230" s="4766"/>
      <c r="I230" s="4766"/>
      <c r="J230" s="4766"/>
      <c r="K230" s="4766"/>
      <c r="L230" s="4760"/>
      <c r="M230" s="4760"/>
      <c r="N230" s="4760"/>
      <c r="O230" s="4760"/>
    </row>
    <row r="231" spans="6:15" ht="27.95" customHeight="1">
      <c r="F231" s="4766"/>
      <c r="G231" s="4766"/>
      <c r="H231" s="4766"/>
      <c r="I231" s="4766"/>
      <c r="J231" s="4766"/>
      <c r="K231" s="4766"/>
      <c r="L231" s="4760"/>
      <c r="M231" s="4760"/>
      <c r="N231" s="4760"/>
      <c r="O231" s="4760"/>
    </row>
    <row r="232" spans="6:15" ht="27.95" customHeight="1">
      <c r="F232" s="4766"/>
      <c r="G232" s="4766"/>
      <c r="H232" s="4766"/>
      <c r="I232" s="4766"/>
      <c r="J232" s="4766"/>
      <c r="K232" s="4766"/>
      <c r="L232" s="4760"/>
      <c r="M232" s="4760"/>
      <c r="N232" s="4760"/>
      <c r="O232" s="4760"/>
    </row>
    <row r="233" spans="6:15" ht="27.95" customHeight="1">
      <c r="F233" s="4766"/>
      <c r="G233" s="4766"/>
      <c r="H233" s="4766"/>
      <c r="I233" s="4766"/>
      <c r="J233" s="4766"/>
      <c r="K233" s="4766"/>
      <c r="L233" s="4760"/>
      <c r="M233" s="4760"/>
      <c r="N233" s="4760"/>
      <c r="O233" s="4760"/>
    </row>
    <row r="234" spans="6:15" ht="27.95" customHeight="1">
      <c r="F234" s="4766"/>
      <c r="G234" s="4766"/>
      <c r="H234" s="4766"/>
      <c r="I234" s="4766"/>
      <c r="J234" s="4766"/>
      <c r="K234" s="4766"/>
      <c r="L234" s="4760"/>
      <c r="M234" s="4760"/>
      <c r="N234" s="4760"/>
      <c r="O234" s="4760"/>
    </row>
    <row r="235" spans="6:15" ht="27.95" customHeight="1">
      <c r="F235" s="4766"/>
      <c r="G235" s="4766"/>
      <c r="H235" s="4766"/>
      <c r="I235" s="4766"/>
      <c r="J235" s="4766"/>
      <c r="K235" s="4766"/>
      <c r="L235" s="4760"/>
      <c r="M235" s="4760"/>
      <c r="N235" s="4760"/>
      <c r="O235" s="4760"/>
    </row>
    <row r="236" spans="6:15" ht="27.95" customHeight="1">
      <c r="F236" s="4766"/>
      <c r="G236" s="4766"/>
      <c r="H236" s="4766"/>
      <c r="I236" s="4766"/>
      <c r="J236" s="4766"/>
      <c r="K236" s="4766"/>
      <c r="L236" s="4760"/>
      <c r="M236" s="4760"/>
      <c r="N236" s="4760"/>
      <c r="O236" s="4760"/>
    </row>
    <row r="237" spans="6:15" ht="27.95" customHeight="1">
      <c r="F237" s="4766"/>
      <c r="G237" s="4766"/>
      <c r="H237" s="4766"/>
      <c r="I237" s="4766"/>
      <c r="J237" s="4766"/>
      <c r="K237" s="4766"/>
      <c r="L237" s="4760"/>
      <c r="M237" s="4760"/>
      <c r="N237" s="4760"/>
      <c r="O237" s="4760"/>
    </row>
  </sheetData>
  <mergeCells count="458">
    <mergeCell ref="L208:O208"/>
    <mergeCell ref="L209:O209"/>
    <mergeCell ref="L210:O210"/>
    <mergeCell ref="L211:O211"/>
    <mergeCell ref="L212:O212"/>
    <mergeCell ref="L203:O203"/>
    <mergeCell ref="L204:O204"/>
    <mergeCell ref="L218:O218"/>
    <mergeCell ref="L219:O219"/>
    <mergeCell ref="L205:O205"/>
    <mergeCell ref="L206:O206"/>
    <mergeCell ref="L207:O207"/>
    <mergeCell ref="L220:O220"/>
    <mergeCell ref="L221:O221"/>
    <mergeCell ref="L222:O222"/>
    <mergeCell ref="L213:O213"/>
    <mergeCell ref="L214:O214"/>
    <mergeCell ref="L215:O215"/>
    <mergeCell ref="L216:O216"/>
    <mergeCell ref="L217:O217"/>
    <mergeCell ref="L237:O237"/>
    <mergeCell ref="L228:O228"/>
    <mergeCell ref="L229:O229"/>
    <mergeCell ref="L230:O230"/>
    <mergeCell ref="L231:O231"/>
    <mergeCell ref="L232:O232"/>
    <mergeCell ref="L223:O223"/>
    <mergeCell ref="L224:O224"/>
    <mergeCell ref="L225:O225"/>
    <mergeCell ref="L226:O226"/>
    <mergeCell ref="L227:O227"/>
    <mergeCell ref="L233:O233"/>
    <mergeCell ref="L234:O234"/>
    <mergeCell ref="L235:O235"/>
    <mergeCell ref="L236:O236"/>
    <mergeCell ref="L198:O198"/>
    <mergeCell ref="L199:O199"/>
    <mergeCell ref="L200:O200"/>
    <mergeCell ref="L201:O201"/>
    <mergeCell ref="L202:O202"/>
    <mergeCell ref="L193:O193"/>
    <mergeCell ref="L194:O194"/>
    <mergeCell ref="L195:O195"/>
    <mergeCell ref="L196:O196"/>
    <mergeCell ref="L197:O197"/>
    <mergeCell ref="L188:O188"/>
    <mergeCell ref="L189:O189"/>
    <mergeCell ref="L190:O190"/>
    <mergeCell ref="L191:O191"/>
    <mergeCell ref="L192:O192"/>
    <mergeCell ref="L183:O183"/>
    <mergeCell ref="L184:O184"/>
    <mergeCell ref="L185:O185"/>
    <mergeCell ref="L186:O186"/>
    <mergeCell ref="L187:O187"/>
    <mergeCell ref="L178:O178"/>
    <mergeCell ref="L179:O179"/>
    <mergeCell ref="L180:O180"/>
    <mergeCell ref="L181:O181"/>
    <mergeCell ref="L182:O182"/>
    <mergeCell ref="L173:O173"/>
    <mergeCell ref="L174:O174"/>
    <mergeCell ref="L175:O175"/>
    <mergeCell ref="L176:O176"/>
    <mergeCell ref="L177:O177"/>
    <mergeCell ref="L168:O168"/>
    <mergeCell ref="L169:O169"/>
    <mergeCell ref="L170:O170"/>
    <mergeCell ref="L171:O171"/>
    <mergeCell ref="L172:O172"/>
    <mergeCell ref="L163:O163"/>
    <mergeCell ref="L164:O164"/>
    <mergeCell ref="L165:O165"/>
    <mergeCell ref="L166:O166"/>
    <mergeCell ref="L167:O167"/>
    <mergeCell ref="L158:O158"/>
    <mergeCell ref="L159:O159"/>
    <mergeCell ref="L160:O160"/>
    <mergeCell ref="L161:O161"/>
    <mergeCell ref="L162:O162"/>
    <mergeCell ref="L153:O153"/>
    <mergeCell ref="L154:O154"/>
    <mergeCell ref="L155:O155"/>
    <mergeCell ref="L156:O156"/>
    <mergeCell ref="L157:O157"/>
    <mergeCell ref="L148:O148"/>
    <mergeCell ref="L149:O149"/>
    <mergeCell ref="L150:O150"/>
    <mergeCell ref="L151:O151"/>
    <mergeCell ref="L152:O152"/>
    <mergeCell ref="L143:O143"/>
    <mergeCell ref="L144:O144"/>
    <mergeCell ref="L145:O145"/>
    <mergeCell ref="L146:O146"/>
    <mergeCell ref="L147:O147"/>
    <mergeCell ref="L138:O138"/>
    <mergeCell ref="L139:O139"/>
    <mergeCell ref="L140:O140"/>
    <mergeCell ref="L141:O141"/>
    <mergeCell ref="L142:O142"/>
    <mergeCell ref="L133:O133"/>
    <mergeCell ref="L134:O134"/>
    <mergeCell ref="L135:O135"/>
    <mergeCell ref="L136:O136"/>
    <mergeCell ref="L137:O137"/>
    <mergeCell ref="L128:O128"/>
    <mergeCell ref="L129:O129"/>
    <mergeCell ref="L130:O130"/>
    <mergeCell ref="L131:O131"/>
    <mergeCell ref="L132:O132"/>
    <mergeCell ref="L123:O123"/>
    <mergeCell ref="L124:O124"/>
    <mergeCell ref="L125:O125"/>
    <mergeCell ref="L126:O126"/>
    <mergeCell ref="L127:O127"/>
    <mergeCell ref="L118:O118"/>
    <mergeCell ref="L119:O119"/>
    <mergeCell ref="L120:O120"/>
    <mergeCell ref="L121:O121"/>
    <mergeCell ref="L122:O122"/>
    <mergeCell ref="L113:O113"/>
    <mergeCell ref="L114:O114"/>
    <mergeCell ref="L115:O115"/>
    <mergeCell ref="L116:O116"/>
    <mergeCell ref="L117:O117"/>
    <mergeCell ref="L109:O109"/>
    <mergeCell ref="L110:O110"/>
    <mergeCell ref="L111:O111"/>
    <mergeCell ref="L112:O112"/>
    <mergeCell ref="L103:O103"/>
    <mergeCell ref="L104:O104"/>
    <mergeCell ref="L105:O105"/>
    <mergeCell ref="L106:O106"/>
    <mergeCell ref="L107:O107"/>
    <mergeCell ref="L100:O100"/>
    <mergeCell ref="L101:O101"/>
    <mergeCell ref="L102:O102"/>
    <mergeCell ref="L93:O93"/>
    <mergeCell ref="L94:O94"/>
    <mergeCell ref="L95:O95"/>
    <mergeCell ref="L96:O96"/>
    <mergeCell ref="L97:O97"/>
    <mergeCell ref="L108:O108"/>
    <mergeCell ref="L91:O91"/>
    <mergeCell ref="L92:O92"/>
    <mergeCell ref="L83:O83"/>
    <mergeCell ref="L84:O84"/>
    <mergeCell ref="L85:O85"/>
    <mergeCell ref="L86:O86"/>
    <mergeCell ref="L87:O87"/>
    <mergeCell ref="L98:O98"/>
    <mergeCell ref="L99:O99"/>
    <mergeCell ref="L82:O82"/>
    <mergeCell ref="L73:O73"/>
    <mergeCell ref="L74:O74"/>
    <mergeCell ref="L75:O75"/>
    <mergeCell ref="L76:O76"/>
    <mergeCell ref="L77:O77"/>
    <mergeCell ref="L88:O88"/>
    <mergeCell ref="L89:O89"/>
    <mergeCell ref="L90:O90"/>
    <mergeCell ref="L45:O45"/>
    <mergeCell ref="L46:O46"/>
    <mergeCell ref="L47:O47"/>
    <mergeCell ref="L58:O58"/>
    <mergeCell ref="L59:O59"/>
    <mergeCell ref="L60:O60"/>
    <mergeCell ref="L61:O61"/>
    <mergeCell ref="L62:O62"/>
    <mergeCell ref="L53:O53"/>
    <mergeCell ref="L54:O54"/>
    <mergeCell ref="L55:O55"/>
    <mergeCell ref="L56:O56"/>
    <mergeCell ref="L57:O57"/>
    <mergeCell ref="F208:K208"/>
    <mergeCell ref="F209:K209"/>
    <mergeCell ref="F210:K210"/>
    <mergeCell ref="F211:K211"/>
    <mergeCell ref="F212:K212"/>
    <mergeCell ref="L48:O48"/>
    <mergeCell ref="L49:O49"/>
    <mergeCell ref="L50:O50"/>
    <mergeCell ref="L51:O51"/>
    <mergeCell ref="L52:O52"/>
    <mergeCell ref="L68:O68"/>
    <mergeCell ref="L69:O69"/>
    <mergeCell ref="L70:O70"/>
    <mergeCell ref="L71:O71"/>
    <mergeCell ref="L72:O72"/>
    <mergeCell ref="L63:O63"/>
    <mergeCell ref="L64:O64"/>
    <mergeCell ref="L65:O65"/>
    <mergeCell ref="L66:O66"/>
    <mergeCell ref="L67:O67"/>
    <mergeCell ref="L78:O78"/>
    <mergeCell ref="L79:O79"/>
    <mergeCell ref="L80:O80"/>
    <mergeCell ref="L81:O81"/>
    <mergeCell ref="F218:K218"/>
    <mergeCell ref="F219:K219"/>
    <mergeCell ref="F220:K220"/>
    <mergeCell ref="F221:K221"/>
    <mergeCell ref="F222:K222"/>
    <mergeCell ref="F213:K213"/>
    <mergeCell ref="F214:K214"/>
    <mergeCell ref="F215:K215"/>
    <mergeCell ref="F216:K216"/>
    <mergeCell ref="F217:K217"/>
    <mergeCell ref="F236:K236"/>
    <mergeCell ref="F237:K237"/>
    <mergeCell ref="F228:K228"/>
    <mergeCell ref="F229:K229"/>
    <mergeCell ref="F230:K230"/>
    <mergeCell ref="F231:K231"/>
    <mergeCell ref="F232:K232"/>
    <mergeCell ref="F223:K223"/>
    <mergeCell ref="F224:K224"/>
    <mergeCell ref="F225:K225"/>
    <mergeCell ref="F226:K226"/>
    <mergeCell ref="F227:K227"/>
    <mergeCell ref="F233:K233"/>
    <mergeCell ref="F234:K234"/>
    <mergeCell ref="F235:K235"/>
    <mergeCell ref="F203:K203"/>
    <mergeCell ref="F204:K204"/>
    <mergeCell ref="F205:K205"/>
    <mergeCell ref="F206:K206"/>
    <mergeCell ref="F207:K207"/>
    <mergeCell ref="F198:K198"/>
    <mergeCell ref="F199:K199"/>
    <mergeCell ref="F200:K200"/>
    <mergeCell ref="F201:K201"/>
    <mergeCell ref="F202:K202"/>
    <mergeCell ref="F193:K193"/>
    <mergeCell ref="F194:K194"/>
    <mergeCell ref="F195:K195"/>
    <mergeCell ref="F196:K196"/>
    <mergeCell ref="F197:K197"/>
    <mergeCell ref="F188:K188"/>
    <mergeCell ref="F189:K189"/>
    <mergeCell ref="F190:K190"/>
    <mergeCell ref="F191:K191"/>
    <mergeCell ref="F192:K192"/>
    <mergeCell ref="F183:K183"/>
    <mergeCell ref="F184:K184"/>
    <mergeCell ref="F185:K185"/>
    <mergeCell ref="F186:K186"/>
    <mergeCell ref="F187:K187"/>
    <mergeCell ref="F178:K178"/>
    <mergeCell ref="F179:K179"/>
    <mergeCell ref="F180:K180"/>
    <mergeCell ref="F181:K181"/>
    <mergeCell ref="F182:K182"/>
    <mergeCell ref="F173:K173"/>
    <mergeCell ref="F174:K174"/>
    <mergeCell ref="F175:K175"/>
    <mergeCell ref="F176:K176"/>
    <mergeCell ref="F177:K177"/>
    <mergeCell ref="F168:K168"/>
    <mergeCell ref="F169:K169"/>
    <mergeCell ref="F170:K170"/>
    <mergeCell ref="F171:K171"/>
    <mergeCell ref="F172:K172"/>
    <mergeCell ref="F163:K163"/>
    <mergeCell ref="F164:K164"/>
    <mergeCell ref="F165:K165"/>
    <mergeCell ref="F166:K166"/>
    <mergeCell ref="F167:K167"/>
    <mergeCell ref="F158:K158"/>
    <mergeCell ref="F159:K159"/>
    <mergeCell ref="F160:K160"/>
    <mergeCell ref="F161:K161"/>
    <mergeCell ref="F162:K162"/>
    <mergeCell ref="F153:K153"/>
    <mergeCell ref="F154:K154"/>
    <mergeCell ref="F155:K155"/>
    <mergeCell ref="F156:K156"/>
    <mergeCell ref="F157:K157"/>
    <mergeCell ref="F148:K148"/>
    <mergeCell ref="F149:K149"/>
    <mergeCell ref="F150:K150"/>
    <mergeCell ref="F151:K151"/>
    <mergeCell ref="F152:K152"/>
    <mergeCell ref="F143:K143"/>
    <mergeCell ref="F144:K144"/>
    <mergeCell ref="F145:K145"/>
    <mergeCell ref="F146:K146"/>
    <mergeCell ref="F147:K147"/>
    <mergeCell ref="F138:K138"/>
    <mergeCell ref="F139:K139"/>
    <mergeCell ref="F140:K140"/>
    <mergeCell ref="F141:K141"/>
    <mergeCell ref="F142:K142"/>
    <mergeCell ref="F133:K133"/>
    <mergeCell ref="F134:K134"/>
    <mergeCell ref="F135:K135"/>
    <mergeCell ref="F136:K136"/>
    <mergeCell ref="F137:K137"/>
    <mergeCell ref="F128:K128"/>
    <mergeCell ref="F129:K129"/>
    <mergeCell ref="F130:K130"/>
    <mergeCell ref="F131:K131"/>
    <mergeCell ref="F132:K132"/>
    <mergeCell ref="F123:K123"/>
    <mergeCell ref="F124:K124"/>
    <mergeCell ref="F125:K125"/>
    <mergeCell ref="F126:K126"/>
    <mergeCell ref="F127:K127"/>
    <mergeCell ref="F118:K118"/>
    <mergeCell ref="F119:K119"/>
    <mergeCell ref="F120:K120"/>
    <mergeCell ref="F121:K121"/>
    <mergeCell ref="F122:K122"/>
    <mergeCell ref="F113:K113"/>
    <mergeCell ref="F114:K114"/>
    <mergeCell ref="F115:K115"/>
    <mergeCell ref="F116:K116"/>
    <mergeCell ref="F117:K117"/>
    <mergeCell ref="F108:K108"/>
    <mergeCell ref="F109:K109"/>
    <mergeCell ref="F110:K110"/>
    <mergeCell ref="F111:K111"/>
    <mergeCell ref="F112:K112"/>
    <mergeCell ref="F103:K103"/>
    <mergeCell ref="F104:K104"/>
    <mergeCell ref="F105:K105"/>
    <mergeCell ref="F106:K106"/>
    <mergeCell ref="F107:K107"/>
    <mergeCell ref="F98:K98"/>
    <mergeCell ref="F99:K99"/>
    <mergeCell ref="F100:K100"/>
    <mergeCell ref="F101:K101"/>
    <mergeCell ref="F102:K102"/>
    <mergeCell ref="F93:K93"/>
    <mergeCell ref="F94:K94"/>
    <mergeCell ref="F95:K95"/>
    <mergeCell ref="F96:K96"/>
    <mergeCell ref="F97:K97"/>
    <mergeCell ref="F88:K88"/>
    <mergeCell ref="F89:K89"/>
    <mergeCell ref="F90:K90"/>
    <mergeCell ref="F91:K91"/>
    <mergeCell ref="F92:K92"/>
    <mergeCell ref="F83:K83"/>
    <mergeCell ref="F84:K84"/>
    <mergeCell ref="F85:K85"/>
    <mergeCell ref="F86:K86"/>
    <mergeCell ref="F87:K87"/>
    <mergeCell ref="F78:K78"/>
    <mergeCell ref="F79:K79"/>
    <mergeCell ref="F80:K80"/>
    <mergeCell ref="F81:K81"/>
    <mergeCell ref="F82:K82"/>
    <mergeCell ref="F73:K73"/>
    <mergeCell ref="F74:K74"/>
    <mergeCell ref="F75:K75"/>
    <mergeCell ref="F76:K76"/>
    <mergeCell ref="F77:K77"/>
    <mergeCell ref="F68:K68"/>
    <mergeCell ref="F69:K69"/>
    <mergeCell ref="F70:K70"/>
    <mergeCell ref="F71:K71"/>
    <mergeCell ref="F72:K72"/>
    <mergeCell ref="F64:K64"/>
    <mergeCell ref="F65:K65"/>
    <mergeCell ref="F66:K66"/>
    <mergeCell ref="F67:K67"/>
    <mergeCell ref="F58:K58"/>
    <mergeCell ref="F59:K59"/>
    <mergeCell ref="F60:K60"/>
    <mergeCell ref="F61:K61"/>
    <mergeCell ref="F62:K62"/>
    <mergeCell ref="F55:K55"/>
    <mergeCell ref="F56:K56"/>
    <mergeCell ref="F57:K57"/>
    <mergeCell ref="F48:K48"/>
    <mergeCell ref="F49:K49"/>
    <mergeCell ref="F50:K50"/>
    <mergeCell ref="F51:K51"/>
    <mergeCell ref="F52:K52"/>
    <mergeCell ref="F63:K63"/>
    <mergeCell ref="F45:K45"/>
    <mergeCell ref="F46:K46"/>
    <mergeCell ref="F47:K47"/>
    <mergeCell ref="F39:K39"/>
    <mergeCell ref="F40:K40"/>
    <mergeCell ref="F41:K41"/>
    <mergeCell ref="F42:K42"/>
    <mergeCell ref="F53:K53"/>
    <mergeCell ref="F54:K54"/>
    <mergeCell ref="L29:O29"/>
    <mergeCell ref="F28:K28"/>
    <mergeCell ref="F29:K29"/>
    <mergeCell ref="F30:K30"/>
    <mergeCell ref="F31:K31"/>
    <mergeCell ref="L30:O30"/>
    <mergeCell ref="L28:O28"/>
    <mergeCell ref="F43:K43"/>
    <mergeCell ref="F44:K44"/>
    <mergeCell ref="L38:O38"/>
    <mergeCell ref="L39:O39"/>
    <mergeCell ref="L40:O40"/>
    <mergeCell ref="L41:O41"/>
    <mergeCell ref="L42:O42"/>
    <mergeCell ref="L36:O36"/>
    <mergeCell ref="L43:O43"/>
    <mergeCell ref="L44:O44"/>
    <mergeCell ref="L31:O31"/>
    <mergeCell ref="L32:O32"/>
    <mergeCell ref="L33:O33"/>
    <mergeCell ref="L19:O19"/>
    <mergeCell ref="L20:O20"/>
    <mergeCell ref="L21:O21"/>
    <mergeCell ref="L22:O22"/>
    <mergeCell ref="F25:K25"/>
    <mergeCell ref="F26:K26"/>
    <mergeCell ref="F27:K27"/>
    <mergeCell ref="L25:O25"/>
    <mergeCell ref="L26:O26"/>
    <mergeCell ref="L27:O27"/>
    <mergeCell ref="L24:O24"/>
    <mergeCell ref="F23:K23"/>
    <mergeCell ref="L23:O23"/>
    <mergeCell ref="F20:K20"/>
    <mergeCell ref="F22:K22"/>
    <mergeCell ref="F21:K21"/>
    <mergeCell ref="A49:D49"/>
    <mergeCell ref="B12:E12"/>
    <mergeCell ref="B13:E13"/>
    <mergeCell ref="B14:E14"/>
    <mergeCell ref="B15:E15"/>
    <mergeCell ref="B16:E16"/>
    <mergeCell ref="A21:C21"/>
    <mergeCell ref="B22:E22"/>
    <mergeCell ref="B23:E23"/>
    <mergeCell ref="B24:E24"/>
    <mergeCell ref="B25:E25"/>
    <mergeCell ref="B26:E26"/>
    <mergeCell ref="B27:E27"/>
    <mergeCell ref="B28:E28"/>
    <mergeCell ref="B29:E29"/>
    <mergeCell ref="A1:I1"/>
    <mergeCell ref="A3:A4"/>
    <mergeCell ref="B3:B4"/>
    <mergeCell ref="C3:D3"/>
    <mergeCell ref="E3:I3"/>
    <mergeCell ref="F24:K24"/>
    <mergeCell ref="A20:D20"/>
    <mergeCell ref="A31:D31"/>
    <mergeCell ref="A38:D38"/>
    <mergeCell ref="F38:K38"/>
    <mergeCell ref="F19:K19"/>
    <mergeCell ref="F37:K37"/>
    <mergeCell ref="F32:K32"/>
    <mergeCell ref="F33:K33"/>
    <mergeCell ref="F34:K34"/>
    <mergeCell ref="F35:K35"/>
    <mergeCell ref="F36:K3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Sheet42"/>
  <dimension ref="A1:H375"/>
  <sheetViews>
    <sheetView topLeftCell="A265" workbookViewId="0">
      <selection activeCell="B121" sqref="B121"/>
    </sheetView>
  </sheetViews>
  <sheetFormatPr defaultRowHeight="26.25"/>
  <cols>
    <col min="1" max="1" width="43.375" style="225" customWidth="1"/>
    <col min="2" max="2" width="71.25" style="225" customWidth="1"/>
    <col min="3" max="6" width="13.125" style="421" customWidth="1"/>
    <col min="7" max="7" width="13.125" style="224" customWidth="1"/>
    <col min="8" max="8" width="9" style="224"/>
    <col min="9" max="256" width="9" style="225"/>
    <col min="257" max="257" width="43.375" style="225" customWidth="1"/>
    <col min="258" max="258" width="71.25" style="225" customWidth="1"/>
    <col min="259" max="263" width="13.125" style="225" customWidth="1"/>
    <col min="264" max="512" width="9" style="225"/>
    <col min="513" max="513" width="43.375" style="225" customWidth="1"/>
    <col min="514" max="514" width="71.25" style="225" customWidth="1"/>
    <col min="515" max="519" width="13.125" style="225" customWidth="1"/>
    <col min="520" max="768" width="9" style="225"/>
    <col min="769" max="769" width="43.375" style="225" customWidth="1"/>
    <col min="770" max="770" width="71.25" style="225" customWidth="1"/>
    <col min="771" max="775" width="13.125" style="225" customWidth="1"/>
    <col min="776" max="1024" width="9" style="225"/>
    <col min="1025" max="1025" width="43.375" style="225" customWidth="1"/>
    <col min="1026" max="1026" width="71.25" style="225" customWidth="1"/>
    <col min="1027" max="1031" width="13.125" style="225" customWidth="1"/>
    <col min="1032" max="1280" width="9" style="225"/>
    <col min="1281" max="1281" width="43.375" style="225" customWidth="1"/>
    <col min="1282" max="1282" width="71.25" style="225" customWidth="1"/>
    <col min="1283" max="1287" width="13.125" style="225" customWidth="1"/>
    <col min="1288" max="1536" width="9" style="225"/>
    <col min="1537" max="1537" width="43.375" style="225" customWidth="1"/>
    <col min="1538" max="1538" width="71.25" style="225" customWidth="1"/>
    <col min="1539" max="1543" width="13.125" style="225" customWidth="1"/>
    <col min="1544" max="1792" width="9" style="225"/>
    <col min="1793" max="1793" width="43.375" style="225" customWidth="1"/>
    <col min="1794" max="1794" width="71.25" style="225" customWidth="1"/>
    <col min="1795" max="1799" width="13.125" style="225" customWidth="1"/>
    <col min="1800" max="2048" width="9" style="225"/>
    <col min="2049" max="2049" width="43.375" style="225" customWidth="1"/>
    <col min="2050" max="2050" width="71.25" style="225" customWidth="1"/>
    <col min="2051" max="2055" width="13.125" style="225" customWidth="1"/>
    <col min="2056" max="2304" width="9" style="225"/>
    <col min="2305" max="2305" width="43.375" style="225" customWidth="1"/>
    <col min="2306" max="2306" width="71.25" style="225" customWidth="1"/>
    <col min="2307" max="2311" width="13.125" style="225" customWidth="1"/>
    <col min="2312" max="2560" width="9" style="225"/>
    <col min="2561" max="2561" width="43.375" style="225" customWidth="1"/>
    <col min="2562" max="2562" width="71.25" style="225" customWidth="1"/>
    <col min="2563" max="2567" width="13.125" style="225" customWidth="1"/>
    <col min="2568" max="2816" width="9" style="225"/>
    <col min="2817" max="2817" width="43.375" style="225" customWidth="1"/>
    <col min="2818" max="2818" width="71.25" style="225" customWidth="1"/>
    <col min="2819" max="2823" width="13.125" style="225" customWidth="1"/>
    <col min="2824" max="3072" width="9" style="225"/>
    <col min="3073" max="3073" width="43.375" style="225" customWidth="1"/>
    <col min="3074" max="3074" width="71.25" style="225" customWidth="1"/>
    <col min="3075" max="3079" width="13.125" style="225" customWidth="1"/>
    <col min="3080" max="3328" width="9" style="225"/>
    <col min="3329" max="3329" width="43.375" style="225" customWidth="1"/>
    <col min="3330" max="3330" width="71.25" style="225" customWidth="1"/>
    <col min="3331" max="3335" width="13.125" style="225" customWidth="1"/>
    <col min="3336" max="3584" width="9" style="225"/>
    <col min="3585" max="3585" width="43.375" style="225" customWidth="1"/>
    <col min="3586" max="3586" width="71.25" style="225" customWidth="1"/>
    <col min="3587" max="3591" width="13.125" style="225" customWidth="1"/>
    <col min="3592" max="3840" width="9" style="225"/>
    <col min="3841" max="3841" width="43.375" style="225" customWidth="1"/>
    <col min="3842" max="3842" width="71.25" style="225" customWidth="1"/>
    <col min="3843" max="3847" width="13.125" style="225" customWidth="1"/>
    <col min="3848" max="4096" width="9" style="225"/>
    <col min="4097" max="4097" width="43.375" style="225" customWidth="1"/>
    <col min="4098" max="4098" width="71.25" style="225" customWidth="1"/>
    <col min="4099" max="4103" width="13.125" style="225" customWidth="1"/>
    <col min="4104" max="4352" width="9" style="225"/>
    <col min="4353" max="4353" width="43.375" style="225" customWidth="1"/>
    <col min="4354" max="4354" width="71.25" style="225" customWidth="1"/>
    <col min="4355" max="4359" width="13.125" style="225" customWidth="1"/>
    <col min="4360" max="4608" width="9" style="225"/>
    <col min="4609" max="4609" width="43.375" style="225" customWidth="1"/>
    <col min="4610" max="4610" width="71.25" style="225" customWidth="1"/>
    <col min="4611" max="4615" width="13.125" style="225" customWidth="1"/>
    <col min="4616" max="4864" width="9" style="225"/>
    <col min="4865" max="4865" width="43.375" style="225" customWidth="1"/>
    <col min="4866" max="4866" width="71.25" style="225" customWidth="1"/>
    <col min="4867" max="4871" width="13.125" style="225" customWidth="1"/>
    <col min="4872" max="5120" width="9" style="225"/>
    <col min="5121" max="5121" width="43.375" style="225" customWidth="1"/>
    <col min="5122" max="5122" width="71.25" style="225" customWidth="1"/>
    <col min="5123" max="5127" width="13.125" style="225" customWidth="1"/>
    <col min="5128" max="5376" width="9" style="225"/>
    <col min="5377" max="5377" width="43.375" style="225" customWidth="1"/>
    <col min="5378" max="5378" width="71.25" style="225" customWidth="1"/>
    <col min="5379" max="5383" width="13.125" style="225" customWidth="1"/>
    <col min="5384" max="5632" width="9" style="225"/>
    <col min="5633" max="5633" width="43.375" style="225" customWidth="1"/>
    <col min="5634" max="5634" width="71.25" style="225" customWidth="1"/>
    <col min="5635" max="5639" width="13.125" style="225" customWidth="1"/>
    <col min="5640" max="5888" width="9" style="225"/>
    <col min="5889" max="5889" width="43.375" style="225" customWidth="1"/>
    <col min="5890" max="5890" width="71.25" style="225" customWidth="1"/>
    <col min="5891" max="5895" width="13.125" style="225" customWidth="1"/>
    <col min="5896" max="6144" width="9" style="225"/>
    <col min="6145" max="6145" width="43.375" style="225" customWidth="1"/>
    <col min="6146" max="6146" width="71.25" style="225" customWidth="1"/>
    <col min="6147" max="6151" width="13.125" style="225" customWidth="1"/>
    <col min="6152" max="6400" width="9" style="225"/>
    <col min="6401" max="6401" width="43.375" style="225" customWidth="1"/>
    <col min="6402" max="6402" width="71.25" style="225" customWidth="1"/>
    <col min="6403" max="6407" width="13.125" style="225" customWidth="1"/>
    <col min="6408" max="6656" width="9" style="225"/>
    <col min="6657" max="6657" width="43.375" style="225" customWidth="1"/>
    <col min="6658" max="6658" width="71.25" style="225" customWidth="1"/>
    <col min="6659" max="6663" width="13.125" style="225" customWidth="1"/>
    <col min="6664" max="6912" width="9" style="225"/>
    <col min="6913" max="6913" width="43.375" style="225" customWidth="1"/>
    <col min="6914" max="6914" width="71.25" style="225" customWidth="1"/>
    <col min="6915" max="6919" width="13.125" style="225" customWidth="1"/>
    <col min="6920" max="7168" width="9" style="225"/>
    <col min="7169" max="7169" width="43.375" style="225" customWidth="1"/>
    <col min="7170" max="7170" width="71.25" style="225" customWidth="1"/>
    <col min="7171" max="7175" width="13.125" style="225" customWidth="1"/>
    <col min="7176" max="7424" width="9" style="225"/>
    <col min="7425" max="7425" width="43.375" style="225" customWidth="1"/>
    <col min="7426" max="7426" width="71.25" style="225" customWidth="1"/>
    <col min="7427" max="7431" width="13.125" style="225" customWidth="1"/>
    <col min="7432" max="7680" width="9" style="225"/>
    <col min="7681" max="7681" width="43.375" style="225" customWidth="1"/>
    <col min="7682" max="7682" width="71.25" style="225" customWidth="1"/>
    <col min="7683" max="7687" width="13.125" style="225" customWidth="1"/>
    <col min="7688" max="7936" width="9" style="225"/>
    <col min="7937" max="7937" width="43.375" style="225" customWidth="1"/>
    <col min="7938" max="7938" width="71.25" style="225" customWidth="1"/>
    <col min="7939" max="7943" width="13.125" style="225" customWidth="1"/>
    <col min="7944" max="8192" width="9" style="225"/>
    <col min="8193" max="8193" width="43.375" style="225" customWidth="1"/>
    <col min="8194" max="8194" width="71.25" style="225" customWidth="1"/>
    <col min="8195" max="8199" width="13.125" style="225" customWidth="1"/>
    <col min="8200" max="8448" width="9" style="225"/>
    <col min="8449" max="8449" width="43.375" style="225" customWidth="1"/>
    <col min="8450" max="8450" width="71.25" style="225" customWidth="1"/>
    <col min="8451" max="8455" width="13.125" style="225" customWidth="1"/>
    <col min="8456" max="8704" width="9" style="225"/>
    <col min="8705" max="8705" width="43.375" style="225" customWidth="1"/>
    <col min="8706" max="8706" width="71.25" style="225" customWidth="1"/>
    <col min="8707" max="8711" width="13.125" style="225" customWidth="1"/>
    <col min="8712" max="8960" width="9" style="225"/>
    <col min="8961" max="8961" width="43.375" style="225" customWidth="1"/>
    <col min="8962" max="8962" width="71.25" style="225" customWidth="1"/>
    <col min="8963" max="8967" width="13.125" style="225" customWidth="1"/>
    <col min="8968" max="9216" width="9" style="225"/>
    <col min="9217" max="9217" width="43.375" style="225" customWidth="1"/>
    <col min="9218" max="9218" width="71.25" style="225" customWidth="1"/>
    <col min="9219" max="9223" width="13.125" style="225" customWidth="1"/>
    <col min="9224" max="9472" width="9" style="225"/>
    <col min="9473" max="9473" width="43.375" style="225" customWidth="1"/>
    <col min="9474" max="9474" width="71.25" style="225" customWidth="1"/>
    <col min="9475" max="9479" width="13.125" style="225" customWidth="1"/>
    <col min="9480" max="9728" width="9" style="225"/>
    <col min="9729" max="9729" width="43.375" style="225" customWidth="1"/>
    <col min="9730" max="9730" width="71.25" style="225" customWidth="1"/>
    <col min="9731" max="9735" width="13.125" style="225" customWidth="1"/>
    <col min="9736" max="9984" width="9" style="225"/>
    <col min="9985" max="9985" width="43.375" style="225" customWidth="1"/>
    <col min="9986" max="9986" width="71.25" style="225" customWidth="1"/>
    <col min="9987" max="9991" width="13.125" style="225" customWidth="1"/>
    <col min="9992" max="10240" width="9" style="225"/>
    <col min="10241" max="10241" width="43.375" style="225" customWidth="1"/>
    <col min="10242" max="10242" width="71.25" style="225" customWidth="1"/>
    <col min="10243" max="10247" width="13.125" style="225" customWidth="1"/>
    <col min="10248" max="10496" width="9" style="225"/>
    <col min="10497" max="10497" width="43.375" style="225" customWidth="1"/>
    <col min="10498" max="10498" width="71.25" style="225" customWidth="1"/>
    <col min="10499" max="10503" width="13.125" style="225" customWidth="1"/>
    <col min="10504" max="10752" width="9" style="225"/>
    <col min="10753" max="10753" width="43.375" style="225" customWidth="1"/>
    <col min="10754" max="10754" width="71.25" style="225" customWidth="1"/>
    <col min="10755" max="10759" width="13.125" style="225" customWidth="1"/>
    <col min="10760" max="11008" width="9" style="225"/>
    <col min="11009" max="11009" width="43.375" style="225" customWidth="1"/>
    <col min="11010" max="11010" width="71.25" style="225" customWidth="1"/>
    <col min="11011" max="11015" width="13.125" style="225" customWidth="1"/>
    <col min="11016" max="11264" width="9" style="225"/>
    <col min="11265" max="11265" width="43.375" style="225" customWidth="1"/>
    <col min="11266" max="11266" width="71.25" style="225" customWidth="1"/>
    <col min="11267" max="11271" width="13.125" style="225" customWidth="1"/>
    <col min="11272" max="11520" width="9" style="225"/>
    <col min="11521" max="11521" width="43.375" style="225" customWidth="1"/>
    <col min="11522" max="11522" width="71.25" style="225" customWidth="1"/>
    <col min="11523" max="11527" width="13.125" style="225" customWidth="1"/>
    <col min="11528" max="11776" width="9" style="225"/>
    <col min="11777" max="11777" width="43.375" style="225" customWidth="1"/>
    <col min="11778" max="11778" width="71.25" style="225" customWidth="1"/>
    <col min="11779" max="11783" width="13.125" style="225" customWidth="1"/>
    <col min="11784" max="12032" width="9" style="225"/>
    <col min="12033" max="12033" width="43.375" style="225" customWidth="1"/>
    <col min="12034" max="12034" width="71.25" style="225" customWidth="1"/>
    <col min="12035" max="12039" width="13.125" style="225" customWidth="1"/>
    <col min="12040" max="12288" width="9" style="225"/>
    <col min="12289" max="12289" width="43.375" style="225" customWidth="1"/>
    <col min="12290" max="12290" width="71.25" style="225" customWidth="1"/>
    <col min="12291" max="12295" width="13.125" style="225" customWidth="1"/>
    <col min="12296" max="12544" width="9" style="225"/>
    <col min="12545" max="12545" width="43.375" style="225" customWidth="1"/>
    <col min="12546" max="12546" width="71.25" style="225" customWidth="1"/>
    <col min="12547" max="12551" width="13.125" style="225" customWidth="1"/>
    <col min="12552" max="12800" width="9" style="225"/>
    <col min="12801" max="12801" width="43.375" style="225" customWidth="1"/>
    <col min="12802" max="12802" width="71.25" style="225" customWidth="1"/>
    <col min="12803" max="12807" width="13.125" style="225" customWidth="1"/>
    <col min="12808" max="13056" width="9" style="225"/>
    <col min="13057" max="13057" width="43.375" style="225" customWidth="1"/>
    <col min="13058" max="13058" width="71.25" style="225" customWidth="1"/>
    <col min="13059" max="13063" width="13.125" style="225" customWidth="1"/>
    <col min="13064" max="13312" width="9" style="225"/>
    <col min="13313" max="13313" width="43.375" style="225" customWidth="1"/>
    <col min="13314" max="13314" width="71.25" style="225" customWidth="1"/>
    <col min="13315" max="13319" width="13.125" style="225" customWidth="1"/>
    <col min="13320" max="13568" width="9" style="225"/>
    <col min="13569" max="13569" width="43.375" style="225" customWidth="1"/>
    <col min="13570" max="13570" width="71.25" style="225" customWidth="1"/>
    <col min="13571" max="13575" width="13.125" style="225" customWidth="1"/>
    <col min="13576" max="13824" width="9" style="225"/>
    <col min="13825" max="13825" width="43.375" style="225" customWidth="1"/>
    <col min="13826" max="13826" width="71.25" style="225" customWidth="1"/>
    <col min="13827" max="13831" width="13.125" style="225" customWidth="1"/>
    <col min="13832" max="14080" width="9" style="225"/>
    <col min="14081" max="14081" width="43.375" style="225" customWidth="1"/>
    <col min="14082" max="14082" width="71.25" style="225" customWidth="1"/>
    <col min="14083" max="14087" width="13.125" style="225" customWidth="1"/>
    <col min="14088" max="14336" width="9" style="225"/>
    <col min="14337" max="14337" width="43.375" style="225" customWidth="1"/>
    <col min="14338" max="14338" width="71.25" style="225" customWidth="1"/>
    <col min="14339" max="14343" width="13.125" style="225" customWidth="1"/>
    <col min="14344" max="14592" width="9" style="225"/>
    <col min="14593" max="14593" width="43.375" style="225" customWidth="1"/>
    <col min="14594" max="14594" width="71.25" style="225" customWidth="1"/>
    <col min="14595" max="14599" width="13.125" style="225" customWidth="1"/>
    <col min="14600" max="14848" width="9" style="225"/>
    <col min="14849" max="14849" width="43.375" style="225" customWidth="1"/>
    <col min="14850" max="14850" width="71.25" style="225" customWidth="1"/>
    <col min="14851" max="14855" width="13.125" style="225" customWidth="1"/>
    <col min="14856" max="15104" width="9" style="225"/>
    <col min="15105" max="15105" width="43.375" style="225" customWidth="1"/>
    <col min="15106" max="15106" width="71.25" style="225" customWidth="1"/>
    <col min="15107" max="15111" width="13.125" style="225" customWidth="1"/>
    <col min="15112" max="15360" width="9" style="225"/>
    <col min="15361" max="15361" width="43.375" style="225" customWidth="1"/>
    <col min="15362" max="15362" width="71.25" style="225" customWidth="1"/>
    <col min="15363" max="15367" width="13.125" style="225" customWidth="1"/>
    <col min="15368" max="15616" width="9" style="225"/>
    <col min="15617" max="15617" width="43.375" style="225" customWidth="1"/>
    <col min="15618" max="15618" width="71.25" style="225" customWidth="1"/>
    <col min="15619" max="15623" width="13.125" style="225" customWidth="1"/>
    <col min="15624" max="15872" width="9" style="225"/>
    <col min="15873" max="15873" width="43.375" style="225" customWidth="1"/>
    <col min="15874" max="15874" width="71.25" style="225" customWidth="1"/>
    <col min="15875" max="15879" width="13.125" style="225" customWidth="1"/>
    <col min="15880" max="16128" width="9" style="225"/>
    <col min="16129" max="16129" width="43.375" style="225" customWidth="1"/>
    <col min="16130" max="16130" width="71.25" style="225" customWidth="1"/>
    <col min="16131" max="16135" width="13.125" style="225" customWidth="1"/>
    <col min="16136" max="16384" width="9" style="225"/>
  </cols>
  <sheetData>
    <row r="1" spans="1:7">
      <c r="A1" s="220" t="s">
        <v>361</v>
      </c>
      <c r="B1" s="221"/>
      <c r="C1" s="222"/>
      <c r="D1" s="222"/>
      <c r="E1" s="222"/>
      <c r="F1" s="222"/>
      <c r="G1" s="223" t="s">
        <v>362</v>
      </c>
    </row>
    <row r="2" spans="1:7">
      <c r="A2" s="226"/>
      <c r="B2" s="226"/>
      <c r="C2" s="222"/>
      <c r="D2" s="222"/>
      <c r="E2" s="222"/>
      <c r="F2" s="222"/>
      <c r="G2" s="223"/>
    </row>
    <row r="3" spans="1:7">
      <c r="A3" s="227" t="s">
        <v>363</v>
      </c>
      <c r="B3" s="228"/>
      <c r="C3" s="229"/>
      <c r="D3" s="229"/>
      <c r="E3" s="229"/>
      <c r="F3" s="229"/>
      <c r="G3" s="230"/>
    </row>
    <row r="4" spans="1:7" ht="26.25" customHeight="1">
      <c r="A4" s="4780" t="s">
        <v>364</v>
      </c>
      <c r="B4" s="4782" t="s">
        <v>365</v>
      </c>
      <c r="C4" s="4784" t="s">
        <v>366</v>
      </c>
      <c r="D4" s="4785"/>
      <c r="E4" s="4785"/>
      <c r="F4" s="4786"/>
      <c r="G4" s="4787" t="s">
        <v>367</v>
      </c>
    </row>
    <row r="5" spans="1:7">
      <c r="A5" s="4781"/>
      <c r="B5" s="4783"/>
      <c r="C5" s="231" t="s">
        <v>368</v>
      </c>
      <c r="D5" s="232" t="s">
        <v>369</v>
      </c>
      <c r="E5" s="232" t="s">
        <v>370</v>
      </c>
      <c r="F5" s="232" t="s">
        <v>371</v>
      </c>
      <c r="G5" s="4796"/>
    </row>
    <row r="6" spans="1:7">
      <c r="A6" s="233" t="s">
        <v>372</v>
      </c>
      <c r="B6" s="234" t="s">
        <v>676</v>
      </c>
      <c r="C6" s="235" t="s">
        <v>373</v>
      </c>
      <c r="D6" s="236"/>
      <c r="E6" s="237"/>
      <c r="F6" s="237"/>
      <c r="G6" s="238" t="s">
        <v>374</v>
      </c>
    </row>
    <row r="7" spans="1:7">
      <c r="A7" s="239" t="s">
        <v>375</v>
      </c>
      <c r="B7" s="240" t="s">
        <v>376</v>
      </c>
      <c r="C7" s="241"/>
      <c r="D7" s="242"/>
      <c r="E7" s="241"/>
      <c r="F7" s="241"/>
      <c r="G7" s="243"/>
    </row>
    <row r="8" spans="1:7">
      <c r="A8" s="244"/>
      <c r="B8" s="240" t="s">
        <v>377</v>
      </c>
      <c r="C8" s="4795" t="s">
        <v>378</v>
      </c>
      <c r="D8" s="4795"/>
      <c r="E8" s="4795"/>
      <c r="F8" s="4795"/>
      <c r="G8" s="243" t="s">
        <v>677</v>
      </c>
    </row>
    <row r="9" spans="1:7">
      <c r="A9" s="244"/>
      <c r="B9" s="240" t="s">
        <v>379</v>
      </c>
      <c r="C9" s="241"/>
      <c r="D9" s="242"/>
      <c r="E9" s="242"/>
      <c r="F9" s="242"/>
      <c r="G9" s="243"/>
    </row>
    <row r="10" spans="1:7">
      <c r="A10" s="244"/>
      <c r="B10" s="240" t="s">
        <v>380</v>
      </c>
      <c r="C10" s="241"/>
      <c r="D10" s="242" t="s">
        <v>680</v>
      </c>
      <c r="E10" s="242"/>
      <c r="F10" s="241"/>
      <c r="G10" s="245" t="s">
        <v>374</v>
      </c>
    </row>
    <row r="11" spans="1:7">
      <c r="A11" s="244"/>
      <c r="B11" s="240" t="s">
        <v>381</v>
      </c>
      <c r="C11" s="4789" t="s">
        <v>378</v>
      </c>
      <c r="D11" s="4790"/>
      <c r="E11" s="4790"/>
      <c r="F11" s="4791"/>
      <c r="G11" s="243" t="s">
        <v>677</v>
      </c>
    </row>
    <row r="12" spans="1:7">
      <c r="A12" s="244"/>
      <c r="B12" s="244"/>
      <c r="C12" s="246"/>
      <c r="D12" s="247"/>
      <c r="E12" s="247"/>
      <c r="F12" s="246"/>
      <c r="G12" s="243"/>
    </row>
    <row r="13" spans="1:7">
      <c r="A13" s="240"/>
      <c r="B13" s="240" t="s">
        <v>382</v>
      </c>
      <c r="C13" s="241"/>
      <c r="D13" s="241"/>
      <c r="E13" s="242" t="s">
        <v>681</v>
      </c>
      <c r="F13" s="241"/>
      <c r="G13" s="245" t="s">
        <v>374</v>
      </c>
    </row>
    <row r="14" spans="1:7">
      <c r="A14" s="244"/>
      <c r="B14" s="240" t="s">
        <v>383</v>
      </c>
      <c r="C14" s="4789" t="s">
        <v>378</v>
      </c>
      <c r="D14" s="4790"/>
      <c r="E14" s="4790"/>
      <c r="F14" s="4791"/>
      <c r="G14" s="243" t="s">
        <v>677</v>
      </c>
    </row>
    <row r="15" spans="1:7">
      <c r="A15" s="244"/>
      <c r="B15" s="244"/>
      <c r="C15" s="246"/>
      <c r="D15" s="247"/>
      <c r="E15" s="247"/>
      <c r="F15" s="246"/>
      <c r="G15" s="243"/>
    </row>
    <row r="16" spans="1:7">
      <c r="A16" s="240"/>
      <c r="B16" s="240" t="s">
        <v>384</v>
      </c>
      <c r="C16" s="241"/>
      <c r="D16" s="241"/>
      <c r="E16" s="242"/>
      <c r="F16" s="242" t="s">
        <v>682</v>
      </c>
      <c r="G16" s="245" t="s">
        <v>374</v>
      </c>
    </row>
    <row r="17" spans="1:7">
      <c r="A17" s="244"/>
      <c r="B17" s="240" t="s">
        <v>385</v>
      </c>
      <c r="C17" s="4795" t="s">
        <v>378</v>
      </c>
      <c r="D17" s="4795"/>
      <c r="E17" s="4795"/>
      <c r="F17" s="4795"/>
      <c r="G17" s="243" t="s">
        <v>677</v>
      </c>
    </row>
    <row r="18" spans="1:7">
      <c r="A18" s="240"/>
      <c r="B18" s="240"/>
      <c r="C18" s="242"/>
      <c r="D18" s="242"/>
      <c r="E18" s="242"/>
      <c r="F18" s="242"/>
      <c r="G18" s="243"/>
    </row>
    <row r="19" spans="1:7">
      <c r="A19" s="239" t="s">
        <v>386</v>
      </c>
      <c r="B19" s="240" t="s">
        <v>387</v>
      </c>
      <c r="C19" s="242"/>
      <c r="D19" s="242"/>
      <c r="E19" s="242" t="s">
        <v>683</v>
      </c>
      <c r="F19" s="241"/>
      <c r="G19" s="245" t="s">
        <v>374</v>
      </c>
    </row>
    <row r="20" spans="1:7">
      <c r="A20" s="239" t="s">
        <v>678</v>
      </c>
      <c r="B20" s="248" t="s">
        <v>678</v>
      </c>
      <c r="C20" s="242"/>
      <c r="D20" s="242"/>
      <c r="E20" s="241"/>
      <c r="F20" s="242"/>
      <c r="G20" s="243"/>
    </row>
    <row r="21" spans="1:7">
      <c r="A21" s="249"/>
      <c r="B21" s="240" t="s">
        <v>679</v>
      </c>
      <c r="C21" s="242"/>
      <c r="D21" s="242"/>
      <c r="E21" s="241"/>
      <c r="F21" s="242" t="s">
        <v>684</v>
      </c>
      <c r="G21" s="243" t="s">
        <v>388</v>
      </c>
    </row>
    <row r="22" spans="1:7">
      <c r="A22" s="250"/>
      <c r="B22" s="251" t="s">
        <v>389</v>
      </c>
      <c r="C22" s="252"/>
      <c r="D22" s="252"/>
      <c r="E22" s="252"/>
      <c r="F22" s="252"/>
      <c r="G22" s="245"/>
    </row>
    <row r="23" spans="1:7">
      <c r="A23" s="250"/>
      <c r="B23" s="251"/>
      <c r="C23" s="252"/>
      <c r="D23" s="252"/>
      <c r="E23" s="252"/>
      <c r="F23" s="252"/>
      <c r="G23" s="245"/>
    </row>
    <row r="24" spans="1:7">
      <c r="A24" s="239" t="s">
        <v>390</v>
      </c>
      <c r="B24" s="240" t="s">
        <v>686</v>
      </c>
      <c r="C24" s="242"/>
      <c r="D24" s="242"/>
      <c r="E24" s="4789" t="s">
        <v>688</v>
      </c>
      <c r="F24" s="4791"/>
      <c r="G24" s="245" t="s">
        <v>374</v>
      </c>
    </row>
    <row r="25" spans="1:7">
      <c r="A25" s="239" t="s">
        <v>685</v>
      </c>
      <c r="B25" s="240" t="s">
        <v>687</v>
      </c>
      <c r="C25" s="242"/>
      <c r="D25" s="242"/>
      <c r="E25" s="4795" t="s">
        <v>688</v>
      </c>
      <c r="F25" s="4795"/>
      <c r="G25" s="243" t="s">
        <v>388</v>
      </c>
    </row>
    <row r="26" spans="1:7">
      <c r="A26" s="249"/>
      <c r="B26" s="240" t="s">
        <v>391</v>
      </c>
      <c r="C26" s="242"/>
      <c r="D26" s="242"/>
      <c r="E26" s="242"/>
      <c r="F26" s="252"/>
      <c r="G26" s="243"/>
    </row>
    <row r="27" spans="1:7">
      <c r="A27" s="249"/>
      <c r="B27" s="240"/>
      <c r="C27" s="242"/>
      <c r="D27" s="242"/>
      <c r="E27" s="242"/>
      <c r="F27" s="252"/>
      <c r="G27" s="243"/>
    </row>
    <row r="28" spans="1:7">
      <c r="A28" s="239" t="s">
        <v>392</v>
      </c>
      <c r="B28" s="240" t="s">
        <v>690</v>
      </c>
      <c r="C28" s="242"/>
      <c r="D28" s="242" t="s">
        <v>393</v>
      </c>
      <c r="E28" s="242"/>
      <c r="F28" s="241"/>
      <c r="G28" s="245" t="s">
        <v>394</v>
      </c>
    </row>
    <row r="29" spans="1:7">
      <c r="A29" s="239" t="s">
        <v>689</v>
      </c>
      <c r="B29" s="240" t="s">
        <v>395</v>
      </c>
      <c r="C29" s="241"/>
      <c r="D29" s="242"/>
      <c r="E29" s="242"/>
      <c r="F29" s="241"/>
      <c r="G29" s="243"/>
    </row>
    <row r="30" spans="1:7">
      <c r="A30" s="253"/>
      <c r="B30" s="254"/>
      <c r="C30" s="255"/>
      <c r="D30" s="256"/>
      <c r="E30" s="256"/>
      <c r="F30" s="255"/>
      <c r="G30" s="257"/>
    </row>
    <row r="31" spans="1:7">
      <c r="A31" s="239" t="s">
        <v>396</v>
      </c>
      <c r="B31" s="240" t="s">
        <v>692</v>
      </c>
      <c r="C31" s="242"/>
      <c r="D31" s="242" t="s">
        <v>393</v>
      </c>
      <c r="E31" s="242"/>
      <c r="F31" s="241"/>
      <c r="G31" s="245" t="s">
        <v>394</v>
      </c>
    </row>
    <row r="32" spans="1:7">
      <c r="A32" s="239" t="s">
        <v>691</v>
      </c>
      <c r="B32" s="240" t="s">
        <v>395</v>
      </c>
      <c r="C32" s="241"/>
      <c r="D32" s="242"/>
      <c r="E32" s="242"/>
      <c r="F32" s="241"/>
      <c r="G32" s="243"/>
    </row>
    <row r="33" spans="1:8">
      <c r="A33" s="253"/>
      <c r="B33" s="254"/>
      <c r="C33" s="255"/>
      <c r="D33" s="256"/>
      <c r="E33" s="256"/>
      <c r="F33" s="255"/>
      <c r="G33" s="257"/>
    </row>
    <row r="34" spans="1:8">
      <c r="A34" s="258"/>
      <c r="B34" s="259"/>
      <c r="C34" s="260"/>
      <c r="D34" s="222"/>
      <c r="E34" s="222"/>
      <c r="F34" s="260"/>
      <c r="G34" s="261"/>
    </row>
    <row r="35" spans="1:8" s="265" customFormat="1">
      <c r="A35" s="220" t="s">
        <v>693</v>
      </c>
      <c r="B35" s="221"/>
      <c r="C35" s="262"/>
      <c r="D35" s="262"/>
      <c r="E35" s="262"/>
      <c r="F35" s="262"/>
      <c r="G35" s="263" t="s">
        <v>397</v>
      </c>
      <c r="H35" s="264"/>
    </row>
    <row r="36" spans="1:8" s="265" customFormat="1">
      <c r="A36" s="226"/>
      <c r="B36" s="226"/>
      <c r="C36" s="266"/>
      <c r="D36" s="266"/>
      <c r="E36" s="266"/>
      <c r="F36" s="266"/>
      <c r="G36" s="267"/>
      <c r="H36" s="264"/>
    </row>
    <row r="37" spans="1:8" s="265" customFormat="1">
      <c r="A37" s="227" t="s">
        <v>363</v>
      </c>
      <c r="B37" s="226"/>
      <c r="C37" s="266"/>
      <c r="D37" s="266"/>
      <c r="E37" s="266"/>
      <c r="F37" s="266"/>
      <c r="G37" s="267"/>
      <c r="H37" s="264"/>
    </row>
    <row r="38" spans="1:8" s="265" customFormat="1">
      <c r="A38" s="4780" t="s">
        <v>364</v>
      </c>
      <c r="B38" s="4782" t="s">
        <v>365</v>
      </c>
      <c r="C38" s="4784" t="s">
        <v>366</v>
      </c>
      <c r="D38" s="4785"/>
      <c r="E38" s="4785"/>
      <c r="F38" s="4786"/>
      <c r="G38" s="4787" t="s">
        <v>367</v>
      </c>
      <c r="H38" s="264"/>
    </row>
    <row r="39" spans="1:8" s="265" customFormat="1">
      <c r="A39" s="4781"/>
      <c r="B39" s="4783"/>
      <c r="C39" s="231" t="s">
        <v>368</v>
      </c>
      <c r="D39" s="231" t="s">
        <v>369</v>
      </c>
      <c r="E39" s="231" t="s">
        <v>370</v>
      </c>
      <c r="F39" s="231" t="s">
        <v>371</v>
      </c>
      <c r="G39" s="4788"/>
      <c r="H39" s="264"/>
    </row>
    <row r="40" spans="1:8" s="265" customFormat="1">
      <c r="A40" s="268" t="s">
        <v>398</v>
      </c>
      <c r="B40" s="269" t="s">
        <v>399</v>
      </c>
      <c r="C40" s="4792" t="s">
        <v>400</v>
      </c>
      <c r="D40" s="4793"/>
      <c r="E40" s="4793"/>
      <c r="F40" s="4794"/>
      <c r="G40" s="247" t="s">
        <v>401</v>
      </c>
      <c r="H40" s="264"/>
    </row>
    <row r="41" spans="1:8" s="265" customFormat="1">
      <c r="A41" s="239" t="s">
        <v>402</v>
      </c>
      <c r="B41" s="270" t="s">
        <v>403</v>
      </c>
      <c r="C41" s="4789" t="s">
        <v>404</v>
      </c>
      <c r="D41" s="4790"/>
      <c r="E41" s="4790"/>
      <c r="F41" s="4791"/>
      <c r="G41" s="245" t="s">
        <v>405</v>
      </c>
      <c r="H41" s="264"/>
    </row>
    <row r="42" spans="1:8" s="265" customFormat="1">
      <c r="A42" s="271"/>
      <c r="B42" s="270" t="s">
        <v>406</v>
      </c>
      <c r="C42" s="4789" t="s">
        <v>407</v>
      </c>
      <c r="D42" s="4790"/>
      <c r="E42" s="4790"/>
      <c r="F42" s="4791"/>
      <c r="G42" s="243" t="s">
        <v>388</v>
      </c>
      <c r="H42" s="264"/>
    </row>
    <row r="43" spans="1:8" s="265" customFormat="1">
      <c r="A43" s="271"/>
      <c r="B43" s="272"/>
      <c r="C43" s="273"/>
      <c r="D43" s="252"/>
      <c r="E43" s="252"/>
      <c r="F43" s="274"/>
      <c r="G43" s="243"/>
      <c r="H43" s="264"/>
    </row>
    <row r="44" spans="1:8" s="265" customFormat="1">
      <c r="A44" s="239" t="s">
        <v>408</v>
      </c>
      <c r="B44" s="270" t="s">
        <v>409</v>
      </c>
      <c r="C44" s="4789" t="s">
        <v>410</v>
      </c>
      <c r="D44" s="4790"/>
      <c r="E44" s="4790"/>
      <c r="F44" s="4791"/>
      <c r="G44" s="245" t="s">
        <v>374</v>
      </c>
      <c r="H44" s="264"/>
    </row>
    <row r="45" spans="1:8" s="265" customFormat="1">
      <c r="A45" s="275" t="s">
        <v>411</v>
      </c>
      <c r="B45" s="270" t="s">
        <v>412</v>
      </c>
      <c r="C45" s="246"/>
      <c r="D45" s="276"/>
      <c r="E45" s="276"/>
      <c r="F45" s="246"/>
      <c r="G45" s="245"/>
      <c r="H45" s="264"/>
    </row>
    <row r="46" spans="1:8" s="265" customFormat="1">
      <c r="A46" s="275" t="s">
        <v>413</v>
      </c>
      <c r="B46" s="270" t="s">
        <v>414</v>
      </c>
      <c r="C46" s="4790" t="s">
        <v>415</v>
      </c>
      <c r="D46" s="4790"/>
      <c r="E46" s="4790"/>
      <c r="F46" s="4791"/>
      <c r="G46" s="245" t="s">
        <v>374</v>
      </c>
      <c r="H46" s="264"/>
    </row>
    <row r="47" spans="1:8" s="265" customFormat="1">
      <c r="A47" s="272"/>
      <c r="B47" s="248" t="s">
        <v>416</v>
      </c>
      <c r="C47" s="4789"/>
      <c r="D47" s="4790"/>
      <c r="E47" s="4790"/>
      <c r="F47" s="4791"/>
      <c r="G47" s="243"/>
      <c r="H47" s="264"/>
    </row>
    <row r="48" spans="1:8" s="265" customFormat="1">
      <c r="A48" s="272"/>
      <c r="B48" s="270" t="s">
        <v>417</v>
      </c>
      <c r="C48" s="4789" t="s">
        <v>418</v>
      </c>
      <c r="D48" s="4790"/>
      <c r="E48" s="4790"/>
      <c r="F48" s="4791"/>
      <c r="G48" s="245" t="s">
        <v>374</v>
      </c>
      <c r="H48" s="264"/>
    </row>
    <row r="49" spans="1:8" s="265" customFormat="1">
      <c r="A49" s="270"/>
      <c r="B49" s="248" t="s">
        <v>419</v>
      </c>
      <c r="C49" s="277"/>
      <c r="D49" s="278"/>
      <c r="E49" s="278"/>
      <c r="F49" s="278"/>
      <c r="G49" s="279"/>
      <c r="H49" s="264"/>
    </row>
    <row r="50" spans="1:8" s="265" customFormat="1">
      <c r="A50" s="240"/>
      <c r="B50" s="270" t="s">
        <v>420</v>
      </c>
      <c r="C50" s="4790" t="s">
        <v>421</v>
      </c>
      <c r="D50" s="4790"/>
      <c r="E50" s="4790"/>
      <c r="F50" s="4791"/>
      <c r="G50" s="245" t="s">
        <v>374</v>
      </c>
      <c r="H50" s="264"/>
    </row>
    <row r="51" spans="1:8" s="265" customFormat="1">
      <c r="A51" s="240"/>
      <c r="B51" s="270" t="s">
        <v>422</v>
      </c>
      <c r="C51" s="277"/>
      <c r="D51" s="277"/>
      <c r="E51" s="277"/>
      <c r="F51" s="277"/>
      <c r="G51" s="279"/>
      <c r="H51" s="264"/>
    </row>
    <row r="52" spans="1:8" s="265" customFormat="1">
      <c r="A52" s="240"/>
      <c r="B52" s="270"/>
      <c r="C52" s="277"/>
      <c r="D52" s="277"/>
      <c r="E52" s="277"/>
      <c r="F52" s="277"/>
      <c r="G52" s="279"/>
      <c r="H52" s="264"/>
    </row>
    <row r="53" spans="1:8" s="265" customFormat="1">
      <c r="A53" s="275" t="s">
        <v>423</v>
      </c>
      <c r="B53" s="280" t="s">
        <v>424</v>
      </c>
      <c r="C53" s="4779" t="s">
        <v>425</v>
      </c>
      <c r="D53" s="4779"/>
      <c r="E53" s="4779"/>
      <c r="F53" s="4779"/>
      <c r="G53" s="245" t="s">
        <v>374</v>
      </c>
      <c r="H53" s="264"/>
    </row>
    <row r="54" spans="1:8" s="265" customFormat="1">
      <c r="A54" s="275"/>
      <c r="B54" s="280"/>
      <c r="C54" s="242"/>
      <c r="D54" s="281"/>
      <c r="E54" s="281"/>
      <c r="F54" s="281"/>
      <c r="G54" s="245"/>
      <c r="H54" s="264"/>
    </row>
    <row r="55" spans="1:8" s="265" customFormat="1">
      <c r="A55" s="282" t="s">
        <v>426</v>
      </c>
      <c r="B55" s="283" t="s">
        <v>427</v>
      </c>
      <c r="C55" s="4779" t="s">
        <v>428</v>
      </c>
      <c r="D55" s="4779"/>
      <c r="E55" s="4779"/>
      <c r="F55" s="4779"/>
      <c r="G55" s="245" t="s">
        <v>394</v>
      </c>
      <c r="H55" s="264"/>
    </row>
    <row r="56" spans="1:8" s="265" customFormat="1">
      <c r="A56" s="282"/>
      <c r="B56" s="283"/>
      <c r="C56" s="242"/>
      <c r="D56" s="242"/>
      <c r="E56" s="242"/>
      <c r="F56" s="242"/>
      <c r="G56" s="245"/>
      <c r="H56" s="264"/>
    </row>
    <row r="57" spans="1:8" s="265" customFormat="1">
      <c r="A57" s="284" t="s">
        <v>429</v>
      </c>
      <c r="B57" s="270" t="s">
        <v>430</v>
      </c>
      <c r="C57" s="4779" t="s">
        <v>428</v>
      </c>
      <c r="D57" s="4779"/>
      <c r="E57" s="4779"/>
      <c r="F57" s="4779"/>
      <c r="G57" s="245" t="s">
        <v>394</v>
      </c>
      <c r="H57" s="264"/>
    </row>
    <row r="58" spans="1:8" s="265" customFormat="1">
      <c r="A58" s="284" t="s">
        <v>431</v>
      </c>
      <c r="B58" s="270"/>
      <c r="C58" s="242"/>
      <c r="D58" s="242"/>
      <c r="E58" s="242"/>
      <c r="F58" s="242"/>
      <c r="G58" s="245"/>
      <c r="H58" s="264"/>
    </row>
    <row r="59" spans="1:8" s="265" customFormat="1">
      <c r="A59" s="284"/>
      <c r="B59" s="270"/>
      <c r="C59" s="242"/>
      <c r="D59" s="242"/>
      <c r="E59" s="242"/>
      <c r="F59" s="242"/>
      <c r="G59" s="245"/>
      <c r="H59" s="264"/>
    </row>
    <row r="60" spans="1:8" s="265" customFormat="1">
      <c r="A60" s="275" t="s">
        <v>432</v>
      </c>
      <c r="B60" s="280" t="s">
        <v>433</v>
      </c>
      <c r="C60" s="4779" t="s">
        <v>434</v>
      </c>
      <c r="D60" s="4779"/>
      <c r="E60" s="4779"/>
      <c r="F60" s="4779"/>
      <c r="G60" s="245" t="s">
        <v>401</v>
      </c>
      <c r="H60" s="264"/>
    </row>
    <row r="61" spans="1:8" s="265" customFormat="1">
      <c r="A61" s="270"/>
      <c r="B61" s="285"/>
      <c r="C61" s="242"/>
      <c r="D61" s="242"/>
      <c r="E61" s="242"/>
      <c r="F61" s="242"/>
      <c r="G61" s="243"/>
      <c r="H61" s="264"/>
    </row>
    <row r="62" spans="1:8" s="265" customFormat="1">
      <c r="A62" s="270"/>
      <c r="B62" s="285"/>
      <c r="C62" s="242"/>
      <c r="D62" s="242"/>
      <c r="E62" s="242"/>
      <c r="F62" s="242"/>
      <c r="G62" s="243"/>
      <c r="H62" s="264"/>
    </row>
    <row r="63" spans="1:8" s="265" customFormat="1">
      <c r="A63" s="270"/>
      <c r="B63" s="285"/>
      <c r="C63" s="242"/>
      <c r="D63" s="242"/>
      <c r="E63" s="242"/>
      <c r="F63" s="242"/>
      <c r="G63" s="243"/>
      <c r="H63" s="264"/>
    </row>
    <row r="64" spans="1:8" s="265" customFormat="1">
      <c r="A64" s="286"/>
      <c r="B64" s="287"/>
      <c r="C64" s="256"/>
      <c r="D64" s="256"/>
      <c r="E64" s="256"/>
      <c r="F64" s="256"/>
      <c r="G64" s="257"/>
      <c r="H64" s="264"/>
    </row>
    <row r="65" spans="1:8" s="265" customFormat="1">
      <c r="A65" s="288"/>
      <c r="B65" s="289"/>
      <c r="C65" s="222"/>
      <c r="D65" s="222"/>
      <c r="E65" s="222"/>
      <c r="F65" s="222"/>
      <c r="G65" s="261"/>
      <c r="H65" s="264"/>
    </row>
    <row r="66" spans="1:8" s="265" customFormat="1">
      <c r="A66" s="220" t="s">
        <v>693</v>
      </c>
      <c r="B66" s="290"/>
      <c r="C66" s="291"/>
      <c r="D66" s="291"/>
      <c r="E66" s="291"/>
      <c r="F66" s="291"/>
      <c r="G66" s="292" t="s">
        <v>435</v>
      </c>
      <c r="H66" s="264"/>
    </row>
    <row r="67" spans="1:8" s="265" customFormat="1">
      <c r="A67" s="226"/>
      <c r="B67" s="293"/>
      <c r="C67" s="291"/>
      <c r="D67" s="291"/>
      <c r="E67" s="291"/>
      <c r="F67" s="291"/>
      <c r="G67" s="292"/>
      <c r="H67" s="264"/>
    </row>
    <row r="68" spans="1:8" s="265" customFormat="1">
      <c r="A68" s="294" t="s">
        <v>363</v>
      </c>
      <c r="B68" s="293"/>
      <c r="C68" s="291"/>
      <c r="D68" s="291"/>
      <c r="E68" s="291"/>
      <c r="F68" s="291"/>
      <c r="G68" s="295"/>
      <c r="H68" s="264"/>
    </row>
    <row r="69" spans="1:8">
      <c r="A69" s="4780" t="s">
        <v>364</v>
      </c>
      <c r="B69" s="4782" t="s">
        <v>365</v>
      </c>
      <c r="C69" s="4784" t="s">
        <v>366</v>
      </c>
      <c r="D69" s="4785"/>
      <c r="E69" s="4785"/>
      <c r="F69" s="4786"/>
      <c r="G69" s="4787" t="s">
        <v>367</v>
      </c>
    </row>
    <row r="70" spans="1:8">
      <c r="A70" s="4781"/>
      <c r="B70" s="4783"/>
      <c r="C70" s="231" t="s">
        <v>368</v>
      </c>
      <c r="D70" s="231" t="s">
        <v>369</v>
      </c>
      <c r="E70" s="231" t="s">
        <v>370</v>
      </c>
      <c r="F70" s="231" t="s">
        <v>371</v>
      </c>
      <c r="G70" s="4788"/>
    </row>
    <row r="71" spans="1:8">
      <c r="A71" s="296" t="s">
        <v>436</v>
      </c>
      <c r="B71" s="297" t="s">
        <v>437</v>
      </c>
      <c r="C71" s="4779" t="s">
        <v>438</v>
      </c>
      <c r="D71" s="4779"/>
      <c r="E71" s="4779"/>
      <c r="F71" s="4779"/>
      <c r="G71" s="298" t="s">
        <v>439</v>
      </c>
    </row>
    <row r="72" spans="1:8">
      <c r="A72" s="299"/>
      <c r="B72" s="248" t="s">
        <v>440</v>
      </c>
      <c r="C72" s="245"/>
      <c r="D72" s="245"/>
      <c r="E72" s="245"/>
      <c r="F72" s="300"/>
      <c r="G72" s="301"/>
    </row>
    <row r="73" spans="1:8">
      <c r="A73" s="299"/>
      <c r="B73" s="302" t="s">
        <v>441</v>
      </c>
      <c r="C73" s="303"/>
      <c r="D73" s="245"/>
      <c r="E73" s="245"/>
      <c r="F73" s="300"/>
      <c r="G73" s="301"/>
    </row>
    <row r="74" spans="1:8">
      <c r="A74" s="275"/>
      <c r="B74" s="270"/>
      <c r="C74" s="242"/>
      <c r="D74" s="281"/>
      <c r="E74" s="281"/>
      <c r="F74" s="281"/>
      <c r="G74" s="243"/>
    </row>
    <row r="75" spans="1:8">
      <c r="A75" s="304" t="s">
        <v>442</v>
      </c>
      <c r="B75" s="305" t="s">
        <v>443</v>
      </c>
      <c r="C75" s="4779" t="s">
        <v>428</v>
      </c>
      <c r="D75" s="4779"/>
      <c r="E75" s="4779"/>
      <c r="F75" s="4779"/>
      <c r="G75" s="301" t="s">
        <v>439</v>
      </c>
    </row>
    <row r="76" spans="1:8">
      <c r="A76" s="275" t="s">
        <v>444</v>
      </c>
      <c r="B76" s="306"/>
      <c r="C76" s="277"/>
      <c r="D76" s="278"/>
      <c r="E76" s="278"/>
      <c r="F76" s="278"/>
      <c r="G76" s="279"/>
    </row>
    <row r="77" spans="1:8">
      <c r="A77" s="307"/>
      <c r="B77" s="307"/>
      <c r="C77" s="281"/>
      <c r="D77" s="281"/>
      <c r="E77" s="281"/>
      <c r="F77" s="281"/>
      <c r="G77" s="307"/>
    </row>
    <row r="78" spans="1:8" s="265" customFormat="1">
      <c r="A78" s="284" t="s">
        <v>445</v>
      </c>
      <c r="B78" s="302" t="s">
        <v>446</v>
      </c>
      <c r="C78" s="4789" t="s">
        <v>447</v>
      </c>
      <c r="D78" s="4790"/>
      <c r="E78" s="4790"/>
      <c r="F78" s="4791"/>
      <c r="G78" s="243" t="s">
        <v>448</v>
      </c>
      <c r="H78" s="264"/>
    </row>
    <row r="79" spans="1:8" s="265" customFormat="1">
      <c r="A79" s="284"/>
      <c r="B79" s="302" t="s">
        <v>449</v>
      </c>
      <c r="C79" s="4779" t="s">
        <v>450</v>
      </c>
      <c r="D79" s="4779"/>
      <c r="E79" s="4779"/>
      <c r="F79" s="4779"/>
      <c r="G79" s="243"/>
      <c r="H79" s="264"/>
    </row>
    <row r="80" spans="1:8" s="265" customFormat="1">
      <c r="A80" s="299"/>
      <c r="B80" s="299"/>
      <c r="C80" s="278"/>
      <c r="D80" s="278"/>
      <c r="E80" s="278"/>
      <c r="F80" s="278"/>
      <c r="G80" s="308"/>
      <c r="H80" s="264"/>
    </row>
    <row r="81" spans="1:8" s="265" customFormat="1">
      <c r="A81" s="282" t="s">
        <v>451</v>
      </c>
      <c r="B81" s="302" t="s">
        <v>452</v>
      </c>
      <c r="C81" s="4779" t="s">
        <v>453</v>
      </c>
      <c r="D81" s="4779"/>
      <c r="E81" s="4779"/>
      <c r="F81" s="4779"/>
      <c r="G81" s="301" t="s">
        <v>454</v>
      </c>
      <c r="H81" s="264"/>
    </row>
    <row r="82" spans="1:8" s="265" customFormat="1">
      <c r="A82" s="284" t="s">
        <v>455</v>
      </c>
      <c r="B82" s="309" t="s">
        <v>456</v>
      </c>
      <c r="C82" s="281"/>
      <c r="D82" s="281"/>
      <c r="E82" s="281"/>
      <c r="F82" s="281"/>
      <c r="G82" s="301"/>
      <c r="H82" s="264"/>
    </row>
    <row r="83" spans="1:8" s="265" customFormat="1">
      <c r="A83" s="284" t="s">
        <v>457</v>
      </c>
      <c r="B83" s="309"/>
      <c r="C83" s="281"/>
      <c r="D83" s="281"/>
      <c r="E83" s="281"/>
      <c r="F83" s="281"/>
      <c r="G83" s="301"/>
      <c r="H83" s="264"/>
    </row>
    <row r="84" spans="1:8" s="265" customFormat="1">
      <c r="A84" s="284"/>
      <c r="B84" s="309"/>
      <c r="C84" s="303"/>
      <c r="D84" s="245"/>
      <c r="E84" s="245"/>
      <c r="F84" s="300"/>
      <c r="G84" s="243"/>
      <c r="H84" s="264"/>
    </row>
    <row r="85" spans="1:8" s="265" customFormat="1">
      <c r="A85" s="284" t="s">
        <v>458</v>
      </c>
      <c r="B85" s="309" t="s">
        <v>459</v>
      </c>
      <c r="C85" s="4779" t="s">
        <v>453</v>
      </c>
      <c r="D85" s="4779"/>
      <c r="E85" s="4779"/>
      <c r="F85" s="4779"/>
      <c r="G85" s="301" t="s">
        <v>454</v>
      </c>
      <c r="H85" s="264"/>
    </row>
    <row r="86" spans="1:8" s="265" customFormat="1">
      <c r="A86" s="284" t="s">
        <v>460</v>
      </c>
      <c r="B86" s="284"/>
      <c r="C86" s="277"/>
      <c r="D86" s="277"/>
      <c r="E86" s="277"/>
      <c r="F86" s="277"/>
      <c r="G86" s="279"/>
      <c r="H86" s="264"/>
    </row>
    <row r="87" spans="1:8" s="265" customFormat="1">
      <c r="A87" s="282"/>
      <c r="B87" s="299"/>
      <c r="C87" s="303"/>
      <c r="D87" s="245"/>
      <c r="E87" s="245"/>
      <c r="F87" s="300"/>
      <c r="G87" s="308"/>
      <c r="H87" s="264"/>
    </row>
    <row r="88" spans="1:8" s="265" customFormat="1">
      <c r="A88" s="299" t="s">
        <v>461</v>
      </c>
      <c r="B88" s="310" t="s">
        <v>462</v>
      </c>
      <c r="C88" s="4789" t="s">
        <v>463</v>
      </c>
      <c r="D88" s="4790"/>
      <c r="E88" s="4790"/>
      <c r="F88" s="4791"/>
      <c r="G88" s="301" t="s">
        <v>464</v>
      </c>
      <c r="H88" s="264"/>
    </row>
    <row r="89" spans="1:8" s="265" customFormat="1">
      <c r="A89" s="299" t="s">
        <v>0</v>
      </c>
      <c r="B89" s="310"/>
      <c r="C89" s="311"/>
      <c r="D89" s="281"/>
      <c r="E89" s="281"/>
      <c r="F89" s="312"/>
      <c r="G89" s="301"/>
      <c r="H89" s="264"/>
    </row>
    <row r="90" spans="1:8" s="265" customFormat="1">
      <c r="A90" s="299"/>
      <c r="B90" s="302"/>
      <c r="C90" s="281"/>
      <c r="D90" s="281"/>
      <c r="E90" s="281"/>
      <c r="F90" s="281"/>
      <c r="G90" s="301"/>
      <c r="H90" s="264"/>
    </row>
    <row r="91" spans="1:8" s="265" customFormat="1">
      <c r="A91" s="299"/>
      <c r="B91" s="302"/>
      <c r="C91" s="281"/>
      <c r="D91" s="281"/>
      <c r="E91" s="281"/>
      <c r="F91" s="281"/>
      <c r="G91" s="301"/>
      <c r="H91" s="264"/>
    </row>
    <row r="92" spans="1:8" s="265" customFormat="1">
      <c r="A92" s="299"/>
      <c r="B92" s="302"/>
      <c r="C92" s="281"/>
      <c r="D92" s="281"/>
      <c r="E92" s="281"/>
      <c r="F92" s="281"/>
      <c r="G92" s="301"/>
      <c r="H92" s="264"/>
    </row>
    <row r="93" spans="1:8" s="265" customFormat="1">
      <c r="A93" s="282"/>
      <c r="B93" s="302"/>
      <c r="C93" s="245"/>
      <c r="D93" s="245"/>
      <c r="E93" s="245"/>
      <c r="F93" s="245"/>
      <c r="G93" s="301"/>
      <c r="H93" s="264"/>
    </row>
    <row r="94" spans="1:8" s="265" customFormat="1">
      <c r="A94" s="313"/>
      <c r="B94" s="314"/>
      <c r="C94" s="315"/>
      <c r="D94" s="315"/>
      <c r="E94" s="315"/>
      <c r="F94" s="315"/>
      <c r="G94" s="316"/>
      <c r="H94" s="264"/>
    </row>
    <row r="95" spans="1:8" s="265" customFormat="1">
      <c r="A95" s="317"/>
      <c r="B95" s="318"/>
      <c r="C95" s="246"/>
      <c r="D95" s="246"/>
      <c r="E95" s="246"/>
      <c r="F95" s="246"/>
      <c r="G95" s="319"/>
      <c r="H95" s="264"/>
    </row>
    <row r="96" spans="1:8" s="265" customFormat="1">
      <c r="A96" s="317"/>
      <c r="B96" s="318"/>
      <c r="C96" s="246"/>
      <c r="D96" s="246"/>
      <c r="E96" s="246"/>
      <c r="F96" s="246"/>
      <c r="G96" s="319"/>
      <c r="H96" s="264"/>
    </row>
    <row r="97" spans="1:8" s="265" customFormat="1">
      <c r="A97" s="220" t="s">
        <v>693</v>
      </c>
      <c r="B97" s="290"/>
      <c r="C97" s="320"/>
      <c r="D97" s="320"/>
      <c r="E97" s="320"/>
      <c r="F97" s="320"/>
      <c r="G97" s="321" t="s">
        <v>465</v>
      </c>
      <c r="H97" s="264"/>
    </row>
    <row r="98" spans="1:8" s="265" customFormat="1">
      <c r="A98" s="226"/>
      <c r="B98" s="293"/>
      <c r="C98" s="320"/>
      <c r="D98" s="320"/>
      <c r="E98" s="320"/>
      <c r="F98" s="320"/>
      <c r="G98" s="321"/>
      <c r="H98" s="264"/>
    </row>
    <row r="99" spans="1:8" s="265" customFormat="1">
      <c r="A99" s="294" t="s">
        <v>363</v>
      </c>
      <c r="B99" s="293"/>
      <c r="C99" s="320"/>
      <c r="D99" s="320"/>
      <c r="E99" s="320"/>
      <c r="F99" s="320"/>
      <c r="G99" s="322"/>
      <c r="H99" s="264"/>
    </row>
    <row r="100" spans="1:8" s="265" customFormat="1">
      <c r="A100" s="4780" t="s">
        <v>364</v>
      </c>
      <c r="B100" s="4782" t="s">
        <v>365</v>
      </c>
      <c r="C100" s="4784" t="s">
        <v>366</v>
      </c>
      <c r="D100" s="4785"/>
      <c r="E100" s="4785"/>
      <c r="F100" s="4786"/>
      <c r="G100" s="4787" t="s">
        <v>367</v>
      </c>
      <c r="H100" s="264"/>
    </row>
    <row r="101" spans="1:8" s="265" customFormat="1">
      <c r="A101" s="4781"/>
      <c r="B101" s="4783"/>
      <c r="C101" s="231" t="s">
        <v>368</v>
      </c>
      <c r="D101" s="231" t="s">
        <v>369</v>
      </c>
      <c r="E101" s="231" t="s">
        <v>370</v>
      </c>
      <c r="F101" s="231" t="s">
        <v>371</v>
      </c>
      <c r="G101" s="4788"/>
      <c r="H101" s="264"/>
    </row>
    <row r="102" spans="1:8" s="265" customFormat="1">
      <c r="A102" s="323" t="s">
        <v>466</v>
      </c>
      <c r="B102" s="324" t="s">
        <v>467</v>
      </c>
      <c r="C102" s="4779" t="s">
        <v>400</v>
      </c>
      <c r="D102" s="4779"/>
      <c r="E102" s="4779"/>
      <c r="F102" s="4779"/>
      <c r="G102" s="298" t="s">
        <v>464</v>
      </c>
      <c r="H102" s="264"/>
    </row>
    <row r="103" spans="1:8" s="265" customFormat="1">
      <c r="A103" s="299" t="s">
        <v>0</v>
      </c>
      <c r="B103" s="310" t="s">
        <v>468</v>
      </c>
      <c r="C103" s="311"/>
      <c r="D103" s="281"/>
      <c r="E103" s="281"/>
      <c r="F103" s="312"/>
      <c r="G103" s="301"/>
      <c r="H103" s="264"/>
    </row>
    <row r="104" spans="1:8" s="265" customFormat="1">
      <c r="A104" s="299"/>
      <c r="B104" s="310"/>
      <c r="C104" s="281"/>
      <c r="D104" s="325"/>
      <c r="E104" s="325"/>
      <c r="F104" s="262"/>
      <c r="G104" s="301"/>
      <c r="H104" s="264"/>
    </row>
    <row r="105" spans="1:8" s="265" customFormat="1">
      <c r="A105" s="299" t="s">
        <v>469</v>
      </c>
      <c r="B105" s="302" t="s">
        <v>470</v>
      </c>
      <c r="C105" s="4779" t="s">
        <v>471</v>
      </c>
      <c r="D105" s="4779"/>
      <c r="E105" s="4779"/>
      <c r="F105" s="4779"/>
      <c r="G105" s="301" t="s">
        <v>464</v>
      </c>
      <c r="H105" s="264"/>
    </row>
    <row r="106" spans="1:8" s="265" customFormat="1">
      <c r="A106" s="299" t="s">
        <v>472</v>
      </c>
      <c r="B106" s="302"/>
      <c r="C106" s="311"/>
      <c r="D106" s="281"/>
      <c r="E106" s="281"/>
      <c r="F106" s="312"/>
      <c r="G106" s="301"/>
      <c r="H106" s="264"/>
    </row>
    <row r="107" spans="1:8" s="265" customFormat="1">
      <c r="A107" s="299"/>
      <c r="B107" s="302"/>
      <c r="C107" s="311"/>
      <c r="D107" s="281"/>
      <c r="E107" s="281"/>
      <c r="F107" s="312"/>
      <c r="G107" s="301"/>
      <c r="H107" s="264"/>
    </row>
    <row r="108" spans="1:8" s="265" customFormat="1">
      <c r="A108" s="282" t="s">
        <v>473</v>
      </c>
      <c r="B108" s="302" t="s">
        <v>474</v>
      </c>
      <c r="C108" s="4779" t="s">
        <v>471</v>
      </c>
      <c r="D108" s="4779"/>
      <c r="E108" s="4779"/>
      <c r="F108" s="4779"/>
      <c r="G108" s="301" t="s">
        <v>464</v>
      </c>
      <c r="H108" s="264"/>
    </row>
    <row r="109" spans="1:8" s="265" customFormat="1">
      <c r="A109" s="326" t="s">
        <v>475</v>
      </c>
      <c r="B109" s="327" t="s">
        <v>476</v>
      </c>
      <c r="C109" s="328"/>
      <c r="D109" s="329"/>
      <c r="E109" s="329"/>
      <c r="F109" s="330"/>
      <c r="G109" s="331"/>
      <c r="H109" s="264"/>
    </row>
    <row r="110" spans="1:8" s="265" customFormat="1">
      <c r="A110" s="326"/>
      <c r="B110" s="327"/>
      <c r="C110" s="311"/>
      <c r="D110" s="281"/>
      <c r="E110" s="281"/>
      <c r="F110" s="312"/>
      <c r="G110" s="331"/>
      <c r="H110" s="264"/>
    </row>
    <row r="111" spans="1:8" s="265" customFormat="1">
      <c r="A111" s="282" t="s">
        <v>477</v>
      </c>
      <c r="B111" s="309" t="s">
        <v>478</v>
      </c>
      <c r="C111" s="4779" t="s">
        <v>479</v>
      </c>
      <c r="D111" s="4779"/>
      <c r="E111" s="4779"/>
      <c r="F111" s="4779"/>
      <c r="G111" s="301" t="s">
        <v>464</v>
      </c>
      <c r="H111" s="264"/>
    </row>
    <row r="112" spans="1:8" s="265" customFormat="1">
      <c r="A112" s="332" t="s">
        <v>480</v>
      </c>
      <c r="B112" s="333" t="s">
        <v>694</v>
      </c>
      <c r="C112" s="334"/>
      <c r="D112" s="335"/>
      <c r="E112" s="335"/>
      <c r="F112" s="336"/>
      <c r="G112" s="337"/>
      <c r="H112" s="264"/>
    </row>
    <row r="113" spans="1:8" s="265" customFormat="1">
      <c r="A113" s="326"/>
      <c r="B113" s="326"/>
      <c r="C113" s="338"/>
      <c r="D113" s="278"/>
      <c r="E113" s="278"/>
      <c r="F113" s="339"/>
      <c r="G113" s="337"/>
      <c r="H113" s="264"/>
    </row>
    <row r="114" spans="1:8" s="265" customFormat="1">
      <c r="A114" s="284" t="s">
        <v>481</v>
      </c>
      <c r="B114" s="302" t="s">
        <v>482</v>
      </c>
      <c r="C114" s="4779" t="s">
        <v>483</v>
      </c>
      <c r="D114" s="4779"/>
      <c r="E114" s="4779"/>
      <c r="F114" s="4779"/>
      <c r="G114" s="301" t="s">
        <v>464</v>
      </c>
      <c r="H114" s="224"/>
    </row>
    <row r="115" spans="1:8" s="265" customFormat="1">
      <c r="A115" s="284" t="s">
        <v>695</v>
      </c>
      <c r="B115" s="299"/>
      <c r="C115" s="278"/>
      <c r="D115" s="278"/>
      <c r="E115" s="278"/>
      <c r="F115" s="278"/>
      <c r="G115" s="308"/>
      <c r="H115" s="264"/>
    </row>
    <row r="116" spans="1:8" s="265" customFormat="1">
      <c r="A116" s="340">
        <v>-121</v>
      </c>
      <c r="B116" s="326"/>
      <c r="C116" s="335"/>
      <c r="D116" s="335"/>
      <c r="E116" s="335"/>
      <c r="F116" s="335"/>
      <c r="G116" s="337"/>
      <c r="H116" s="264"/>
    </row>
    <row r="117" spans="1:8" s="265" customFormat="1">
      <c r="A117" s="284" t="s">
        <v>484</v>
      </c>
      <c r="B117" s="309" t="s">
        <v>485</v>
      </c>
      <c r="C117" s="4779" t="s">
        <v>486</v>
      </c>
      <c r="D117" s="4779"/>
      <c r="E117" s="4779"/>
      <c r="F117" s="4779"/>
      <c r="G117" s="301" t="s">
        <v>464</v>
      </c>
      <c r="H117" s="264"/>
    </row>
    <row r="118" spans="1:8" s="265" customFormat="1">
      <c r="A118" s="341" t="s">
        <v>487</v>
      </c>
      <c r="B118" s="309" t="s">
        <v>488</v>
      </c>
      <c r="C118" s="242"/>
      <c r="D118" s="242"/>
      <c r="E118" s="242"/>
      <c r="F118" s="242"/>
      <c r="G118" s="243"/>
      <c r="H118" s="264"/>
    </row>
    <row r="119" spans="1:8" s="265" customFormat="1">
      <c r="A119" s="341"/>
      <c r="B119" s="309"/>
      <c r="C119" s="242"/>
      <c r="D119" s="242"/>
      <c r="E119" s="242"/>
      <c r="F119" s="242"/>
      <c r="G119" s="243"/>
      <c r="H119" s="264"/>
    </row>
    <row r="120" spans="1:8" s="265" customFormat="1">
      <c r="A120" s="282" t="s">
        <v>489</v>
      </c>
      <c r="B120" s="302" t="s">
        <v>490</v>
      </c>
      <c r="C120" s="4789" t="s">
        <v>491</v>
      </c>
      <c r="D120" s="4790"/>
      <c r="E120" s="4790"/>
      <c r="F120" s="4791"/>
      <c r="G120" s="301" t="s">
        <v>464</v>
      </c>
      <c r="H120" s="264"/>
    </row>
    <row r="121" spans="1:8" s="265" customFormat="1">
      <c r="A121" s="299" t="s">
        <v>492</v>
      </c>
      <c r="B121" s="299"/>
      <c r="C121" s="246"/>
      <c r="D121" s="276"/>
      <c r="E121" s="276"/>
      <c r="F121" s="246"/>
      <c r="G121" s="308"/>
      <c r="H121" s="264"/>
    </row>
    <row r="122" spans="1:8" s="265" customFormat="1">
      <c r="A122" s="341"/>
      <c r="B122" s="309"/>
      <c r="C122" s="242"/>
      <c r="D122" s="242"/>
      <c r="E122" s="242"/>
      <c r="F122" s="242"/>
      <c r="G122" s="243"/>
      <c r="H122" s="264"/>
    </row>
    <row r="123" spans="1:8" s="265" customFormat="1">
      <c r="A123" s="299" t="s">
        <v>493</v>
      </c>
      <c r="B123" s="302" t="s">
        <v>494</v>
      </c>
      <c r="C123" s="4779" t="s">
        <v>495</v>
      </c>
      <c r="D123" s="4779"/>
      <c r="E123" s="4779"/>
      <c r="F123" s="4779"/>
      <c r="G123" s="301" t="s">
        <v>464</v>
      </c>
      <c r="H123" s="264"/>
    </row>
    <row r="124" spans="1:8" s="265" customFormat="1">
      <c r="A124" s="299" t="s">
        <v>496</v>
      </c>
      <c r="B124" s="299"/>
      <c r="C124" s="338"/>
      <c r="D124" s="278"/>
      <c r="E124" s="278"/>
      <c r="F124" s="339"/>
      <c r="G124" s="308"/>
      <c r="H124" s="264"/>
    </row>
    <row r="125" spans="1:8" s="265" customFormat="1">
      <c r="A125" s="340"/>
      <c r="B125" s="326"/>
      <c r="C125" s="335"/>
      <c r="D125" s="335"/>
      <c r="E125" s="335"/>
      <c r="F125" s="335"/>
      <c r="G125" s="337"/>
      <c r="H125" s="264"/>
    </row>
    <row r="126" spans="1:8" s="265" customFormat="1">
      <c r="A126" s="342"/>
      <c r="B126" s="343"/>
      <c r="C126" s="344"/>
      <c r="D126" s="344"/>
      <c r="E126" s="344"/>
      <c r="F126" s="344"/>
      <c r="G126" s="345"/>
      <c r="H126" s="264"/>
    </row>
    <row r="127" spans="1:8" s="265" customFormat="1">
      <c r="A127" s="226"/>
      <c r="B127" s="293"/>
      <c r="C127" s="320"/>
      <c r="D127" s="320"/>
      <c r="E127" s="320"/>
      <c r="F127" s="320"/>
      <c r="G127" s="346"/>
      <c r="H127" s="264"/>
    </row>
    <row r="128" spans="1:8" s="265" customFormat="1">
      <c r="A128" s="220" t="s">
        <v>693</v>
      </c>
      <c r="B128" s="290"/>
      <c r="C128" s="320"/>
      <c r="D128" s="320"/>
      <c r="E128" s="320"/>
      <c r="F128" s="320"/>
      <c r="G128" s="321" t="s">
        <v>497</v>
      </c>
      <c r="H128" s="264"/>
    </row>
    <row r="129" spans="1:8" s="265" customFormat="1">
      <c r="A129" s="226"/>
      <c r="B129" s="293"/>
      <c r="C129" s="320"/>
      <c r="D129" s="320"/>
      <c r="E129" s="320"/>
      <c r="F129" s="320"/>
      <c r="G129" s="321"/>
      <c r="H129" s="264"/>
    </row>
    <row r="130" spans="1:8" s="265" customFormat="1">
      <c r="A130" s="294" t="s">
        <v>363</v>
      </c>
      <c r="B130" s="293"/>
      <c r="C130" s="320"/>
      <c r="D130" s="320"/>
      <c r="E130" s="320"/>
      <c r="F130" s="320"/>
      <c r="G130" s="322"/>
      <c r="H130" s="264"/>
    </row>
    <row r="131" spans="1:8">
      <c r="A131" s="4780" t="s">
        <v>364</v>
      </c>
      <c r="B131" s="4782" t="s">
        <v>365</v>
      </c>
      <c r="C131" s="4784" t="s">
        <v>366</v>
      </c>
      <c r="D131" s="4785"/>
      <c r="E131" s="4785"/>
      <c r="F131" s="4786"/>
      <c r="G131" s="4787" t="s">
        <v>367</v>
      </c>
    </row>
    <row r="132" spans="1:8">
      <c r="A132" s="4781"/>
      <c r="B132" s="4783"/>
      <c r="C132" s="231" t="s">
        <v>368</v>
      </c>
      <c r="D132" s="231" t="s">
        <v>369</v>
      </c>
      <c r="E132" s="231" t="s">
        <v>370</v>
      </c>
      <c r="F132" s="231" t="s">
        <v>371</v>
      </c>
      <c r="G132" s="4788"/>
    </row>
    <row r="133" spans="1:8" s="265" customFormat="1">
      <c r="A133" s="323" t="s">
        <v>498</v>
      </c>
      <c r="B133" s="297" t="s">
        <v>499</v>
      </c>
      <c r="C133" s="347"/>
      <c r="D133" s="348" t="s">
        <v>491</v>
      </c>
      <c r="E133" s="348"/>
      <c r="F133" s="349"/>
      <c r="G133" s="298" t="s">
        <v>464</v>
      </c>
      <c r="H133" s="264"/>
    </row>
    <row r="134" spans="1:8" s="265" customFormat="1">
      <c r="A134" s="299" t="s">
        <v>500</v>
      </c>
      <c r="B134" s="299"/>
      <c r="C134" s="338"/>
      <c r="D134" s="278"/>
      <c r="E134" s="278"/>
      <c r="F134" s="339"/>
      <c r="G134" s="308"/>
      <c r="H134" s="264"/>
    </row>
    <row r="135" spans="1:8" s="265" customFormat="1">
      <c r="A135" s="341"/>
      <c r="B135" s="341"/>
      <c r="C135" s="350"/>
      <c r="D135" s="277"/>
      <c r="E135" s="277"/>
      <c r="F135" s="351"/>
      <c r="G135" s="279"/>
      <c r="H135" s="264"/>
    </row>
    <row r="136" spans="1:8" s="265" customFormat="1">
      <c r="A136" s="341" t="s">
        <v>501</v>
      </c>
      <c r="B136" s="309" t="s">
        <v>502</v>
      </c>
      <c r="C136" s="4779" t="s">
        <v>503</v>
      </c>
      <c r="D136" s="4779"/>
      <c r="E136" s="4779"/>
      <c r="F136" s="4779"/>
      <c r="G136" s="243" t="s">
        <v>504</v>
      </c>
      <c r="H136" s="264"/>
    </row>
    <row r="137" spans="1:8" s="265" customFormat="1">
      <c r="A137" s="309"/>
      <c r="B137" s="341"/>
      <c r="C137" s="350"/>
      <c r="D137" s="277"/>
      <c r="E137" s="277"/>
      <c r="F137" s="351"/>
      <c r="G137" s="279"/>
      <c r="H137" s="264"/>
    </row>
    <row r="138" spans="1:8" s="265" customFormat="1">
      <c r="A138" s="282" t="s">
        <v>505</v>
      </c>
      <c r="B138" s="309" t="s">
        <v>506</v>
      </c>
      <c r="C138" s="4779" t="s">
        <v>507</v>
      </c>
      <c r="D138" s="4779"/>
      <c r="E138" s="4779"/>
      <c r="F138" s="4779"/>
      <c r="G138" s="243" t="s">
        <v>504</v>
      </c>
      <c r="H138" s="264"/>
    </row>
    <row r="139" spans="1:8" s="265" customFormat="1">
      <c r="A139" s="282"/>
      <c r="B139" s="341"/>
      <c r="C139" s="350"/>
      <c r="D139" s="277"/>
      <c r="E139" s="277"/>
      <c r="F139" s="351"/>
      <c r="G139" s="279"/>
      <c r="H139" s="264"/>
    </row>
    <row r="140" spans="1:8" s="265" customFormat="1">
      <c r="A140" s="282" t="s">
        <v>508</v>
      </c>
      <c r="B140" s="302" t="s">
        <v>509</v>
      </c>
      <c r="C140" s="4779" t="s">
        <v>510</v>
      </c>
      <c r="D140" s="4779"/>
      <c r="E140" s="4779"/>
      <c r="F140" s="4779"/>
      <c r="G140" s="301" t="s">
        <v>511</v>
      </c>
      <c r="H140" s="264"/>
    </row>
    <row r="141" spans="1:8" s="265" customFormat="1">
      <c r="A141" s="282"/>
      <c r="B141" s="302" t="s">
        <v>512</v>
      </c>
      <c r="C141" s="281"/>
      <c r="D141" s="281"/>
      <c r="E141" s="281"/>
      <c r="F141" s="281"/>
      <c r="G141" s="301"/>
      <c r="H141" s="264"/>
    </row>
    <row r="142" spans="1:8" s="265" customFormat="1">
      <c r="A142" s="282"/>
      <c r="B142" s="302"/>
      <c r="C142" s="281"/>
      <c r="D142" s="281"/>
      <c r="E142" s="281"/>
      <c r="F142" s="281"/>
      <c r="G142" s="301"/>
      <c r="H142" s="264"/>
    </row>
    <row r="143" spans="1:8" s="265" customFormat="1">
      <c r="A143" s="282" t="s">
        <v>513</v>
      </c>
      <c r="B143" s="302" t="s">
        <v>514</v>
      </c>
      <c r="C143" s="4779" t="s">
        <v>510</v>
      </c>
      <c r="D143" s="4779"/>
      <c r="E143" s="4779"/>
      <c r="F143" s="4779"/>
      <c r="G143" s="301" t="s">
        <v>511</v>
      </c>
      <c r="H143" s="264"/>
    </row>
    <row r="144" spans="1:8" s="265" customFormat="1">
      <c r="A144" s="299"/>
      <c r="B144" s="302" t="s">
        <v>515</v>
      </c>
      <c r="C144" s="281"/>
      <c r="D144" s="281"/>
      <c r="E144" s="281"/>
      <c r="F144" s="281"/>
      <c r="G144" s="301"/>
      <c r="H144" s="264"/>
    </row>
    <row r="145" spans="1:8" s="265" customFormat="1">
      <c r="A145" s="299"/>
      <c r="B145" s="302"/>
      <c r="C145" s="281"/>
      <c r="D145" s="281"/>
      <c r="E145" s="281"/>
      <c r="F145" s="281"/>
      <c r="G145" s="301"/>
      <c r="H145" s="264"/>
    </row>
    <row r="146" spans="1:8" s="265" customFormat="1">
      <c r="A146" s="284" t="s">
        <v>516</v>
      </c>
      <c r="B146" s="240" t="s">
        <v>517</v>
      </c>
      <c r="C146" s="281"/>
      <c r="D146" s="281"/>
      <c r="E146" s="281"/>
      <c r="F146" s="281"/>
      <c r="G146" s="301"/>
      <c r="H146" s="264"/>
    </row>
    <row r="147" spans="1:8" s="265" customFormat="1">
      <c r="A147" s="283"/>
      <c r="B147" s="309" t="s">
        <v>518</v>
      </c>
      <c r="C147" s="4779" t="s">
        <v>510</v>
      </c>
      <c r="D147" s="4779"/>
      <c r="E147" s="4779"/>
      <c r="F147" s="4779"/>
      <c r="G147" s="301" t="s">
        <v>511</v>
      </c>
      <c r="H147" s="264"/>
    </row>
    <row r="148" spans="1:8" s="265" customFormat="1">
      <c r="A148" s="352"/>
      <c r="B148" s="280" t="s">
        <v>519</v>
      </c>
      <c r="C148" s="353"/>
      <c r="D148" s="353"/>
      <c r="E148" s="353"/>
      <c r="F148" s="353"/>
      <c r="G148" s="353"/>
      <c r="H148" s="264"/>
    </row>
    <row r="149" spans="1:8" s="265" customFormat="1">
      <c r="A149" s="299"/>
      <c r="B149" s="302"/>
      <c r="C149" s="281"/>
      <c r="D149" s="281"/>
      <c r="E149" s="281"/>
      <c r="F149" s="281"/>
      <c r="G149" s="301"/>
      <c r="H149" s="264"/>
    </row>
    <row r="150" spans="1:8" s="265" customFormat="1">
      <c r="A150" s="284" t="s">
        <v>520</v>
      </c>
      <c r="B150" s="309" t="s">
        <v>521</v>
      </c>
      <c r="C150" s="4779" t="s">
        <v>510</v>
      </c>
      <c r="D150" s="4779"/>
      <c r="E150" s="4779"/>
      <c r="F150" s="4779"/>
      <c r="G150" s="243" t="s">
        <v>511</v>
      </c>
      <c r="H150" s="264"/>
    </row>
    <row r="151" spans="1:8" s="265" customFormat="1">
      <c r="A151" s="299"/>
      <c r="B151" s="302"/>
      <c r="C151" s="281"/>
      <c r="D151" s="281"/>
      <c r="E151" s="281"/>
      <c r="F151" s="281"/>
      <c r="G151" s="301"/>
      <c r="H151" s="264"/>
    </row>
    <row r="152" spans="1:8" s="265" customFormat="1">
      <c r="A152" s="299"/>
      <c r="B152" s="302"/>
      <c r="C152" s="281"/>
      <c r="D152" s="281"/>
      <c r="E152" s="281"/>
      <c r="F152" s="281"/>
      <c r="G152" s="301"/>
      <c r="H152" s="264"/>
    </row>
    <row r="153" spans="1:8" s="265" customFormat="1">
      <c r="A153" s="299"/>
      <c r="B153" s="302"/>
      <c r="C153" s="281"/>
      <c r="D153" s="281"/>
      <c r="E153" s="281"/>
      <c r="F153" s="281"/>
      <c r="G153" s="301"/>
      <c r="H153" s="264"/>
    </row>
    <row r="154" spans="1:8" s="265" customFormat="1">
      <c r="A154" s="299"/>
      <c r="B154" s="302"/>
      <c r="C154" s="281"/>
      <c r="D154" s="281"/>
      <c r="E154" s="281"/>
      <c r="F154" s="281"/>
      <c r="G154" s="301"/>
      <c r="H154" s="264"/>
    </row>
    <row r="155" spans="1:8" s="265" customFormat="1">
      <c r="A155" s="299"/>
      <c r="B155" s="302"/>
      <c r="C155" s="281"/>
      <c r="D155" s="281"/>
      <c r="E155" s="281"/>
      <c r="F155" s="281"/>
      <c r="G155" s="301"/>
      <c r="H155" s="264"/>
    </row>
    <row r="156" spans="1:8" s="265" customFormat="1">
      <c r="A156" s="299"/>
      <c r="B156" s="302"/>
      <c r="C156" s="281"/>
      <c r="D156" s="281"/>
      <c r="E156" s="281"/>
      <c r="F156" s="281"/>
      <c r="G156" s="301"/>
      <c r="H156" s="264"/>
    </row>
    <row r="157" spans="1:8" s="265" customFormat="1">
      <c r="A157" s="286"/>
      <c r="B157" s="354"/>
      <c r="C157" s="256"/>
      <c r="D157" s="256"/>
      <c r="E157" s="256"/>
      <c r="F157" s="256"/>
      <c r="G157" s="257"/>
      <c r="H157" s="264"/>
    </row>
    <row r="158" spans="1:8" s="265" customFormat="1">
      <c r="A158" s="288"/>
      <c r="B158" s="355"/>
      <c r="C158" s="222"/>
      <c r="D158" s="222"/>
      <c r="E158" s="222"/>
      <c r="F158" s="222"/>
      <c r="G158" s="261"/>
      <c r="H158" s="264"/>
    </row>
    <row r="159" spans="1:8" s="265" customFormat="1">
      <c r="A159" s="220" t="s">
        <v>693</v>
      </c>
      <c r="B159" s="290"/>
      <c r="C159" s="320"/>
      <c r="D159" s="320"/>
      <c r="E159" s="320"/>
      <c r="F159" s="291"/>
      <c r="G159" s="292" t="s">
        <v>522</v>
      </c>
      <c r="H159" s="264"/>
    </row>
    <row r="160" spans="1:8" s="265" customFormat="1">
      <c r="A160" s="226"/>
      <c r="B160" s="293"/>
      <c r="C160" s="320"/>
      <c r="D160" s="320"/>
      <c r="E160" s="320"/>
      <c r="F160" s="291"/>
      <c r="G160" s="292"/>
      <c r="H160" s="264"/>
    </row>
    <row r="161" spans="1:8" s="265" customFormat="1">
      <c r="A161" s="294" t="s">
        <v>523</v>
      </c>
      <c r="B161" s="356"/>
      <c r="C161" s="357"/>
      <c r="D161" s="357"/>
      <c r="E161" s="357"/>
      <c r="F161" s="291"/>
      <c r="G161" s="295"/>
      <c r="H161" s="264"/>
    </row>
    <row r="162" spans="1:8" s="265" customFormat="1">
      <c r="A162" s="4780" t="s">
        <v>364</v>
      </c>
      <c r="B162" s="4782" t="s">
        <v>365</v>
      </c>
      <c r="C162" s="4784" t="s">
        <v>366</v>
      </c>
      <c r="D162" s="4785"/>
      <c r="E162" s="4785"/>
      <c r="F162" s="4786"/>
      <c r="G162" s="4787" t="s">
        <v>367</v>
      </c>
      <c r="H162" s="264"/>
    </row>
    <row r="163" spans="1:8" s="265" customFormat="1">
      <c r="A163" s="4781"/>
      <c r="B163" s="4783"/>
      <c r="C163" s="231" t="s">
        <v>368</v>
      </c>
      <c r="D163" s="231" t="s">
        <v>369</v>
      </c>
      <c r="E163" s="231" t="s">
        <v>370</v>
      </c>
      <c r="F163" s="231" t="s">
        <v>371</v>
      </c>
      <c r="G163" s="4788"/>
      <c r="H163" s="264"/>
    </row>
    <row r="164" spans="1:8" s="265" customFormat="1">
      <c r="A164" s="296" t="s">
        <v>524</v>
      </c>
      <c r="B164" s="297" t="s">
        <v>525</v>
      </c>
      <c r="C164" s="4779" t="s">
        <v>526</v>
      </c>
      <c r="D164" s="4779"/>
      <c r="E164" s="4779"/>
      <c r="F164" s="4779"/>
      <c r="G164" s="298" t="s">
        <v>527</v>
      </c>
      <c r="H164" s="264"/>
    </row>
    <row r="165" spans="1:8" s="265" customFormat="1">
      <c r="A165" s="299" t="s">
        <v>528</v>
      </c>
      <c r="B165" s="302" t="s">
        <v>529</v>
      </c>
      <c r="C165" s="311"/>
      <c r="D165" s="281"/>
      <c r="E165" s="281"/>
      <c r="F165" s="312"/>
      <c r="G165" s="301"/>
      <c r="H165" s="264"/>
    </row>
    <row r="166" spans="1:8" s="265" customFormat="1">
      <c r="A166" s="299"/>
      <c r="B166" s="358"/>
      <c r="C166" s="338"/>
      <c r="D166" s="278"/>
      <c r="E166" s="278"/>
      <c r="F166" s="339"/>
      <c r="G166" s="308"/>
      <c r="H166" s="264"/>
    </row>
    <row r="167" spans="1:8" s="265" customFormat="1">
      <c r="A167" s="284" t="s">
        <v>530</v>
      </c>
      <c r="B167" s="270" t="s">
        <v>531</v>
      </c>
      <c r="C167" s="4779" t="s">
        <v>532</v>
      </c>
      <c r="D167" s="4779"/>
      <c r="E167" s="4779"/>
      <c r="F167" s="4779"/>
      <c r="G167" s="301" t="s">
        <v>527</v>
      </c>
      <c r="H167" s="264"/>
    </row>
    <row r="168" spans="1:8" s="265" customFormat="1">
      <c r="A168" s="271"/>
      <c r="B168" s="271"/>
      <c r="C168" s="338"/>
      <c r="D168" s="278"/>
      <c r="E168" s="278"/>
      <c r="F168" s="339"/>
      <c r="G168" s="279"/>
      <c r="H168" s="264"/>
    </row>
    <row r="169" spans="1:8" s="265" customFormat="1">
      <c r="A169" s="284" t="s">
        <v>533</v>
      </c>
      <c r="B169" s="270" t="s">
        <v>534</v>
      </c>
      <c r="C169" s="4779" t="s">
        <v>532</v>
      </c>
      <c r="D169" s="4779"/>
      <c r="E169" s="4779"/>
      <c r="F169" s="4779"/>
      <c r="G169" s="301" t="s">
        <v>527</v>
      </c>
      <c r="H169" s="264"/>
    </row>
    <row r="170" spans="1:8" s="265" customFormat="1">
      <c r="A170" s="271"/>
      <c r="B170" s="270" t="s">
        <v>535</v>
      </c>
      <c r="C170" s="311"/>
      <c r="D170" s="281"/>
      <c r="E170" s="281"/>
      <c r="F170" s="312"/>
      <c r="G170" s="243"/>
      <c r="H170" s="264"/>
    </row>
    <row r="171" spans="1:8" s="265" customFormat="1">
      <c r="A171" s="282"/>
      <c r="B171" s="282"/>
      <c r="C171" s="278"/>
      <c r="D171" s="278"/>
      <c r="E171" s="278"/>
      <c r="F171" s="278"/>
      <c r="G171" s="308"/>
      <c r="H171" s="264"/>
    </row>
    <row r="172" spans="1:8" s="265" customFormat="1">
      <c r="A172" s="282" t="s">
        <v>536</v>
      </c>
      <c r="B172" s="302" t="s">
        <v>537</v>
      </c>
      <c r="C172" s="4789" t="s">
        <v>538</v>
      </c>
      <c r="D172" s="4790"/>
      <c r="E172" s="4790"/>
      <c r="F172" s="4791"/>
      <c r="G172" s="301" t="s">
        <v>539</v>
      </c>
      <c r="H172" s="264"/>
    </row>
    <row r="173" spans="1:8" s="265" customFormat="1">
      <c r="A173" s="282"/>
      <c r="B173" s="302" t="s">
        <v>540</v>
      </c>
      <c r="C173" s="359"/>
      <c r="D173" s="359"/>
      <c r="E173" s="359"/>
      <c r="F173" s="359"/>
      <c r="G173" s="360"/>
      <c r="H173" s="264"/>
    </row>
    <row r="174" spans="1:8" s="265" customFormat="1">
      <c r="A174" s="282"/>
      <c r="B174" s="302" t="s">
        <v>541</v>
      </c>
      <c r="C174" s="245"/>
      <c r="D174" s="245"/>
      <c r="E174" s="245"/>
      <c r="F174" s="245"/>
      <c r="G174" s="360"/>
      <c r="H174" s="264"/>
    </row>
    <row r="175" spans="1:8" s="265" customFormat="1">
      <c r="A175" s="302"/>
      <c r="B175" s="302" t="s">
        <v>542</v>
      </c>
      <c r="C175" s="4789" t="s">
        <v>543</v>
      </c>
      <c r="D175" s="4790"/>
      <c r="E175" s="4790"/>
      <c r="F175" s="4791"/>
      <c r="G175" s="301" t="s">
        <v>539</v>
      </c>
      <c r="H175" s="264"/>
    </row>
    <row r="176" spans="1:8" s="265" customFormat="1">
      <c r="A176" s="302"/>
      <c r="B176" s="248"/>
      <c r="C176" s="247"/>
      <c r="D176" s="247"/>
      <c r="E176" s="247"/>
      <c r="F176" s="247"/>
      <c r="G176" s="361"/>
      <c r="H176" s="264"/>
    </row>
    <row r="177" spans="1:8" s="265" customFormat="1">
      <c r="A177" s="282" t="s">
        <v>544</v>
      </c>
      <c r="B177" s="283" t="s">
        <v>545</v>
      </c>
      <c r="C177" s="281"/>
      <c r="D177" s="281"/>
      <c r="E177" s="281"/>
      <c r="F177" s="362"/>
      <c r="G177" s="243"/>
      <c r="H177" s="264"/>
    </row>
    <row r="178" spans="1:8" s="265" customFormat="1">
      <c r="A178" s="283"/>
      <c r="B178" s="302" t="s">
        <v>546</v>
      </c>
      <c r="C178" s="4779" t="s">
        <v>547</v>
      </c>
      <c r="D178" s="4779"/>
      <c r="E178" s="4779"/>
      <c r="F178" s="4779"/>
      <c r="G178" s="301" t="s">
        <v>539</v>
      </c>
      <c r="H178" s="264"/>
    </row>
    <row r="179" spans="1:8" s="265" customFormat="1">
      <c r="A179" s="283"/>
      <c r="B179" s="248"/>
      <c r="C179" s="363"/>
      <c r="D179" s="363"/>
      <c r="E179" s="363"/>
      <c r="F179" s="246"/>
      <c r="G179" s="245"/>
      <c r="H179" s="264"/>
    </row>
    <row r="180" spans="1:8" s="265" customFormat="1">
      <c r="A180" s="302"/>
      <c r="B180" s="352" t="s">
        <v>548</v>
      </c>
      <c r="C180" s="281"/>
      <c r="D180" s="281"/>
      <c r="E180" s="281"/>
      <c r="F180" s="281"/>
      <c r="G180" s="301"/>
      <c r="H180" s="264"/>
    </row>
    <row r="181" spans="1:8" s="265" customFormat="1">
      <c r="A181" s="302"/>
      <c r="B181" s="283" t="s">
        <v>549</v>
      </c>
      <c r="C181" s="4779" t="s">
        <v>153</v>
      </c>
      <c r="D181" s="4779"/>
      <c r="E181" s="4779"/>
      <c r="F181" s="4779"/>
      <c r="G181" s="301" t="s">
        <v>539</v>
      </c>
      <c r="H181" s="264"/>
    </row>
    <row r="182" spans="1:8" s="265" customFormat="1">
      <c r="A182" s="352"/>
      <c r="B182" s="364"/>
      <c r="C182" s="353"/>
      <c r="D182" s="353"/>
      <c r="E182" s="353"/>
      <c r="F182" s="353"/>
      <c r="G182" s="365"/>
      <c r="H182" s="264"/>
    </row>
    <row r="183" spans="1:8" s="265" customFormat="1">
      <c r="A183" s="299" t="s">
        <v>550</v>
      </c>
      <c r="B183" s="302" t="s">
        <v>551</v>
      </c>
      <c r="C183" s="4779" t="s">
        <v>552</v>
      </c>
      <c r="D183" s="4779"/>
      <c r="E183" s="4779"/>
      <c r="F183" s="4779"/>
      <c r="G183" s="301" t="s">
        <v>539</v>
      </c>
      <c r="H183" s="264"/>
    </row>
    <row r="184" spans="1:8" s="265" customFormat="1">
      <c r="A184" s="326"/>
      <c r="B184" s="302"/>
      <c r="C184" s="242"/>
      <c r="D184" s="242"/>
      <c r="E184" s="242"/>
      <c r="F184" s="242"/>
      <c r="G184" s="301"/>
      <c r="H184" s="264"/>
    </row>
    <row r="185" spans="1:8" s="265" customFormat="1">
      <c r="A185" s="299" t="s">
        <v>553</v>
      </c>
      <c r="B185" s="302" t="s">
        <v>554</v>
      </c>
      <c r="C185" s="4789" t="s">
        <v>555</v>
      </c>
      <c r="D185" s="4790"/>
      <c r="E185" s="4790"/>
      <c r="F185" s="4791"/>
      <c r="G185" s="301" t="s">
        <v>539</v>
      </c>
      <c r="H185" s="264"/>
    </row>
    <row r="186" spans="1:8" s="265" customFormat="1">
      <c r="A186" s="366" t="s">
        <v>556</v>
      </c>
      <c r="B186" s="367"/>
      <c r="C186" s="368"/>
      <c r="D186" s="369"/>
      <c r="E186" s="369"/>
      <c r="F186" s="370"/>
      <c r="G186" s="367"/>
      <c r="H186" s="264"/>
    </row>
    <row r="187" spans="1:8" s="265" customFormat="1">
      <c r="A187" s="317"/>
      <c r="B187" s="319"/>
      <c r="C187" s="262"/>
      <c r="D187" s="262"/>
      <c r="E187" s="262"/>
      <c r="F187" s="262"/>
      <c r="G187" s="319"/>
      <c r="H187" s="264"/>
    </row>
    <row r="188" spans="1:8" s="265" customFormat="1">
      <c r="A188" s="317"/>
      <c r="B188" s="319"/>
      <c r="C188" s="262"/>
      <c r="D188" s="262"/>
      <c r="E188" s="262"/>
      <c r="F188" s="262"/>
      <c r="G188" s="319"/>
      <c r="H188" s="264"/>
    </row>
    <row r="189" spans="1:8" s="265" customFormat="1">
      <c r="A189" s="371"/>
      <c r="B189" s="372"/>
      <c r="C189" s="357"/>
      <c r="D189" s="357"/>
      <c r="E189" s="357"/>
      <c r="F189" s="357"/>
      <c r="G189" s="373"/>
      <c r="H189" s="264"/>
    </row>
    <row r="190" spans="1:8" s="265" customFormat="1">
      <c r="A190" s="220" t="s">
        <v>693</v>
      </c>
      <c r="B190" s="290"/>
      <c r="C190" s="291"/>
      <c r="D190" s="291"/>
      <c r="E190" s="291"/>
      <c r="F190" s="291"/>
      <c r="G190" s="292" t="s">
        <v>557</v>
      </c>
      <c r="H190" s="264"/>
    </row>
    <row r="191" spans="1:8" s="265" customFormat="1">
      <c r="A191" s="226"/>
      <c r="B191" s="293"/>
      <c r="C191" s="291"/>
      <c r="D191" s="291"/>
      <c r="E191" s="291"/>
      <c r="F191" s="291"/>
      <c r="G191" s="292"/>
      <c r="H191" s="264"/>
    </row>
    <row r="192" spans="1:8" s="265" customFormat="1">
      <c r="A192" s="294" t="s">
        <v>523</v>
      </c>
      <c r="B192" s="293"/>
      <c r="C192" s="291"/>
      <c r="D192" s="291"/>
      <c r="E192" s="291"/>
      <c r="F192" s="291"/>
      <c r="G192" s="295"/>
      <c r="H192" s="264"/>
    </row>
    <row r="193" spans="1:8" s="265" customFormat="1">
      <c r="A193" s="4780" t="s">
        <v>364</v>
      </c>
      <c r="B193" s="4782" t="s">
        <v>365</v>
      </c>
      <c r="C193" s="4784" t="s">
        <v>366</v>
      </c>
      <c r="D193" s="4785"/>
      <c r="E193" s="4785"/>
      <c r="F193" s="4786"/>
      <c r="G193" s="4780" t="s">
        <v>367</v>
      </c>
      <c r="H193" s="264"/>
    </row>
    <row r="194" spans="1:8" s="265" customFormat="1">
      <c r="A194" s="4781"/>
      <c r="B194" s="4783"/>
      <c r="C194" s="231" t="s">
        <v>368</v>
      </c>
      <c r="D194" s="231" t="s">
        <v>369</v>
      </c>
      <c r="E194" s="231" t="s">
        <v>370</v>
      </c>
      <c r="F194" s="231" t="s">
        <v>371</v>
      </c>
      <c r="G194" s="4781"/>
      <c r="H194" s="264"/>
    </row>
    <row r="195" spans="1:8" s="265" customFormat="1">
      <c r="A195" s="374" t="s">
        <v>558</v>
      </c>
      <c r="B195" s="269" t="s">
        <v>559</v>
      </c>
      <c r="C195" s="4779" t="s">
        <v>560</v>
      </c>
      <c r="D195" s="4779"/>
      <c r="E195" s="4779"/>
      <c r="F195" s="4779"/>
      <c r="G195" s="375" t="s">
        <v>561</v>
      </c>
      <c r="H195" s="264"/>
    </row>
    <row r="196" spans="1:8" s="265" customFormat="1">
      <c r="A196" s="308"/>
      <c r="B196" s="270" t="s">
        <v>562</v>
      </c>
      <c r="C196" s="4779" t="s">
        <v>563</v>
      </c>
      <c r="D196" s="4779"/>
      <c r="E196" s="4779"/>
      <c r="F196" s="4779"/>
      <c r="G196" s="243" t="s">
        <v>561</v>
      </c>
      <c r="H196" s="264"/>
    </row>
    <row r="197" spans="1:8" s="265" customFormat="1">
      <c r="A197" s="308"/>
      <c r="B197" s="283"/>
      <c r="C197" s="281"/>
      <c r="D197" s="281"/>
      <c r="E197" s="281"/>
      <c r="F197" s="281"/>
      <c r="G197" s="301"/>
      <c r="H197" s="264"/>
    </row>
    <row r="198" spans="1:8" s="265" customFormat="1" ht="23.25" customHeight="1">
      <c r="A198" s="275" t="s">
        <v>564</v>
      </c>
      <c r="B198" s="270" t="s">
        <v>565</v>
      </c>
      <c r="C198" s="4779" t="s">
        <v>566</v>
      </c>
      <c r="D198" s="4779"/>
      <c r="E198" s="4779"/>
      <c r="F198" s="4779"/>
      <c r="G198" s="243" t="s">
        <v>561</v>
      </c>
      <c r="H198" s="264"/>
    </row>
    <row r="199" spans="1:8" s="265" customFormat="1">
      <c r="A199" s="275" t="s">
        <v>567</v>
      </c>
      <c r="B199" s="376"/>
      <c r="C199" s="353"/>
      <c r="D199" s="353"/>
      <c r="E199" s="353"/>
      <c r="F199" s="353"/>
      <c r="G199" s="377"/>
      <c r="H199" s="264"/>
    </row>
    <row r="200" spans="1:8" s="265" customFormat="1">
      <c r="A200" s="271"/>
      <c r="B200" s="376"/>
      <c r="C200" s="353"/>
      <c r="D200" s="353"/>
      <c r="E200" s="353"/>
      <c r="F200" s="353"/>
      <c r="G200" s="377"/>
      <c r="H200" s="264"/>
    </row>
    <row r="201" spans="1:8" s="265" customFormat="1">
      <c r="A201" s="275" t="s">
        <v>568</v>
      </c>
      <c r="B201" s="270" t="s">
        <v>569</v>
      </c>
      <c r="C201" s="4789" t="s">
        <v>428</v>
      </c>
      <c r="D201" s="4790"/>
      <c r="E201" s="4790"/>
      <c r="F201" s="4791"/>
      <c r="G201" s="243" t="s">
        <v>561</v>
      </c>
      <c r="H201" s="264"/>
    </row>
    <row r="202" spans="1:8" s="265" customFormat="1">
      <c r="A202" s="275" t="s">
        <v>570</v>
      </c>
      <c r="B202" s="270" t="s">
        <v>571</v>
      </c>
      <c r="C202" s="4779" t="s">
        <v>428</v>
      </c>
      <c r="D202" s="4779"/>
      <c r="E202" s="4779"/>
      <c r="F202" s="4779"/>
      <c r="G202" s="353"/>
      <c r="H202" s="264"/>
    </row>
    <row r="203" spans="1:8" s="265" customFormat="1">
      <c r="A203" s="272"/>
      <c r="B203" s="376"/>
      <c r="C203" s="353"/>
      <c r="D203" s="353"/>
      <c r="E203" s="353"/>
      <c r="F203" s="353"/>
      <c r="G203" s="377"/>
      <c r="H203" s="264"/>
    </row>
    <row r="204" spans="1:8" s="265" customFormat="1">
      <c r="A204" s="284" t="s">
        <v>572</v>
      </c>
      <c r="B204" s="309" t="s">
        <v>573</v>
      </c>
      <c r="C204" s="4779" t="s">
        <v>574</v>
      </c>
      <c r="D204" s="4779"/>
      <c r="E204" s="4779"/>
      <c r="F204" s="4779"/>
      <c r="G204" s="243" t="s">
        <v>575</v>
      </c>
      <c r="H204" s="264"/>
    </row>
    <row r="205" spans="1:8" s="265" customFormat="1">
      <c r="A205" s="284"/>
      <c r="B205" s="378"/>
      <c r="C205" s="277"/>
      <c r="D205" s="277"/>
      <c r="E205" s="277"/>
      <c r="F205" s="277"/>
      <c r="G205" s="279"/>
      <c r="H205" s="264"/>
    </row>
    <row r="206" spans="1:8" s="265" customFormat="1">
      <c r="A206" s="284"/>
      <c r="B206" s="378"/>
      <c r="C206" s="277"/>
      <c r="D206" s="277"/>
      <c r="E206" s="277"/>
      <c r="F206" s="277"/>
      <c r="G206" s="279"/>
      <c r="H206" s="264"/>
    </row>
    <row r="207" spans="1:8" s="265" customFormat="1">
      <c r="A207" s="284" t="s">
        <v>576</v>
      </c>
      <c r="B207" s="309" t="s">
        <v>577</v>
      </c>
      <c r="C207" s="4779" t="s">
        <v>578</v>
      </c>
      <c r="D207" s="4779"/>
      <c r="E207" s="4779"/>
      <c r="F207" s="4779"/>
      <c r="G207" s="243" t="s">
        <v>575</v>
      </c>
      <c r="H207" s="264"/>
    </row>
    <row r="208" spans="1:8" s="265" customFormat="1">
      <c r="A208" s="284"/>
      <c r="B208" s="378"/>
      <c r="C208" s="277"/>
      <c r="D208" s="277"/>
      <c r="E208" s="277"/>
      <c r="F208" s="277"/>
      <c r="G208" s="279"/>
      <c r="H208" s="264"/>
    </row>
    <row r="209" spans="1:8" s="265" customFormat="1">
      <c r="A209" s="284" t="s">
        <v>579</v>
      </c>
      <c r="B209" s="309" t="s">
        <v>580</v>
      </c>
      <c r="C209" s="4779" t="s">
        <v>581</v>
      </c>
      <c r="D209" s="4779"/>
      <c r="E209" s="4779"/>
      <c r="F209" s="4779"/>
      <c r="G209" s="243" t="s">
        <v>575</v>
      </c>
      <c r="H209" s="264"/>
    </row>
    <row r="210" spans="1:8" s="265" customFormat="1">
      <c r="A210" s="284" t="s">
        <v>582</v>
      </c>
      <c r="B210" s="341"/>
      <c r="C210" s="273"/>
      <c r="D210" s="242"/>
      <c r="E210" s="242"/>
      <c r="F210" s="379"/>
      <c r="G210" s="243"/>
      <c r="H210" s="264"/>
    </row>
    <row r="211" spans="1:8" s="265" customFormat="1">
      <c r="A211" s="284"/>
      <c r="B211" s="341"/>
      <c r="C211" s="242"/>
      <c r="D211" s="242"/>
      <c r="E211" s="242"/>
      <c r="F211" s="242"/>
      <c r="G211" s="243"/>
      <c r="H211" s="264"/>
    </row>
    <row r="212" spans="1:8" s="265" customFormat="1">
      <c r="A212" s="284" t="s">
        <v>583</v>
      </c>
      <c r="B212" s="309" t="s">
        <v>584</v>
      </c>
      <c r="C212" s="4779" t="s">
        <v>585</v>
      </c>
      <c r="D212" s="4779"/>
      <c r="E212" s="4779"/>
      <c r="F212" s="4779"/>
      <c r="G212" s="243" t="s">
        <v>586</v>
      </c>
      <c r="H212" s="264"/>
    </row>
    <row r="213" spans="1:8" s="265" customFormat="1">
      <c r="A213" s="284" t="s">
        <v>587</v>
      </c>
      <c r="B213" s="341"/>
      <c r="C213" s="242"/>
      <c r="D213" s="242"/>
      <c r="E213" s="242"/>
      <c r="F213" s="242"/>
      <c r="G213" s="243"/>
      <c r="H213" s="264"/>
    </row>
    <row r="214" spans="1:8" s="265" customFormat="1">
      <c r="A214" s="284"/>
      <c r="B214" s="341"/>
      <c r="C214" s="242"/>
      <c r="D214" s="242"/>
      <c r="E214" s="242"/>
      <c r="F214" s="242"/>
      <c r="G214" s="243"/>
      <c r="H214" s="264"/>
    </row>
    <row r="215" spans="1:8" s="265" customFormat="1">
      <c r="A215" s="275" t="s">
        <v>588</v>
      </c>
      <c r="B215" s="280" t="s">
        <v>589</v>
      </c>
      <c r="C215" s="4779" t="s">
        <v>453</v>
      </c>
      <c r="D215" s="4779"/>
      <c r="E215" s="4779"/>
      <c r="F215" s="4779"/>
      <c r="G215" s="243" t="s">
        <v>586</v>
      </c>
      <c r="H215" s="264"/>
    </row>
    <row r="216" spans="1:8" s="265" customFormat="1">
      <c r="A216" s="270" t="s">
        <v>590</v>
      </c>
      <c r="B216" s="280" t="s">
        <v>591</v>
      </c>
      <c r="C216" s="277"/>
      <c r="D216" s="277"/>
      <c r="E216" s="277"/>
      <c r="F216" s="277"/>
      <c r="G216" s="279"/>
      <c r="H216" s="264"/>
    </row>
    <row r="217" spans="1:8" s="265" customFormat="1">
      <c r="A217" s="284"/>
      <c r="B217" s="341"/>
      <c r="C217" s="242"/>
      <c r="D217" s="242"/>
      <c r="E217" s="242"/>
      <c r="F217" s="242"/>
      <c r="G217" s="243"/>
      <c r="H217" s="264"/>
    </row>
    <row r="218" spans="1:8" s="265" customFormat="1">
      <c r="A218" s="284"/>
      <c r="B218" s="341"/>
      <c r="C218" s="242"/>
      <c r="D218" s="242"/>
      <c r="E218" s="242"/>
      <c r="F218" s="242"/>
      <c r="G218" s="243"/>
      <c r="H218" s="264"/>
    </row>
    <row r="219" spans="1:8" s="265" customFormat="1">
      <c r="A219" s="284"/>
      <c r="B219" s="341"/>
      <c r="C219" s="242"/>
      <c r="D219" s="242"/>
      <c r="E219" s="242"/>
      <c r="F219" s="242"/>
      <c r="G219" s="243"/>
      <c r="H219" s="264"/>
    </row>
    <row r="220" spans="1:8" s="265" customFormat="1">
      <c r="A220" s="343"/>
      <c r="B220" s="380"/>
      <c r="C220" s="256"/>
      <c r="D220" s="256"/>
      <c r="E220" s="256"/>
      <c r="F220" s="256"/>
      <c r="G220" s="257"/>
      <c r="H220" s="264"/>
    </row>
    <row r="221" spans="1:8" s="265" customFormat="1">
      <c r="A221" s="293"/>
      <c r="B221" s="381"/>
      <c r="C221" s="222"/>
      <c r="D221" s="222"/>
      <c r="E221" s="222"/>
      <c r="F221" s="222"/>
      <c r="G221" s="261"/>
      <c r="H221" s="264"/>
    </row>
    <row r="222" spans="1:8" s="386" customFormat="1">
      <c r="A222" s="220" t="s">
        <v>693</v>
      </c>
      <c r="B222" s="382"/>
      <c r="C222" s="383"/>
      <c r="D222" s="383"/>
      <c r="E222" s="383"/>
      <c r="F222" s="383"/>
      <c r="G222" s="384" t="s">
        <v>592</v>
      </c>
      <c r="H222" s="385"/>
    </row>
    <row r="223" spans="1:8" s="386" customFormat="1">
      <c r="A223" s="226"/>
      <c r="B223" s="387"/>
      <c r="C223" s="388"/>
      <c r="D223" s="388"/>
      <c r="E223" s="388"/>
      <c r="F223" s="388"/>
      <c r="G223" s="389"/>
      <c r="H223" s="385"/>
    </row>
    <row r="224" spans="1:8" s="386" customFormat="1">
      <c r="A224" s="294" t="s">
        <v>523</v>
      </c>
      <c r="B224" s="387"/>
      <c r="C224" s="388"/>
      <c r="D224" s="388"/>
      <c r="E224" s="388"/>
      <c r="F224" s="388"/>
      <c r="G224" s="389"/>
      <c r="H224" s="385"/>
    </row>
    <row r="225" spans="1:8">
      <c r="A225" s="4780" t="s">
        <v>364</v>
      </c>
      <c r="B225" s="4782" t="s">
        <v>365</v>
      </c>
      <c r="C225" s="4784" t="s">
        <v>366</v>
      </c>
      <c r="D225" s="4785"/>
      <c r="E225" s="4785"/>
      <c r="F225" s="4786"/>
      <c r="G225" s="4780" t="s">
        <v>367</v>
      </c>
    </row>
    <row r="226" spans="1:8">
      <c r="A226" s="4781"/>
      <c r="B226" s="4783"/>
      <c r="C226" s="231" t="s">
        <v>368</v>
      </c>
      <c r="D226" s="231" t="s">
        <v>369</v>
      </c>
      <c r="E226" s="231" t="s">
        <v>370</v>
      </c>
      <c r="F226" s="231" t="s">
        <v>371</v>
      </c>
      <c r="G226" s="4781"/>
    </row>
    <row r="227" spans="1:8">
      <c r="A227" s="390" t="s">
        <v>593</v>
      </c>
      <c r="B227" s="391" t="s">
        <v>594</v>
      </c>
      <c r="C227" s="4779" t="s">
        <v>453</v>
      </c>
      <c r="D227" s="4779"/>
      <c r="E227" s="4779"/>
      <c r="F227" s="4779"/>
      <c r="G227" s="392" t="s">
        <v>595</v>
      </c>
    </row>
    <row r="228" spans="1:8" ht="24" customHeight="1">
      <c r="A228" s="390" t="s">
        <v>596</v>
      </c>
      <c r="B228" s="390"/>
      <c r="C228" s="245"/>
      <c r="D228" s="245"/>
      <c r="E228" s="245"/>
      <c r="F228" s="245"/>
      <c r="G228" s="393"/>
    </row>
    <row r="229" spans="1:8">
      <c r="A229" s="301"/>
      <c r="B229" s="301"/>
      <c r="C229" s="281"/>
      <c r="D229" s="281"/>
      <c r="E229" s="281"/>
      <c r="F229" s="281"/>
      <c r="G229" s="301"/>
    </row>
    <row r="230" spans="1:8" s="386" customFormat="1">
      <c r="A230" s="390" t="s">
        <v>597</v>
      </c>
      <c r="B230" s="391" t="s">
        <v>598</v>
      </c>
      <c r="C230" s="4779" t="s">
        <v>453</v>
      </c>
      <c r="D230" s="4779"/>
      <c r="E230" s="4779"/>
      <c r="F230" s="4779"/>
      <c r="G230" s="394" t="s">
        <v>586</v>
      </c>
      <c r="H230" s="385"/>
    </row>
    <row r="231" spans="1:8" s="386" customFormat="1">
      <c r="A231" s="282" t="s">
        <v>599</v>
      </c>
      <c r="B231" s="395"/>
      <c r="C231" s="396"/>
      <c r="D231" s="396"/>
      <c r="E231" s="396"/>
      <c r="F231" s="396"/>
      <c r="G231" s="397"/>
      <c r="H231" s="385"/>
    </row>
    <row r="232" spans="1:8" s="386" customFormat="1">
      <c r="A232" s="308"/>
      <c r="B232" s="395"/>
      <c r="C232" s="396"/>
      <c r="D232" s="396"/>
      <c r="E232" s="396"/>
      <c r="F232" s="396"/>
      <c r="G232" s="397"/>
      <c r="H232" s="385"/>
    </row>
    <row r="233" spans="1:8">
      <c r="A233" s="341" t="s">
        <v>600</v>
      </c>
      <c r="B233" s="398" t="s">
        <v>601</v>
      </c>
      <c r="C233" s="4779" t="s">
        <v>407</v>
      </c>
      <c r="D233" s="4779"/>
      <c r="E233" s="4779"/>
      <c r="F233" s="4779"/>
      <c r="G233" s="243" t="s">
        <v>586</v>
      </c>
    </row>
    <row r="234" spans="1:8" s="386" customFormat="1">
      <c r="A234" s="378"/>
      <c r="B234" s="399"/>
      <c r="C234" s="400"/>
      <c r="D234" s="400"/>
      <c r="E234" s="400"/>
      <c r="F234" s="400"/>
      <c r="G234" s="401"/>
      <c r="H234" s="385"/>
    </row>
    <row r="235" spans="1:8" s="386" customFormat="1">
      <c r="A235" s="341" t="s">
        <v>602</v>
      </c>
      <c r="B235" s="398" t="s">
        <v>603</v>
      </c>
      <c r="C235" s="4779" t="s">
        <v>604</v>
      </c>
      <c r="D235" s="4779"/>
      <c r="E235" s="4779"/>
      <c r="F235" s="4779"/>
      <c r="G235" s="243" t="s">
        <v>586</v>
      </c>
      <c r="H235" s="385"/>
    </row>
    <row r="236" spans="1:8" s="386" customFormat="1">
      <c r="A236" s="378"/>
      <c r="B236" s="399"/>
      <c r="C236" s="400"/>
      <c r="D236" s="400"/>
      <c r="E236" s="400"/>
      <c r="F236" s="400"/>
      <c r="G236" s="401"/>
      <c r="H236" s="385"/>
    </row>
    <row r="237" spans="1:8" s="386" customFormat="1">
      <c r="A237" s="341" t="s">
        <v>605</v>
      </c>
      <c r="B237" s="398" t="s">
        <v>606</v>
      </c>
      <c r="C237" s="4779" t="s">
        <v>407</v>
      </c>
      <c r="D237" s="4779"/>
      <c r="E237" s="4779"/>
      <c r="F237" s="4779"/>
      <c r="G237" s="243" t="s">
        <v>586</v>
      </c>
      <c r="H237" s="385"/>
    </row>
    <row r="238" spans="1:8" s="386" customFormat="1">
      <c r="A238" s="378"/>
      <c r="B238" s="399"/>
      <c r="C238" s="402"/>
      <c r="D238" s="400"/>
      <c r="E238" s="400"/>
      <c r="F238" s="400"/>
      <c r="G238" s="401"/>
      <c r="H238" s="385"/>
    </row>
    <row r="239" spans="1:8" s="386" customFormat="1">
      <c r="A239" s="275" t="s">
        <v>607</v>
      </c>
      <c r="B239" s="403" t="s">
        <v>608</v>
      </c>
      <c r="C239" s="4779" t="s">
        <v>608</v>
      </c>
      <c r="D239" s="4779"/>
      <c r="E239" s="4779"/>
      <c r="F239" s="4779"/>
      <c r="G239" s="243" t="s">
        <v>586</v>
      </c>
      <c r="H239" s="385"/>
    </row>
    <row r="240" spans="1:8" s="386" customFormat="1">
      <c r="A240" s="284" t="s">
        <v>609</v>
      </c>
      <c r="B240" s="404"/>
      <c r="C240" s="400"/>
      <c r="D240" s="400"/>
      <c r="E240" s="400"/>
      <c r="F240" s="400"/>
      <c r="G240" s="401"/>
      <c r="H240" s="385"/>
    </row>
    <row r="241" spans="1:8" s="386" customFormat="1">
      <c r="A241" s="284" t="s">
        <v>610</v>
      </c>
      <c r="B241" s="404"/>
      <c r="C241" s="400"/>
      <c r="D241" s="400"/>
      <c r="E241" s="400"/>
      <c r="F241" s="400"/>
      <c r="G241" s="401"/>
      <c r="H241" s="385"/>
    </row>
    <row r="242" spans="1:8" s="386" customFormat="1">
      <c r="A242" s="284"/>
      <c r="B242" s="404"/>
      <c r="C242" s="400"/>
      <c r="D242" s="400"/>
      <c r="E242" s="400"/>
      <c r="F242" s="400"/>
      <c r="G242" s="401"/>
      <c r="H242" s="385"/>
    </row>
    <row r="243" spans="1:8" s="386" customFormat="1">
      <c r="A243" s="275" t="s">
        <v>611</v>
      </c>
      <c r="B243" s="403" t="s">
        <v>608</v>
      </c>
      <c r="C243" s="4779" t="s">
        <v>608</v>
      </c>
      <c r="D243" s="4779"/>
      <c r="E243" s="4779"/>
      <c r="F243" s="4779"/>
      <c r="G243" s="243" t="s">
        <v>586</v>
      </c>
      <c r="H243" s="385"/>
    </row>
    <row r="244" spans="1:8" s="386" customFormat="1">
      <c r="A244" s="284" t="s">
        <v>612</v>
      </c>
      <c r="B244" s="405"/>
      <c r="C244" s="402"/>
      <c r="D244" s="400"/>
      <c r="E244" s="400"/>
      <c r="F244" s="400"/>
      <c r="G244" s="401"/>
      <c r="H244" s="385"/>
    </row>
    <row r="245" spans="1:8" s="386" customFormat="1">
      <c r="A245" s="284" t="s">
        <v>613</v>
      </c>
      <c r="B245" s="405"/>
      <c r="C245" s="402"/>
      <c r="D245" s="400"/>
      <c r="E245" s="400"/>
      <c r="F245" s="400"/>
      <c r="G245" s="401"/>
      <c r="H245" s="385"/>
    </row>
    <row r="246" spans="1:8" s="386" customFormat="1">
      <c r="A246" s="284" t="s">
        <v>614</v>
      </c>
      <c r="B246" s="405"/>
      <c r="C246" s="402"/>
      <c r="D246" s="400"/>
      <c r="E246" s="400"/>
      <c r="F246" s="400"/>
      <c r="G246" s="401"/>
      <c r="H246" s="385"/>
    </row>
    <row r="247" spans="1:8" s="386" customFormat="1">
      <c r="A247" s="284"/>
      <c r="B247" s="404"/>
      <c r="C247" s="400"/>
      <c r="D247" s="400"/>
      <c r="E247" s="400"/>
      <c r="F247" s="400"/>
      <c r="G247" s="401"/>
      <c r="H247" s="385"/>
    </row>
    <row r="248" spans="1:8" s="386" customFormat="1">
      <c r="A248" s="341" t="s">
        <v>615</v>
      </c>
      <c r="B248" s="309" t="s">
        <v>616</v>
      </c>
      <c r="C248" s="4779" t="s">
        <v>503</v>
      </c>
      <c r="D248" s="4779"/>
      <c r="E248" s="4779"/>
      <c r="F248" s="4779"/>
      <c r="G248" s="243" t="s">
        <v>504</v>
      </c>
      <c r="H248" s="385"/>
    </row>
    <row r="249" spans="1:8" s="386" customFormat="1">
      <c r="A249" s="284"/>
      <c r="B249" s="404"/>
      <c r="C249" s="400"/>
      <c r="D249" s="400"/>
      <c r="E249" s="400"/>
      <c r="F249" s="400"/>
      <c r="G249" s="401"/>
      <c r="H249" s="385"/>
    </row>
    <row r="250" spans="1:8" s="386" customFormat="1">
      <c r="A250" s="340"/>
      <c r="B250" s="406"/>
      <c r="C250" s="407"/>
      <c r="D250" s="407"/>
      <c r="E250" s="407"/>
      <c r="F250" s="407"/>
      <c r="G250" s="408"/>
      <c r="H250" s="385"/>
    </row>
    <row r="251" spans="1:8" s="386" customFormat="1">
      <c r="A251" s="340"/>
      <c r="B251" s="406"/>
      <c r="C251" s="407"/>
      <c r="D251" s="407"/>
      <c r="E251" s="407"/>
      <c r="F251" s="407"/>
      <c r="G251" s="408"/>
      <c r="H251" s="385"/>
    </row>
    <row r="252" spans="1:8" s="386" customFormat="1">
      <c r="A252" s="409"/>
      <c r="B252" s="410"/>
      <c r="C252" s="315"/>
      <c r="D252" s="315"/>
      <c r="E252" s="315"/>
      <c r="F252" s="315"/>
      <c r="G252" s="257"/>
      <c r="H252" s="385"/>
    </row>
    <row r="253" spans="1:8" s="386" customFormat="1">
      <c r="A253" s="411"/>
      <c r="B253" s="412"/>
      <c r="C253" s="246"/>
      <c r="D253" s="246"/>
      <c r="E253" s="246"/>
      <c r="F253" s="246"/>
      <c r="G253" s="261"/>
      <c r="H253" s="385"/>
    </row>
    <row r="254" spans="1:8" s="386" customFormat="1">
      <c r="A254" s="220" t="s">
        <v>693</v>
      </c>
      <c r="B254" s="382"/>
      <c r="C254" s="383"/>
      <c r="D254" s="383"/>
      <c r="E254" s="383"/>
      <c r="F254" s="383"/>
      <c r="G254" s="384" t="s">
        <v>617</v>
      </c>
      <c r="H254" s="385"/>
    </row>
    <row r="255" spans="1:8" s="386" customFormat="1">
      <c r="A255" s="226"/>
      <c r="B255" s="387"/>
      <c r="C255" s="388"/>
      <c r="D255" s="388"/>
      <c r="E255" s="388"/>
      <c r="F255" s="388"/>
      <c r="G255" s="389"/>
      <c r="H255" s="385"/>
    </row>
    <row r="256" spans="1:8" s="386" customFormat="1">
      <c r="A256" s="294" t="s">
        <v>523</v>
      </c>
      <c r="B256" s="387"/>
      <c r="C256" s="388"/>
      <c r="D256" s="388"/>
      <c r="E256" s="388"/>
      <c r="F256" s="388"/>
      <c r="G256" s="389"/>
      <c r="H256" s="385"/>
    </row>
    <row r="257" spans="1:8" s="386" customFormat="1">
      <c r="A257" s="4780" t="s">
        <v>364</v>
      </c>
      <c r="B257" s="4782" t="s">
        <v>365</v>
      </c>
      <c r="C257" s="4784" t="s">
        <v>366</v>
      </c>
      <c r="D257" s="4785"/>
      <c r="E257" s="4785"/>
      <c r="F257" s="4786"/>
      <c r="G257" s="4787" t="s">
        <v>367</v>
      </c>
      <c r="H257" s="385"/>
    </row>
    <row r="258" spans="1:8" s="386" customFormat="1">
      <c r="A258" s="4781"/>
      <c r="B258" s="4783"/>
      <c r="C258" s="231" t="s">
        <v>368</v>
      </c>
      <c r="D258" s="231" t="s">
        <v>369</v>
      </c>
      <c r="E258" s="231" t="s">
        <v>370</v>
      </c>
      <c r="F258" s="231" t="s">
        <v>371</v>
      </c>
      <c r="G258" s="4788"/>
      <c r="H258" s="385"/>
    </row>
    <row r="259" spans="1:8" s="386" customFormat="1">
      <c r="A259" s="296" t="s">
        <v>618</v>
      </c>
      <c r="B259" s="413" t="s">
        <v>619</v>
      </c>
      <c r="C259" s="4779" t="s">
        <v>507</v>
      </c>
      <c r="D259" s="4779"/>
      <c r="E259" s="4779"/>
      <c r="F259" s="4779"/>
      <c r="G259" s="414" t="s">
        <v>504</v>
      </c>
      <c r="H259" s="385"/>
    </row>
    <row r="260" spans="1:8" s="386" customFormat="1">
      <c r="A260" s="282"/>
      <c r="B260" s="309"/>
      <c r="C260" s="273"/>
      <c r="D260" s="242"/>
      <c r="E260" s="242"/>
      <c r="F260" s="379"/>
      <c r="G260" s="243"/>
      <c r="H260" s="385"/>
    </row>
    <row r="261" spans="1:8" s="386" customFormat="1">
      <c r="A261" s="282" t="s">
        <v>620</v>
      </c>
      <c r="B261" s="302" t="s">
        <v>621</v>
      </c>
      <c r="C261" s="4779" t="s">
        <v>510</v>
      </c>
      <c r="D261" s="4779"/>
      <c r="E261" s="4779"/>
      <c r="F261" s="4779"/>
      <c r="G261" s="301" t="s">
        <v>511</v>
      </c>
      <c r="H261" s="385"/>
    </row>
    <row r="262" spans="1:8" s="386" customFormat="1">
      <c r="A262" s="404"/>
      <c r="B262" s="415" t="s">
        <v>622</v>
      </c>
      <c r="C262" s="402"/>
      <c r="D262" s="400"/>
      <c r="E262" s="400"/>
      <c r="F262" s="400"/>
      <c r="G262" s="401"/>
      <c r="H262" s="385"/>
    </row>
    <row r="263" spans="1:8" s="386" customFormat="1">
      <c r="A263" s="404"/>
      <c r="B263" s="415"/>
      <c r="C263" s="402"/>
      <c r="D263" s="400"/>
      <c r="E263" s="400"/>
      <c r="F263" s="416"/>
      <c r="G263" s="401"/>
      <c r="H263" s="385"/>
    </row>
    <row r="264" spans="1:8" s="386" customFormat="1">
      <c r="A264" s="282" t="s">
        <v>623</v>
      </c>
      <c r="B264" s="302" t="s">
        <v>624</v>
      </c>
      <c r="C264" s="4779" t="s">
        <v>510</v>
      </c>
      <c r="D264" s="4779"/>
      <c r="E264" s="4779"/>
      <c r="F264" s="4779"/>
      <c r="G264" s="301" t="s">
        <v>511</v>
      </c>
      <c r="H264" s="385"/>
    </row>
    <row r="265" spans="1:8" s="386" customFormat="1">
      <c r="A265" s="299"/>
      <c r="B265" s="302" t="s">
        <v>515</v>
      </c>
      <c r="C265" s="281"/>
      <c r="D265" s="281"/>
      <c r="E265" s="281"/>
      <c r="F265" s="281"/>
      <c r="G265" s="301"/>
      <c r="H265" s="385"/>
    </row>
    <row r="266" spans="1:8" s="386" customFormat="1">
      <c r="A266" s="299"/>
      <c r="B266" s="302"/>
      <c r="C266" s="281"/>
      <c r="D266" s="281"/>
      <c r="E266" s="281"/>
      <c r="F266" s="281"/>
      <c r="G266" s="301"/>
      <c r="H266" s="385"/>
    </row>
    <row r="267" spans="1:8" s="386" customFormat="1">
      <c r="A267" s="284" t="s">
        <v>625</v>
      </c>
      <c r="B267" s="240" t="s">
        <v>517</v>
      </c>
      <c r="C267" s="281"/>
      <c r="D267" s="281"/>
      <c r="E267" s="281"/>
      <c r="F267" s="281"/>
      <c r="G267" s="301"/>
      <c r="H267" s="385"/>
    </row>
    <row r="268" spans="1:8" s="386" customFormat="1">
      <c r="A268" s="282"/>
      <c r="B268" s="309" t="s">
        <v>518</v>
      </c>
      <c r="C268" s="4779" t="s">
        <v>510</v>
      </c>
      <c r="D268" s="4779"/>
      <c r="E268" s="4779"/>
      <c r="F268" s="4779"/>
      <c r="G268" s="301" t="s">
        <v>511</v>
      </c>
      <c r="H268" s="385"/>
    </row>
    <row r="269" spans="1:8" s="386" customFormat="1">
      <c r="A269" s="352"/>
      <c r="B269" s="280" t="s">
        <v>519</v>
      </c>
      <c r="C269" s="245"/>
      <c r="D269" s="245"/>
      <c r="E269" s="245"/>
      <c r="F269" s="245"/>
      <c r="G269" s="300"/>
      <c r="H269" s="385"/>
    </row>
    <row r="270" spans="1:8" s="386" customFormat="1">
      <c r="A270" s="352"/>
      <c r="B270" s="417"/>
      <c r="C270" s="245"/>
      <c r="D270" s="245"/>
      <c r="E270" s="245"/>
      <c r="F270" s="245"/>
      <c r="G270" s="360"/>
      <c r="H270" s="385"/>
    </row>
    <row r="271" spans="1:8" s="386" customFormat="1">
      <c r="A271" s="284" t="s">
        <v>626</v>
      </c>
      <c r="B271" s="309" t="s">
        <v>521</v>
      </c>
      <c r="C271" s="4779" t="s">
        <v>510</v>
      </c>
      <c r="D271" s="4779"/>
      <c r="E271" s="4779"/>
      <c r="F271" s="4779"/>
      <c r="G271" s="243" t="s">
        <v>511</v>
      </c>
      <c r="H271" s="385"/>
    </row>
    <row r="272" spans="1:8" s="386" customFormat="1">
      <c r="A272" s="352"/>
      <c r="B272" s="417"/>
      <c r="C272" s="418"/>
      <c r="D272" s="418"/>
      <c r="E272" s="418"/>
      <c r="F272" s="418"/>
      <c r="G272" s="301"/>
      <c r="H272" s="385"/>
    </row>
    <row r="273" spans="1:8" s="386" customFormat="1">
      <c r="A273" s="352"/>
      <c r="B273" s="417"/>
      <c r="C273" s="418"/>
      <c r="D273" s="418"/>
      <c r="E273" s="418"/>
      <c r="F273" s="418"/>
      <c r="G273" s="301"/>
      <c r="H273" s="385"/>
    </row>
    <row r="274" spans="1:8" s="386" customFormat="1">
      <c r="A274" s="352"/>
      <c r="B274" s="417"/>
      <c r="C274" s="418"/>
      <c r="D274" s="418"/>
      <c r="E274" s="418"/>
      <c r="F274" s="418"/>
      <c r="G274" s="301"/>
      <c r="H274" s="385"/>
    </row>
    <row r="275" spans="1:8" s="386" customFormat="1">
      <c r="A275" s="352"/>
      <c r="B275" s="417"/>
      <c r="C275" s="418"/>
      <c r="D275" s="418"/>
      <c r="E275" s="418"/>
      <c r="F275" s="418"/>
      <c r="G275" s="301"/>
      <c r="H275" s="385"/>
    </row>
    <row r="276" spans="1:8" s="386" customFormat="1">
      <c r="A276" s="352"/>
      <c r="B276" s="417"/>
      <c r="C276" s="418"/>
      <c r="D276" s="418"/>
      <c r="E276" s="418"/>
      <c r="F276" s="418"/>
      <c r="G276" s="301"/>
      <c r="H276" s="385"/>
    </row>
    <row r="277" spans="1:8" s="386" customFormat="1">
      <c r="A277" s="352"/>
      <c r="B277" s="417"/>
      <c r="C277" s="418"/>
      <c r="D277" s="418"/>
      <c r="E277" s="418"/>
      <c r="F277" s="418"/>
      <c r="G277" s="301"/>
      <c r="H277" s="385"/>
    </row>
    <row r="278" spans="1:8" s="386" customFormat="1">
      <c r="A278" s="352"/>
      <c r="B278" s="417"/>
      <c r="C278" s="418"/>
      <c r="D278" s="418"/>
      <c r="E278" s="418"/>
      <c r="F278" s="418"/>
      <c r="G278" s="301"/>
      <c r="H278" s="385"/>
    </row>
    <row r="279" spans="1:8" s="386" customFormat="1">
      <c r="A279" s="352"/>
      <c r="B279" s="352"/>
      <c r="C279" s="242"/>
      <c r="D279" s="242"/>
      <c r="E279" s="242"/>
      <c r="F279" s="242"/>
      <c r="G279" s="301"/>
      <c r="H279" s="385"/>
    </row>
    <row r="280" spans="1:8" s="386" customFormat="1">
      <c r="A280" s="352"/>
      <c r="B280" s="352"/>
      <c r="C280" s="418"/>
      <c r="D280" s="418"/>
      <c r="E280" s="418"/>
      <c r="F280" s="418"/>
      <c r="G280" s="243"/>
      <c r="H280" s="385"/>
    </row>
    <row r="281" spans="1:8" s="386" customFormat="1">
      <c r="A281" s="352"/>
      <c r="B281" s="352"/>
      <c r="C281" s="418"/>
      <c r="D281" s="418"/>
      <c r="E281" s="418"/>
      <c r="F281" s="418"/>
      <c r="G281" s="243"/>
      <c r="H281" s="385"/>
    </row>
    <row r="282" spans="1:8" s="386" customFormat="1">
      <c r="A282" s="352"/>
      <c r="B282" s="417"/>
      <c r="C282" s="418"/>
      <c r="D282" s="418"/>
      <c r="E282" s="418"/>
      <c r="F282" s="418"/>
      <c r="G282" s="301"/>
      <c r="H282" s="385"/>
    </row>
    <row r="283" spans="1:8" s="386" customFormat="1" ht="23.25" customHeight="1">
      <c r="A283" s="342"/>
      <c r="B283" s="419"/>
      <c r="C283" s="420"/>
      <c r="D283" s="420"/>
      <c r="E283" s="420"/>
      <c r="F283" s="420"/>
      <c r="G283" s="316"/>
      <c r="H283" s="385"/>
    </row>
    <row r="284" spans="1:8" s="386" customFormat="1" ht="23.25" customHeight="1">
      <c r="A284" s="225"/>
      <c r="B284" s="225"/>
      <c r="C284" s="421"/>
      <c r="D284" s="421"/>
      <c r="E284" s="421"/>
      <c r="F284" s="421"/>
      <c r="G284" s="224"/>
      <c r="H284" s="385"/>
    </row>
    <row r="285" spans="1:8" s="386" customFormat="1">
      <c r="A285" s="225"/>
      <c r="B285" s="225"/>
      <c r="C285" s="421"/>
      <c r="D285" s="421"/>
      <c r="E285" s="421"/>
      <c r="F285" s="421"/>
      <c r="G285" s="224"/>
      <c r="H285" s="385"/>
    </row>
    <row r="286" spans="1:8" s="386" customFormat="1">
      <c r="A286" s="225"/>
      <c r="B286" s="225"/>
      <c r="C286" s="421"/>
      <c r="D286" s="421"/>
      <c r="E286" s="421"/>
      <c r="F286" s="421"/>
      <c r="G286" s="224"/>
      <c r="H286" s="385"/>
    </row>
    <row r="287" spans="1:8" s="386" customFormat="1">
      <c r="A287" s="225"/>
      <c r="B287" s="225"/>
      <c r="C287" s="421"/>
      <c r="D287" s="421"/>
      <c r="E287" s="421"/>
      <c r="F287" s="421"/>
      <c r="G287" s="224"/>
      <c r="H287" s="385"/>
    </row>
    <row r="288" spans="1:8" s="386" customFormat="1">
      <c r="A288" s="225"/>
      <c r="B288" s="225"/>
      <c r="C288" s="421"/>
      <c r="D288" s="421"/>
      <c r="E288" s="421"/>
      <c r="F288" s="421"/>
      <c r="G288" s="224"/>
      <c r="H288" s="385"/>
    </row>
    <row r="289" spans="1:8" s="386" customFormat="1">
      <c r="A289" s="225"/>
      <c r="B289" s="225"/>
      <c r="C289" s="421"/>
      <c r="D289" s="421"/>
      <c r="E289" s="421"/>
      <c r="F289" s="421"/>
      <c r="G289" s="224"/>
      <c r="H289" s="385"/>
    </row>
    <row r="290" spans="1:8" s="386" customFormat="1">
      <c r="A290" s="225"/>
      <c r="B290" s="225"/>
      <c r="C290" s="421"/>
      <c r="D290" s="421"/>
      <c r="E290" s="421"/>
      <c r="F290" s="421"/>
      <c r="G290" s="224"/>
      <c r="H290" s="385"/>
    </row>
    <row r="291" spans="1:8" s="386" customFormat="1">
      <c r="A291" s="225"/>
      <c r="B291" s="225"/>
      <c r="C291" s="421"/>
      <c r="D291" s="421"/>
      <c r="E291" s="421"/>
      <c r="F291" s="421"/>
      <c r="G291" s="224"/>
      <c r="H291" s="385"/>
    </row>
    <row r="292" spans="1:8" s="386" customFormat="1">
      <c r="A292" s="225"/>
      <c r="B292" s="225"/>
      <c r="C292" s="421"/>
      <c r="D292" s="421"/>
      <c r="E292" s="421"/>
      <c r="F292" s="421"/>
      <c r="G292" s="224"/>
      <c r="H292" s="385"/>
    </row>
    <row r="293" spans="1:8" s="386" customFormat="1">
      <c r="A293" s="225"/>
      <c r="B293" s="225"/>
      <c r="C293" s="421"/>
      <c r="D293" s="421"/>
      <c r="E293" s="421"/>
      <c r="F293" s="421"/>
      <c r="G293" s="224"/>
      <c r="H293" s="385"/>
    </row>
    <row r="294" spans="1:8" s="386" customFormat="1">
      <c r="A294" s="225"/>
      <c r="B294" s="225"/>
      <c r="C294" s="421"/>
      <c r="D294" s="421"/>
      <c r="E294" s="421"/>
      <c r="F294" s="421"/>
      <c r="G294" s="224"/>
      <c r="H294" s="385"/>
    </row>
    <row r="295" spans="1:8" s="386" customFormat="1">
      <c r="A295" s="225"/>
      <c r="B295" s="225"/>
      <c r="C295" s="421"/>
      <c r="D295" s="421"/>
      <c r="E295" s="421"/>
      <c r="F295" s="421"/>
      <c r="G295" s="224"/>
      <c r="H295" s="385"/>
    </row>
    <row r="296" spans="1:8" s="386" customFormat="1">
      <c r="A296" s="225"/>
      <c r="B296" s="225"/>
      <c r="C296" s="421"/>
      <c r="D296" s="421"/>
      <c r="E296" s="421"/>
      <c r="F296" s="421"/>
      <c r="G296" s="224"/>
      <c r="H296" s="385"/>
    </row>
    <row r="297" spans="1:8" s="386" customFormat="1">
      <c r="A297" s="225"/>
      <c r="B297" s="225"/>
      <c r="C297" s="421"/>
      <c r="D297" s="421"/>
      <c r="E297" s="421"/>
      <c r="F297" s="421"/>
      <c r="G297" s="224"/>
      <c r="H297" s="385"/>
    </row>
    <row r="298" spans="1:8" s="386" customFormat="1">
      <c r="A298" s="225"/>
      <c r="B298" s="225"/>
      <c r="C298" s="421"/>
      <c r="D298" s="421"/>
      <c r="E298" s="421"/>
      <c r="F298" s="421"/>
      <c r="G298" s="224"/>
      <c r="H298" s="385"/>
    </row>
    <row r="299" spans="1:8" s="386" customFormat="1">
      <c r="A299" s="225"/>
      <c r="B299" s="225"/>
      <c r="C299" s="421"/>
      <c r="D299" s="421"/>
      <c r="E299" s="421"/>
      <c r="F299" s="421"/>
      <c r="G299" s="224"/>
      <c r="H299" s="385"/>
    </row>
    <row r="300" spans="1:8" s="386" customFormat="1">
      <c r="A300" s="225"/>
      <c r="B300" s="225"/>
      <c r="C300" s="421"/>
      <c r="D300" s="421"/>
      <c r="E300" s="421"/>
      <c r="F300" s="421"/>
      <c r="G300" s="224"/>
      <c r="H300" s="385"/>
    </row>
    <row r="301" spans="1:8" s="386" customFormat="1">
      <c r="A301" s="225"/>
      <c r="B301" s="225"/>
      <c r="C301" s="421"/>
      <c r="D301" s="421"/>
      <c r="E301" s="421"/>
      <c r="F301" s="421"/>
      <c r="G301" s="224"/>
      <c r="H301" s="385"/>
    </row>
    <row r="302" spans="1:8" s="386" customFormat="1">
      <c r="A302" s="225"/>
      <c r="B302" s="225"/>
      <c r="C302" s="421"/>
      <c r="D302" s="421"/>
      <c r="E302" s="421"/>
      <c r="F302" s="421"/>
      <c r="G302" s="224"/>
      <c r="H302" s="385"/>
    </row>
    <row r="303" spans="1:8" s="386" customFormat="1">
      <c r="A303" s="225"/>
      <c r="B303" s="225"/>
      <c r="C303" s="421"/>
      <c r="D303" s="421"/>
      <c r="E303" s="421"/>
      <c r="F303" s="421"/>
      <c r="G303" s="224"/>
      <c r="H303" s="385"/>
    </row>
    <row r="304" spans="1:8" s="386" customFormat="1">
      <c r="A304" s="225"/>
      <c r="B304" s="225"/>
      <c r="C304" s="421"/>
      <c r="D304" s="421"/>
      <c r="E304" s="421"/>
      <c r="F304" s="421"/>
      <c r="G304" s="224"/>
      <c r="H304" s="385"/>
    </row>
    <row r="305" spans="1:8" s="386" customFormat="1">
      <c r="A305" s="225"/>
      <c r="B305" s="225"/>
      <c r="C305" s="421"/>
      <c r="D305" s="421"/>
      <c r="E305" s="421"/>
      <c r="F305" s="421"/>
      <c r="G305" s="224"/>
      <c r="H305" s="385"/>
    </row>
    <row r="306" spans="1:8" s="386" customFormat="1">
      <c r="A306" s="225"/>
      <c r="B306" s="225"/>
      <c r="C306" s="421"/>
      <c r="D306" s="421"/>
      <c r="E306" s="421"/>
      <c r="F306" s="421"/>
      <c r="G306" s="224"/>
      <c r="H306" s="385"/>
    </row>
    <row r="307" spans="1:8" s="386" customFormat="1">
      <c r="A307" s="225"/>
      <c r="B307" s="225"/>
      <c r="C307" s="421"/>
      <c r="D307" s="421"/>
      <c r="E307" s="421"/>
      <c r="F307" s="421"/>
      <c r="G307" s="224"/>
      <c r="H307" s="385"/>
    </row>
    <row r="308" spans="1:8" s="386" customFormat="1">
      <c r="A308" s="225"/>
      <c r="B308" s="225"/>
      <c r="C308" s="421"/>
      <c r="D308" s="421"/>
      <c r="E308" s="421"/>
      <c r="F308" s="421"/>
      <c r="G308" s="224"/>
      <c r="H308" s="385"/>
    </row>
    <row r="309" spans="1:8" s="386" customFormat="1">
      <c r="A309" s="225"/>
      <c r="B309" s="225"/>
      <c r="C309" s="421"/>
      <c r="D309" s="421"/>
      <c r="E309" s="421"/>
      <c r="F309" s="421"/>
      <c r="G309" s="224"/>
      <c r="H309" s="385"/>
    </row>
    <row r="310" spans="1:8" s="386" customFormat="1">
      <c r="A310" s="225"/>
      <c r="B310" s="225"/>
      <c r="C310" s="421"/>
      <c r="D310" s="421"/>
      <c r="E310" s="421"/>
      <c r="F310" s="421"/>
      <c r="G310" s="224"/>
      <c r="H310" s="385"/>
    </row>
    <row r="311" spans="1:8" s="386" customFormat="1">
      <c r="A311" s="225"/>
      <c r="B311" s="225"/>
      <c r="C311" s="421"/>
      <c r="D311" s="421"/>
      <c r="E311" s="421"/>
      <c r="F311" s="421"/>
      <c r="G311" s="224"/>
      <c r="H311" s="385"/>
    </row>
    <row r="312" spans="1:8" s="386" customFormat="1">
      <c r="A312" s="225"/>
      <c r="B312" s="225"/>
      <c r="C312" s="421"/>
      <c r="D312" s="421"/>
      <c r="E312" s="421"/>
      <c r="F312" s="421"/>
      <c r="G312" s="224"/>
      <c r="H312" s="385"/>
    </row>
    <row r="313" spans="1:8" s="386" customFormat="1">
      <c r="A313" s="225"/>
      <c r="B313" s="225"/>
      <c r="C313" s="421"/>
      <c r="D313" s="421"/>
      <c r="E313" s="421"/>
      <c r="F313" s="421"/>
      <c r="G313" s="224"/>
      <c r="H313" s="385"/>
    </row>
    <row r="314" spans="1:8" s="386" customFormat="1">
      <c r="A314" s="225"/>
      <c r="B314" s="225"/>
      <c r="C314" s="421"/>
      <c r="D314" s="421"/>
      <c r="E314" s="421"/>
      <c r="F314" s="421"/>
      <c r="G314" s="224"/>
      <c r="H314" s="385"/>
    </row>
    <row r="315" spans="1:8" s="386" customFormat="1">
      <c r="A315" s="225"/>
      <c r="B315" s="225"/>
      <c r="C315" s="421"/>
      <c r="D315" s="421"/>
      <c r="E315" s="421"/>
      <c r="F315" s="421"/>
      <c r="G315" s="224"/>
      <c r="H315" s="385"/>
    </row>
    <row r="316" spans="1:8" s="386" customFormat="1">
      <c r="A316" s="225"/>
      <c r="B316" s="225"/>
      <c r="C316" s="421"/>
      <c r="D316" s="421"/>
      <c r="E316" s="421"/>
      <c r="F316" s="421"/>
      <c r="G316" s="224"/>
      <c r="H316" s="385"/>
    </row>
    <row r="317" spans="1:8" s="386" customFormat="1">
      <c r="A317" s="225"/>
      <c r="B317" s="225"/>
      <c r="C317" s="421"/>
      <c r="D317" s="421"/>
      <c r="E317" s="421"/>
      <c r="F317" s="421"/>
      <c r="G317" s="224"/>
      <c r="H317" s="385"/>
    </row>
    <row r="318" spans="1:8" s="386" customFormat="1">
      <c r="A318" s="225"/>
      <c r="B318" s="225"/>
      <c r="C318" s="421"/>
      <c r="D318" s="421"/>
      <c r="E318" s="421"/>
      <c r="F318" s="421"/>
      <c r="G318" s="224"/>
      <c r="H318" s="385"/>
    </row>
    <row r="319" spans="1:8" s="386" customFormat="1">
      <c r="A319" s="225"/>
      <c r="B319" s="225"/>
      <c r="C319" s="421"/>
      <c r="D319" s="421"/>
      <c r="E319" s="421"/>
      <c r="F319" s="421"/>
      <c r="G319" s="224"/>
      <c r="H319" s="385"/>
    </row>
    <row r="320" spans="1:8" s="386" customFormat="1">
      <c r="A320" s="225"/>
      <c r="B320" s="225"/>
      <c r="C320" s="421"/>
      <c r="D320" s="421"/>
      <c r="E320" s="421"/>
      <c r="F320" s="421"/>
      <c r="G320" s="224"/>
      <c r="H320" s="385"/>
    </row>
    <row r="321" spans="1:8" s="386" customFormat="1">
      <c r="A321" s="225"/>
      <c r="B321" s="225"/>
      <c r="C321" s="421"/>
      <c r="D321" s="421"/>
      <c r="E321" s="421"/>
      <c r="F321" s="421"/>
      <c r="G321" s="224"/>
      <c r="H321" s="385"/>
    </row>
    <row r="322" spans="1:8" s="386" customFormat="1">
      <c r="A322" s="225"/>
      <c r="B322" s="225"/>
      <c r="C322" s="421"/>
      <c r="D322" s="421"/>
      <c r="E322" s="421"/>
      <c r="F322" s="421"/>
      <c r="G322" s="224"/>
      <c r="H322" s="385"/>
    </row>
    <row r="323" spans="1:8" s="386" customFormat="1">
      <c r="A323" s="225"/>
      <c r="B323" s="225"/>
      <c r="C323" s="421"/>
      <c r="D323" s="421"/>
      <c r="E323" s="421"/>
      <c r="F323" s="421"/>
      <c r="G323" s="224"/>
      <c r="H323" s="385"/>
    </row>
    <row r="324" spans="1:8" s="386" customFormat="1">
      <c r="C324" s="422"/>
      <c r="D324" s="422"/>
      <c r="E324" s="422"/>
      <c r="F324" s="422"/>
      <c r="G324" s="385"/>
      <c r="H324" s="385"/>
    </row>
    <row r="325" spans="1:8" s="386" customFormat="1">
      <c r="C325" s="422"/>
      <c r="D325" s="422"/>
      <c r="E325" s="422"/>
      <c r="F325" s="422"/>
      <c r="G325" s="385"/>
      <c r="H325" s="385"/>
    </row>
    <row r="326" spans="1:8" s="386" customFormat="1">
      <c r="C326" s="422"/>
      <c r="D326" s="422"/>
      <c r="E326" s="422"/>
      <c r="F326" s="422"/>
      <c r="G326" s="385"/>
      <c r="H326" s="385"/>
    </row>
    <row r="327" spans="1:8" s="386" customFormat="1">
      <c r="C327" s="422"/>
      <c r="D327" s="422"/>
      <c r="E327" s="422"/>
      <c r="F327" s="422"/>
      <c r="G327" s="385"/>
      <c r="H327" s="385"/>
    </row>
    <row r="328" spans="1:8" s="386" customFormat="1">
      <c r="C328" s="422"/>
      <c r="D328" s="422"/>
      <c r="E328" s="422"/>
      <c r="F328" s="422"/>
      <c r="G328" s="385"/>
      <c r="H328" s="385"/>
    </row>
    <row r="329" spans="1:8" s="386" customFormat="1">
      <c r="C329" s="422"/>
      <c r="D329" s="422"/>
      <c r="E329" s="422"/>
      <c r="F329" s="422"/>
      <c r="G329" s="385"/>
      <c r="H329" s="385"/>
    </row>
    <row r="330" spans="1:8" s="386" customFormat="1">
      <c r="C330" s="422"/>
      <c r="D330" s="422"/>
      <c r="E330" s="422"/>
      <c r="F330" s="422"/>
      <c r="G330" s="385"/>
      <c r="H330" s="385"/>
    </row>
    <row r="331" spans="1:8" s="386" customFormat="1">
      <c r="C331" s="422"/>
      <c r="D331" s="422"/>
      <c r="E331" s="422"/>
      <c r="F331" s="422"/>
      <c r="G331" s="385"/>
      <c r="H331" s="385"/>
    </row>
    <row r="332" spans="1:8" s="386" customFormat="1">
      <c r="C332" s="422"/>
      <c r="D332" s="422"/>
      <c r="E332" s="422"/>
      <c r="F332" s="422"/>
      <c r="G332" s="385"/>
      <c r="H332" s="385"/>
    </row>
    <row r="333" spans="1:8" s="386" customFormat="1">
      <c r="C333" s="422"/>
      <c r="D333" s="422"/>
      <c r="E333" s="422"/>
      <c r="F333" s="422"/>
      <c r="G333" s="385"/>
      <c r="H333" s="385"/>
    </row>
    <row r="334" spans="1:8" s="386" customFormat="1">
      <c r="C334" s="422"/>
      <c r="D334" s="422"/>
      <c r="E334" s="422"/>
      <c r="F334" s="422"/>
      <c r="G334" s="385"/>
      <c r="H334" s="385"/>
    </row>
    <row r="335" spans="1:8" s="386" customFormat="1">
      <c r="C335" s="422"/>
      <c r="D335" s="422"/>
      <c r="E335" s="422"/>
      <c r="F335" s="422"/>
      <c r="G335" s="385"/>
      <c r="H335" s="385"/>
    </row>
    <row r="336" spans="1:8" s="386" customFormat="1">
      <c r="C336" s="422"/>
      <c r="D336" s="422"/>
      <c r="E336" s="422"/>
      <c r="F336" s="422"/>
      <c r="G336" s="385"/>
      <c r="H336" s="385"/>
    </row>
    <row r="337" spans="1:8" s="265" customFormat="1">
      <c r="A337" s="225"/>
      <c r="C337" s="423"/>
      <c r="D337" s="423"/>
      <c r="E337" s="423"/>
      <c r="F337" s="423"/>
      <c r="G337" s="264"/>
      <c r="H337" s="264"/>
    </row>
    <row r="338" spans="1:8" s="265" customFormat="1">
      <c r="A338" s="225"/>
      <c r="C338" s="423"/>
      <c r="D338" s="423"/>
      <c r="E338" s="423"/>
      <c r="F338" s="423"/>
      <c r="G338" s="264"/>
      <c r="H338" s="264"/>
    </row>
    <row r="339" spans="1:8" s="265" customFormat="1">
      <c r="A339" s="225"/>
      <c r="C339" s="423"/>
      <c r="D339" s="423"/>
      <c r="E339" s="423"/>
      <c r="F339" s="423"/>
      <c r="G339" s="264"/>
      <c r="H339" s="264"/>
    </row>
    <row r="340" spans="1:8" s="265" customFormat="1">
      <c r="A340" s="225"/>
      <c r="C340" s="423"/>
      <c r="D340" s="423"/>
      <c r="E340" s="423"/>
      <c r="F340" s="423"/>
      <c r="G340" s="264"/>
      <c r="H340" s="264"/>
    </row>
    <row r="341" spans="1:8" s="265" customFormat="1">
      <c r="A341" s="225"/>
      <c r="C341" s="423"/>
      <c r="D341" s="423"/>
      <c r="E341" s="423"/>
      <c r="F341" s="423"/>
      <c r="G341" s="264"/>
      <c r="H341" s="264"/>
    </row>
    <row r="342" spans="1:8" s="265" customFormat="1">
      <c r="A342" s="225"/>
      <c r="C342" s="423"/>
      <c r="D342" s="423"/>
      <c r="E342" s="423"/>
      <c r="F342" s="423"/>
      <c r="G342" s="264"/>
      <c r="H342" s="264"/>
    </row>
    <row r="343" spans="1:8" s="265" customFormat="1">
      <c r="A343" s="225"/>
      <c r="C343" s="423"/>
      <c r="D343" s="423"/>
      <c r="E343" s="423"/>
      <c r="F343" s="423"/>
      <c r="G343" s="264"/>
      <c r="H343" s="264"/>
    </row>
    <row r="344" spans="1:8" s="265" customFormat="1">
      <c r="A344" s="225"/>
      <c r="C344" s="423"/>
      <c r="D344" s="423"/>
      <c r="E344" s="423"/>
      <c r="F344" s="423"/>
      <c r="G344" s="264"/>
      <c r="H344" s="264"/>
    </row>
    <row r="345" spans="1:8" s="265" customFormat="1">
      <c r="A345" s="225"/>
      <c r="C345" s="423"/>
      <c r="D345" s="423"/>
      <c r="E345" s="423"/>
      <c r="F345" s="423"/>
      <c r="G345" s="264"/>
      <c r="H345" s="264"/>
    </row>
    <row r="346" spans="1:8" s="265" customFormat="1">
      <c r="A346" s="225"/>
      <c r="C346" s="423"/>
      <c r="D346" s="423"/>
      <c r="E346" s="423"/>
      <c r="F346" s="423"/>
      <c r="G346" s="264"/>
      <c r="H346" s="264"/>
    </row>
    <row r="347" spans="1:8" s="265" customFormat="1">
      <c r="A347" s="225"/>
      <c r="C347" s="423"/>
      <c r="D347" s="423"/>
      <c r="E347" s="423"/>
      <c r="F347" s="423"/>
      <c r="G347" s="264"/>
      <c r="H347" s="264"/>
    </row>
    <row r="348" spans="1:8" s="265" customFormat="1">
      <c r="A348" s="225"/>
      <c r="C348" s="423"/>
      <c r="D348" s="423"/>
      <c r="E348" s="423"/>
      <c r="F348" s="423"/>
      <c r="G348" s="264"/>
      <c r="H348" s="264"/>
    </row>
    <row r="349" spans="1:8" s="265" customFormat="1">
      <c r="A349" s="225"/>
      <c r="C349" s="423"/>
      <c r="D349" s="423"/>
      <c r="E349" s="423"/>
      <c r="F349" s="423"/>
      <c r="G349" s="264"/>
      <c r="H349" s="264"/>
    </row>
    <row r="350" spans="1:8" s="265" customFormat="1">
      <c r="A350" s="225"/>
      <c r="C350" s="423"/>
      <c r="D350" s="423"/>
      <c r="E350" s="423"/>
      <c r="F350" s="423"/>
      <c r="G350" s="264"/>
      <c r="H350" s="264"/>
    </row>
    <row r="351" spans="1:8" s="265" customFormat="1">
      <c r="A351" s="225"/>
      <c r="C351" s="423"/>
      <c r="D351" s="423"/>
      <c r="E351" s="423"/>
      <c r="F351" s="423"/>
      <c r="G351" s="264"/>
      <c r="H351" s="264"/>
    </row>
    <row r="352" spans="1:8" s="265" customFormat="1">
      <c r="A352" s="225"/>
      <c r="C352" s="423"/>
      <c r="D352" s="423"/>
      <c r="E352" s="423"/>
      <c r="F352" s="423"/>
      <c r="G352" s="264"/>
      <c r="H352" s="264"/>
    </row>
    <row r="353" spans="1:8" s="265" customFormat="1">
      <c r="A353" s="225"/>
      <c r="C353" s="423"/>
      <c r="D353" s="423"/>
      <c r="E353" s="423"/>
      <c r="F353" s="423"/>
      <c r="G353" s="264"/>
      <c r="H353" s="264"/>
    </row>
    <row r="354" spans="1:8" s="265" customFormat="1">
      <c r="A354" s="225"/>
      <c r="C354" s="423"/>
      <c r="D354" s="423"/>
      <c r="E354" s="423"/>
      <c r="F354" s="423"/>
      <c r="G354" s="264"/>
      <c r="H354" s="264"/>
    </row>
    <row r="355" spans="1:8" s="265" customFormat="1">
      <c r="A355" s="225"/>
      <c r="C355" s="423"/>
      <c r="D355" s="423"/>
      <c r="E355" s="423"/>
      <c r="F355" s="423"/>
      <c r="G355" s="264"/>
      <c r="H355" s="264"/>
    </row>
    <row r="356" spans="1:8" s="265" customFormat="1">
      <c r="A356" s="225"/>
      <c r="C356" s="423"/>
      <c r="D356" s="423"/>
      <c r="E356" s="423"/>
      <c r="F356" s="423"/>
      <c r="G356" s="264"/>
      <c r="H356" s="264"/>
    </row>
    <row r="357" spans="1:8" s="265" customFormat="1">
      <c r="A357" s="225"/>
      <c r="C357" s="423"/>
      <c r="D357" s="423"/>
      <c r="E357" s="423"/>
      <c r="F357" s="423"/>
      <c r="G357" s="264"/>
      <c r="H357" s="264"/>
    </row>
    <row r="358" spans="1:8" s="265" customFormat="1">
      <c r="A358" s="225"/>
      <c r="C358" s="423"/>
      <c r="D358" s="423"/>
      <c r="E358" s="423"/>
      <c r="F358" s="423"/>
      <c r="G358" s="264"/>
      <c r="H358" s="264"/>
    </row>
    <row r="359" spans="1:8" s="265" customFormat="1">
      <c r="A359" s="225"/>
      <c r="C359" s="423"/>
      <c r="D359" s="423"/>
      <c r="E359" s="423"/>
      <c r="F359" s="423"/>
      <c r="G359" s="264"/>
      <c r="H359" s="264"/>
    </row>
    <row r="360" spans="1:8" s="265" customFormat="1">
      <c r="A360" s="225"/>
      <c r="C360" s="423"/>
      <c r="D360" s="423"/>
      <c r="E360" s="423"/>
      <c r="F360" s="423"/>
      <c r="G360" s="264"/>
      <c r="H360" s="264"/>
    </row>
    <row r="361" spans="1:8" s="265" customFormat="1">
      <c r="A361" s="225"/>
      <c r="C361" s="423"/>
      <c r="D361" s="423"/>
      <c r="E361" s="423"/>
      <c r="F361" s="423"/>
      <c r="G361" s="264"/>
      <c r="H361" s="264"/>
    </row>
    <row r="362" spans="1:8" s="265" customFormat="1">
      <c r="A362" s="225"/>
      <c r="C362" s="423"/>
      <c r="D362" s="423"/>
      <c r="E362" s="423"/>
      <c r="F362" s="423"/>
      <c r="G362" s="264"/>
      <c r="H362" s="264"/>
    </row>
    <row r="363" spans="1:8" s="265" customFormat="1">
      <c r="A363" s="225"/>
      <c r="C363" s="423"/>
      <c r="D363" s="423"/>
      <c r="E363" s="423"/>
      <c r="F363" s="423"/>
      <c r="G363" s="264"/>
      <c r="H363" s="264"/>
    </row>
    <row r="364" spans="1:8" s="265" customFormat="1">
      <c r="A364" s="225"/>
      <c r="C364" s="423"/>
      <c r="D364" s="423"/>
      <c r="E364" s="423"/>
      <c r="F364" s="423"/>
      <c r="G364" s="264"/>
      <c r="H364" s="264"/>
    </row>
    <row r="365" spans="1:8" s="265" customFormat="1">
      <c r="A365" s="225"/>
      <c r="C365" s="423"/>
      <c r="D365" s="423"/>
      <c r="E365" s="423"/>
      <c r="F365" s="423"/>
      <c r="G365" s="264"/>
      <c r="H365" s="264"/>
    </row>
    <row r="366" spans="1:8" s="265" customFormat="1">
      <c r="A366" s="225"/>
      <c r="C366" s="423"/>
      <c r="D366" s="423"/>
      <c r="E366" s="423"/>
      <c r="F366" s="423"/>
      <c r="G366" s="264"/>
      <c r="H366" s="264"/>
    </row>
    <row r="367" spans="1:8" s="265" customFormat="1">
      <c r="A367" s="225"/>
      <c r="C367" s="423"/>
      <c r="D367" s="423"/>
      <c r="E367" s="423"/>
      <c r="F367" s="423"/>
      <c r="G367" s="264"/>
      <c r="H367" s="264"/>
    </row>
    <row r="368" spans="1:8" s="386" customFormat="1">
      <c r="A368" s="225"/>
      <c r="C368" s="422"/>
      <c r="D368" s="422"/>
      <c r="E368" s="422"/>
      <c r="F368" s="422"/>
      <c r="G368" s="385"/>
      <c r="H368" s="385"/>
    </row>
    <row r="369" spans="1:8" s="386" customFormat="1">
      <c r="A369" s="225"/>
      <c r="C369" s="422"/>
      <c r="D369" s="422"/>
      <c r="E369" s="422"/>
      <c r="F369" s="422"/>
      <c r="G369" s="385"/>
      <c r="H369" s="385"/>
    </row>
    <row r="370" spans="1:8" s="386" customFormat="1">
      <c r="A370" s="225"/>
      <c r="C370" s="422"/>
      <c r="D370" s="422"/>
      <c r="E370" s="422"/>
      <c r="F370" s="422"/>
      <c r="G370" s="385"/>
      <c r="H370" s="385"/>
    </row>
    <row r="371" spans="1:8" s="386" customFormat="1">
      <c r="A371" s="225"/>
      <c r="C371" s="422"/>
      <c r="D371" s="422"/>
      <c r="E371" s="422"/>
      <c r="F371" s="422"/>
      <c r="G371" s="385"/>
      <c r="H371" s="385"/>
    </row>
    <row r="372" spans="1:8" s="386" customFormat="1">
      <c r="A372" s="225"/>
      <c r="C372" s="422"/>
      <c r="D372" s="422"/>
      <c r="E372" s="422"/>
      <c r="F372" s="422"/>
      <c r="G372" s="385"/>
      <c r="H372" s="385"/>
    </row>
    <row r="373" spans="1:8" s="386" customFormat="1">
      <c r="A373" s="225"/>
      <c r="C373" s="422"/>
      <c r="D373" s="422"/>
      <c r="E373" s="422"/>
      <c r="F373" s="422"/>
      <c r="G373" s="385"/>
      <c r="H373" s="385"/>
    </row>
    <row r="374" spans="1:8" s="386" customFormat="1">
      <c r="A374" s="225"/>
      <c r="C374" s="422"/>
      <c r="D374" s="422"/>
      <c r="E374" s="422"/>
      <c r="F374" s="422"/>
      <c r="G374" s="385"/>
      <c r="H374" s="385"/>
    </row>
    <row r="375" spans="1:8" s="386" customFormat="1">
      <c r="A375" s="225"/>
      <c r="C375" s="422"/>
      <c r="D375" s="422"/>
      <c r="E375" s="422"/>
      <c r="F375" s="422"/>
      <c r="G375" s="385"/>
      <c r="H375" s="385"/>
    </row>
  </sheetData>
  <mergeCells count="107">
    <mergeCell ref="A38:A39"/>
    <mergeCell ref="B38:B39"/>
    <mergeCell ref="C38:F38"/>
    <mergeCell ref="A4:A5"/>
    <mergeCell ref="B4:B5"/>
    <mergeCell ref="C4:F4"/>
    <mergeCell ref="G4:G5"/>
    <mergeCell ref="C8:F8"/>
    <mergeCell ref="C11:F11"/>
    <mergeCell ref="G38:G39"/>
    <mergeCell ref="C40:F40"/>
    <mergeCell ref="C41:F41"/>
    <mergeCell ref="C42:F42"/>
    <mergeCell ref="C44:F44"/>
    <mergeCell ref="C46:F46"/>
    <mergeCell ref="C14:F14"/>
    <mergeCell ref="C17:F17"/>
    <mergeCell ref="E24:F24"/>
    <mergeCell ref="E25:F25"/>
    <mergeCell ref="C60:F60"/>
    <mergeCell ref="A69:A70"/>
    <mergeCell ref="B69:B70"/>
    <mergeCell ref="C69:F69"/>
    <mergeCell ref="G69:G70"/>
    <mergeCell ref="C71:F71"/>
    <mergeCell ref="C47:F47"/>
    <mergeCell ref="C48:F48"/>
    <mergeCell ref="C50:F50"/>
    <mergeCell ref="C53:F53"/>
    <mergeCell ref="C55:F55"/>
    <mergeCell ref="C57:F57"/>
    <mergeCell ref="A100:A101"/>
    <mergeCell ref="B100:B101"/>
    <mergeCell ref="C100:F100"/>
    <mergeCell ref="G100:G101"/>
    <mergeCell ref="C102:F102"/>
    <mergeCell ref="C105:F105"/>
    <mergeCell ref="C75:F75"/>
    <mergeCell ref="C78:F78"/>
    <mergeCell ref="C79:F79"/>
    <mergeCell ref="C81:F81"/>
    <mergeCell ref="C85:F85"/>
    <mergeCell ref="C88:F88"/>
    <mergeCell ref="G131:G132"/>
    <mergeCell ref="C136:F136"/>
    <mergeCell ref="C138:F138"/>
    <mergeCell ref="C108:F108"/>
    <mergeCell ref="C111:F111"/>
    <mergeCell ref="C114:F114"/>
    <mergeCell ref="C117:F117"/>
    <mergeCell ref="C120:F120"/>
    <mergeCell ref="C123:F123"/>
    <mergeCell ref="C140:F140"/>
    <mergeCell ref="C143:F143"/>
    <mergeCell ref="C147:F147"/>
    <mergeCell ref="C150:F150"/>
    <mergeCell ref="A162:A163"/>
    <mergeCell ref="B162:B163"/>
    <mergeCell ref="C162:F162"/>
    <mergeCell ref="A131:A132"/>
    <mergeCell ref="B131:B132"/>
    <mergeCell ref="C131:F131"/>
    <mergeCell ref="C178:F178"/>
    <mergeCell ref="C181:F181"/>
    <mergeCell ref="C183:F183"/>
    <mergeCell ref="C185:F185"/>
    <mergeCell ref="A193:A194"/>
    <mergeCell ref="B193:B194"/>
    <mergeCell ref="C193:F193"/>
    <mergeCell ref="G162:G163"/>
    <mergeCell ref="C164:F164"/>
    <mergeCell ref="C167:F167"/>
    <mergeCell ref="C169:F169"/>
    <mergeCell ref="C172:F172"/>
    <mergeCell ref="C175:F175"/>
    <mergeCell ref="A225:A226"/>
    <mergeCell ref="B225:B226"/>
    <mergeCell ref="C225:F225"/>
    <mergeCell ref="G193:G194"/>
    <mergeCell ref="C195:F195"/>
    <mergeCell ref="C196:F196"/>
    <mergeCell ref="C198:F198"/>
    <mergeCell ref="C201:F201"/>
    <mergeCell ref="C202:F202"/>
    <mergeCell ref="G225:G226"/>
    <mergeCell ref="C227:F227"/>
    <mergeCell ref="C230:F230"/>
    <mergeCell ref="C233:F233"/>
    <mergeCell ref="C235:F235"/>
    <mergeCell ref="C237:F237"/>
    <mergeCell ref="G257:G258"/>
    <mergeCell ref="C204:F204"/>
    <mergeCell ref="C207:F207"/>
    <mergeCell ref="C209:F209"/>
    <mergeCell ref="C212:F212"/>
    <mergeCell ref="C215:F215"/>
    <mergeCell ref="C259:F259"/>
    <mergeCell ref="C261:F261"/>
    <mergeCell ref="C264:F264"/>
    <mergeCell ref="C268:F268"/>
    <mergeCell ref="C271:F271"/>
    <mergeCell ref="C239:F239"/>
    <mergeCell ref="C243:F243"/>
    <mergeCell ref="C248:F248"/>
    <mergeCell ref="A257:A258"/>
    <mergeCell ref="B257:B258"/>
    <mergeCell ref="C257:F257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>
  <sheetPr codeName="Sheet43"/>
  <dimension ref="A3:B25"/>
  <sheetViews>
    <sheetView workbookViewId="0">
      <selection activeCell="H20" sqref="H20"/>
    </sheetView>
  </sheetViews>
  <sheetFormatPr defaultRowHeight="14.25"/>
  <sheetData>
    <row r="3" spans="1:2">
      <c r="A3" s="946">
        <v>13</v>
      </c>
      <c r="B3" s="946">
        <v>13</v>
      </c>
    </row>
    <row r="4" spans="1:2">
      <c r="A4" s="950">
        <v>13</v>
      </c>
      <c r="B4" s="950"/>
    </row>
    <row r="5" spans="1:2">
      <c r="A5" s="947">
        <v>21</v>
      </c>
      <c r="B5" s="947">
        <v>21</v>
      </c>
    </row>
    <row r="6" spans="1:2">
      <c r="A6" s="950">
        <v>21</v>
      </c>
      <c r="B6" s="950"/>
    </row>
    <row r="7" spans="1:2">
      <c r="A7" s="948">
        <v>7</v>
      </c>
      <c r="B7" s="948">
        <v>7</v>
      </c>
    </row>
    <row r="8" spans="1:2">
      <c r="A8" s="948">
        <v>2</v>
      </c>
      <c r="B8" s="948">
        <v>2</v>
      </c>
    </row>
    <row r="9" spans="1:2">
      <c r="A9" s="948">
        <v>24</v>
      </c>
      <c r="B9" s="948">
        <v>24</v>
      </c>
    </row>
    <row r="10" spans="1:2">
      <c r="A10" s="948">
        <v>3</v>
      </c>
      <c r="B10" s="948">
        <v>3</v>
      </c>
    </row>
    <row r="11" spans="1:2">
      <c r="A11" s="948">
        <v>5</v>
      </c>
      <c r="B11" s="948">
        <v>5</v>
      </c>
    </row>
    <row r="12" spans="1:2">
      <c r="A12" s="948">
        <v>9</v>
      </c>
      <c r="B12" s="948">
        <v>9</v>
      </c>
    </row>
    <row r="13" spans="1:2">
      <c r="A13" s="950">
        <f>SUM(A7:A12)</f>
        <v>50</v>
      </c>
      <c r="B13" s="950"/>
    </row>
    <row r="14" spans="1:2">
      <c r="A14" s="949">
        <v>7</v>
      </c>
      <c r="B14" s="949">
        <v>7</v>
      </c>
    </row>
    <row r="15" spans="1:2">
      <c r="A15" s="949">
        <v>2</v>
      </c>
      <c r="B15" s="949">
        <v>2</v>
      </c>
    </row>
    <row r="16" spans="1:2">
      <c r="A16" s="949">
        <v>5</v>
      </c>
      <c r="B16" s="949">
        <v>5</v>
      </c>
    </row>
    <row r="17" spans="1:2">
      <c r="A17" s="949">
        <v>1</v>
      </c>
      <c r="B17" s="949">
        <v>1</v>
      </c>
    </row>
    <row r="18" spans="1:2">
      <c r="A18" s="949">
        <v>2</v>
      </c>
      <c r="B18" s="949">
        <v>2</v>
      </c>
    </row>
    <row r="19" spans="1:2">
      <c r="A19" s="949">
        <v>3</v>
      </c>
      <c r="B19" s="949">
        <v>3</v>
      </c>
    </row>
    <row r="20" spans="1:2">
      <c r="A20" s="949">
        <v>11</v>
      </c>
      <c r="B20" s="949">
        <v>11</v>
      </c>
    </row>
    <row r="21" spans="1:2">
      <c r="A21" s="949">
        <v>4</v>
      </c>
      <c r="B21" s="949">
        <v>4</v>
      </c>
    </row>
    <row r="22" spans="1:2">
      <c r="A22" s="949">
        <v>5</v>
      </c>
      <c r="B22" s="949">
        <v>5</v>
      </c>
    </row>
    <row r="23" spans="1:2">
      <c r="A23" s="949">
        <v>1</v>
      </c>
      <c r="B23" s="949">
        <v>1</v>
      </c>
    </row>
    <row r="24" spans="1:2">
      <c r="A24" s="950">
        <f>SUM(A14:A23)</f>
        <v>41</v>
      </c>
      <c r="B24" s="950"/>
    </row>
    <row r="25" spans="1:2">
      <c r="A25" s="945">
        <f>SUM(A3:A23)</f>
        <v>209</v>
      </c>
      <c r="B25" s="945">
        <f>SUM(B3:B23)</f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>
    <tabColor rgb="FF7030A0"/>
  </sheetPr>
  <dimension ref="A1:J203"/>
  <sheetViews>
    <sheetView view="pageBreakPreview" topLeftCell="A187" zoomScaleSheetLayoutView="100" workbookViewId="0">
      <selection activeCell="C165" sqref="C165"/>
    </sheetView>
  </sheetViews>
  <sheetFormatPr defaultColWidth="9" defaultRowHeight="27.95" customHeight="1"/>
  <cols>
    <col min="1" max="1" width="55.625" style="50" customWidth="1"/>
    <col min="2" max="2" width="16.625" style="50" customWidth="1"/>
    <col min="3" max="3" width="13.625" style="50" customWidth="1"/>
    <col min="4" max="4" width="34.625" style="50" customWidth="1"/>
    <col min="5" max="7" width="14.625" style="50" customWidth="1"/>
    <col min="8" max="8" width="13.375" style="615" customWidth="1"/>
    <col min="9" max="10" width="13.375" style="50" customWidth="1"/>
    <col min="11" max="16384" width="9" style="50"/>
  </cols>
  <sheetData>
    <row r="1" spans="1:10" ht="27.95" customHeight="1">
      <c r="A1" s="1" t="s">
        <v>1090</v>
      </c>
      <c r="B1" s="4422" t="s">
        <v>138</v>
      </c>
      <c r="C1" s="4422"/>
      <c r="D1" s="4422"/>
      <c r="E1" s="44"/>
      <c r="F1" s="43"/>
      <c r="G1" s="44"/>
      <c r="H1" s="609"/>
      <c r="I1" s="44"/>
      <c r="J1" s="44"/>
    </row>
    <row r="2" spans="1:10" ht="27.95" customHeight="1">
      <c r="A2" s="4" t="s">
        <v>0</v>
      </c>
      <c r="B2" s="4422" t="s">
        <v>140</v>
      </c>
      <c r="C2" s="4422"/>
      <c r="D2" s="4422"/>
      <c r="E2" s="45"/>
      <c r="F2" s="45"/>
      <c r="G2" s="45"/>
      <c r="H2" s="610"/>
      <c r="I2" s="45"/>
      <c r="J2" s="45"/>
    </row>
    <row r="3" spans="1:10" s="119" customFormat="1" ht="27.95" customHeight="1">
      <c r="A3" s="6" t="s">
        <v>2</v>
      </c>
      <c r="B3" s="6" t="s">
        <v>3</v>
      </c>
      <c r="C3" s="6"/>
      <c r="D3" s="6"/>
      <c r="E3" s="6" t="s">
        <v>4</v>
      </c>
      <c r="F3" s="6"/>
      <c r="G3" s="6"/>
      <c r="H3" s="4366" t="s">
        <v>5</v>
      </c>
      <c r="I3" s="4366"/>
      <c r="J3" s="4366"/>
    </row>
    <row r="4" spans="1:10" s="119" customFormat="1" ht="27.95" customHeight="1">
      <c r="A4" s="6" t="s">
        <v>6</v>
      </c>
      <c r="B4" s="49" t="s">
        <v>147</v>
      </c>
      <c r="C4" s="6"/>
      <c r="D4" s="6"/>
      <c r="E4" s="112" t="s">
        <v>162</v>
      </c>
      <c r="F4" s="6"/>
      <c r="G4" s="6"/>
      <c r="H4" s="4367" t="s">
        <v>1187</v>
      </c>
      <c r="I4" s="4367"/>
      <c r="J4" s="4367"/>
    </row>
    <row r="5" spans="1:10" s="119" customFormat="1" ht="27.95" customHeight="1">
      <c r="A5" s="51" t="s">
        <v>123</v>
      </c>
      <c r="B5" s="49" t="s">
        <v>146</v>
      </c>
      <c r="C5" s="6"/>
      <c r="D5" s="6"/>
      <c r="E5" s="112"/>
      <c r="F5" s="6"/>
      <c r="G5" s="6"/>
      <c r="H5" s="4367"/>
      <c r="I5" s="4367"/>
      <c r="J5" s="4367"/>
    </row>
    <row r="6" spans="1:10" s="119" customFormat="1" ht="27.95" customHeight="1">
      <c r="A6" s="51" t="s">
        <v>226</v>
      </c>
      <c r="B6" s="6" t="s">
        <v>8</v>
      </c>
      <c r="C6" s="6"/>
      <c r="D6" s="6"/>
      <c r="E6" s="6" t="s">
        <v>11</v>
      </c>
      <c r="F6" s="6"/>
      <c r="G6" s="6"/>
      <c r="H6" s="4366" t="s">
        <v>12</v>
      </c>
      <c r="I6" s="4366"/>
      <c r="J6" s="4366"/>
    </row>
    <row r="7" spans="1:10" s="119" customFormat="1" ht="27.95" customHeight="1">
      <c r="A7" s="50"/>
      <c r="B7" s="49" t="s">
        <v>147</v>
      </c>
      <c r="C7" s="50"/>
      <c r="D7" s="50"/>
      <c r="E7" s="112" t="s">
        <v>162</v>
      </c>
      <c r="F7" s="50"/>
      <c r="G7" s="50"/>
      <c r="H7" s="4367" t="s">
        <v>163</v>
      </c>
      <c r="I7" s="4367"/>
      <c r="J7" s="4367"/>
    </row>
    <row r="8" spans="1:10" s="119" customFormat="1" ht="27.95" customHeight="1">
      <c r="A8" s="50"/>
      <c r="B8" s="49" t="s">
        <v>146</v>
      </c>
      <c r="C8" s="50"/>
      <c r="D8" s="50"/>
      <c r="E8" s="112"/>
      <c r="F8" s="50"/>
      <c r="G8" s="50"/>
      <c r="H8" s="607"/>
      <c r="I8" s="523"/>
      <c r="J8" s="523"/>
    </row>
    <row r="9" spans="1:10" s="8" customFormat="1" ht="27.95" customHeight="1">
      <c r="A9" s="46" t="s">
        <v>15</v>
      </c>
      <c r="B9" s="4334" t="s">
        <v>16</v>
      </c>
      <c r="C9" s="4335"/>
      <c r="D9" s="4336"/>
      <c r="E9" s="715">
        <v>10</v>
      </c>
      <c r="F9" s="716">
        <v>11</v>
      </c>
      <c r="G9" s="717">
        <v>12</v>
      </c>
      <c r="H9" s="4442" t="s">
        <v>933</v>
      </c>
      <c r="I9" s="4443"/>
      <c r="J9" s="4444"/>
    </row>
    <row r="10" spans="1:10" s="8" customFormat="1" ht="27.95" customHeight="1">
      <c r="A10" s="47" t="s">
        <v>17</v>
      </c>
      <c r="B10" s="4338" t="s">
        <v>18</v>
      </c>
      <c r="C10" s="4338"/>
      <c r="D10" s="4338"/>
      <c r="E10" s="718" t="s">
        <v>934</v>
      </c>
      <c r="F10" s="719" t="s">
        <v>935</v>
      </c>
      <c r="G10" s="720" t="s">
        <v>936</v>
      </c>
      <c r="H10" s="4455" t="s">
        <v>937</v>
      </c>
      <c r="I10" s="4456"/>
      <c r="J10" s="4457"/>
    </row>
    <row r="11" spans="1:10" s="8" customFormat="1" ht="27.95" customHeight="1">
      <c r="A11" s="48"/>
      <c r="B11" s="4340" t="s">
        <v>19</v>
      </c>
      <c r="C11" s="4340"/>
      <c r="D11" s="4340"/>
      <c r="E11" s="721"/>
      <c r="F11" s="722"/>
      <c r="G11" s="723" t="s">
        <v>938</v>
      </c>
      <c r="H11" s="724" t="s">
        <v>947</v>
      </c>
      <c r="I11" s="724" t="s">
        <v>948</v>
      </c>
      <c r="J11" s="724" t="s">
        <v>20</v>
      </c>
    </row>
    <row r="12" spans="1:10" ht="27.95" customHeight="1">
      <c r="A12" s="1229" t="s">
        <v>195</v>
      </c>
      <c r="B12" s="4448" t="s">
        <v>164</v>
      </c>
      <c r="C12" s="4449"/>
      <c r="D12" s="4450"/>
      <c r="E12" s="114" t="s">
        <v>936</v>
      </c>
      <c r="F12" s="114" t="s">
        <v>941</v>
      </c>
      <c r="G12" s="114" t="s">
        <v>942</v>
      </c>
      <c r="H12" s="730"/>
      <c r="I12" s="122"/>
      <c r="J12" s="120"/>
    </row>
    <row r="13" spans="1:10" ht="27.95" customHeight="1">
      <c r="A13" s="1230"/>
      <c r="B13" s="4459" t="s">
        <v>196</v>
      </c>
      <c r="C13" s="4460"/>
      <c r="D13" s="4461"/>
      <c r="E13" s="116" t="s">
        <v>943</v>
      </c>
      <c r="F13" s="61"/>
      <c r="G13" s="23"/>
      <c r="H13" s="731"/>
      <c r="I13" s="123"/>
      <c r="J13" s="55"/>
    </row>
    <row r="14" spans="1:10" ht="27.95" customHeight="1">
      <c r="A14" s="1231"/>
      <c r="B14" s="847" t="s">
        <v>69</v>
      </c>
      <c r="C14" s="848">
        <v>107225</v>
      </c>
      <c r="D14" s="834" t="s">
        <v>165</v>
      </c>
      <c r="E14" s="116" t="s">
        <v>942</v>
      </c>
      <c r="F14" s="61"/>
      <c r="G14" s="61"/>
      <c r="H14" s="732"/>
      <c r="I14" s="31"/>
      <c r="J14" s="55"/>
    </row>
    <row r="15" spans="1:10" ht="27.95" customHeight="1">
      <c r="A15" s="1231"/>
      <c r="B15" s="847" t="s">
        <v>166</v>
      </c>
      <c r="C15" s="842">
        <v>131163</v>
      </c>
      <c r="D15" s="834" t="s">
        <v>165</v>
      </c>
      <c r="E15" s="733"/>
      <c r="F15" s="62"/>
      <c r="G15" s="62"/>
      <c r="H15" s="732"/>
      <c r="I15" s="31"/>
      <c r="J15" s="55"/>
    </row>
    <row r="16" spans="1:10" ht="27.95" customHeight="1">
      <c r="A16" s="1232"/>
      <c r="B16" s="847" t="s">
        <v>99</v>
      </c>
      <c r="C16" s="842">
        <v>81057</v>
      </c>
      <c r="D16" s="834" t="s">
        <v>165</v>
      </c>
      <c r="E16" s="733"/>
      <c r="F16" s="22"/>
      <c r="G16" s="86"/>
      <c r="H16" s="732"/>
      <c r="I16" s="31"/>
      <c r="J16" s="55"/>
    </row>
    <row r="17" spans="1:10" ht="27.95" customHeight="1">
      <c r="A17" s="1232"/>
      <c r="B17" s="847" t="s">
        <v>41</v>
      </c>
      <c r="C17" s="840">
        <f>SUM(C14:C16)</f>
        <v>319445</v>
      </c>
      <c r="D17" s="834" t="s">
        <v>165</v>
      </c>
      <c r="E17" s="22"/>
      <c r="F17" s="22"/>
      <c r="G17" s="86"/>
      <c r="H17" s="732"/>
      <c r="I17" s="31"/>
      <c r="J17" s="55"/>
    </row>
    <row r="18" spans="1:10" ht="27.95" customHeight="1">
      <c r="A18" s="1232"/>
      <c r="B18" s="847"/>
      <c r="C18" s="840"/>
      <c r="D18" s="834"/>
      <c r="E18" s="22"/>
      <c r="F18" s="22"/>
      <c r="G18" s="86"/>
      <c r="H18" s="732"/>
      <c r="I18" s="31"/>
      <c r="J18" s="55"/>
    </row>
    <row r="19" spans="1:10" ht="27.95" customHeight="1">
      <c r="A19" s="1232"/>
      <c r="B19" s="1233" t="s">
        <v>838</v>
      </c>
      <c r="C19" s="1234"/>
      <c r="D19" s="1235"/>
      <c r="E19" s="116" t="s">
        <v>936</v>
      </c>
      <c r="F19" s="116" t="s">
        <v>941</v>
      </c>
      <c r="G19" s="116" t="s">
        <v>942</v>
      </c>
      <c r="H19" s="734"/>
      <c r="I19" s="31"/>
      <c r="J19" s="55"/>
    </row>
    <row r="20" spans="1:10" ht="27.95" customHeight="1">
      <c r="A20" s="1232"/>
      <c r="B20" s="1233" t="s">
        <v>839</v>
      </c>
      <c r="C20" s="1234"/>
      <c r="D20" s="1235"/>
      <c r="E20" s="116" t="s">
        <v>943</v>
      </c>
      <c r="F20" s="61"/>
      <c r="G20" s="23"/>
      <c r="H20" s="734"/>
      <c r="I20" s="31"/>
      <c r="J20" s="55"/>
    </row>
    <row r="21" spans="1:10" ht="27.95" customHeight="1">
      <c r="A21" s="1232"/>
      <c r="B21" s="847" t="s">
        <v>69</v>
      </c>
      <c r="C21" s="849">
        <v>642000</v>
      </c>
      <c r="D21" s="834" t="s">
        <v>165</v>
      </c>
      <c r="E21" s="116" t="s">
        <v>942</v>
      </c>
      <c r="F21" s="61"/>
      <c r="G21" s="61"/>
      <c r="H21" s="732"/>
      <c r="I21" s="31"/>
      <c r="J21" s="55"/>
    </row>
    <row r="22" spans="1:10" ht="27.95" customHeight="1">
      <c r="A22" s="1232"/>
      <c r="B22" s="847" t="s">
        <v>166</v>
      </c>
      <c r="C22" s="849">
        <v>700000</v>
      </c>
      <c r="D22" s="834" t="s">
        <v>165</v>
      </c>
      <c r="E22" s="735"/>
      <c r="F22" s="62"/>
      <c r="G22" s="62"/>
      <c r="H22" s="732"/>
      <c r="I22" s="31"/>
      <c r="J22" s="55"/>
    </row>
    <row r="23" spans="1:10" ht="27.95" customHeight="1">
      <c r="A23" s="1232"/>
      <c r="B23" s="847" t="s">
        <v>99</v>
      </c>
      <c r="C23" s="849">
        <v>554716</v>
      </c>
      <c r="D23" s="834" t="s">
        <v>165</v>
      </c>
      <c r="E23" s="124"/>
      <c r="F23" s="62"/>
      <c r="G23" s="62"/>
      <c r="H23" s="732"/>
      <c r="I23" s="31"/>
      <c r="J23" s="55"/>
    </row>
    <row r="24" spans="1:10" ht="27.95" customHeight="1">
      <c r="A24" s="1232"/>
      <c r="B24" s="847" t="s">
        <v>41</v>
      </c>
      <c r="C24" s="849">
        <f>SUM(C21:C23)</f>
        <v>1896716</v>
      </c>
      <c r="D24" s="834" t="s">
        <v>165</v>
      </c>
      <c r="E24" s="62"/>
      <c r="F24" s="62"/>
      <c r="G24" s="62"/>
      <c r="H24" s="732"/>
      <c r="I24" s="32"/>
      <c r="J24" s="55"/>
    </row>
    <row r="25" spans="1:10" ht="27.95" customHeight="1">
      <c r="A25" s="1232"/>
      <c r="B25" s="847"/>
      <c r="C25" s="535"/>
      <c r="D25" s="834"/>
      <c r="E25" s="62"/>
      <c r="F25" s="62"/>
      <c r="G25" s="62"/>
      <c r="H25" s="732"/>
      <c r="I25" s="32"/>
      <c r="J25" s="55"/>
    </row>
    <row r="26" spans="1:10" ht="27.95" customHeight="1">
      <c r="A26" s="1232"/>
      <c r="B26" s="847"/>
      <c r="C26" s="535"/>
      <c r="D26" s="834"/>
      <c r="E26" s="62"/>
      <c r="F26" s="62"/>
      <c r="G26" s="62"/>
      <c r="H26" s="732"/>
      <c r="I26" s="32"/>
      <c r="J26" s="55"/>
    </row>
    <row r="27" spans="1:10" ht="27.95" customHeight="1">
      <c r="A27" s="1232"/>
      <c r="B27" s="847"/>
      <c r="C27" s="535"/>
      <c r="D27" s="834"/>
      <c r="E27" s="62"/>
      <c r="F27" s="62"/>
      <c r="G27" s="62"/>
      <c r="H27" s="732"/>
      <c r="I27" s="32"/>
      <c r="J27" s="55"/>
    </row>
    <row r="28" spans="1:10" ht="27.95" customHeight="1">
      <c r="A28" s="1236"/>
      <c r="B28" s="1237"/>
      <c r="C28" s="558"/>
      <c r="D28" s="1238"/>
      <c r="E28" s="125"/>
      <c r="F28" s="125"/>
      <c r="G28" s="125"/>
      <c r="H28" s="736"/>
      <c r="I28" s="71"/>
      <c r="J28" s="56"/>
    </row>
    <row r="29" spans="1:10" ht="27.95" customHeight="1">
      <c r="A29" s="1229" t="s">
        <v>197</v>
      </c>
      <c r="B29" s="4448" t="s">
        <v>840</v>
      </c>
      <c r="C29" s="4449"/>
      <c r="D29" s="4450"/>
      <c r="E29" s="114" t="s">
        <v>936</v>
      </c>
      <c r="F29" s="114" t="s">
        <v>941</v>
      </c>
      <c r="G29" s="114" t="s">
        <v>942</v>
      </c>
      <c r="H29" s="737"/>
      <c r="I29" s="115"/>
      <c r="J29" s="120"/>
    </row>
    <row r="30" spans="1:10" ht="27.95" customHeight="1">
      <c r="A30" s="1239"/>
      <c r="B30" s="847" t="s">
        <v>167</v>
      </c>
      <c r="C30" s="848">
        <v>100</v>
      </c>
      <c r="D30" s="834" t="s">
        <v>181</v>
      </c>
      <c r="E30" s="116" t="s">
        <v>943</v>
      </c>
      <c r="F30" s="61"/>
      <c r="G30" s="23"/>
      <c r="H30" s="732"/>
      <c r="I30" s="31"/>
      <c r="J30" s="55"/>
    </row>
    <row r="31" spans="1:10" ht="27.95" customHeight="1">
      <c r="A31" s="1231"/>
      <c r="B31" s="847" t="s">
        <v>168</v>
      </c>
      <c r="C31" s="848">
        <v>100</v>
      </c>
      <c r="D31" s="834" t="s">
        <v>181</v>
      </c>
      <c r="E31" s="116" t="s">
        <v>942</v>
      </c>
      <c r="F31" s="61"/>
      <c r="G31" s="61"/>
      <c r="H31" s="732"/>
      <c r="I31" s="31"/>
      <c r="J31" s="55"/>
    </row>
    <row r="32" spans="1:10" ht="27.95" customHeight="1">
      <c r="A32" s="1232"/>
      <c r="B32" s="847" t="s">
        <v>169</v>
      </c>
      <c r="C32" s="848">
        <v>100</v>
      </c>
      <c r="D32" s="834" t="s">
        <v>181</v>
      </c>
      <c r="E32" s="124"/>
      <c r="F32" s="62"/>
      <c r="G32" s="62"/>
      <c r="H32" s="732"/>
      <c r="I32" s="31"/>
      <c r="J32" s="55"/>
    </row>
    <row r="33" spans="1:10" ht="27.95" customHeight="1">
      <c r="A33" s="1232"/>
      <c r="B33" s="847" t="s">
        <v>41</v>
      </c>
      <c r="C33" s="848">
        <v>100</v>
      </c>
      <c r="D33" s="834" t="s">
        <v>181</v>
      </c>
      <c r="E33" s="124"/>
      <c r="F33" s="62"/>
      <c r="G33" s="62"/>
      <c r="H33" s="732"/>
      <c r="I33" s="31"/>
      <c r="J33" s="55"/>
    </row>
    <row r="34" spans="1:10" ht="27.95" customHeight="1">
      <c r="A34" s="1232"/>
      <c r="B34" s="847"/>
      <c r="C34" s="1240"/>
      <c r="D34" s="834"/>
      <c r="E34" s="738"/>
      <c r="F34" s="739"/>
      <c r="G34" s="739"/>
      <c r="H34" s="740"/>
      <c r="I34" s="41"/>
      <c r="J34" s="121"/>
    </row>
    <row r="35" spans="1:10" ht="27.95" customHeight="1">
      <c r="A35" s="1241"/>
      <c r="B35" s="847"/>
      <c r="C35" s="1240"/>
      <c r="D35" s="834"/>
      <c r="E35" s="738"/>
      <c r="F35" s="739"/>
      <c r="G35" s="739"/>
      <c r="H35" s="732"/>
      <c r="I35" s="31"/>
      <c r="J35" s="55"/>
    </row>
    <row r="36" spans="1:10" ht="27.95" customHeight="1">
      <c r="A36" s="1242"/>
      <c r="B36" s="847"/>
      <c r="C36" s="1240"/>
      <c r="D36" s="834"/>
      <c r="E36" s="124"/>
      <c r="F36" s="62"/>
      <c r="G36" s="62"/>
      <c r="H36" s="734"/>
      <c r="I36" s="31"/>
      <c r="J36" s="55"/>
    </row>
    <row r="37" spans="1:10" ht="27.95" customHeight="1">
      <c r="A37" s="1232"/>
      <c r="B37" s="4459" t="s">
        <v>898</v>
      </c>
      <c r="C37" s="4460"/>
      <c r="D37" s="4461"/>
      <c r="E37" s="116" t="s">
        <v>936</v>
      </c>
      <c r="F37" s="116" t="s">
        <v>941</v>
      </c>
      <c r="G37" s="116" t="s">
        <v>942</v>
      </c>
      <c r="H37" s="734"/>
      <c r="I37" s="31"/>
      <c r="J37" s="55"/>
    </row>
    <row r="38" spans="1:10" ht="27.95" customHeight="1">
      <c r="A38" s="1243"/>
      <c r="B38" s="4459" t="s">
        <v>170</v>
      </c>
      <c r="C38" s="4460"/>
      <c r="D38" s="4461"/>
      <c r="E38" s="116" t="s">
        <v>943</v>
      </c>
      <c r="F38" s="61"/>
      <c r="G38" s="23"/>
      <c r="H38" s="732"/>
      <c r="I38" s="36"/>
      <c r="J38" s="55"/>
    </row>
    <row r="39" spans="1:10" ht="27.95" customHeight="1">
      <c r="A39" s="1244"/>
      <c r="B39" s="847" t="s">
        <v>91</v>
      </c>
      <c r="C39" s="842">
        <v>500</v>
      </c>
      <c r="D39" s="834" t="s">
        <v>171</v>
      </c>
      <c r="E39" s="116" t="s">
        <v>942</v>
      </c>
      <c r="F39" s="61"/>
      <c r="G39" s="61"/>
      <c r="H39" s="732"/>
      <c r="I39" s="31"/>
      <c r="J39" s="55"/>
    </row>
    <row r="40" spans="1:10" ht="27.95" customHeight="1">
      <c r="A40" s="1245"/>
      <c r="B40" s="847" t="s">
        <v>39</v>
      </c>
      <c r="C40" s="842">
        <v>500</v>
      </c>
      <c r="D40" s="834" t="s">
        <v>171</v>
      </c>
      <c r="E40" s="627"/>
      <c r="F40" s="62"/>
      <c r="G40" s="62"/>
      <c r="H40" s="732"/>
      <c r="I40" s="36"/>
      <c r="J40" s="55"/>
    </row>
    <row r="41" spans="1:10" ht="27.95" customHeight="1">
      <c r="A41" s="1245"/>
      <c r="B41" s="847" t="s">
        <v>46</v>
      </c>
      <c r="C41" s="842">
        <v>500</v>
      </c>
      <c r="D41" s="834" t="s">
        <v>171</v>
      </c>
      <c r="E41" s="124"/>
      <c r="F41" s="62"/>
      <c r="G41" s="62"/>
      <c r="H41" s="732"/>
      <c r="I41" s="36"/>
      <c r="J41" s="55"/>
    </row>
    <row r="42" spans="1:10" ht="27.95" customHeight="1">
      <c r="A42" s="1245"/>
      <c r="B42" s="850" t="s">
        <v>41</v>
      </c>
      <c r="C42" s="842">
        <f>SUM(C39:C41)</f>
        <v>1500</v>
      </c>
      <c r="D42" s="834" t="s">
        <v>171</v>
      </c>
      <c r="E42" s="124"/>
      <c r="F42" s="62"/>
      <c r="G42" s="62"/>
      <c r="H42" s="742"/>
      <c r="I42" s="32"/>
      <c r="J42" s="55"/>
    </row>
    <row r="43" spans="1:10" ht="27.95" customHeight="1">
      <c r="A43" s="1245"/>
      <c r="B43" s="1246"/>
      <c r="C43" s="1247"/>
      <c r="D43" s="1248"/>
      <c r="E43" s="741"/>
      <c r="F43" s="741"/>
      <c r="G43" s="127"/>
      <c r="H43" s="734"/>
      <c r="I43" s="31"/>
      <c r="J43" s="55"/>
    </row>
    <row r="44" spans="1:10" ht="27.95" customHeight="1">
      <c r="A44" s="1245"/>
      <c r="B44" s="4459" t="s">
        <v>899</v>
      </c>
      <c r="C44" s="4460"/>
      <c r="D44" s="4461"/>
      <c r="E44" s="116" t="s">
        <v>936</v>
      </c>
      <c r="F44" s="116" t="s">
        <v>941</v>
      </c>
      <c r="G44" s="116" t="s">
        <v>942</v>
      </c>
      <c r="H44" s="734"/>
      <c r="I44" s="36"/>
      <c r="J44" s="55"/>
    </row>
    <row r="45" spans="1:10" ht="27.95" customHeight="1">
      <c r="A45" s="1244"/>
      <c r="B45" s="4459" t="s">
        <v>841</v>
      </c>
      <c r="C45" s="4460"/>
      <c r="D45" s="4461"/>
      <c r="E45" s="116" t="s">
        <v>943</v>
      </c>
      <c r="F45" s="61"/>
      <c r="G45" s="23"/>
      <c r="H45" s="732"/>
      <c r="I45" s="31"/>
      <c r="J45" s="55"/>
    </row>
    <row r="46" spans="1:10" ht="27.95" customHeight="1">
      <c r="A46" s="1245"/>
      <c r="B46" s="847" t="s">
        <v>160</v>
      </c>
      <c r="C46" s="851">
        <v>2400</v>
      </c>
      <c r="D46" s="834" t="s">
        <v>171</v>
      </c>
      <c r="E46" s="116" t="s">
        <v>942</v>
      </c>
      <c r="F46" s="61"/>
      <c r="G46" s="61"/>
      <c r="H46" s="732"/>
      <c r="I46" s="36"/>
      <c r="J46" s="55"/>
    </row>
    <row r="47" spans="1:10" ht="27.95" customHeight="1">
      <c r="A47" s="1244"/>
      <c r="B47" s="847" t="s">
        <v>68</v>
      </c>
      <c r="C47" s="842">
        <v>2000</v>
      </c>
      <c r="D47" s="834" t="s">
        <v>171</v>
      </c>
      <c r="E47" s="627"/>
      <c r="F47" s="62"/>
      <c r="G47" s="124"/>
      <c r="H47" s="732"/>
      <c r="I47" s="36"/>
      <c r="J47" s="55"/>
    </row>
    <row r="48" spans="1:10" ht="27.95" customHeight="1">
      <c r="A48" s="1244"/>
      <c r="B48" s="852" t="s">
        <v>40</v>
      </c>
      <c r="C48" s="842">
        <v>2010</v>
      </c>
      <c r="D48" s="834" t="s">
        <v>171</v>
      </c>
      <c r="E48" s="124"/>
      <c r="F48" s="62"/>
      <c r="G48" s="124"/>
      <c r="H48" s="743"/>
      <c r="I48" s="32"/>
      <c r="J48" s="55"/>
    </row>
    <row r="49" spans="1:10" ht="27.95" customHeight="1">
      <c r="A49" s="1245"/>
      <c r="B49" s="852" t="s">
        <v>52</v>
      </c>
      <c r="C49" s="840">
        <f>SUM(C46:C48)</f>
        <v>6410</v>
      </c>
      <c r="D49" s="834" t="s">
        <v>171</v>
      </c>
      <c r="E49" s="124"/>
      <c r="F49" s="62"/>
      <c r="G49" s="62"/>
      <c r="H49" s="734"/>
      <c r="I49" s="31"/>
      <c r="J49" s="55"/>
    </row>
    <row r="50" spans="1:10" ht="27.95" customHeight="1">
      <c r="A50" s="1245"/>
      <c r="B50" s="852"/>
      <c r="C50" s="1249"/>
      <c r="D50" s="1250"/>
      <c r="E50" s="124"/>
      <c r="F50" s="62"/>
      <c r="G50" s="124"/>
      <c r="H50" s="734"/>
      <c r="I50" s="31"/>
      <c r="J50" s="55"/>
    </row>
    <row r="51" spans="1:10" ht="27.95" customHeight="1">
      <c r="A51" s="1245"/>
      <c r="B51" s="4459" t="s">
        <v>842</v>
      </c>
      <c r="C51" s="4460"/>
      <c r="D51" s="4461"/>
      <c r="E51" s="116"/>
      <c r="F51" s="116"/>
      <c r="G51" s="116"/>
      <c r="H51" s="732"/>
      <c r="I51" s="31"/>
      <c r="J51" s="55"/>
    </row>
    <row r="52" spans="1:10" ht="27.95" customHeight="1">
      <c r="A52" s="1244"/>
      <c r="B52" s="847" t="s">
        <v>48</v>
      </c>
      <c r="C52" s="851">
        <v>11400</v>
      </c>
      <c r="D52" s="834" t="s">
        <v>171</v>
      </c>
      <c r="E52" s="116"/>
      <c r="F52" s="61"/>
      <c r="G52" s="23"/>
      <c r="H52" s="732"/>
      <c r="I52" s="36"/>
      <c r="J52" s="55"/>
    </row>
    <row r="53" spans="1:10" ht="27.95" customHeight="1">
      <c r="A53" s="1244"/>
      <c r="B53" s="847" t="s">
        <v>29</v>
      </c>
      <c r="C53" s="842">
        <v>12300</v>
      </c>
      <c r="D53" s="834" t="s">
        <v>171</v>
      </c>
      <c r="E53" s="627"/>
      <c r="F53" s="61"/>
      <c r="G53" s="61"/>
      <c r="H53" s="732"/>
      <c r="I53" s="36"/>
      <c r="J53" s="55"/>
    </row>
    <row r="54" spans="1:10" ht="27.95" customHeight="1">
      <c r="A54" s="1244"/>
      <c r="B54" s="847" t="s">
        <v>156</v>
      </c>
      <c r="C54" s="842">
        <v>11427</v>
      </c>
      <c r="D54" s="834" t="s">
        <v>171</v>
      </c>
      <c r="E54" s="124"/>
      <c r="F54" s="62"/>
      <c r="G54" s="124"/>
      <c r="H54" s="744"/>
      <c r="I54" s="32"/>
      <c r="J54" s="55"/>
    </row>
    <row r="55" spans="1:10" ht="27.95" customHeight="1">
      <c r="A55" s="1244"/>
      <c r="B55" s="853" t="s">
        <v>172</v>
      </c>
      <c r="C55" s="840">
        <f>SUM(C52:C54)</f>
        <v>35127</v>
      </c>
      <c r="D55" s="834" t="s">
        <v>171</v>
      </c>
      <c r="E55" s="124"/>
      <c r="F55" s="62"/>
      <c r="G55" s="124"/>
      <c r="H55" s="744"/>
      <c r="I55" s="32"/>
      <c r="J55" s="55"/>
    </row>
    <row r="56" spans="1:10" ht="27.95" customHeight="1">
      <c r="A56" s="1251"/>
      <c r="B56" s="1252"/>
      <c r="C56" s="1253"/>
      <c r="D56" s="1254"/>
      <c r="E56" s="745"/>
      <c r="F56" s="125"/>
      <c r="G56" s="745"/>
      <c r="H56" s="746"/>
      <c r="I56" s="71"/>
      <c r="J56" s="56"/>
    </row>
    <row r="57" spans="1:10" ht="27.95" customHeight="1">
      <c r="A57" s="1229" t="s">
        <v>197</v>
      </c>
      <c r="B57" s="4480" t="s">
        <v>843</v>
      </c>
      <c r="C57" s="4481"/>
      <c r="D57" s="4482"/>
      <c r="E57" s="114" t="s">
        <v>936</v>
      </c>
      <c r="F57" s="114" t="s">
        <v>941</v>
      </c>
      <c r="G57" s="114" t="s">
        <v>942</v>
      </c>
      <c r="H57" s="747"/>
      <c r="I57" s="78"/>
      <c r="J57" s="120"/>
    </row>
    <row r="58" spans="1:10" ht="27.95" customHeight="1">
      <c r="A58" s="1255"/>
      <c r="B58" s="847" t="s">
        <v>67</v>
      </c>
      <c r="C58" s="851">
        <v>61808</v>
      </c>
      <c r="D58" s="834" t="s">
        <v>919</v>
      </c>
      <c r="E58" s="116" t="s">
        <v>943</v>
      </c>
      <c r="F58" s="61"/>
      <c r="G58" s="23"/>
      <c r="H58" s="744"/>
      <c r="I58" s="36"/>
      <c r="J58" s="55"/>
    </row>
    <row r="59" spans="1:10" ht="27.95" customHeight="1">
      <c r="A59" s="1255"/>
      <c r="B59" s="847" t="s">
        <v>68</v>
      </c>
      <c r="C59" s="851">
        <v>68485</v>
      </c>
      <c r="D59" s="834" t="s">
        <v>919</v>
      </c>
      <c r="E59" s="116" t="s">
        <v>942</v>
      </c>
      <c r="F59" s="61"/>
      <c r="G59" s="61"/>
      <c r="H59" s="732"/>
      <c r="I59" s="36"/>
      <c r="J59" s="55"/>
    </row>
    <row r="60" spans="1:10" ht="27.95" customHeight="1">
      <c r="A60" s="1243"/>
      <c r="B60" s="847" t="s">
        <v>173</v>
      </c>
      <c r="C60" s="854">
        <v>45689</v>
      </c>
      <c r="D60" s="855" t="s">
        <v>932</v>
      </c>
      <c r="E60" s="23"/>
      <c r="F60" s="23"/>
      <c r="G60" s="127"/>
      <c r="H60" s="744"/>
      <c r="I60" s="36"/>
      <c r="J60" s="55"/>
    </row>
    <row r="61" spans="1:10" ht="27.95" customHeight="1">
      <c r="A61" s="1243"/>
      <c r="B61" s="850" t="s">
        <v>172</v>
      </c>
      <c r="C61" s="851">
        <f>C58+C59+C60</f>
        <v>175982</v>
      </c>
      <c r="D61" s="834" t="s">
        <v>919</v>
      </c>
      <c r="E61" s="124"/>
      <c r="F61" s="62"/>
      <c r="G61" s="124"/>
      <c r="H61" s="743"/>
      <c r="I61" s="130"/>
      <c r="J61" s="55"/>
    </row>
    <row r="62" spans="1:10" ht="27.95" customHeight="1">
      <c r="A62" s="1243"/>
      <c r="B62" s="850"/>
      <c r="C62" s="840"/>
      <c r="D62" s="834"/>
      <c r="E62" s="124"/>
      <c r="F62" s="62"/>
      <c r="G62" s="124"/>
      <c r="H62" s="743"/>
      <c r="I62" s="130"/>
      <c r="J62" s="55"/>
    </row>
    <row r="63" spans="1:10" ht="27.95" customHeight="1">
      <c r="A63" s="1242"/>
      <c r="B63" s="4459" t="s">
        <v>900</v>
      </c>
      <c r="C63" s="4460"/>
      <c r="D63" s="4461"/>
      <c r="E63" s="116" t="s">
        <v>936</v>
      </c>
      <c r="F63" s="116" t="s">
        <v>941</v>
      </c>
      <c r="G63" s="116" t="s">
        <v>942</v>
      </c>
      <c r="H63" s="742"/>
      <c r="I63" s="130"/>
      <c r="J63" s="55"/>
    </row>
    <row r="64" spans="1:10" ht="27.95" customHeight="1">
      <c r="A64" s="1255"/>
      <c r="B64" s="847" t="s">
        <v>91</v>
      </c>
      <c r="C64" s="848">
        <v>100</v>
      </c>
      <c r="D64" s="834" t="s">
        <v>181</v>
      </c>
      <c r="E64" s="116" t="s">
        <v>943</v>
      </c>
      <c r="F64" s="61"/>
      <c r="G64" s="23"/>
      <c r="H64" s="732"/>
      <c r="I64" s="31"/>
      <c r="J64" s="55"/>
    </row>
    <row r="65" spans="1:10" ht="27.95" customHeight="1">
      <c r="A65" s="1255"/>
      <c r="B65" s="847" t="s">
        <v>98</v>
      </c>
      <c r="C65" s="848">
        <v>100</v>
      </c>
      <c r="D65" s="834" t="s">
        <v>181</v>
      </c>
      <c r="E65" s="116" t="s">
        <v>942</v>
      </c>
      <c r="F65" s="61"/>
      <c r="G65" s="61"/>
      <c r="H65" s="732"/>
      <c r="I65" s="36"/>
      <c r="J65" s="55"/>
    </row>
    <row r="66" spans="1:10" ht="27.95" customHeight="1">
      <c r="A66" s="1255"/>
      <c r="B66" s="847" t="s">
        <v>174</v>
      </c>
      <c r="C66" s="848">
        <v>100</v>
      </c>
      <c r="D66" s="834" t="s">
        <v>181</v>
      </c>
      <c r="E66" s="128"/>
      <c r="F66" s="128"/>
      <c r="G66" s="128"/>
      <c r="H66" s="744"/>
      <c r="I66" s="36"/>
      <c r="J66" s="55"/>
    </row>
    <row r="67" spans="1:10" ht="27.95" customHeight="1">
      <c r="A67" s="1255"/>
      <c r="B67" s="853" t="s">
        <v>44</v>
      </c>
      <c r="C67" s="848">
        <v>100</v>
      </c>
      <c r="D67" s="834" t="s">
        <v>181</v>
      </c>
      <c r="E67" s="128"/>
      <c r="F67" s="128"/>
      <c r="G67" s="128"/>
      <c r="H67" s="744"/>
      <c r="I67" s="36"/>
      <c r="J67" s="55"/>
    </row>
    <row r="68" spans="1:10" ht="27.95" customHeight="1">
      <c r="A68" s="1255"/>
      <c r="B68" s="853"/>
      <c r="C68" s="848"/>
      <c r="D68" s="834"/>
      <c r="E68" s="128"/>
      <c r="F68" s="128"/>
      <c r="G68" s="128"/>
      <c r="H68" s="744"/>
      <c r="I68" s="36"/>
      <c r="J68" s="55"/>
    </row>
    <row r="69" spans="1:10" ht="27.95" customHeight="1">
      <c r="A69" s="1256"/>
      <c r="B69" s="853"/>
      <c r="C69" s="840"/>
      <c r="D69" s="834"/>
      <c r="E69" s="128"/>
      <c r="F69" s="128"/>
      <c r="G69" s="128"/>
      <c r="H69" s="748"/>
      <c r="I69" s="129"/>
      <c r="J69" s="55"/>
    </row>
    <row r="70" spans="1:10" ht="27.95" customHeight="1">
      <c r="A70" s="1257"/>
      <c r="B70" s="4462" t="s">
        <v>901</v>
      </c>
      <c r="C70" s="4463"/>
      <c r="D70" s="4464"/>
      <c r="E70" s="116" t="s">
        <v>936</v>
      </c>
      <c r="F70" s="116" t="s">
        <v>941</v>
      </c>
      <c r="G70" s="116" t="s">
        <v>942</v>
      </c>
      <c r="H70" s="748"/>
      <c r="I70" s="129"/>
      <c r="J70" s="55"/>
    </row>
    <row r="71" spans="1:10" ht="27.95" customHeight="1">
      <c r="A71" s="1243"/>
      <c r="B71" s="4459" t="s">
        <v>175</v>
      </c>
      <c r="C71" s="4460"/>
      <c r="D71" s="4461"/>
      <c r="E71" s="116" t="s">
        <v>943</v>
      </c>
      <c r="F71" s="61"/>
      <c r="G71" s="23"/>
      <c r="H71" s="732"/>
      <c r="I71" s="31"/>
      <c r="J71" s="55"/>
    </row>
    <row r="72" spans="1:10" ht="27.95" customHeight="1">
      <c r="A72" s="1244"/>
      <c r="B72" s="847" t="s">
        <v>23</v>
      </c>
      <c r="C72" s="848">
        <v>189</v>
      </c>
      <c r="D72" s="834" t="s">
        <v>176</v>
      </c>
      <c r="E72" s="116" t="s">
        <v>942</v>
      </c>
      <c r="F72" s="61"/>
      <c r="G72" s="61"/>
      <c r="H72" s="732"/>
      <c r="I72" s="129"/>
      <c r="J72" s="55"/>
    </row>
    <row r="73" spans="1:10" ht="27.95" customHeight="1">
      <c r="A73" s="1258"/>
      <c r="B73" s="847" t="s">
        <v>29</v>
      </c>
      <c r="C73" s="851">
        <v>184</v>
      </c>
      <c r="D73" s="834" t="s">
        <v>176</v>
      </c>
      <c r="E73" s="627"/>
      <c r="F73" s="63"/>
      <c r="G73" s="128"/>
      <c r="H73" s="744"/>
      <c r="I73" s="36"/>
      <c r="J73" s="55"/>
    </row>
    <row r="74" spans="1:10" ht="27.95" customHeight="1">
      <c r="A74" s="1245"/>
      <c r="B74" s="847" t="s">
        <v>94</v>
      </c>
      <c r="C74" s="848">
        <v>148</v>
      </c>
      <c r="D74" s="834" t="s">
        <v>176</v>
      </c>
      <c r="E74" s="63"/>
      <c r="F74" s="63"/>
      <c r="G74" s="128"/>
      <c r="H74" s="748"/>
      <c r="I74" s="129"/>
      <c r="J74" s="55"/>
    </row>
    <row r="75" spans="1:10" ht="27.95" customHeight="1">
      <c r="A75" s="1245"/>
      <c r="B75" s="853" t="s">
        <v>157</v>
      </c>
      <c r="C75" s="848">
        <f>SUM(C72:C74)</f>
        <v>521</v>
      </c>
      <c r="D75" s="834" t="s">
        <v>176</v>
      </c>
      <c r="E75" s="63"/>
      <c r="F75" s="63"/>
      <c r="G75" s="128"/>
      <c r="H75" s="744"/>
      <c r="I75" s="32"/>
      <c r="J75" s="55"/>
    </row>
    <row r="76" spans="1:10" ht="27.95" customHeight="1">
      <c r="A76" s="1245"/>
      <c r="B76" s="1259"/>
      <c r="C76" s="1260"/>
      <c r="D76" s="827"/>
      <c r="E76" s="23"/>
      <c r="F76" s="23"/>
      <c r="G76" s="127"/>
      <c r="H76" s="744"/>
      <c r="I76" s="32"/>
      <c r="J76" s="55"/>
    </row>
    <row r="77" spans="1:10" ht="27.95" customHeight="1">
      <c r="A77" s="1242"/>
      <c r="B77" s="4462" t="s">
        <v>902</v>
      </c>
      <c r="C77" s="4463"/>
      <c r="D77" s="4464"/>
      <c r="E77" s="116" t="s">
        <v>936</v>
      </c>
      <c r="F77" s="116" t="s">
        <v>941</v>
      </c>
      <c r="G77" s="116" t="s">
        <v>942</v>
      </c>
      <c r="H77" s="744"/>
      <c r="I77" s="31"/>
      <c r="J77" s="55"/>
    </row>
    <row r="78" spans="1:10" ht="27.95" customHeight="1">
      <c r="A78" s="1243"/>
      <c r="B78" s="4462" t="s">
        <v>177</v>
      </c>
      <c r="C78" s="4463"/>
      <c r="D78" s="4464"/>
      <c r="E78" s="116" t="s">
        <v>943</v>
      </c>
      <c r="F78" s="61"/>
      <c r="G78" s="23"/>
      <c r="H78" s="744"/>
      <c r="I78" s="31"/>
      <c r="J78" s="55"/>
    </row>
    <row r="79" spans="1:10" ht="27.95" customHeight="1">
      <c r="A79" s="1244"/>
      <c r="B79" s="850" t="s">
        <v>91</v>
      </c>
      <c r="C79" s="848">
        <v>82</v>
      </c>
      <c r="D79" s="856" t="s">
        <v>178</v>
      </c>
      <c r="E79" s="116" t="s">
        <v>942</v>
      </c>
      <c r="F79" s="61"/>
      <c r="G79" s="61"/>
      <c r="H79" s="732"/>
      <c r="I79" s="31"/>
      <c r="J79" s="55"/>
    </row>
    <row r="80" spans="1:10" ht="27.95" customHeight="1">
      <c r="A80" s="1244"/>
      <c r="B80" s="850" t="s">
        <v>179</v>
      </c>
      <c r="C80" s="851">
        <v>96</v>
      </c>
      <c r="D80" s="856" t="s">
        <v>178</v>
      </c>
      <c r="E80" s="627"/>
      <c r="F80" s="62"/>
      <c r="G80" s="124"/>
      <c r="H80" s="732"/>
      <c r="I80" s="31"/>
      <c r="J80" s="55"/>
    </row>
    <row r="81" spans="1:10" ht="27.95" customHeight="1">
      <c r="A81" s="1244"/>
      <c r="B81" s="850" t="s">
        <v>94</v>
      </c>
      <c r="C81" s="848">
        <v>83</v>
      </c>
      <c r="D81" s="856" t="s">
        <v>178</v>
      </c>
      <c r="E81" s="627"/>
      <c r="F81" s="62"/>
      <c r="G81" s="62"/>
      <c r="H81" s="744"/>
      <c r="I81" s="31"/>
      <c r="J81" s="55"/>
    </row>
    <row r="82" spans="1:10" ht="27.95" customHeight="1">
      <c r="A82" s="1244"/>
      <c r="B82" s="853" t="s">
        <v>157</v>
      </c>
      <c r="C82" s="848">
        <f>SUM(C79:C81)</f>
        <v>261</v>
      </c>
      <c r="D82" s="856" t="s">
        <v>178</v>
      </c>
      <c r="E82" s="23"/>
      <c r="F82" s="23"/>
      <c r="G82" s="127"/>
      <c r="H82" s="744"/>
      <c r="I82" s="36"/>
      <c r="J82" s="55"/>
    </row>
    <row r="83" spans="1:10" ht="27.95" customHeight="1">
      <c r="A83" s="1261"/>
      <c r="B83" s="1262"/>
      <c r="C83" s="1263"/>
      <c r="D83" s="1264"/>
      <c r="E83" s="23"/>
      <c r="F83" s="23"/>
      <c r="G83" s="127"/>
      <c r="H83" s="744"/>
      <c r="I83" s="36"/>
      <c r="J83" s="55"/>
    </row>
    <row r="84" spans="1:10" ht="27.95" customHeight="1">
      <c r="A84" s="1265"/>
      <c r="B84" s="1266"/>
      <c r="C84" s="1267"/>
      <c r="D84" s="1268"/>
      <c r="E84" s="131"/>
      <c r="F84" s="131"/>
      <c r="G84" s="749"/>
      <c r="H84" s="746"/>
      <c r="I84" s="42"/>
      <c r="J84" s="56"/>
    </row>
    <row r="85" spans="1:10" ht="27.95" customHeight="1">
      <c r="A85" s="1229" t="s">
        <v>197</v>
      </c>
      <c r="B85" s="4400" t="s">
        <v>903</v>
      </c>
      <c r="C85" s="4401"/>
      <c r="D85" s="4402"/>
      <c r="E85" s="114" t="s">
        <v>936</v>
      </c>
      <c r="F85" s="114" t="s">
        <v>941</v>
      </c>
      <c r="G85" s="114" t="s">
        <v>942</v>
      </c>
      <c r="H85" s="750"/>
      <c r="I85" s="559"/>
      <c r="J85" s="120"/>
    </row>
    <row r="86" spans="1:10" ht="27.95" customHeight="1">
      <c r="A86" s="1269"/>
      <c r="B86" s="857" t="s">
        <v>48</v>
      </c>
      <c r="C86" s="858">
        <v>4800</v>
      </c>
      <c r="D86" s="834" t="s">
        <v>182</v>
      </c>
      <c r="E86" s="116" t="s">
        <v>943</v>
      </c>
      <c r="F86" s="61"/>
      <c r="G86" s="23"/>
      <c r="H86" s="743"/>
      <c r="I86" s="32"/>
      <c r="J86" s="55"/>
    </row>
    <row r="87" spans="1:10" ht="27.95" customHeight="1">
      <c r="A87" s="1242"/>
      <c r="B87" s="857" t="s">
        <v>32</v>
      </c>
      <c r="C87" s="833">
        <v>3776</v>
      </c>
      <c r="D87" s="834" t="s">
        <v>182</v>
      </c>
      <c r="E87" s="116" t="s">
        <v>942</v>
      </c>
      <c r="F87" s="61"/>
      <c r="G87" s="61"/>
      <c r="H87" s="743"/>
      <c r="I87" s="32"/>
      <c r="J87" s="55"/>
    </row>
    <row r="88" spans="1:10" ht="27.95" customHeight="1">
      <c r="A88" s="1242"/>
      <c r="B88" s="857" t="s">
        <v>94</v>
      </c>
      <c r="C88" s="833">
        <v>4731</v>
      </c>
      <c r="D88" s="834" t="s">
        <v>182</v>
      </c>
      <c r="E88" s="627"/>
      <c r="F88" s="116"/>
      <c r="G88" s="116"/>
      <c r="H88" s="743"/>
      <c r="I88" s="32"/>
      <c r="J88" s="55"/>
    </row>
    <row r="89" spans="1:10" ht="27.95" customHeight="1">
      <c r="A89" s="1242"/>
      <c r="B89" s="857" t="s">
        <v>27</v>
      </c>
      <c r="C89" s="848">
        <f>SUM(C86:C88)</f>
        <v>13307</v>
      </c>
      <c r="D89" s="834" t="s">
        <v>182</v>
      </c>
      <c r="E89" s="116"/>
      <c r="F89" s="116"/>
      <c r="G89" s="116"/>
      <c r="H89" s="743"/>
      <c r="I89" s="32"/>
      <c r="J89" s="55"/>
    </row>
    <row r="90" spans="1:10" ht="27.95" customHeight="1">
      <c r="A90" s="1242"/>
      <c r="B90" s="1270"/>
      <c r="C90" s="1271"/>
      <c r="D90" s="1272"/>
      <c r="E90" s="116"/>
      <c r="F90" s="116"/>
      <c r="G90" s="116"/>
      <c r="H90" s="743"/>
      <c r="I90" s="32"/>
      <c r="J90" s="55"/>
    </row>
    <row r="91" spans="1:10" ht="27.95" customHeight="1">
      <c r="A91" s="1242"/>
      <c r="B91" s="4462" t="s">
        <v>904</v>
      </c>
      <c r="C91" s="4463"/>
      <c r="D91" s="4464"/>
      <c r="E91" s="116" t="s">
        <v>936</v>
      </c>
      <c r="F91" s="116" t="s">
        <v>941</v>
      </c>
      <c r="G91" s="116" t="s">
        <v>942</v>
      </c>
      <c r="H91" s="743"/>
      <c r="I91" s="32"/>
      <c r="J91" s="55"/>
    </row>
    <row r="92" spans="1:10" ht="27.95" customHeight="1">
      <c r="A92" s="1261"/>
      <c r="B92" s="4462" t="s">
        <v>180</v>
      </c>
      <c r="C92" s="4463"/>
      <c r="D92" s="4464"/>
      <c r="E92" s="116" t="s">
        <v>943</v>
      </c>
      <c r="F92" s="61"/>
      <c r="G92" s="23"/>
      <c r="H92" s="743"/>
      <c r="I92" s="32"/>
      <c r="J92" s="55"/>
    </row>
    <row r="93" spans="1:10" ht="27.95" customHeight="1">
      <c r="A93" s="1244"/>
      <c r="B93" s="847" t="s">
        <v>48</v>
      </c>
      <c r="C93" s="849">
        <v>100</v>
      </c>
      <c r="D93" s="834" t="s">
        <v>181</v>
      </c>
      <c r="E93" s="116" t="s">
        <v>942</v>
      </c>
      <c r="F93" s="61"/>
      <c r="G93" s="61"/>
      <c r="H93" s="732"/>
      <c r="I93" s="130"/>
      <c r="J93" s="55"/>
    </row>
    <row r="94" spans="1:10" ht="27.95" customHeight="1">
      <c r="A94" s="1261"/>
      <c r="B94" s="847" t="s">
        <v>32</v>
      </c>
      <c r="C94" s="849">
        <v>100</v>
      </c>
      <c r="D94" s="834" t="s">
        <v>181</v>
      </c>
      <c r="E94" s="124"/>
      <c r="F94" s="62"/>
      <c r="G94" s="124"/>
      <c r="H94" s="732"/>
      <c r="I94" s="123"/>
      <c r="J94" s="55"/>
    </row>
    <row r="95" spans="1:10" ht="27.95" customHeight="1">
      <c r="A95" s="1261"/>
      <c r="B95" s="847" t="s">
        <v>94</v>
      </c>
      <c r="C95" s="849">
        <v>100</v>
      </c>
      <c r="D95" s="834" t="s">
        <v>181</v>
      </c>
      <c r="E95" s="124"/>
      <c r="F95" s="62"/>
      <c r="G95" s="62"/>
      <c r="H95" s="732"/>
      <c r="I95" s="31"/>
      <c r="J95" s="55"/>
    </row>
    <row r="96" spans="1:10" ht="27.95" customHeight="1">
      <c r="A96" s="1261"/>
      <c r="B96" s="859" t="s">
        <v>27</v>
      </c>
      <c r="C96" s="849">
        <v>100</v>
      </c>
      <c r="D96" s="834" t="s">
        <v>181</v>
      </c>
      <c r="E96" s="124"/>
      <c r="F96" s="62"/>
      <c r="G96" s="62"/>
      <c r="H96" s="732"/>
      <c r="I96" s="36"/>
      <c r="J96" s="55"/>
    </row>
    <row r="97" spans="1:10" ht="27.95" customHeight="1">
      <c r="A97" s="1261"/>
      <c r="B97" s="859"/>
      <c r="C97" s="1273"/>
      <c r="D97" s="834"/>
      <c r="E97" s="23"/>
      <c r="F97" s="23"/>
      <c r="G97" s="127"/>
      <c r="H97" s="744"/>
      <c r="I97" s="36"/>
      <c r="J97" s="55"/>
    </row>
    <row r="98" spans="1:10" ht="27.95" customHeight="1">
      <c r="A98" s="1242"/>
      <c r="B98" s="4459" t="s">
        <v>905</v>
      </c>
      <c r="C98" s="4460"/>
      <c r="D98" s="4461"/>
      <c r="E98" s="116" t="s">
        <v>936</v>
      </c>
      <c r="F98" s="116" t="s">
        <v>941</v>
      </c>
      <c r="G98" s="116" t="s">
        <v>942</v>
      </c>
      <c r="H98" s="751"/>
      <c r="I98" s="130"/>
      <c r="J98" s="55"/>
    </row>
    <row r="99" spans="1:10" ht="27.95" customHeight="1">
      <c r="A99" s="1274"/>
      <c r="B99" s="4459" t="s">
        <v>844</v>
      </c>
      <c r="C99" s="4460"/>
      <c r="D99" s="4461"/>
      <c r="E99" s="116" t="s">
        <v>943</v>
      </c>
      <c r="F99" s="61"/>
      <c r="G99" s="23"/>
      <c r="H99" s="751"/>
      <c r="I99" s="130"/>
      <c r="J99" s="55"/>
    </row>
    <row r="100" spans="1:10" ht="27.95" customHeight="1">
      <c r="A100" s="1244"/>
      <c r="B100" s="847" t="s">
        <v>91</v>
      </c>
      <c r="C100" s="848">
        <v>1353</v>
      </c>
      <c r="D100" s="834" t="s">
        <v>182</v>
      </c>
      <c r="E100" s="116" t="s">
        <v>942</v>
      </c>
      <c r="F100" s="61"/>
      <c r="G100" s="61"/>
      <c r="H100" s="732"/>
      <c r="I100" s="36"/>
      <c r="J100" s="55"/>
    </row>
    <row r="101" spans="1:10" ht="27.95" customHeight="1">
      <c r="A101" s="1193"/>
      <c r="B101" s="847" t="s">
        <v>179</v>
      </c>
      <c r="C101" s="842">
        <v>962</v>
      </c>
      <c r="D101" s="834" t="s">
        <v>182</v>
      </c>
      <c r="E101" s="627"/>
      <c r="F101" s="124"/>
      <c r="G101" s="23"/>
      <c r="H101" s="732"/>
      <c r="I101" s="36"/>
      <c r="J101" s="55"/>
    </row>
    <row r="102" spans="1:10" ht="27.95" customHeight="1">
      <c r="A102" s="1193"/>
      <c r="B102" s="847" t="s">
        <v>156</v>
      </c>
      <c r="C102" s="842">
        <v>1177</v>
      </c>
      <c r="D102" s="834" t="s">
        <v>182</v>
      </c>
      <c r="E102" s="627"/>
      <c r="F102" s="124"/>
      <c r="G102" s="23"/>
      <c r="H102" s="732"/>
      <c r="I102" s="36"/>
      <c r="J102" s="55"/>
    </row>
    <row r="103" spans="1:10" ht="27.95" customHeight="1">
      <c r="A103" s="1193"/>
      <c r="B103" s="859" t="s">
        <v>157</v>
      </c>
      <c r="C103" s="840">
        <f>SUM(C100:C102)</f>
        <v>3492</v>
      </c>
      <c r="D103" s="834" t="s">
        <v>182</v>
      </c>
      <c r="E103" s="23"/>
      <c r="F103" s="124"/>
      <c r="G103" s="23"/>
      <c r="H103" s="744"/>
      <c r="I103" s="36"/>
      <c r="J103" s="55"/>
    </row>
    <row r="104" spans="1:10" ht="27.95" customHeight="1">
      <c r="A104" s="1193"/>
      <c r="B104" s="859"/>
      <c r="C104" s="840"/>
      <c r="D104" s="834"/>
      <c r="E104" s="23"/>
      <c r="F104" s="124"/>
      <c r="G104" s="23"/>
      <c r="H104" s="744"/>
      <c r="I104" s="36"/>
      <c r="J104" s="55"/>
    </row>
    <row r="105" spans="1:10" ht="27.95" customHeight="1">
      <c r="A105" s="1256"/>
      <c r="B105" s="4459" t="s">
        <v>906</v>
      </c>
      <c r="C105" s="4460"/>
      <c r="D105" s="4461"/>
      <c r="E105" s="116" t="s">
        <v>936</v>
      </c>
      <c r="F105" s="116" t="s">
        <v>941</v>
      </c>
      <c r="G105" s="116" t="s">
        <v>942</v>
      </c>
      <c r="H105" s="743"/>
      <c r="I105" s="32"/>
      <c r="J105" s="55"/>
    </row>
    <row r="106" spans="1:10" ht="27.95" customHeight="1">
      <c r="A106" s="1275" t="s">
        <v>183</v>
      </c>
      <c r="B106" s="4459" t="s">
        <v>845</v>
      </c>
      <c r="C106" s="4460"/>
      <c r="D106" s="4461"/>
      <c r="E106" s="116" t="s">
        <v>943</v>
      </c>
      <c r="F106" s="61"/>
      <c r="G106" s="23"/>
      <c r="H106" s="751"/>
      <c r="I106" s="130"/>
      <c r="J106" s="55"/>
    </row>
    <row r="107" spans="1:10" ht="27.95" customHeight="1">
      <c r="A107" s="1275"/>
      <c r="B107" s="847" t="s">
        <v>158</v>
      </c>
      <c r="C107" s="848">
        <v>6361</v>
      </c>
      <c r="D107" s="834" t="s">
        <v>178</v>
      </c>
      <c r="E107" s="116" t="s">
        <v>942</v>
      </c>
      <c r="F107" s="61"/>
      <c r="G107" s="61"/>
      <c r="H107" s="732"/>
      <c r="I107" s="130"/>
      <c r="J107" s="55"/>
    </row>
    <row r="108" spans="1:10" ht="27.95" customHeight="1">
      <c r="A108" s="1276"/>
      <c r="B108" s="847" t="s">
        <v>150</v>
      </c>
      <c r="C108" s="842">
        <v>6134</v>
      </c>
      <c r="D108" s="834" t="s">
        <v>178</v>
      </c>
      <c r="E108" s="124"/>
      <c r="F108" s="62"/>
      <c r="G108" s="62"/>
      <c r="H108" s="732"/>
      <c r="I108" s="36"/>
      <c r="J108" s="55"/>
    </row>
    <row r="109" spans="1:10" ht="27.95" customHeight="1">
      <c r="A109" s="1276"/>
      <c r="B109" s="847" t="s">
        <v>26</v>
      </c>
      <c r="C109" s="842">
        <v>3944</v>
      </c>
      <c r="D109" s="834" t="s">
        <v>178</v>
      </c>
      <c r="E109" s="627"/>
      <c r="F109" s="124"/>
      <c r="G109" s="22"/>
      <c r="H109" s="744"/>
      <c r="I109" s="31"/>
      <c r="J109" s="55"/>
    </row>
    <row r="110" spans="1:10" ht="27.95" customHeight="1">
      <c r="A110" s="1275"/>
      <c r="B110" s="859" t="s">
        <v>27</v>
      </c>
      <c r="C110" s="840">
        <f>SUM(C107:C109)</f>
        <v>16439</v>
      </c>
      <c r="D110" s="834" t="s">
        <v>178</v>
      </c>
      <c r="E110" s="22"/>
      <c r="F110" s="124"/>
      <c r="G110" s="22"/>
      <c r="H110" s="744"/>
      <c r="I110" s="36"/>
      <c r="J110" s="55"/>
    </row>
    <row r="111" spans="1:10" ht="27.95" customHeight="1">
      <c r="A111" s="1275"/>
      <c r="B111" s="859"/>
      <c r="C111" s="1277"/>
      <c r="D111" s="1278"/>
      <c r="E111" s="22"/>
      <c r="F111" s="124"/>
      <c r="G111" s="22"/>
      <c r="H111" s="744"/>
      <c r="I111" s="36"/>
      <c r="J111" s="55"/>
    </row>
    <row r="112" spans="1:10" ht="27.95" customHeight="1">
      <c r="A112" s="1279"/>
      <c r="B112" s="1280"/>
      <c r="C112" s="1281"/>
      <c r="D112" s="1282"/>
      <c r="E112" s="76"/>
      <c r="F112" s="745"/>
      <c r="G112" s="76"/>
      <c r="H112" s="746"/>
      <c r="I112" s="42"/>
      <c r="J112" s="56"/>
    </row>
    <row r="113" spans="1:10" ht="27.95" customHeight="1">
      <c r="A113" s="1229" t="s">
        <v>197</v>
      </c>
      <c r="B113" s="4448" t="s">
        <v>907</v>
      </c>
      <c r="C113" s="4449"/>
      <c r="D113" s="4450"/>
      <c r="E113" s="114" t="s">
        <v>936</v>
      </c>
      <c r="F113" s="114" t="s">
        <v>941</v>
      </c>
      <c r="G113" s="114" t="s">
        <v>942</v>
      </c>
      <c r="H113" s="750"/>
      <c r="I113" s="559"/>
      <c r="J113" s="120"/>
    </row>
    <row r="114" spans="1:10" ht="27.95" customHeight="1">
      <c r="A114" s="1275"/>
      <c r="B114" s="4459" t="s">
        <v>184</v>
      </c>
      <c r="C114" s="4460"/>
      <c r="D114" s="4461"/>
      <c r="E114" s="116" t="s">
        <v>943</v>
      </c>
      <c r="F114" s="61"/>
      <c r="G114" s="23"/>
      <c r="H114" s="744"/>
      <c r="I114" s="31"/>
      <c r="J114" s="55"/>
    </row>
    <row r="115" spans="1:10" ht="27.95" customHeight="1">
      <c r="A115" s="1275"/>
      <c r="B115" s="847" t="s">
        <v>67</v>
      </c>
      <c r="C115" s="849">
        <v>100</v>
      </c>
      <c r="D115" s="834" t="s">
        <v>181</v>
      </c>
      <c r="E115" s="116" t="s">
        <v>942</v>
      </c>
      <c r="F115" s="61"/>
      <c r="G115" s="61"/>
      <c r="H115" s="732"/>
      <c r="I115" s="31"/>
      <c r="J115" s="55"/>
    </row>
    <row r="116" spans="1:10" ht="27.95" customHeight="1">
      <c r="A116" s="1275"/>
      <c r="B116" s="847" t="s">
        <v>68</v>
      </c>
      <c r="C116" s="849">
        <v>100</v>
      </c>
      <c r="D116" s="834" t="s">
        <v>181</v>
      </c>
      <c r="E116" s="124"/>
      <c r="F116" s="62"/>
      <c r="G116" s="62"/>
      <c r="H116" s="732"/>
      <c r="I116" s="31"/>
      <c r="J116" s="55"/>
    </row>
    <row r="117" spans="1:10" ht="27.95" customHeight="1">
      <c r="A117" s="1276"/>
      <c r="B117" s="847" t="s">
        <v>156</v>
      </c>
      <c r="C117" s="849">
        <v>100</v>
      </c>
      <c r="D117" s="834" t="s">
        <v>181</v>
      </c>
      <c r="E117" s="64"/>
      <c r="F117" s="64"/>
      <c r="G117" s="62"/>
      <c r="H117" s="744"/>
      <c r="I117" s="31"/>
      <c r="J117" s="55"/>
    </row>
    <row r="118" spans="1:10" ht="27.95" customHeight="1">
      <c r="A118" s="1276"/>
      <c r="B118" s="847" t="s">
        <v>52</v>
      </c>
      <c r="C118" s="849">
        <v>100</v>
      </c>
      <c r="D118" s="834" t="s">
        <v>181</v>
      </c>
      <c r="E118" s="22"/>
      <c r="F118" s="124"/>
      <c r="G118" s="22"/>
      <c r="H118" s="732"/>
      <c r="I118" s="31"/>
      <c r="J118" s="55"/>
    </row>
    <row r="119" spans="1:10" ht="27.95" customHeight="1">
      <c r="A119" s="1275"/>
      <c r="B119" s="847"/>
      <c r="C119" s="1283"/>
      <c r="D119" s="834"/>
      <c r="E119" s="22"/>
      <c r="F119" s="124"/>
      <c r="G119" s="22"/>
      <c r="H119" s="744"/>
      <c r="I119" s="31"/>
      <c r="J119" s="55"/>
    </row>
    <row r="120" spans="1:10" ht="27.95" customHeight="1">
      <c r="A120" s="1242"/>
      <c r="B120" s="4459" t="s">
        <v>908</v>
      </c>
      <c r="C120" s="4460"/>
      <c r="D120" s="4461"/>
      <c r="E120" s="116" t="s">
        <v>936</v>
      </c>
      <c r="F120" s="116" t="s">
        <v>941</v>
      </c>
      <c r="G120" s="116" t="s">
        <v>942</v>
      </c>
      <c r="H120" s="744"/>
      <c r="I120" s="31"/>
      <c r="J120" s="55"/>
    </row>
    <row r="121" spans="1:10" ht="27.95" customHeight="1">
      <c r="A121" s="1275"/>
      <c r="B121" s="4459" t="s">
        <v>185</v>
      </c>
      <c r="C121" s="4460"/>
      <c r="D121" s="4461"/>
      <c r="E121" s="116" t="s">
        <v>943</v>
      </c>
      <c r="F121" s="61"/>
      <c r="G121" s="23"/>
      <c r="H121" s="743"/>
      <c r="I121" s="32"/>
      <c r="J121" s="55"/>
    </row>
    <row r="122" spans="1:10" ht="27.95" customHeight="1">
      <c r="A122" s="1275"/>
      <c r="B122" s="4459" t="s">
        <v>186</v>
      </c>
      <c r="C122" s="4460"/>
      <c r="D122" s="4461"/>
      <c r="E122" s="116" t="s">
        <v>942</v>
      </c>
      <c r="F122" s="61"/>
      <c r="G122" s="61"/>
      <c r="H122" s="743"/>
      <c r="I122" s="32"/>
      <c r="J122" s="55"/>
    </row>
    <row r="123" spans="1:10" ht="27.95" customHeight="1">
      <c r="A123" s="1275"/>
      <c r="B123" s="847" t="s">
        <v>38</v>
      </c>
      <c r="C123" s="849">
        <v>100</v>
      </c>
      <c r="D123" s="834" t="s">
        <v>181</v>
      </c>
      <c r="E123" s="22"/>
      <c r="F123" s="124"/>
      <c r="G123" s="22"/>
      <c r="H123" s="732"/>
      <c r="I123" s="32"/>
      <c r="J123" s="55"/>
    </row>
    <row r="124" spans="1:10" ht="27.95" customHeight="1">
      <c r="A124" s="1275"/>
      <c r="B124" s="847" t="s">
        <v>168</v>
      </c>
      <c r="C124" s="849">
        <v>100</v>
      </c>
      <c r="D124" s="834" t="s">
        <v>181</v>
      </c>
      <c r="E124" s="22"/>
      <c r="F124" s="124"/>
      <c r="G124" s="22"/>
      <c r="H124" s="732"/>
      <c r="I124" s="32"/>
      <c r="J124" s="55"/>
    </row>
    <row r="125" spans="1:10" ht="27.95" customHeight="1">
      <c r="A125" s="1275"/>
      <c r="B125" s="847" t="s">
        <v>84</v>
      </c>
      <c r="C125" s="849">
        <v>100</v>
      </c>
      <c r="D125" s="834" t="s">
        <v>181</v>
      </c>
      <c r="E125" s="124"/>
      <c r="F125" s="752"/>
      <c r="G125" s="124"/>
      <c r="H125" s="744"/>
      <c r="I125" s="130"/>
      <c r="J125" s="55"/>
    </row>
    <row r="126" spans="1:10" ht="27.95" customHeight="1">
      <c r="A126" s="1275"/>
      <c r="B126" s="847" t="s">
        <v>41</v>
      </c>
      <c r="C126" s="849">
        <v>100</v>
      </c>
      <c r="D126" s="834" t="s">
        <v>181</v>
      </c>
      <c r="E126" s="124"/>
      <c r="F126" s="752"/>
      <c r="G126" s="124"/>
      <c r="H126" s="751"/>
      <c r="I126" s="130"/>
      <c r="J126" s="55"/>
    </row>
    <row r="127" spans="1:10" ht="27.95" customHeight="1">
      <c r="A127" s="1275"/>
      <c r="B127" s="847"/>
      <c r="C127" s="1283"/>
      <c r="D127" s="834"/>
      <c r="E127" s="124"/>
      <c r="F127" s="62"/>
      <c r="G127" s="124"/>
      <c r="H127" s="751"/>
      <c r="I127" s="130"/>
      <c r="J127" s="55"/>
    </row>
    <row r="128" spans="1:10" ht="27.95" customHeight="1">
      <c r="A128" s="1284"/>
      <c r="B128" s="4459" t="s">
        <v>187</v>
      </c>
      <c r="C128" s="4460"/>
      <c r="D128" s="4461"/>
      <c r="E128" s="116"/>
      <c r="F128" s="61"/>
      <c r="G128" s="61"/>
      <c r="H128" s="743"/>
      <c r="I128" s="130"/>
      <c r="J128" s="55"/>
    </row>
    <row r="129" spans="1:10" ht="27.95" customHeight="1">
      <c r="A129" s="1275"/>
      <c r="B129" s="847" t="s">
        <v>38</v>
      </c>
      <c r="C129" s="849">
        <v>100</v>
      </c>
      <c r="D129" s="834" t="s">
        <v>181</v>
      </c>
      <c r="E129" s="124"/>
      <c r="F129" s="62"/>
      <c r="G129" s="124"/>
      <c r="H129" s="732"/>
      <c r="I129" s="31"/>
      <c r="J129" s="55"/>
    </row>
    <row r="130" spans="1:10" ht="27.95" customHeight="1">
      <c r="A130" s="1275"/>
      <c r="B130" s="847" t="s">
        <v>166</v>
      </c>
      <c r="C130" s="849">
        <v>100</v>
      </c>
      <c r="D130" s="834" t="s">
        <v>181</v>
      </c>
      <c r="E130" s="124"/>
      <c r="F130" s="62"/>
      <c r="G130" s="62"/>
      <c r="H130" s="732"/>
      <c r="I130" s="31"/>
      <c r="J130" s="55"/>
    </row>
    <row r="131" spans="1:10" ht="27.95" customHeight="1">
      <c r="A131" s="1275"/>
      <c r="B131" s="847" t="s">
        <v>84</v>
      </c>
      <c r="C131" s="849">
        <v>100</v>
      </c>
      <c r="D131" s="834" t="s">
        <v>181</v>
      </c>
      <c r="E131" s="68"/>
      <c r="F131" s="68"/>
      <c r="G131" s="68"/>
      <c r="H131" s="744"/>
      <c r="I131" s="31"/>
      <c r="J131" s="55"/>
    </row>
    <row r="132" spans="1:10" ht="27.95" customHeight="1">
      <c r="A132" s="1275"/>
      <c r="B132" s="847" t="s">
        <v>41</v>
      </c>
      <c r="C132" s="849">
        <v>100</v>
      </c>
      <c r="D132" s="834" t="s">
        <v>181</v>
      </c>
      <c r="E132" s="68"/>
      <c r="F132" s="68"/>
      <c r="G132" s="68"/>
      <c r="H132" s="751"/>
      <c r="I132" s="31"/>
      <c r="J132" s="55"/>
    </row>
    <row r="133" spans="1:10" ht="27.95" customHeight="1">
      <c r="A133" s="1275"/>
      <c r="B133" s="847"/>
      <c r="C133" s="1283"/>
      <c r="D133" s="834"/>
      <c r="E133" s="68"/>
      <c r="F133" s="68"/>
      <c r="G133" s="68"/>
      <c r="H133" s="743"/>
      <c r="I133" s="132"/>
      <c r="J133" s="55"/>
    </row>
    <row r="134" spans="1:10" ht="27.95" customHeight="1">
      <c r="A134" s="1285"/>
      <c r="B134" s="4459" t="s">
        <v>188</v>
      </c>
      <c r="C134" s="4460"/>
      <c r="D134" s="4461"/>
      <c r="E134" s="68"/>
      <c r="F134" s="68"/>
      <c r="G134" s="68"/>
      <c r="H134" s="753"/>
      <c r="I134" s="132"/>
      <c r="J134" s="55"/>
    </row>
    <row r="135" spans="1:10" ht="27.95" customHeight="1">
      <c r="A135" s="1285"/>
      <c r="B135" s="847" t="s">
        <v>38</v>
      </c>
      <c r="C135" s="849">
        <v>100</v>
      </c>
      <c r="D135" s="834" t="s">
        <v>181</v>
      </c>
      <c r="E135" s="124"/>
      <c r="F135" s="62"/>
      <c r="G135" s="124"/>
      <c r="H135" s="732"/>
      <c r="I135" s="130"/>
      <c r="J135" s="55"/>
    </row>
    <row r="136" spans="1:10" ht="27.95" customHeight="1">
      <c r="A136" s="1286"/>
      <c r="B136" s="847" t="s">
        <v>166</v>
      </c>
      <c r="C136" s="849">
        <v>100</v>
      </c>
      <c r="D136" s="834" t="s">
        <v>181</v>
      </c>
      <c r="E136" s="124"/>
      <c r="F136" s="62"/>
      <c r="G136" s="124"/>
      <c r="H136" s="732"/>
      <c r="I136" s="130"/>
      <c r="J136" s="55"/>
    </row>
    <row r="137" spans="1:10" ht="27.95" customHeight="1">
      <c r="A137" s="1286"/>
      <c r="B137" s="847" t="s">
        <v>84</v>
      </c>
      <c r="C137" s="849">
        <v>100</v>
      </c>
      <c r="D137" s="834" t="s">
        <v>181</v>
      </c>
      <c r="E137" s="124"/>
      <c r="F137" s="62"/>
      <c r="G137" s="62"/>
      <c r="H137" s="744"/>
      <c r="I137" s="36"/>
      <c r="J137" s="55"/>
    </row>
    <row r="138" spans="1:10" ht="27.95" customHeight="1">
      <c r="A138" s="1286"/>
      <c r="B138" s="847" t="s">
        <v>41</v>
      </c>
      <c r="C138" s="849">
        <v>100</v>
      </c>
      <c r="D138" s="834" t="s">
        <v>181</v>
      </c>
      <c r="E138" s="22"/>
      <c r="F138" s="22"/>
      <c r="G138" s="22"/>
      <c r="H138" s="751"/>
      <c r="I138" s="36"/>
      <c r="J138" s="55"/>
    </row>
    <row r="139" spans="1:10" ht="27.95" customHeight="1">
      <c r="A139" s="1286"/>
      <c r="B139" s="859"/>
      <c r="C139" s="1277"/>
      <c r="D139" s="1278"/>
      <c r="E139" s="22"/>
      <c r="F139" s="22"/>
      <c r="G139" s="22"/>
      <c r="H139" s="744"/>
      <c r="I139" s="36"/>
      <c r="J139" s="55"/>
    </row>
    <row r="140" spans="1:10" ht="27.95" customHeight="1">
      <c r="A140" s="1287"/>
      <c r="B140" s="1280"/>
      <c r="C140" s="1281"/>
      <c r="D140" s="1282"/>
      <c r="E140" s="76"/>
      <c r="F140" s="76"/>
      <c r="G140" s="76"/>
      <c r="H140" s="746"/>
      <c r="I140" s="42"/>
      <c r="J140" s="56"/>
    </row>
    <row r="141" spans="1:10" ht="27.95" customHeight="1">
      <c r="A141" s="1288" t="s">
        <v>198</v>
      </c>
      <c r="B141" s="4448" t="s">
        <v>199</v>
      </c>
      <c r="C141" s="4449"/>
      <c r="D141" s="4450"/>
      <c r="E141" s="114" t="s">
        <v>936</v>
      </c>
      <c r="F141" s="114" t="s">
        <v>941</v>
      </c>
      <c r="G141" s="114" t="s">
        <v>942</v>
      </c>
      <c r="H141" s="747"/>
      <c r="I141" s="78"/>
      <c r="J141" s="120"/>
    </row>
    <row r="142" spans="1:10" ht="27.95" customHeight="1">
      <c r="A142" s="1289"/>
      <c r="B142" s="4468" t="s">
        <v>200</v>
      </c>
      <c r="C142" s="4469"/>
      <c r="D142" s="4470"/>
      <c r="E142" s="116" t="s">
        <v>943</v>
      </c>
      <c r="F142" s="61"/>
      <c r="G142" s="23"/>
      <c r="H142" s="743"/>
      <c r="I142" s="32"/>
      <c r="J142" s="55"/>
    </row>
    <row r="143" spans="1:10" ht="27.95" customHeight="1">
      <c r="A143" s="1289"/>
      <c r="B143" s="4471" t="s">
        <v>1102</v>
      </c>
      <c r="C143" s="4472"/>
      <c r="D143" s="4473"/>
      <c r="E143" s="116" t="s">
        <v>942</v>
      </c>
      <c r="F143" s="61"/>
      <c r="G143" s="61"/>
      <c r="H143" s="751"/>
      <c r="I143" s="130"/>
      <c r="J143" s="55"/>
    </row>
    <row r="144" spans="1:10" ht="27.95" customHeight="1">
      <c r="A144" s="1285"/>
      <c r="B144" s="850" t="s">
        <v>42</v>
      </c>
      <c r="C144" s="833">
        <v>25</v>
      </c>
      <c r="D144" s="834" t="s">
        <v>920</v>
      </c>
      <c r="E144" s="124"/>
      <c r="F144" s="62"/>
      <c r="G144" s="124"/>
      <c r="H144" s="732"/>
      <c r="I144" s="130"/>
      <c r="J144" s="55"/>
    </row>
    <row r="145" spans="1:10" ht="27.95" customHeight="1">
      <c r="A145" s="1285"/>
      <c r="B145" s="850" t="s">
        <v>39</v>
      </c>
      <c r="C145" s="833">
        <v>11</v>
      </c>
      <c r="D145" s="834" t="s">
        <v>920</v>
      </c>
      <c r="E145" s="124"/>
      <c r="F145" s="62"/>
      <c r="G145" s="62"/>
      <c r="H145" s="732"/>
      <c r="I145" s="36"/>
      <c r="J145" s="55"/>
    </row>
    <row r="146" spans="1:10" ht="27.95" customHeight="1">
      <c r="A146" s="1285"/>
      <c r="B146" s="850" t="s">
        <v>81</v>
      </c>
      <c r="C146" s="833">
        <v>9</v>
      </c>
      <c r="D146" s="834" t="s">
        <v>920</v>
      </c>
      <c r="E146" s="22"/>
      <c r="F146" s="22"/>
      <c r="G146" s="22"/>
      <c r="H146" s="751"/>
      <c r="I146" s="36"/>
      <c r="J146" s="55"/>
    </row>
    <row r="147" spans="1:10" ht="27.95" customHeight="1">
      <c r="A147" s="1285"/>
      <c r="B147" s="850" t="s">
        <v>44</v>
      </c>
      <c r="C147" s="833">
        <f>SUM(C144+C145+C146)</f>
        <v>45</v>
      </c>
      <c r="D147" s="834" t="s">
        <v>920</v>
      </c>
      <c r="E147" s="22"/>
      <c r="F147" s="22"/>
      <c r="G147" s="22"/>
      <c r="H147" s="744"/>
      <c r="I147" s="36"/>
      <c r="J147" s="55"/>
    </row>
    <row r="148" spans="1:10" ht="27.95" customHeight="1">
      <c r="A148" s="1285"/>
      <c r="B148" s="850"/>
      <c r="C148" s="1290"/>
      <c r="D148" s="856"/>
      <c r="E148" s="22"/>
      <c r="F148" s="22"/>
      <c r="G148" s="22"/>
      <c r="H148" s="743"/>
      <c r="I148" s="32"/>
      <c r="J148" s="55"/>
    </row>
    <row r="149" spans="1:10" ht="27.95" customHeight="1">
      <c r="A149" s="1291"/>
      <c r="B149" s="4468" t="s">
        <v>201</v>
      </c>
      <c r="C149" s="4469"/>
      <c r="D149" s="4470"/>
      <c r="E149" s="116" t="s">
        <v>936</v>
      </c>
      <c r="F149" s="116" t="s">
        <v>941</v>
      </c>
      <c r="G149" s="116" t="s">
        <v>942</v>
      </c>
      <c r="H149" s="732"/>
      <c r="I149" s="32"/>
      <c r="J149" s="55"/>
    </row>
    <row r="150" spans="1:10" ht="27.95" customHeight="1">
      <c r="A150" s="1285"/>
      <c r="B150" s="850" t="s">
        <v>189</v>
      </c>
      <c r="C150" s="840">
        <v>6</v>
      </c>
      <c r="D150" s="856" t="s">
        <v>190</v>
      </c>
      <c r="E150" s="116" t="s">
        <v>943</v>
      </c>
      <c r="F150" s="61"/>
      <c r="G150" s="23"/>
      <c r="H150" s="732"/>
      <c r="I150" s="130"/>
      <c r="J150" s="55"/>
    </row>
    <row r="151" spans="1:10" ht="27.95" customHeight="1">
      <c r="A151" s="1285"/>
      <c r="B151" s="850" t="s">
        <v>191</v>
      </c>
      <c r="C151" s="842">
        <v>6</v>
      </c>
      <c r="D151" s="856" t="s">
        <v>190</v>
      </c>
      <c r="E151" s="116" t="s">
        <v>942</v>
      </c>
      <c r="F151" s="61"/>
      <c r="G151" s="61"/>
      <c r="H151" s="744"/>
      <c r="I151" s="130"/>
      <c r="J151" s="55"/>
    </row>
    <row r="152" spans="1:10" ht="27.95" customHeight="1">
      <c r="A152" s="1285"/>
      <c r="B152" s="847" t="s">
        <v>26</v>
      </c>
      <c r="C152" s="842">
        <v>12</v>
      </c>
      <c r="D152" s="834" t="s">
        <v>190</v>
      </c>
      <c r="E152" s="124"/>
      <c r="F152" s="62"/>
      <c r="G152" s="62"/>
      <c r="H152" s="744"/>
      <c r="I152" s="31"/>
      <c r="J152" s="55"/>
    </row>
    <row r="153" spans="1:10" ht="27.95" customHeight="1">
      <c r="A153" s="1285"/>
      <c r="B153" s="847" t="s">
        <v>159</v>
      </c>
      <c r="C153" s="840">
        <f>SUM(C150:C152)</f>
        <v>24</v>
      </c>
      <c r="D153" s="834" t="s">
        <v>190</v>
      </c>
      <c r="E153" s="124"/>
      <c r="F153" s="62"/>
      <c r="G153" s="62"/>
      <c r="H153" s="743"/>
      <c r="I153" s="32"/>
      <c r="J153" s="55"/>
    </row>
    <row r="154" spans="1:10" ht="27.95" customHeight="1">
      <c r="A154" s="1285"/>
      <c r="B154" s="847"/>
      <c r="C154" s="1283"/>
      <c r="D154" s="834"/>
      <c r="E154" s="22"/>
      <c r="F154" s="22"/>
      <c r="G154" s="22"/>
      <c r="H154" s="751"/>
      <c r="I154" s="130"/>
      <c r="J154" s="55"/>
    </row>
    <row r="155" spans="1:10" ht="27.95" customHeight="1">
      <c r="A155" s="1291"/>
      <c r="B155" s="4468" t="s">
        <v>652</v>
      </c>
      <c r="C155" s="4469"/>
      <c r="D155" s="4470"/>
      <c r="E155" s="116" t="s">
        <v>936</v>
      </c>
      <c r="F155" s="116" t="s">
        <v>941</v>
      </c>
      <c r="G155" s="116" t="s">
        <v>942</v>
      </c>
      <c r="H155" s="732"/>
      <c r="I155" s="130"/>
      <c r="J155" s="55"/>
    </row>
    <row r="156" spans="1:10" ht="27.95" customHeight="1">
      <c r="A156" s="1285"/>
      <c r="B156" s="4468" t="s">
        <v>846</v>
      </c>
      <c r="C156" s="4469"/>
      <c r="D156" s="4470"/>
      <c r="E156" s="116" t="s">
        <v>943</v>
      </c>
      <c r="F156" s="61"/>
      <c r="G156" s="23"/>
      <c r="H156" s="754"/>
      <c r="I156" s="31"/>
      <c r="J156" s="55"/>
    </row>
    <row r="157" spans="1:10" ht="27.95" customHeight="1">
      <c r="A157" s="1285"/>
      <c r="B157" s="850" t="s">
        <v>48</v>
      </c>
      <c r="C157" s="833">
        <v>131</v>
      </c>
      <c r="D157" s="834" t="s">
        <v>182</v>
      </c>
      <c r="E157" s="116" t="s">
        <v>942</v>
      </c>
      <c r="F157" s="61"/>
      <c r="G157" s="61"/>
      <c r="H157" s="744"/>
      <c r="I157" s="31"/>
      <c r="J157" s="55"/>
    </row>
    <row r="158" spans="1:10" ht="27.95" customHeight="1">
      <c r="A158" s="1285"/>
      <c r="B158" s="850" t="s">
        <v>32</v>
      </c>
      <c r="C158" s="833">
        <v>107</v>
      </c>
      <c r="D158" s="834" t="s">
        <v>182</v>
      </c>
      <c r="E158" s="124"/>
      <c r="F158" s="62"/>
      <c r="G158" s="124"/>
      <c r="H158" s="744"/>
      <c r="I158" s="36"/>
      <c r="J158" s="55"/>
    </row>
    <row r="159" spans="1:10" ht="27.95" customHeight="1">
      <c r="A159" s="1285"/>
      <c r="B159" s="850" t="s">
        <v>81</v>
      </c>
      <c r="C159" s="833">
        <v>11</v>
      </c>
      <c r="D159" s="834" t="s">
        <v>182</v>
      </c>
      <c r="E159" s="124"/>
      <c r="F159" s="62"/>
      <c r="G159" s="124"/>
      <c r="H159" s="744"/>
      <c r="I159" s="36"/>
      <c r="J159" s="55"/>
    </row>
    <row r="160" spans="1:10" ht="27.95" customHeight="1">
      <c r="A160" s="1285"/>
      <c r="B160" s="853" t="s">
        <v>44</v>
      </c>
      <c r="C160" s="833">
        <f>C157+C158+C159</f>
        <v>249</v>
      </c>
      <c r="D160" s="834" t="s">
        <v>182</v>
      </c>
      <c r="E160" s="124"/>
      <c r="F160" s="62"/>
      <c r="G160" s="124"/>
      <c r="H160" s="744"/>
      <c r="I160" s="31"/>
      <c r="J160" s="55"/>
    </row>
    <row r="161" spans="1:10" ht="27.95" customHeight="1">
      <c r="A161" s="1285"/>
      <c r="B161" s="853"/>
      <c r="C161" s="1292"/>
      <c r="D161" s="1293"/>
      <c r="E161" s="124"/>
      <c r="F161" s="62"/>
      <c r="G161" s="124"/>
      <c r="H161" s="744"/>
      <c r="I161" s="31"/>
      <c r="J161" s="55"/>
    </row>
    <row r="162" spans="1:10" ht="27.95" customHeight="1">
      <c r="A162" s="1285"/>
      <c r="B162" s="853"/>
      <c r="C162" s="1292"/>
      <c r="D162" s="1293"/>
      <c r="E162" s="124"/>
      <c r="F162" s="63"/>
      <c r="G162" s="128"/>
      <c r="H162" s="732"/>
      <c r="I162" s="31"/>
      <c r="J162" s="55"/>
    </row>
    <row r="163" spans="1:10" ht="27.95" customHeight="1">
      <c r="A163" s="1285"/>
      <c r="B163" s="853"/>
      <c r="C163" s="1292"/>
      <c r="D163" s="1293"/>
      <c r="E163" s="124"/>
      <c r="F163" s="63"/>
      <c r="G163" s="128"/>
      <c r="H163" s="732"/>
      <c r="I163" s="31"/>
      <c r="J163" s="55"/>
    </row>
    <row r="164" spans="1:10" ht="27.95" customHeight="1">
      <c r="A164" s="1285"/>
      <c r="B164" s="853"/>
      <c r="C164" s="1292"/>
      <c r="D164" s="1293"/>
      <c r="E164" s="124"/>
      <c r="F164" s="63"/>
      <c r="G164" s="128"/>
      <c r="H164" s="732"/>
      <c r="I164" s="31"/>
      <c r="J164" s="55"/>
    </row>
    <row r="165" spans="1:10" ht="27.95" customHeight="1">
      <c r="A165" s="1285"/>
      <c r="B165" s="853"/>
      <c r="C165" s="1292"/>
      <c r="D165" s="1293"/>
      <c r="E165" s="124"/>
      <c r="F165" s="63"/>
      <c r="G165" s="128"/>
      <c r="H165" s="732"/>
      <c r="I165" s="31"/>
      <c r="J165" s="55"/>
    </row>
    <row r="166" spans="1:10" ht="27.95" customHeight="1">
      <c r="A166" s="1285"/>
      <c r="B166" s="853"/>
      <c r="C166" s="1292"/>
      <c r="D166" s="1293"/>
      <c r="E166" s="124"/>
      <c r="F166" s="63"/>
      <c r="G166" s="128"/>
      <c r="H166" s="744"/>
      <c r="I166" s="31"/>
      <c r="J166" s="55"/>
    </row>
    <row r="167" spans="1:10" ht="27.95" customHeight="1">
      <c r="A167" s="1285"/>
      <c r="B167" s="853"/>
      <c r="C167" s="1292"/>
      <c r="D167" s="1293"/>
      <c r="E167" s="22"/>
      <c r="F167" s="22"/>
      <c r="G167" s="22"/>
      <c r="H167" s="744"/>
      <c r="I167" s="31"/>
      <c r="J167" s="55"/>
    </row>
    <row r="168" spans="1:10" ht="27.95" customHeight="1">
      <c r="A168" s="1294"/>
      <c r="B168" s="1266"/>
      <c r="C168" s="1267"/>
      <c r="D168" s="1268"/>
      <c r="E168" s="76"/>
      <c r="F168" s="76"/>
      <c r="G168" s="76"/>
      <c r="H168" s="746"/>
      <c r="I168" s="69"/>
      <c r="J168" s="56"/>
    </row>
    <row r="169" spans="1:10" ht="27.95" customHeight="1">
      <c r="A169" s="1288" t="s">
        <v>202</v>
      </c>
      <c r="B169" s="4477" t="s">
        <v>661</v>
      </c>
      <c r="C169" s="4478"/>
      <c r="D169" s="4479"/>
      <c r="E169" s="114" t="s">
        <v>936</v>
      </c>
      <c r="F169" s="114" t="s">
        <v>941</v>
      </c>
      <c r="G169" s="114" t="s">
        <v>942</v>
      </c>
      <c r="H169" s="747"/>
      <c r="I169" s="115"/>
      <c r="J169" s="120"/>
    </row>
    <row r="170" spans="1:10" ht="27.95" customHeight="1">
      <c r="A170" s="1285"/>
      <c r="B170" s="4474" t="s">
        <v>662</v>
      </c>
      <c r="C170" s="4475"/>
      <c r="D170" s="4476"/>
      <c r="E170" s="116" t="s">
        <v>943</v>
      </c>
      <c r="F170" s="61"/>
      <c r="G170" s="23"/>
      <c r="H170" s="744"/>
      <c r="I170" s="31"/>
      <c r="J170" s="55"/>
    </row>
    <row r="171" spans="1:10" ht="27.95" customHeight="1">
      <c r="A171" s="1285"/>
      <c r="B171" s="847" t="s">
        <v>69</v>
      </c>
      <c r="C171" s="840">
        <v>15000</v>
      </c>
      <c r="D171" s="834" t="s">
        <v>193</v>
      </c>
      <c r="E171" s="116" t="s">
        <v>942</v>
      </c>
      <c r="F171" s="61"/>
      <c r="G171" s="61"/>
      <c r="H171" s="744"/>
      <c r="I171" s="31"/>
      <c r="J171" s="55"/>
    </row>
    <row r="172" spans="1:10" ht="27.95" customHeight="1">
      <c r="A172" s="1285"/>
      <c r="B172" s="847" t="s">
        <v>179</v>
      </c>
      <c r="C172" s="842">
        <v>15000</v>
      </c>
      <c r="D172" s="834" t="s">
        <v>193</v>
      </c>
      <c r="E172" s="124"/>
      <c r="F172" s="62"/>
      <c r="G172" s="124"/>
      <c r="H172" s="744"/>
      <c r="I172" s="31"/>
      <c r="J172" s="55"/>
    </row>
    <row r="173" spans="1:10" ht="27.95" customHeight="1">
      <c r="A173" s="1285"/>
      <c r="B173" s="847" t="s">
        <v>174</v>
      </c>
      <c r="C173" s="842">
        <v>14000</v>
      </c>
      <c r="D173" s="834" t="s">
        <v>193</v>
      </c>
      <c r="E173" s="627"/>
      <c r="F173" s="62"/>
      <c r="G173" s="124"/>
      <c r="H173" s="744"/>
      <c r="I173" s="31"/>
      <c r="J173" s="55"/>
    </row>
    <row r="174" spans="1:10" ht="27.95" customHeight="1">
      <c r="A174" s="1285"/>
      <c r="B174" s="847" t="s">
        <v>82</v>
      </c>
      <c r="C174" s="840">
        <f>SUM(C171:C173)</f>
        <v>44000</v>
      </c>
      <c r="D174" s="834" t="s">
        <v>193</v>
      </c>
      <c r="E174" s="124"/>
      <c r="F174" s="62"/>
      <c r="G174" s="124"/>
      <c r="H174" s="744"/>
      <c r="I174" s="31"/>
      <c r="J174" s="55"/>
    </row>
    <row r="175" spans="1:10" ht="27.95" customHeight="1">
      <c r="A175" s="1285"/>
      <c r="B175" s="847"/>
      <c r="C175" s="1283"/>
      <c r="D175" s="834"/>
      <c r="E175" s="124"/>
      <c r="F175" s="62"/>
      <c r="G175" s="124"/>
      <c r="H175" s="744"/>
      <c r="I175" s="31"/>
      <c r="J175" s="55"/>
    </row>
    <row r="176" spans="1:10" ht="27.95" customHeight="1">
      <c r="A176" s="1291"/>
      <c r="B176" s="4465" t="s">
        <v>847</v>
      </c>
      <c r="C176" s="4466"/>
      <c r="D176" s="4467"/>
      <c r="E176" s="116" t="s">
        <v>936</v>
      </c>
      <c r="F176" s="116" t="s">
        <v>941</v>
      </c>
      <c r="G176" s="116" t="s">
        <v>942</v>
      </c>
      <c r="H176" s="732"/>
      <c r="I176" s="31"/>
      <c r="J176" s="55"/>
    </row>
    <row r="177" spans="1:10" ht="27.95" customHeight="1">
      <c r="A177" s="1285"/>
      <c r="B177" s="850" t="s">
        <v>167</v>
      </c>
      <c r="C177" s="840">
        <v>150</v>
      </c>
      <c r="D177" s="856" t="s">
        <v>194</v>
      </c>
      <c r="E177" s="116" t="s">
        <v>943</v>
      </c>
      <c r="F177" s="61"/>
      <c r="G177" s="23"/>
      <c r="H177" s="732"/>
      <c r="I177" s="31"/>
      <c r="J177" s="55"/>
    </row>
    <row r="178" spans="1:10" ht="27.95" customHeight="1">
      <c r="A178" s="1295"/>
      <c r="B178" s="850" t="s">
        <v>166</v>
      </c>
      <c r="C178" s="842">
        <v>50</v>
      </c>
      <c r="D178" s="856" t="s">
        <v>194</v>
      </c>
      <c r="E178" s="116" t="s">
        <v>942</v>
      </c>
      <c r="F178" s="61"/>
      <c r="G178" s="61"/>
      <c r="H178" s="744"/>
      <c r="I178" s="31"/>
      <c r="J178" s="55"/>
    </row>
    <row r="179" spans="1:10" ht="27.95" customHeight="1">
      <c r="A179" s="1295"/>
      <c r="B179" s="850" t="s">
        <v>84</v>
      </c>
      <c r="C179" s="842">
        <v>50</v>
      </c>
      <c r="D179" s="856" t="s">
        <v>194</v>
      </c>
      <c r="E179" s="627"/>
      <c r="F179" s="62"/>
      <c r="G179" s="124"/>
      <c r="H179" s="744"/>
      <c r="I179" s="31"/>
      <c r="J179" s="55"/>
    </row>
    <row r="180" spans="1:10" ht="27.95" customHeight="1">
      <c r="A180" s="1295"/>
      <c r="B180" s="850" t="s">
        <v>192</v>
      </c>
      <c r="C180" s="842">
        <f>SUM(C177:C179)</f>
        <v>250</v>
      </c>
      <c r="D180" s="856" t="s">
        <v>194</v>
      </c>
      <c r="E180" s="124"/>
      <c r="F180" s="62"/>
      <c r="G180" s="124"/>
      <c r="H180" s="751"/>
      <c r="I180" s="130"/>
      <c r="J180" s="55"/>
    </row>
    <row r="181" spans="1:10" ht="27.95" customHeight="1">
      <c r="A181" s="1295"/>
      <c r="B181" s="1296"/>
      <c r="C181" s="1297"/>
      <c r="D181" s="856"/>
      <c r="E181" s="124"/>
      <c r="F181" s="62"/>
      <c r="G181" s="124"/>
      <c r="H181" s="751"/>
      <c r="I181" s="130"/>
      <c r="J181" s="55"/>
    </row>
    <row r="182" spans="1:10" ht="27.95" customHeight="1">
      <c r="A182" s="1291"/>
      <c r="B182" s="4465" t="s">
        <v>848</v>
      </c>
      <c r="C182" s="4466"/>
      <c r="D182" s="4467"/>
      <c r="E182" s="116" t="s">
        <v>936</v>
      </c>
      <c r="F182" s="116" t="s">
        <v>941</v>
      </c>
      <c r="G182" s="116" t="s">
        <v>942</v>
      </c>
      <c r="H182" s="751"/>
      <c r="I182" s="130"/>
      <c r="J182" s="55"/>
    </row>
    <row r="183" spans="1:10" ht="27.95" customHeight="1">
      <c r="A183" s="1295"/>
      <c r="B183" s="850" t="s">
        <v>167</v>
      </c>
      <c r="C183" s="840">
        <v>120</v>
      </c>
      <c r="D183" s="856" t="s">
        <v>194</v>
      </c>
      <c r="E183" s="116" t="s">
        <v>943</v>
      </c>
      <c r="F183" s="61"/>
      <c r="G183" s="23"/>
      <c r="H183" s="751"/>
      <c r="I183" s="130"/>
      <c r="J183" s="55"/>
    </row>
    <row r="184" spans="1:10" ht="27.95" customHeight="1">
      <c r="A184" s="1295"/>
      <c r="B184" s="850" t="s">
        <v>166</v>
      </c>
      <c r="C184" s="842">
        <v>120</v>
      </c>
      <c r="D184" s="856" t="s">
        <v>194</v>
      </c>
      <c r="E184" s="116" t="s">
        <v>942</v>
      </c>
      <c r="F184" s="61"/>
      <c r="G184" s="61"/>
      <c r="H184" s="751"/>
      <c r="I184" s="130"/>
      <c r="J184" s="55"/>
    </row>
    <row r="185" spans="1:10" ht="27.95" customHeight="1">
      <c r="A185" s="1295"/>
      <c r="B185" s="850" t="s">
        <v>84</v>
      </c>
      <c r="C185" s="842">
        <v>150</v>
      </c>
      <c r="D185" s="856" t="s">
        <v>194</v>
      </c>
      <c r="E185" s="627"/>
      <c r="F185" s="62"/>
      <c r="G185" s="124"/>
      <c r="H185" s="55"/>
      <c r="I185" s="55"/>
      <c r="J185" s="55"/>
    </row>
    <row r="186" spans="1:10" ht="27.95" customHeight="1">
      <c r="A186" s="1295"/>
      <c r="B186" s="847" t="s">
        <v>192</v>
      </c>
      <c r="C186" s="840">
        <f>SUM(C183:C185)</f>
        <v>390</v>
      </c>
      <c r="D186" s="834" t="s">
        <v>194</v>
      </c>
      <c r="E186" s="124"/>
      <c r="F186" s="62"/>
      <c r="G186" s="124"/>
      <c r="H186" s="55"/>
      <c r="I186" s="55"/>
      <c r="J186" s="55"/>
    </row>
    <row r="187" spans="1:10" ht="27.95" customHeight="1">
      <c r="A187" s="1275"/>
      <c r="B187" s="798"/>
      <c r="C187" s="825"/>
      <c r="D187" s="800"/>
      <c r="E187" s="22"/>
      <c r="F187" s="22"/>
      <c r="G187" s="22"/>
      <c r="H187" s="55"/>
      <c r="I187" s="55"/>
      <c r="J187" s="55"/>
    </row>
    <row r="188" spans="1:10" ht="27.95" customHeight="1">
      <c r="A188" s="1285"/>
      <c r="B188" s="847"/>
      <c r="C188" s="833"/>
      <c r="D188" s="834"/>
      <c r="E188" s="22"/>
      <c r="F188" s="22"/>
      <c r="G188" s="22"/>
      <c r="H188" s="55"/>
      <c r="I188" s="55"/>
      <c r="J188" s="55"/>
    </row>
    <row r="189" spans="1:10" ht="27.95" customHeight="1">
      <c r="A189" s="1285"/>
      <c r="B189" s="847"/>
      <c r="C189" s="833"/>
      <c r="D189" s="834"/>
      <c r="E189" s="22"/>
      <c r="F189" s="22"/>
      <c r="G189" s="22"/>
      <c r="H189" s="55"/>
      <c r="I189" s="55"/>
      <c r="J189" s="55"/>
    </row>
    <row r="190" spans="1:10" ht="27.95" customHeight="1">
      <c r="A190" s="1285"/>
      <c r="B190" s="847"/>
      <c r="C190" s="833"/>
      <c r="D190" s="834"/>
      <c r="E190" s="22"/>
      <c r="F190" s="22"/>
      <c r="G190" s="22"/>
      <c r="H190" s="55"/>
      <c r="I190" s="55"/>
      <c r="J190" s="55"/>
    </row>
    <row r="191" spans="1:10" ht="27.95" customHeight="1">
      <c r="A191" s="1285"/>
      <c r="B191" s="847"/>
      <c r="C191" s="833"/>
      <c r="D191" s="834"/>
      <c r="E191" s="22"/>
      <c r="F191" s="22"/>
      <c r="G191" s="22"/>
      <c r="H191" s="55"/>
      <c r="I191" s="55"/>
      <c r="J191" s="55"/>
    </row>
    <row r="192" spans="1:10" ht="27.95" customHeight="1">
      <c r="A192" s="1162"/>
      <c r="B192" s="844"/>
      <c r="C192" s="845"/>
      <c r="D192" s="846"/>
      <c r="E192" s="55"/>
      <c r="F192" s="55"/>
      <c r="G192" s="55"/>
      <c r="H192" s="55"/>
      <c r="I192" s="55"/>
      <c r="J192" s="55"/>
    </row>
    <row r="193" spans="1:10" ht="27.95" customHeight="1">
      <c r="A193" s="1162"/>
      <c r="B193" s="844"/>
      <c r="C193" s="845"/>
      <c r="D193" s="846"/>
      <c r="E193" s="55"/>
      <c r="F193" s="55"/>
      <c r="G193" s="55"/>
      <c r="H193" s="55"/>
      <c r="I193" s="55"/>
      <c r="J193" s="55"/>
    </row>
    <row r="194" spans="1:10" ht="27.95" customHeight="1">
      <c r="A194" s="1163"/>
      <c r="B194" s="1298"/>
      <c r="C194" s="1164"/>
      <c r="D194" s="846"/>
      <c r="E194" s="55"/>
      <c r="F194" s="55"/>
      <c r="G194" s="55"/>
      <c r="H194" s="55"/>
      <c r="I194" s="55"/>
      <c r="J194" s="55"/>
    </row>
    <row r="195" spans="1:10" ht="27.95" customHeight="1">
      <c r="A195" s="1162"/>
      <c r="B195" s="1298"/>
      <c r="C195" s="1164"/>
      <c r="D195" s="846"/>
      <c r="E195" s="55"/>
      <c r="F195" s="55"/>
      <c r="G195" s="55"/>
      <c r="H195" s="55"/>
      <c r="I195" s="55"/>
      <c r="J195" s="55"/>
    </row>
    <row r="196" spans="1:10" ht="27.95" customHeight="1">
      <c r="A196" s="56"/>
      <c r="B196" s="174"/>
      <c r="C196" s="175"/>
      <c r="D196" s="176"/>
      <c r="E196" s="56"/>
      <c r="F196" s="56"/>
      <c r="G196" s="56"/>
      <c r="H196" s="56"/>
      <c r="I196" s="56"/>
      <c r="J196" s="56"/>
    </row>
    <row r="197" spans="1:10" ht="27.95" customHeight="1">
      <c r="A197" s="587"/>
      <c r="B197" s="534"/>
      <c r="C197" s="534"/>
      <c r="D197" s="534"/>
      <c r="E197" s="534"/>
      <c r="F197" s="534"/>
      <c r="G197" s="534"/>
      <c r="H197" s="620"/>
      <c r="I197" s="534"/>
      <c r="J197" s="534"/>
    </row>
    <row r="198" spans="1:10" ht="27.95" customHeight="1">
      <c r="A198" s="537"/>
      <c r="B198" s="538" t="s">
        <v>660</v>
      </c>
      <c r="C198" s="538" t="s">
        <v>137</v>
      </c>
    </row>
    <row r="199" spans="1:10" ht="27.95" customHeight="1">
      <c r="A199" s="536"/>
      <c r="B199" s="538">
        <v>2</v>
      </c>
      <c r="C199" s="538">
        <v>24</v>
      </c>
      <c r="E199" s="133"/>
      <c r="F199" s="133"/>
      <c r="G199" s="133"/>
    </row>
    <row r="200" spans="1:10" ht="27.95" customHeight="1">
      <c r="E200" s="133"/>
      <c r="F200" s="133"/>
      <c r="G200" s="133"/>
    </row>
    <row r="201" spans="1:10" ht="27.95" customHeight="1">
      <c r="E201" s="133"/>
      <c r="F201" s="133"/>
      <c r="G201" s="133"/>
    </row>
    <row r="202" spans="1:10" ht="27.95" customHeight="1">
      <c r="E202" s="133"/>
      <c r="F202" s="133"/>
      <c r="G202" s="133"/>
    </row>
    <row r="203" spans="1:10" ht="27.95" customHeight="1">
      <c r="E203" s="779"/>
      <c r="F203" s="779"/>
      <c r="G203" s="779"/>
    </row>
  </sheetData>
  <mergeCells count="50">
    <mergeCell ref="H6:J6"/>
    <mergeCell ref="B1:D1"/>
    <mergeCell ref="B2:D2"/>
    <mergeCell ref="H3:J3"/>
    <mergeCell ref="H4:J4"/>
    <mergeCell ref="H5:J5"/>
    <mergeCell ref="H7:J7"/>
    <mergeCell ref="B12:D12"/>
    <mergeCell ref="B9:D9"/>
    <mergeCell ref="B10:D10"/>
    <mergeCell ref="B11:D11"/>
    <mergeCell ref="H9:J9"/>
    <mergeCell ref="H10:J10"/>
    <mergeCell ref="B121:D121"/>
    <mergeCell ref="B134:D134"/>
    <mergeCell ref="B122:D122"/>
    <mergeCell ref="B13:D13"/>
    <mergeCell ref="B78:D78"/>
    <mergeCell ref="B85:D85"/>
    <mergeCell ref="B91:D91"/>
    <mergeCell ref="B92:D92"/>
    <mergeCell ref="B29:D29"/>
    <mergeCell ref="B37:D37"/>
    <mergeCell ref="B38:D38"/>
    <mergeCell ref="B44:D44"/>
    <mergeCell ref="B45:D45"/>
    <mergeCell ref="B51:D51"/>
    <mergeCell ref="B70:D70"/>
    <mergeCell ref="B57:D57"/>
    <mergeCell ref="B182:D182"/>
    <mergeCell ref="B105:D105"/>
    <mergeCell ref="B106:D106"/>
    <mergeCell ref="B113:D113"/>
    <mergeCell ref="B114:D114"/>
    <mergeCell ref="B120:D120"/>
    <mergeCell ref="B141:D141"/>
    <mergeCell ref="B142:D142"/>
    <mergeCell ref="B143:D143"/>
    <mergeCell ref="B149:D149"/>
    <mergeCell ref="B155:D155"/>
    <mergeCell ref="B156:D156"/>
    <mergeCell ref="B128:D128"/>
    <mergeCell ref="B170:D170"/>
    <mergeCell ref="B176:D176"/>
    <mergeCell ref="B169:D169"/>
    <mergeCell ref="B63:D63"/>
    <mergeCell ref="B71:D71"/>
    <mergeCell ref="B99:D99"/>
    <mergeCell ref="B98:D98"/>
    <mergeCell ref="B77:D77"/>
  </mergeCells>
  <pageMargins left="0.59055118110236227" right="0.15748031496062992" top="0.59055118110236227" bottom="0.59055118110236227" header="0.31496062992125984" footer="0.15748031496062992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>
    <tabColor rgb="FF7030A0"/>
  </sheetPr>
  <dimension ref="A1:J57"/>
  <sheetViews>
    <sheetView view="pageBreakPreview" zoomScaleSheetLayoutView="100" workbookViewId="0">
      <selection activeCell="C165" sqref="C165"/>
    </sheetView>
  </sheetViews>
  <sheetFormatPr defaultColWidth="9" defaultRowHeight="27.95" customHeight="1"/>
  <cols>
    <col min="1" max="1" width="55.625" style="50" customWidth="1"/>
    <col min="2" max="2" width="16.625" style="50" customWidth="1"/>
    <col min="3" max="3" width="13.625" style="50" customWidth="1"/>
    <col min="4" max="4" width="34.625" style="50" customWidth="1"/>
    <col min="5" max="7" width="14.625" style="50" customWidth="1"/>
    <col min="8" max="8" width="13.375" style="615" customWidth="1"/>
    <col min="9" max="10" width="13.375" style="50" customWidth="1"/>
    <col min="11" max="16384" width="9" style="50"/>
  </cols>
  <sheetData>
    <row r="1" spans="1:10" ht="27.95" customHeight="1">
      <c r="A1" s="1" t="s">
        <v>1090</v>
      </c>
      <c r="B1" s="4422" t="s">
        <v>138</v>
      </c>
      <c r="C1" s="4422"/>
      <c r="D1" s="4422"/>
      <c r="E1" s="44"/>
      <c r="F1" s="43"/>
      <c r="G1" s="44"/>
      <c r="H1" s="609"/>
      <c r="I1" s="44"/>
      <c r="J1" s="44"/>
    </row>
    <row r="2" spans="1:10" ht="27.95" customHeight="1">
      <c r="A2" s="4" t="s">
        <v>0</v>
      </c>
      <c r="B2" s="4422" t="s">
        <v>140</v>
      </c>
      <c r="C2" s="4422"/>
      <c r="D2" s="4422"/>
      <c r="E2" s="45"/>
      <c r="F2" s="45"/>
      <c r="G2" s="45"/>
      <c r="H2" s="610"/>
      <c r="I2" s="45"/>
      <c r="J2" s="45"/>
    </row>
    <row r="3" spans="1:10" s="119" customFormat="1" ht="27.95" customHeight="1">
      <c r="A3" s="6" t="s">
        <v>2</v>
      </c>
      <c r="B3" s="6" t="s">
        <v>3</v>
      </c>
      <c r="C3" s="6"/>
      <c r="D3" s="6"/>
      <c r="E3" s="6" t="s">
        <v>4</v>
      </c>
      <c r="F3" s="6"/>
      <c r="G3" s="6"/>
      <c r="H3" s="4366" t="s">
        <v>5</v>
      </c>
      <c r="I3" s="4366"/>
      <c r="J3" s="4366"/>
    </row>
    <row r="4" spans="1:10" s="119" customFormat="1" ht="27.95" customHeight="1">
      <c r="A4" s="6" t="s">
        <v>6</v>
      </c>
      <c r="B4" s="49" t="s">
        <v>147</v>
      </c>
      <c r="C4" s="6"/>
      <c r="D4" s="6"/>
      <c r="E4" s="112" t="s">
        <v>1188</v>
      </c>
      <c r="F4" s="6"/>
      <c r="G4" s="6"/>
      <c r="H4" s="4367" t="s">
        <v>1188</v>
      </c>
      <c r="I4" s="4367"/>
      <c r="J4" s="4367"/>
    </row>
    <row r="5" spans="1:10" s="119" customFormat="1" ht="27.95" customHeight="1">
      <c r="A5" s="51" t="s">
        <v>123</v>
      </c>
      <c r="B5" s="49" t="s">
        <v>146</v>
      </c>
      <c r="C5" s="6"/>
      <c r="D5" s="6"/>
      <c r="E5" s="112"/>
      <c r="F5" s="6"/>
      <c r="G5" s="6"/>
      <c r="H5" s="4367"/>
      <c r="I5" s="4367"/>
      <c r="J5" s="4367"/>
    </row>
    <row r="6" spans="1:10" s="119" customFormat="1" ht="27.95" customHeight="1">
      <c r="A6" s="51" t="s">
        <v>226</v>
      </c>
      <c r="B6" s="6" t="s">
        <v>8</v>
      </c>
      <c r="C6" s="6"/>
      <c r="D6" s="6"/>
      <c r="E6" s="6" t="s">
        <v>11</v>
      </c>
      <c r="F6" s="6"/>
      <c r="G6" s="6"/>
      <c r="H6" s="4366" t="s">
        <v>12</v>
      </c>
      <c r="I6" s="4366"/>
      <c r="J6" s="4366"/>
    </row>
    <row r="7" spans="1:10" s="119" customFormat="1" ht="27.95" customHeight="1">
      <c r="A7" s="50"/>
      <c r="B7" s="49" t="s">
        <v>147</v>
      </c>
      <c r="C7" s="50"/>
      <c r="D7" s="50"/>
      <c r="E7" s="112" t="s">
        <v>1190</v>
      </c>
      <c r="F7" s="50"/>
      <c r="G7" s="50"/>
      <c r="H7" s="4367" t="s">
        <v>1195</v>
      </c>
      <c r="I7" s="4367"/>
      <c r="J7" s="4367"/>
    </row>
    <row r="8" spans="1:10" s="119" customFormat="1" ht="27.95" customHeight="1">
      <c r="A8" s="50"/>
      <c r="B8" s="49" t="s">
        <v>146</v>
      </c>
      <c r="C8" s="50"/>
      <c r="D8" s="50"/>
      <c r="E8" s="112" t="s">
        <v>1191</v>
      </c>
      <c r="F8" s="50"/>
      <c r="G8" s="50"/>
      <c r="H8" s="1596"/>
      <c r="I8" s="1596"/>
      <c r="J8" s="1596"/>
    </row>
    <row r="9" spans="1:10" s="119" customFormat="1" ht="27.95" customHeight="1">
      <c r="A9" s="50"/>
      <c r="B9" s="49"/>
      <c r="C9" s="50"/>
      <c r="D9" s="50"/>
      <c r="E9" s="112" t="s">
        <v>1192</v>
      </c>
      <c r="F9" s="50"/>
      <c r="G9" s="50"/>
      <c r="H9" s="4367" t="s">
        <v>1195</v>
      </c>
      <c r="I9" s="4367"/>
      <c r="J9" s="4367"/>
    </row>
    <row r="10" spans="1:10" s="119" customFormat="1" ht="27.95" customHeight="1">
      <c r="A10" s="50"/>
      <c r="B10" s="49"/>
      <c r="C10" s="50"/>
      <c r="D10" s="50"/>
      <c r="E10" s="112" t="s">
        <v>1191</v>
      </c>
      <c r="F10" s="50"/>
      <c r="G10" s="50"/>
      <c r="H10" s="1596"/>
      <c r="I10" s="1596"/>
      <c r="J10" s="1596"/>
    </row>
    <row r="11" spans="1:10" s="119" customFormat="1" ht="27.95" customHeight="1">
      <c r="A11" s="50"/>
      <c r="B11" s="49"/>
      <c r="C11" s="50"/>
      <c r="D11" s="50"/>
      <c r="E11" s="112" t="s">
        <v>1193</v>
      </c>
      <c r="F11" s="50"/>
      <c r="G11" s="50"/>
      <c r="H11" s="4367" t="s">
        <v>1196</v>
      </c>
      <c r="I11" s="4367"/>
      <c r="J11" s="4367"/>
    </row>
    <row r="12" spans="1:10" s="119" customFormat="1" ht="27.95" customHeight="1">
      <c r="A12" s="50"/>
      <c r="B12" s="49"/>
      <c r="C12" s="50"/>
      <c r="D12" s="50"/>
      <c r="E12" s="112" t="s">
        <v>1194</v>
      </c>
      <c r="F12" s="50"/>
      <c r="G12" s="50"/>
      <c r="H12" s="1596"/>
      <c r="I12" s="1596"/>
      <c r="J12" s="1596"/>
    </row>
    <row r="13" spans="1:10" s="8" customFormat="1" ht="27.95" customHeight="1">
      <c r="A13" s="46" t="s">
        <v>15</v>
      </c>
      <c r="B13" s="4334" t="s">
        <v>16</v>
      </c>
      <c r="C13" s="4335"/>
      <c r="D13" s="4336"/>
      <c r="E13" s="715">
        <v>10</v>
      </c>
      <c r="F13" s="716">
        <v>11</v>
      </c>
      <c r="G13" s="717">
        <v>12</v>
      </c>
      <c r="H13" s="4442" t="s">
        <v>933</v>
      </c>
      <c r="I13" s="4443"/>
      <c r="J13" s="4444"/>
    </row>
    <row r="14" spans="1:10" s="8" customFormat="1" ht="27.95" customHeight="1">
      <c r="A14" s="47" t="s">
        <v>17</v>
      </c>
      <c r="B14" s="4338" t="s">
        <v>18</v>
      </c>
      <c r="C14" s="4338"/>
      <c r="D14" s="4338"/>
      <c r="E14" s="718" t="s">
        <v>934</v>
      </c>
      <c r="F14" s="719" t="s">
        <v>935</v>
      </c>
      <c r="G14" s="720" t="s">
        <v>936</v>
      </c>
      <c r="H14" s="4455" t="s">
        <v>937</v>
      </c>
      <c r="I14" s="4456"/>
      <c r="J14" s="4457"/>
    </row>
    <row r="15" spans="1:10" s="8" customFormat="1" ht="27.95" customHeight="1">
      <c r="A15" s="48"/>
      <c r="B15" s="4340" t="s">
        <v>19</v>
      </c>
      <c r="C15" s="4340"/>
      <c r="D15" s="4340"/>
      <c r="E15" s="721"/>
      <c r="F15" s="722"/>
      <c r="G15" s="723" t="s">
        <v>938</v>
      </c>
      <c r="H15" s="724" t="s">
        <v>947</v>
      </c>
      <c r="I15" s="724" t="s">
        <v>948</v>
      </c>
      <c r="J15" s="724" t="s">
        <v>20</v>
      </c>
    </row>
    <row r="16" spans="1:10" ht="27.95" customHeight="1">
      <c r="A16" s="1341" t="s">
        <v>1205</v>
      </c>
      <c r="B16" s="4485" t="s">
        <v>1206</v>
      </c>
      <c r="C16" s="4486"/>
      <c r="D16" s="4487"/>
      <c r="E16" s="64" t="s">
        <v>936</v>
      </c>
      <c r="F16" s="64" t="s">
        <v>941</v>
      </c>
      <c r="G16" s="64" t="s">
        <v>942</v>
      </c>
      <c r="H16" s="20"/>
      <c r="I16" s="36"/>
      <c r="J16" s="55"/>
    </row>
    <row r="17" spans="1:10" ht="27.95" customHeight="1">
      <c r="A17" s="1011"/>
      <c r="B17" s="4488" t="s">
        <v>853</v>
      </c>
      <c r="C17" s="4489"/>
      <c r="D17" s="4490"/>
      <c r="E17" s="64" t="s">
        <v>943</v>
      </c>
      <c r="F17" s="64"/>
      <c r="G17" s="955"/>
      <c r="H17" s="26"/>
      <c r="I17" s="36"/>
      <c r="J17" s="55"/>
    </row>
    <row r="18" spans="1:10" ht="27.95" customHeight="1">
      <c r="A18" s="1342"/>
      <c r="B18" s="824" t="s">
        <v>23</v>
      </c>
      <c r="C18" s="825"/>
      <c r="D18" s="800"/>
      <c r="E18" s="64" t="s">
        <v>942</v>
      </c>
      <c r="F18" s="64"/>
      <c r="G18" s="62"/>
      <c r="H18" s="26"/>
      <c r="I18" s="36"/>
      <c r="J18" s="55"/>
    </row>
    <row r="19" spans="1:10" ht="27.95" customHeight="1">
      <c r="A19" s="1342"/>
      <c r="B19" s="824" t="s">
        <v>228</v>
      </c>
      <c r="C19" s="1597" t="s">
        <v>229</v>
      </c>
      <c r="D19" s="1598"/>
      <c r="E19" s="64"/>
      <c r="F19" s="64"/>
      <c r="G19" s="64"/>
      <c r="H19" s="26"/>
      <c r="I19" s="36"/>
      <c r="J19" s="55"/>
    </row>
    <row r="20" spans="1:10" ht="27.95" customHeight="1">
      <c r="A20" s="1342"/>
      <c r="B20" s="824" t="s">
        <v>26</v>
      </c>
      <c r="C20" s="1597" t="s">
        <v>230</v>
      </c>
      <c r="D20" s="1598"/>
      <c r="E20" s="64"/>
      <c r="F20" s="64"/>
      <c r="G20" s="64"/>
      <c r="H20" s="20"/>
      <c r="I20" s="36"/>
      <c r="J20" s="55"/>
    </row>
    <row r="21" spans="1:10" ht="27.95" customHeight="1">
      <c r="A21" s="1342"/>
      <c r="B21" s="824" t="s">
        <v>52</v>
      </c>
      <c r="C21" s="825"/>
      <c r="D21" s="800"/>
      <c r="E21" s="64"/>
      <c r="F21" s="64"/>
      <c r="G21" s="64"/>
      <c r="H21" s="20"/>
      <c r="I21" s="36"/>
      <c r="J21" s="55"/>
    </row>
    <row r="22" spans="1:10" ht="27.95" customHeight="1">
      <c r="A22" s="1342"/>
      <c r="B22" s="1343"/>
      <c r="C22" s="825"/>
      <c r="D22" s="800"/>
      <c r="E22" s="64"/>
      <c r="F22" s="64"/>
      <c r="G22" s="64"/>
      <c r="H22" s="20"/>
      <c r="I22" s="36"/>
      <c r="J22" s="55"/>
    </row>
    <row r="23" spans="1:10" ht="27.95" customHeight="1">
      <c r="A23" s="1341"/>
      <c r="B23" s="4488" t="s">
        <v>1207</v>
      </c>
      <c r="C23" s="4489"/>
      <c r="D23" s="4490"/>
      <c r="E23" s="64" t="s">
        <v>936</v>
      </c>
      <c r="F23" s="64" t="s">
        <v>941</v>
      </c>
      <c r="G23" s="64" t="s">
        <v>942</v>
      </c>
      <c r="H23" s="26"/>
      <c r="I23" s="26"/>
      <c r="J23" s="55"/>
    </row>
    <row r="24" spans="1:10" ht="27.95" customHeight="1">
      <c r="A24" s="1342"/>
      <c r="B24" s="4488" t="s">
        <v>231</v>
      </c>
      <c r="C24" s="4489"/>
      <c r="D24" s="4490"/>
      <c r="E24" s="64" t="s">
        <v>943</v>
      </c>
      <c r="F24" s="64"/>
      <c r="G24" s="955"/>
      <c r="H24" s="26"/>
      <c r="I24" s="26"/>
      <c r="J24" s="55"/>
    </row>
    <row r="25" spans="1:10" ht="27.95" customHeight="1">
      <c r="A25" s="1342"/>
      <c r="B25" s="824" t="s">
        <v>23</v>
      </c>
      <c r="C25" s="825"/>
      <c r="D25" s="800"/>
      <c r="E25" s="64" t="s">
        <v>942</v>
      </c>
      <c r="F25" s="64"/>
      <c r="G25" s="62"/>
      <c r="H25" s="26"/>
      <c r="I25" s="26"/>
      <c r="J25" s="55"/>
    </row>
    <row r="26" spans="1:10" ht="27.95" customHeight="1">
      <c r="A26" s="1342"/>
      <c r="B26" s="824" t="s">
        <v>191</v>
      </c>
      <c r="C26" s="4494" t="s">
        <v>232</v>
      </c>
      <c r="D26" s="4495"/>
      <c r="E26" s="64"/>
      <c r="F26" s="64"/>
      <c r="G26" s="62"/>
      <c r="H26" s="26"/>
      <c r="I26" s="26"/>
      <c r="J26" s="55"/>
    </row>
    <row r="27" spans="1:10" ht="27.95" customHeight="1">
      <c r="A27" s="1342"/>
      <c r="B27" s="824" t="s">
        <v>173</v>
      </c>
      <c r="C27" s="4494" t="s">
        <v>233</v>
      </c>
      <c r="D27" s="4495"/>
      <c r="E27" s="64"/>
      <c r="F27" s="64"/>
      <c r="G27" s="62"/>
      <c r="H27" s="26"/>
      <c r="I27" s="26"/>
      <c r="J27" s="55"/>
    </row>
    <row r="28" spans="1:10" ht="27.95" customHeight="1">
      <c r="A28" s="1616"/>
      <c r="B28" s="990" t="s">
        <v>27</v>
      </c>
      <c r="C28" s="1617"/>
      <c r="D28" s="804"/>
      <c r="E28" s="117"/>
      <c r="F28" s="117"/>
      <c r="G28" s="125"/>
      <c r="H28" s="74"/>
      <c r="I28" s="74"/>
      <c r="J28" s="56"/>
    </row>
    <row r="29" spans="1:10" ht="27.95" customHeight="1">
      <c r="A29" s="1001" t="s">
        <v>1208</v>
      </c>
      <c r="B29" s="4491" t="s">
        <v>1209</v>
      </c>
      <c r="C29" s="4492"/>
      <c r="D29" s="4493"/>
      <c r="E29" s="82" t="s">
        <v>936</v>
      </c>
      <c r="F29" s="82" t="s">
        <v>941</v>
      </c>
      <c r="G29" s="82" t="s">
        <v>942</v>
      </c>
      <c r="H29" s="73"/>
      <c r="I29" s="73"/>
      <c r="J29" s="120"/>
    </row>
    <row r="30" spans="1:10" ht="27.95" customHeight="1">
      <c r="A30" s="1295"/>
      <c r="B30" s="4496" t="s">
        <v>1103</v>
      </c>
      <c r="C30" s="4497"/>
      <c r="D30" s="4498"/>
      <c r="E30" s="64" t="s">
        <v>943</v>
      </c>
      <c r="F30" s="64"/>
      <c r="G30" s="955"/>
      <c r="H30" s="26"/>
      <c r="I30" s="26"/>
      <c r="J30" s="55"/>
    </row>
    <row r="31" spans="1:10" ht="27.95" customHeight="1">
      <c r="A31" s="1295"/>
      <c r="B31" s="824" t="s">
        <v>23</v>
      </c>
      <c r="C31" s="826"/>
      <c r="D31" s="827"/>
      <c r="E31" s="64" t="s">
        <v>942</v>
      </c>
      <c r="F31" s="64"/>
      <c r="G31" s="62"/>
      <c r="H31" s="55"/>
      <c r="I31" s="55"/>
      <c r="J31" s="55"/>
    </row>
    <row r="32" spans="1:10" ht="27.95" customHeight="1">
      <c r="A32" s="1295"/>
      <c r="B32" s="824" t="s">
        <v>179</v>
      </c>
      <c r="C32" s="828" t="s">
        <v>1189</v>
      </c>
      <c r="D32" s="829"/>
      <c r="E32" s="16"/>
      <c r="F32" s="16"/>
      <c r="G32" s="34"/>
      <c r="H32" s="55"/>
      <c r="I32" s="55"/>
      <c r="J32" s="55"/>
    </row>
    <row r="33" spans="1:10" ht="27.95" customHeight="1">
      <c r="A33" s="1295"/>
      <c r="B33" s="824" t="s">
        <v>94</v>
      </c>
      <c r="C33" s="828" t="s">
        <v>854</v>
      </c>
      <c r="D33" s="829"/>
      <c r="E33" s="16"/>
      <c r="F33" s="16"/>
      <c r="G33" s="34"/>
      <c r="H33" s="55"/>
      <c r="I33" s="55"/>
      <c r="J33" s="55"/>
    </row>
    <row r="34" spans="1:10" ht="27.95" customHeight="1">
      <c r="A34" s="1295"/>
      <c r="B34" s="824" t="s">
        <v>234</v>
      </c>
      <c r="C34" s="4432" t="s">
        <v>855</v>
      </c>
      <c r="D34" s="4433"/>
      <c r="E34" s="16"/>
      <c r="F34" s="16"/>
      <c r="G34" s="34"/>
      <c r="H34" s="55"/>
      <c r="I34" s="55"/>
      <c r="J34" s="55"/>
    </row>
    <row r="35" spans="1:10" ht="27.95" customHeight="1">
      <c r="A35" s="1295"/>
      <c r="B35" s="824"/>
      <c r="C35" s="4483"/>
      <c r="D35" s="4484"/>
      <c r="E35" s="16"/>
      <c r="F35" s="16"/>
      <c r="G35" s="34"/>
      <c r="H35" s="55"/>
      <c r="I35" s="55"/>
      <c r="J35" s="55"/>
    </row>
    <row r="36" spans="1:10" ht="27.95" customHeight="1">
      <c r="A36" s="55"/>
      <c r="B36" s="144"/>
      <c r="C36" s="133"/>
      <c r="D36" s="173"/>
      <c r="E36" s="55"/>
      <c r="F36" s="55"/>
      <c r="G36" s="55"/>
      <c r="H36" s="605"/>
      <c r="I36" s="55"/>
      <c r="J36" s="55"/>
    </row>
    <row r="37" spans="1:10" ht="27.95" customHeight="1">
      <c r="A37" s="55"/>
      <c r="B37" s="144"/>
      <c r="C37" s="133"/>
      <c r="D37" s="173"/>
      <c r="E37" s="55"/>
      <c r="F37" s="55"/>
      <c r="G37" s="55"/>
      <c r="H37" s="605"/>
      <c r="I37" s="55"/>
      <c r="J37" s="55"/>
    </row>
    <row r="38" spans="1:10" ht="27.95" customHeight="1">
      <c r="A38" s="55"/>
      <c r="B38" s="144"/>
      <c r="C38" s="133"/>
      <c r="D38" s="173"/>
      <c r="E38" s="55"/>
      <c r="F38" s="55"/>
      <c r="G38" s="55"/>
      <c r="H38" s="605"/>
      <c r="I38" s="55"/>
      <c r="J38" s="55"/>
    </row>
    <row r="39" spans="1:10" ht="27.95" customHeight="1">
      <c r="A39" s="55"/>
      <c r="B39" s="144"/>
      <c r="C39" s="133"/>
      <c r="D39" s="173"/>
      <c r="E39" s="55"/>
      <c r="F39" s="55"/>
      <c r="G39" s="55"/>
      <c r="H39" s="605"/>
      <c r="I39" s="55"/>
      <c r="J39" s="55"/>
    </row>
    <row r="40" spans="1:10" ht="27.95" customHeight="1">
      <c r="A40" s="55"/>
      <c r="B40" s="144"/>
      <c r="C40" s="133"/>
      <c r="D40" s="173"/>
      <c r="E40" s="55"/>
      <c r="F40" s="55"/>
      <c r="G40" s="55"/>
      <c r="H40" s="605"/>
      <c r="I40" s="55"/>
      <c r="J40" s="55"/>
    </row>
    <row r="41" spans="1:10" ht="27.95" customHeight="1">
      <c r="A41" s="55"/>
      <c r="B41" s="144"/>
      <c r="C41" s="133"/>
      <c r="D41" s="173"/>
      <c r="E41" s="55"/>
      <c r="F41" s="55"/>
      <c r="G41" s="55"/>
      <c r="H41" s="605"/>
      <c r="I41" s="55"/>
      <c r="J41" s="55"/>
    </row>
    <row r="42" spans="1:10" ht="27.95" customHeight="1">
      <c r="A42" s="55"/>
      <c r="B42" s="144"/>
      <c r="C42" s="133"/>
      <c r="D42" s="173"/>
      <c r="E42" s="55"/>
      <c r="F42" s="55"/>
      <c r="G42" s="55"/>
      <c r="H42" s="605"/>
      <c r="I42" s="55"/>
      <c r="J42" s="55"/>
    </row>
    <row r="43" spans="1:10" ht="27.95" customHeight="1">
      <c r="A43" s="55"/>
      <c r="B43" s="144"/>
      <c r="C43" s="133"/>
      <c r="D43" s="173"/>
      <c r="E43" s="55"/>
      <c r="F43" s="55"/>
      <c r="G43" s="55"/>
      <c r="H43" s="605"/>
      <c r="I43" s="55"/>
      <c r="J43" s="55"/>
    </row>
    <row r="44" spans="1:10" ht="27.95" customHeight="1">
      <c r="A44" s="55"/>
      <c r="B44" s="144"/>
      <c r="C44" s="133"/>
      <c r="D44" s="173"/>
      <c r="E44" s="55"/>
      <c r="F44" s="55"/>
      <c r="G44" s="55"/>
      <c r="H44" s="605"/>
      <c r="I44" s="55"/>
      <c r="J44" s="55"/>
    </row>
    <row r="45" spans="1:10" ht="27.95" customHeight="1">
      <c r="A45" s="55"/>
      <c r="B45" s="144"/>
      <c r="C45" s="133"/>
      <c r="D45" s="173"/>
      <c r="E45" s="55"/>
      <c r="F45" s="55"/>
      <c r="G45" s="55"/>
      <c r="H45" s="605"/>
      <c r="I45" s="55"/>
      <c r="J45" s="55"/>
    </row>
    <row r="46" spans="1:10" ht="27.95" customHeight="1">
      <c r="A46" s="55"/>
      <c r="B46" s="144"/>
      <c r="C46" s="133"/>
      <c r="D46" s="173"/>
      <c r="E46" s="55"/>
      <c r="F46" s="55"/>
      <c r="G46" s="55"/>
      <c r="H46" s="605"/>
      <c r="I46" s="55"/>
      <c r="J46" s="55"/>
    </row>
    <row r="47" spans="1:10" ht="27.95" customHeight="1">
      <c r="A47" s="55"/>
      <c r="B47" s="144"/>
      <c r="C47" s="133"/>
      <c r="D47" s="173"/>
      <c r="E47" s="55"/>
      <c r="F47" s="55"/>
      <c r="G47" s="55"/>
      <c r="H47" s="605"/>
      <c r="I47" s="55"/>
      <c r="J47" s="55"/>
    </row>
    <row r="48" spans="1:10" ht="27.95" customHeight="1">
      <c r="A48" s="55"/>
      <c r="B48" s="144"/>
      <c r="C48" s="133"/>
      <c r="D48" s="173"/>
      <c r="E48" s="55"/>
      <c r="F48" s="55"/>
      <c r="G48" s="55"/>
      <c r="H48" s="605"/>
      <c r="I48" s="55"/>
      <c r="J48" s="55"/>
    </row>
    <row r="49" spans="1:10" ht="27.95" customHeight="1">
      <c r="A49" s="55"/>
      <c r="B49" s="144"/>
      <c r="C49" s="133"/>
      <c r="D49" s="173"/>
      <c r="E49" s="55"/>
      <c r="F49" s="55"/>
      <c r="G49" s="55"/>
      <c r="H49" s="605"/>
      <c r="I49" s="55"/>
      <c r="J49" s="55"/>
    </row>
    <row r="50" spans="1:10" ht="27.95" customHeight="1">
      <c r="A50" s="55"/>
      <c r="B50" s="144"/>
      <c r="C50" s="133"/>
      <c r="D50" s="173"/>
      <c r="E50" s="55"/>
      <c r="F50" s="55"/>
      <c r="G50" s="55"/>
      <c r="H50" s="605"/>
      <c r="I50" s="55"/>
      <c r="J50" s="55"/>
    </row>
    <row r="51" spans="1:10" ht="27.95" customHeight="1">
      <c r="A51" s="55"/>
      <c r="B51" s="144"/>
      <c r="C51" s="133"/>
      <c r="D51" s="173"/>
      <c r="E51" s="55"/>
      <c r="F51" s="55"/>
      <c r="G51" s="55"/>
      <c r="H51" s="605"/>
      <c r="I51" s="55"/>
      <c r="J51" s="55"/>
    </row>
    <row r="52" spans="1:10" ht="27.95" customHeight="1">
      <c r="A52" s="55"/>
      <c r="B52" s="144"/>
      <c r="C52" s="133"/>
      <c r="D52" s="173"/>
      <c r="E52" s="55"/>
      <c r="F52" s="55"/>
      <c r="G52" s="55"/>
      <c r="H52" s="605"/>
      <c r="I52" s="55"/>
      <c r="J52" s="55"/>
    </row>
    <row r="53" spans="1:10" ht="27.95" customHeight="1">
      <c r="A53" s="55"/>
      <c r="B53" s="144"/>
      <c r="C53" s="133"/>
      <c r="D53" s="173"/>
      <c r="E53" s="55"/>
      <c r="F53" s="55"/>
      <c r="G53" s="55"/>
      <c r="H53" s="605"/>
      <c r="I53" s="55"/>
      <c r="J53" s="55"/>
    </row>
    <row r="54" spans="1:10" ht="27.95" customHeight="1">
      <c r="A54" s="55"/>
      <c r="B54" s="144"/>
      <c r="C54" s="133"/>
      <c r="D54" s="173"/>
      <c r="E54" s="55"/>
      <c r="F54" s="55"/>
      <c r="G54" s="55"/>
      <c r="H54" s="605"/>
      <c r="I54" s="55"/>
      <c r="J54" s="55"/>
    </row>
    <row r="55" spans="1:10" ht="27.95" customHeight="1">
      <c r="A55" s="55"/>
      <c r="B55" s="144"/>
      <c r="C55" s="133"/>
      <c r="D55" s="173"/>
      <c r="E55" s="55"/>
      <c r="F55" s="55"/>
      <c r="G55" s="55"/>
      <c r="H55" s="605"/>
      <c r="I55" s="55"/>
      <c r="J55" s="55"/>
    </row>
    <row r="56" spans="1:10" ht="27.95" customHeight="1">
      <c r="A56" s="56"/>
      <c r="B56" s="174"/>
      <c r="C56" s="175"/>
      <c r="D56" s="176"/>
      <c r="E56" s="56"/>
      <c r="F56" s="56"/>
      <c r="G56" s="56"/>
      <c r="H56" s="614"/>
      <c r="I56" s="56"/>
      <c r="J56" s="56"/>
    </row>
    <row r="57" spans="1:10" ht="27.95" customHeight="1">
      <c r="A57" s="534"/>
      <c r="B57" s="534"/>
      <c r="C57" s="534"/>
      <c r="D57" s="534"/>
      <c r="E57" s="534"/>
      <c r="F57" s="534"/>
      <c r="G57" s="534"/>
      <c r="H57" s="620"/>
      <c r="I57" s="534"/>
      <c r="J57" s="534"/>
    </row>
  </sheetData>
  <mergeCells count="24">
    <mergeCell ref="C34:D34"/>
    <mergeCell ref="C35:D35"/>
    <mergeCell ref="B16:D16"/>
    <mergeCell ref="B17:D17"/>
    <mergeCell ref="B29:D29"/>
    <mergeCell ref="B23:D23"/>
    <mergeCell ref="B24:D24"/>
    <mergeCell ref="C26:D26"/>
    <mergeCell ref="C27:D27"/>
    <mergeCell ref="B30:D30"/>
    <mergeCell ref="B15:D15"/>
    <mergeCell ref="H9:J9"/>
    <mergeCell ref="H11:J11"/>
    <mergeCell ref="B1:D1"/>
    <mergeCell ref="B2:D2"/>
    <mergeCell ref="H3:J3"/>
    <mergeCell ref="H4:J4"/>
    <mergeCell ref="H5:J5"/>
    <mergeCell ref="H6:J6"/>
    <mergeCell ref="H7:J7"/>
    <mergeCell ref="B13:D13"/>
    <mergeCell ref="H13:J13"/>
    <mergeCell ref="B14:D14"/>
    <mergeCell ref="H14:J14"/>
  </mergeCells>
  <pageMargins left="0.59055118110236227" right="0.15748031496062992" top="0.59055118110236227" bottom="0.59055118110236227" header="0.31496062992125984" footer="0.15748031496062992"/>
  <pageSetup paperSize="9" scale="6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>
    <tabColor rgb="FF7030A0"/>
  </sheetPr>
  <dimension ref="A1:J61"/>
  <sheetViews>
    <sheetView view="pageBreakPreview" zoomScaleNormal="80" zoomScaleSheetLayoutView="100" workbookViewId="0">
      <selection activeCell="C165" sqref="C165"/>
    </sheetView>
  </sheetViews>
  <sheetFormatPr defaultColWidth="9" defaultRowHeight="22.5"/>
  <cols>
    <col min="1" max="1" width="55.625" style="50" customWidth="1"/>
    <col min="2" max="2" width="16.625" style="50" customWidth="1"/>
    <col min="3" max="3" width="13.625" style="50" customWidth="1"/>
    <col min="4" max="4" width="34.625" style="50" customWidth="1"/>
    <col min="5" max="7" width="14.625" style="50" customWidth="1"/>
    <col min="8" max="8" width="13.625" style="615" customWidth="1"/>
    <col min="9" max="10" width="13.625" style="50" customWidth="1"/>
    <col min="11" max="16384" width="9" style="50"/>
  </cols>
  <sheetData>
    <row r="1" spans="1:10" ht="27.95" customHeight="1">
      <c r="A1" s="1" t="s">
        <v>1090</v>
      </c>
      <c r="B1" s="4422" t="s">
        <v>138</v>
      </c>
      <c r="C1" s="4422"/>
      <c r="D1" s="4422"/>
      <c r="E1" s="44"/>
      <c r="F1" s="43"/>
      <c r="G1" s="44"/>
      <c r="H1" s="609"/>
      <c r="I1" s="44"/>
      <c r="J1" s="44"/>
    </row>
    <row r="2" spans="1:10" ht="27.95" customHeight="1">
      <c r="A2" s="4" t="s">
        <v>0</v>
      </c>
      <c r="B2" s="4422" t="s">
        <v>140</v>
      </c>
      <c r="C2" s="4422"/>
      <c r="D2" s="4422"/>
      <c r="E2" s="45"/>
      <c r="F2" s="45"/>
      <c r="G2" s="45"/>
      <c r="H2" s="610"/>
      <c r="I2" s="45"/>
      <c r="J2" s="45"/>
    </row>
    <row r="3" spans="1:10" s="119" customFormat="1" ht="27.95" customHeight="1">
      <c r="A3" s="6" t="s">
        <v>2</v>
      </c>
      <c r="B3" s="6" t="s">
        <v>3</v>
      </c>
      <c r="C3" s="6"/>
      <c r="D3" s="6"/>
      <c r="E3" s="6" t="s">
        <v>4</v>
      </c>
      <c r="F3" s="6"/>
      <c r="G3" s="6"/>
      <c r="H3" s="4366" t="s">
        <v>5</v>
      </c>
      <c r="I3" s="4366"/>
      <c r="J3" s="4366"/>
    </row>
    <row r="4" spans="1:10" s="119" customFormat="1" ht="27.95" customHeight="1">
      <c r="A4" s="6" t="s">
        <v>6</v>
      </c>
      <c r="B4" s="49" t="s">
        <v>147</v>
      </c>
      <c r="C4" s="6"/>
      <c r="D4" s="6"/>
      <c r="E4" s="112" t="s">
        <v>1188</v>
      </c>
      <c r="F4" s="6"/>
      <c r="G4" s="6"/>
      <c r="H4" s="4367" t="s">
        <v>1188</v>
      </c>
      <c r="I4" s="4367"/>
      <c r="J4" s="4367"/>
    </row>
    <row r="5" spans="1:10" s="119" customFormat="1" ht="27.95" customHeight="1">
      <c r="A5" s="51" t="s">
        <v>123</v>
      </c>
      <c r="B5" s="49" t="s">
        <v>146</v>
      </c>
      <c r="C5" s="6"/>
      <c r="D5" s="6"/>
      <c r="E5" s="112"/>
      <c r="F5" s="6"/>
      <c r="G5" s="6"/>
      <c r="H5" s="4367"/>
      <c r="I5" s="4367"/>
      <c r="J5" s="4367"/>
    </row>
    <row r="6" spans="1:10" s="119" customFormat="1" ht="27.95" customHeight="1">
      <c r="A6" s="51" t="s">
        <v>226</v>
      </c>
      <c r="B6" s="6" t="s">
        <v>8</v>
      </c>
      <c r="C6" s="6"/>
      <c r="D6" s="6"/>
      <c r="E6" s="6" t="s">
        <v>11</v>
      </c>
      <c r="F6" s="6"/>
      <c r="G6" s="6"/>
      <c r="H6" s="4366" t="s">
        <v>12</v>
      </c>
      <c r="I6" s="4366"/>
      <c r="J6" s="4366"/>
    </row>
    <row r="7" spans="1:10" s="119" customFormat="1" ht="27.95" customHeight="1">
      <c r="A7" s="50"/>
      <c r="B7" s="49" t="s">
        <v>147</v>
      </c>
      <c r="C7" s="50"/>
      <c r="D7" s="50"/>
      <c r="E7" s="112" t="s">
        <v>631</v>
      </c>
      <c r="F7" s="50"/>
      <c r="G7" s="50"/>
      <c r="H7" s="4367" t="s">
        <v>979</v>
      </c>
      <c r="I7" s="4367"/>
      <c r="J7" s="4367"/>
    </row>
    <row r="8" spans="1:10" s="119" customFormat="1" ht="27.95" customHeight="1">
      <c r="A8" s="50"/>
      <c r="B8" s="49" t="s">
        <v>146</v>
      </c>
      <c r="C8" s="50"/>
      <c r="D8" s="50"/>
      <c r="E8" s="112"/>
      <c r="F8" s="50"/>
      <c r="G8" s="50"/>
      <c r="H8" s="607"/>
      <c r="I8" s="523"/>
      <c r="J8" s="523"/>
    </row>
    <row r="9" spans="1:10" s="8" customFormat="1" ht="27.95" customHeight="1">
      <c r="A9" s="46" t="s">
        <v>15</v>
      </c>
      <c r="B9" s="4334" t="s">
        <v>16</v>
      </c>
      <c r="C9" s="4335"/>
      <c r="D9" s="4336"/>
      <c r="E9" s="715">
        <v>10</v>
      </c>
      <c r="F9" s="716">
        <v>11</v>
      </c>
      <c r="G9" s="717">
        <v>12</v>
      </c>
      <c r="H9" s="4442" t="s">
        <v>933</v>
      </c>
      <c r="I9" s="4443"/>
      <c r="J9" s="4444"/>
    </row>
    <row r="10" spans="1:10" s="8" customFormat="1" ht="27.95" customHeight="1">
      <c r="A10" s="47" t="s">
        <v>17</v>
      </c>
      <c r="B10" s="4338" t="s">
        <v>18</v>
      </c>
      <c r="C10" s="4338"/>
      <c r="D10" s="4338"/>
      <c r="E10" s="718" t="s">
        <v>934</v>
      </c>
      <c r="F10" s="719" t="s">
        <v>935</v>
      </c>
      <c r="G10" s="720" t="s">
        <v>936</v>
      </c>
      <c r="H10" s="4455" t="s">
        <v>937</v>
      </c>
      <c r="I10" s="4456"/>
      <c r="J10" s="4457"/>
    </row>
    <row r="11" spans="1:10" s="8" customFormat="1" ht="27.95" customHeight="1">
      <c r="A11" s="48"/>
      <c r="B11" s="4340" t="s">
        <v>19</v>
      </c>
      <c r="C11" s="4340"/>
      <c r="D11" s="4340"/>
      <c r="E11" s="721"/>
      <c r="F11" s="722"/>
      <c r="G11" s="723" t="s">
        <v>938</v>
      </c>
      <c r="H11" s="724" t="s">
        <v>947</v>
      </c>
      <c r="I11" s="724" t="s">
        <v>948</v>
      </c>
      <c r="J11" s="724" t="s">
        <v>20</v>
      </c>
    </row>
    <row r="12" spans="1:10" ht="27.95" customHeight="1">
      <c r="A12" s="1229" t="s">
        <v>1210</v>
      </c>
      <c r="B12" s="4502" t="s">
        <v>1211</v>
      </c>
      <c r="C12" s="4502"/>
      <c r="D12" s="4502"/>
      <c r="E12" s="114" t="s">
        <v>936</v>
      </c>
      <c r="F12" s="114" t="s">
        <v>941</v>
      </c>
      <c r="G12" s="114" t="s">
        <v>942</v>
      </c>
      <c r="H12" s="78"/>
      <c r="I12" s="78"/>
      <c r="J12" s="120"/>
    </row>
    <row r="13" spans="1:10" ht="27.95" customHeight="1">
      <c r="A13" s="67"/>
      <c r="B13" s="839" t="s">
        <v>69</v>
      </c>
      <c r="C13" s="840">
        <v>5000</v>
      </c>
      <c r="D13" s="841" t="s">
        <v>203</v>
      </c>
      <c r="E13" s="116" t="s">
        <v>943</v>
      </c>
      <c r="F13" s="61"/>
      <c r="G13" s="23" t="s">
        <v>22</v>
      </c>
      <c r="H13" s="35"/>
      <c r="I13" s="36"/>
      <c r="J13" s="55"/>
    </row>
    <row r="14" spans="1:10" ht="27.95" customHeight="1">
      <c r="A14" s="424"/>
      <c r="B14" s="839" t="s">
        <v>39</v>
      </c>
      <c r="C14" s="842">
        <v>2000</v>
      </c>
      <c r="D14" s="841" t="s">
        <v>203</v>
      </c>
      <c r="E14" s="116" t="s">
        <v>942</v>
      </c>
      <c r="F14" s="61"/>
      <c r="G14" s="61"/>
      <c r="H14" s="20"/>
      <c r="I14" s="31"/>
      <c r="J14" s="55"/>
    </row>
    <row r="15" spans="1:10" ht="27.95" customHeight="1">
      <c r="A15" s="136"/>
      <c r="B15" s="839" t="s">
        <v>46</v>
      </c>
      <c r="C15" s="842">
        <v>1000</v>
      </c>
      <c r="D15" s="841" t="s">
        <v>203</v>
      </c>
      <c r="E15" s="627"/>
      <c r="F15" s="63"/>
      <c r="G15" s="63"/>
      <c r="H15" s="35"/>
      <c r="I15" s="31"/>
      <c r="J15" s="55"/>
    </row>
    <row r="16" spans="1:10" ht="27.95" customHeight="1">
      <c r="A16" s="137"/>
      <c r="B16" s="1599" t="s">
        <v>41</v>
      </c>
      <c r="C16" s="842">
        <f>SUM(C13:C15)</f>
        <v>8000</v>
      </c>
      <c r="D16" s="841" t="s">
        <v>203</v>
      </c>
      <c r="E16" s="64"/>
      <c r="F16" s="63"/>
      <c r="G16" s="63"/>
      <c r="H16" s="35"/>
      <c r="I16" s="36"/>
      <c r="J16" s="55"/>
    </row>
    <row r="17" spans="1:10" ht="27.95" customHeight="1">
      <c r="A17" s="138"/>
      <c r="B17" s="1599" t="s">
        <v>36</v>
      </c>
      <c r="C17" s="1600"/>
      <c r="D17" s="843"/>
      <c r="E17" s="64"/>
      <c r="F17" s="63"/>
      <c r="G17" s="63"/>
      <c r="H17" s="20"/>
      <c r="I17" s="36"/>
      <c r="J17" s="55"/>
    </row>
    <row r="18" spans="1:10" ht="27.95" customHeight="1">
      <c r="A18" s="138"/>
      <c r="B18" s="1618"/>
      <c r="C18" s="1619"/>
      <c r="D18" s="1601"/>
      <c r="E18" s="63"/>
      <c r="F18" s="63"/>
      <c r="G18" s="139"/>
      <c r="H18" s="36"/>
      <c r="I18" s="140"/>
      <c r="J18" s="55"/>
    </row>
    <row r="19" spans="1:10" ht="27.95" customHeight="1">
      <c r="A19" s="12"/>
      <c r="B19" s="4451" t="s">
        <v>1212</v>
      </c>
      <c r="C19" s="4452"/>
      <c r="D19" s="4453"/>
      <c r="E19" s="116" t="s">
        <v>936</v>
      </c>
      <c r="F19" s="116" t="s">
        <v>941</v>
      </c>
      <c r="G19" s="116" t="s">
        <v>942</v>
      </c>
      <c r="H19" s="31"/>
      <c r="I19" s="31"/>
      <c r="J19" s="55"/>
    </row>
    <row r="20" spans="1:10" ht="27.95" customHeight="1">
      <c r="A20" s="12"/>
      <c r="B20" s="839" t="s">
        <v>167</v>
      </c>
      <c r="C20" s="842">
        <v>90</v>
      </c>
      <c r="D20" s="841" t="s">
        <v>203</v>
      </c>
      <c r="E20" s="116" t="s">
        <v>943</v>
      </c>
      <c r="F20" s="61"/>
      <c r="G20" s="23" t="s">
        <v>22</v>
      </c>
      <c r="H20" s="35"/>
      <c r="I20" s="31"/>
      <c r="J20" s="55"/>
    </row>
    <row r="21" spans="1:10" ht="27.95" customHeight="1">
      <c r="A21" s="135"/>
      <c r="B21" s="839" t="s">
        <v>166</v>
      </c>
      <c r="C21" s="842">
        <v>539</v>
      </c>
      <c r="D21" s="841" t="s">
        <v>203</v>
      </c>
      <c r="E21" s="116" t="s">
        <v>942</v>
      </c>
      <c r="F21" s="61"/>
      <c r="G21" s="61"/>
      <c r="H21" s="20"/>
      <c r="I21" s="36"/>
      <c r="J21" s="55"/>
    </row>
    <row r="22" spans="1:10" ht="27.95" customHeight="1">
      <c r="A22" s="141"/>
      <c r="B22" s="839" t="s">
        <v>204</v>
      </c>
      <c r="C22" s="842">
        <v>52</v>
      </c>
      <c r="D22" s="841" t="s">
        <v>203</v>
      </c>
      <c r="E22" s="627"/>
      <c r="F22" s="63"/>
      <c r="G22" s="63"/>
      <c r="H22" s="35"/>
      <c r="I22" s="36"/>
      <c r="J22" s="55"/>
    </row>
    <row r="23" spans="1:10" ht="27.95" customHeight="1">
      <c r="A23" s="141"/>
      <c r="B23" s="839" t="s">
        <v>192</v>
      </c>
      <c r="C23" s="842">
        <f>SUM(C20:C22)</f>
        <v>681</v>
      </c>
      <c r="D23" s="841" t="s">
        <v>203</v>
      </c>
      <c r="E23" s="64"/>
      <c r="F23" s="63"/>
      <c r="G23" s="63"/>
      <c r="H23" s="35"/>
      <c r="I23" s="36"/>
      <c r="J23" s="55"/>
    </row>
    <row r="24" spans="1:10" ht="27.95" customHeight="1">
      <c r="A24" s="118"/>
      <c r="B24" s="1599" t="s">
        <v>36</v>
      </c>
      <c r="C24" s="1600"/>
      <c r="D24" s="1601"/>
      <c r="E24" s="68"/>
      <c r="F24" s="68"/>
      <c r="G24" s="68"/>
      <c r="H24" s="32"/>
      <c r="I24" s="32"/>
      <c r="J24" s="55"/>
    </row>
    <row r="25" spans="1:10" ht="27.95" customHeight="1">
      <c r="A25" s="118"/>
      <c r="B25" s="1599"/>
      <c r="C25" s="1600"/>
      <c r="D25" s="1601"/>
      <c r="E25" s="68"/>
      <c r="F25" s="68"/>
      <c r="G25" s="68"/>
      <c r="H25" s="32"/>
      <c r="I25" s="32"/>
      <c r="J25" s="55"/>
    </row>
    <row r="26" spans="1:10" ht="27.95" customHeight="1">
      <c r="A26" s="118"/>
      <c r="B26" s="1599"/>
      <c r="C26" s="1600"/>
      <c r="D26" s="1601"/>
      <c r="E26" s="68"/>
      <c r="F26" s="68"/>
      <c r="G26" s="68"/>
      <c r="H26" s="32"/>
      <c r="I26" s="32"/>
      <c r="J26" s="55"/>
    </row>
    <row r="27" spans="1:10" ht="27.95" customHeight="1">
      <c r="A27" s="118"/>
      <c r="B27" s="1599"/>
      <c r="C27" s="1600"/>
      <c r="D27" s="1601"/>
      <c r="E27" s="68"/>
      <c r="F27" s="68"/>
      <c r="G27" s="68"/>
      <c r="H27" s="32"/>
      <c r="I27" s="32"/>
      <c r="J27" s="55"/>
    </row>
    <row r="28" spans="1:10" ht="27.95" customHeight="1">
      <c r="A28" s="631"/>
      <c r="B28" s="978"/>
      <c r="C28" s="1620"/>
      <c r="D28" s="1377"/>
      <c r="E28" s="632"/>
      <c r="F28" s="632"/>
      <c r="G28" s="632"/>
      <c r="H28" s="71"/>
      <c r="I28" s="71"/>
      <c r="J28" s="56"/>
    </row>
    <row r="29" spans="1:10" ht="27.95" customHeight="1">
      <c r="A29" s="1414" t="s">
        <v>1213</v>
      </c>
      <c r="B29" s="4499" t="s">
        <v>1214</v>
      </c>
      <c r="C29" s="4500"/>
      <c r="D29" s="4501"/>
      <c r="E29" s="114" t="s">
        <v>936</v>
      </c>
      <c r="F29" s="114" t="s">
        <v>941</v>
      </c>
      <c r="G29" s="114" t="s">
        <v>942</v>
      </c>
      <c r="H29" s="115"/>
      <c r="I29" s="115"/>
      <c r="J29" s="120"/>
    </row>
    <row r="30" spans="1:10" ht="27.95" customHeight="1">
      <c r="A30" s="16"/>
      <c r="B30" s="839" t="s">
        <v>42</v>
      </c>
      <c r="C30" s="842">
        <v>500</v>
      </c>
      <c r="D30" s="841" t="s">
        <v>203</v>
      </c>
      <c r="E30" s="116" t="s">
        <v>943</v>
      </c>
      <c r="F30" s="61"/>
      <c r="G30" s="23" t="s">
        <v>22</v>
      </c>
      <c r="H30" s="35"/>
      <c r="I30" s="31"/>
      <c r="J30" s="55"/>
    </row>
    <row r="31" spans="1:10" ht="27.95" customHeight="1">
      <c r="A31" s="142"/>
      <c r="B31" s="839" t="s">
        <v>98</v>
      </c>
      <c r="C31" s="842">
        <v>500</v>
      </c>
      <c r="D31" s="841" t="s">
        <v>203</v>
      </c>
      <c r="E31" s="116" t="s">
        <v>942</v>
      </c>
      <c r="F31" s="61"/>
      <c r="G31" s="61"/>
      <c r="H31" s="20"/>
      <c r="I31" s="36"/>
      <c r="J31" s="55"/>
    </row>
    <row r="32" spans="1:10" ht="27.95" customHeight="1">
      <c r="A32" s="142"/>
      <c r="B32" s="839" t="s">
        <v>84</v>
      </c>
      <c r="C32" s="842">
        <v>500</v>
      </c>
      <c r="D32" s="841" t="s">
        <v>203</v>
      </c>
      <c r="E32" s="627"/>
      <c r="F32" s="63"/>
      <c r="G32" s="63"/>
      <c r="H32" s="35"/>
      <c r="I32" s="36"/>
      <c r="J32" s="55"/>
    </row>
    <row r="33" spans="1:10" ht="27.95" customHeight="1">
      <c r="A33" s="142"/>
      <c r="B33" s="1599" t="s">
        <v>41</v>
      </c>
      <c r="C33" s="842">
        <f>SUM(C30:C32)</f>
        <v>1500</v>
      </c>
      <c r="D33" s="841" t="s">
        <v>203</v>
      </c>
      <c r="E33" s="63"/>
      <c r="F33" s="63"/>
      <c r="G33" s="139"/>
      <c r="H33" s="35"/>
      <c r="I33" s="140"/>
      <c r="J33" s="55"/>
    </row>
    <row r="34" spans="1:10" ht="27.95" customHeight="1">
      <c r="A34" s="142"/>
      <c r="B34" s="1599" t="s">
        <v>36</v>
      </c>
      <c r="C34" s="1600"/>
      <c r="D34" s="1601"/>
      <c r="E34" s="64"/>
      <c r="F34" s="64"/>
      <c r="G34" s="64"/>
      <c r="H34" s="130"/>
      <c r="I34" s="130"/>
      <c r="J34" s="55"/>
    </row>
    <row r="35" spans="1:10" ht="27.95" customHeight="1">
      <c r="A35" s="126"/>
      <c r="B35" s="1599"/>
      <c r="C35" s="1600"/>
      <c r="D35" s="1601"/>
      <c r="E35" s="116"/>
      <c r="F35" s="61"/>
      <c r="G35" s="61"/>
      <c r="H35" s="20"/>
      <c r="I35" s="31"/>
      <c r="J35" s="55"/>
    </row>
    <row r="36" spans="1:10" ht="27.95" customHeight="1">
      <c r="A36" s="55"/>
      <c r="B36" s="844"/>
      <c r="C36" s="845"/>
      <c r="D36" s="846"/>
      <c r="E36" s="55"/>
      <c r="F36" s="55"/>
      <c r="G36" s="55"/>
      <c r="H36" s="55"/>
      <c r="I36" s="55"/>
      <c r="J36" s="55"/>
    </row>
    <row r="37" spans="1:10" ht="27.95" customHeight="1">
      <c r="A37" s="55"/>
      <c r="B37" s="844"/>
      <c r="C37" s="845"/>
      <c r="D37" s="846"/>
      <c r="E37" s="55"/>
      <c r="F37" s="55"/>
      <c r="G37" s="55"/>
      <c r="H37" s="55"/>
      <c r="I37" s="55"/>
      <c r="J37" s="55"/>
    </row>
    <row r="38" spans="1:10" ht="27.95" customHeight="1">
      <c r="A38" s="551"/>
      <c r="B38" s="560"/>
      <c r="C38" s="552"/>
      <c r="D38" s="173"/>
      <c r="E38" s="55"/>
      <c r="F38" s="55"/>
      <c r="G38" s="55"/>
      <c r="H38" s="55"/>
      <c r="I38" s="55"/>
      <c r="J38" s="55"/>
    </row>
    <row r="39" spans="1:10" ht="27.95" customHeight="1">
      <c r="A39" s="55"/>
      <c r="B39" s="560"/>
      <c r="C39" s="552"/>
      <c r="D39" s="173"/>
      <c r="E39" s="55"/>
      <c r="F39" s="55"/>
      <c r="G39" s="55"/>
      <c r="H39" s="55"/>
      <c r="I39" s="55"/>
      <c r="J39" s="55"/>
    </row>
    <row r="40" spans="1:10" ht="27.95" customHeight="1">
      <c r="A40" s="55"/>
      <c r="B40" s="133"/>
      <c r="C40" s="133"/>
      <c r="D40" s="133"/>
      <c r="E40" s="55"/>
      <c r="F40" s="55"/>
      <c r="G40" s="55"/>
      <c r="H40" s="55"/>
      <c r="I40" s="55"/>
      <c r="J40" s="55"/>
    </row>
    <row r="41" spans="1:10" ht="27.95" customHeight="1">
      <c r="A41" s="55"/>
      <c r="B41" s="133"/>
      <c r="C41" s="133"/>
      <c r="D41" s="133"/>
      <c r="E41" s="55"/>
      <c r="F41" s="55"/>
      <c r="G41" s="55"/>
      <c r="H41" s="55"/>
      <c r="I41" s="55"/>
      <c r="J41" s="55"/>
    </row>
    <row r="42" spans="1:10" ht="27.95" customHeight="1">
      <c r="A42" s="55"/>
      <c r="B42" s="133"/>
      <c r="C42" s="133"/>
      <c r="D42" s="133"/>
      <c r="E42" s="55"/>
      <c r="F42" s="55"/>
      <c r="G42" s="55"/>
      <c r="H42" s="55"/>
      <c r="I42" s="55"/>
      <c r="J42" s="55"/>
    </row>
    <row r="43" spans="1:10" ht="27.95" customHeight="1">
      <c r="A43" s="55"/>
      <c r="B43" s="133"/>
      <c r="C43" s="133"/>
      <c r="D43" s="133"/>
      <c r="E43" s="55"/>
      <c r="F43" s="55"/>
      <c r="G43" s="55"/>
      <c r="H43" s="55"/>
      <c r="I43" s="55"/>
      <c r="J43" s="55"/>
    </row>
    <row r="44" spans="1:10" ht="27.95" customHeight="1">
      <c r="A44" s="55"/>
      <c r="B44" s="133"/>
      <c r="C44" s="133"/>
      <c r="D44" s="133"/>
      <c r="E44" s="55"/>
      <c r="F44" s="55"/>
      <c r="G44" s="55"/>
      <c r="H44" s="55"/>
      <c r="I44" s="55"/>
      <c r="J44" s="55"/>
    </row>
    <row r="45" spans="1:10" ht="27.95" customHeight="1">
      <c r="A45" s="55"/>
      <c r="B45" s="133"/>
      <c r="C45" s="133"/>
      <c r="D45" s="133"/>
      <c r="E45" s="55"/>
      <c r="F45" s="55"/>
      <c r="G45" s="55"/>
      <c r="H45" s="55"/>
      <c r="I45" s="55"/>
      <c r="J45" s="55"/>
    </row>
    <row r="46" spans="1:10" ht="27.95" customHeight="1">
      <c r="A46" s="55"/>
      <c r="B46" s="133"/>
      <c r="C46" s="133"/>
      <c r="D46" s="133"/>
      <c r="E46" s="55"/>
      <c r="F46" s="55"/>
      <c r="G46" s="55"/>
      <c r="H46" s="55"/>
      <c r="I46" s="55"/>
      <c r="J46" s="55"/>
    </row>
    <row r="47" spans="1:10" ht="27.95" customHeight="1">
      <c r="A47" s="55"/>
      <c r="B47" s="133"/>
      <c r="C47" s="133"/>
      <c r="D47" s="133"/>
      <c r="E47" s="55"/>
      <c r="F47" s="55"/>
      <c r="G47" s="55"/>
      <c r="H47" s="55"/>
      <c r="I47" s="55"/>
      <c r="J47" s="55"/>
    </row>
    <row r="48" spans="1:10" ht="27.95" customHeight="1">
      <c r="A48" s="55"/>
      <c r="B48" s="133"/>
      <c r="C48" s="133"/>
      <c r="D48" s="133"/>
      <c r="E48" s="55"/>
      <c r="F48" s="55"/>
      <c r="G48" s="55"/>
      <c r="H48" s="55"/>
      <c r="I48" s="55"/>
      <c r="J48" s="55"/>
    </row>
    <row r="49" spans="1:10" ht="27.95" customHeight="1">
      <c r="A49" s="55"/>
      <c r="B49" s="133"/>
      <c r="C49" s="133"/>
      <c r="D49" s="133"/>
      <c r="E49" s="55"/>
      <c r="F49" s="55"/>
      <c r="G49" s="55"/>
      <c r="H49" s="55"/>
      <c r="I49" s="55"/>
      <c r="J49" s="55"/>
    </row>
    <row r="50" spans="1:10" ht="27.95" customHeight="1">
      <c r="A50" s="55"/>
      <c r="B50" s="133"/>
      <c r="C50" s="133"/>
      <c r="D50" s="133"/>
      <c r="E50" s="55"/>
      <c r="F50" s="55"/>
      <c r="G50" s="55"/>
      <c r="H50" s="55"/>
      <c r="I50" s="55"/>
      <c r="J50" s="55"/>
    </row>
    <row r="51" spans="1:10" ht="27.95" customHeight="1">
      <c r="A51" s="55"/>
      <c r="B51" s="133"/>
      <c r="C51" s="133"/>
      <c r="D51" s="133"/>
      <c r="E51" s="55"/>
      <c r="F51" s="55"/>
      <c r="G51" s="55"/>
      <c r="H51" s="55"/>
      <c r="I51" s="55"/>
      <c r="J51" s="55"/>
    </row>
    <row r="52" spans="1:10" ht="27.95" customHeight="1">
      <c r="A52" s="55"/>
      <c r="B52" s="144"/>
      <c r="C52" s="133"/>
      <c r="D52" s="173"/>
      <c r="E52" s="55"/>
      <c r="F52" s="55"/>
      <c r="G52" s="55"/>
      <c r="H52" s="55"/>
      <c r="I52" s="55"/>
      <c r="J52" s="55"/>
    </row>
    <row r="53" spans="1:10" ht="27.95" customHeight="1">
      <c r="A53" s="55"/>
      <c r="B53" s="144"/>
      <c r="C53" s="133"/>
      <c r="D53" s="173"/>
      <c r="E53" s="55"/>
      <c r="F53" s="55"/>
      <c r="G53" s="55"/>
      <c r="H53" s="55"/>
      <c r="I53" s="55"/>
      <c r="J53" s="55"/>
    </row>
    <row r="54" spans="1:10" ht="27.95" customHeight="1">
      <c r="A54" s="55"/>
      <c r="B54" s="144"/>
      <c r="C54" s="133"/>
      <c r="D54" s="173"/>
      <c r="E54" s="55"/>
      <c r="F54" s="55"/>
      <c r="G54" s="55"/>
      <c r="H54" s="55"/>
      <c r="I54" s="55"/>
      <c r="J54" s="55"/>
    </row>
    <row r="55" spans="1:10" ht="27.95" customHeight="1">
      <c r="A55" s="55"/>
      <c r="B55" s="144"/>
      <c r="C55" s="133"/>
      <c r="D55" s="173"/>
      <c r="E55" s="55"/>
      <c r="F55" s="55"/>
      <c r="G55" s="55"/>
      <c r="H55" s="55"/>
      <c r="I55" s="55"/>
      <c r="J55" s="55"/>
    </row>
    <row r="56" spans="1:10" ht="27.95" customHeight="1">
      <c r="A56" s="55"/>
      <c r="B56" s="144"/>
      <c r="C56" s="133"/>
      <c r="D56" s="173"/>
      <c r="E56" s="55"/>
      <c r="F56" s="55"/>
      <c r="G56" s="55"/>
      <c r="H56" s="55"/>
      <c r="I56" s="55"/>
      <c r="J56" s="55"/>
    </row>
    <row r="57" spans="1:10">
      <c r="A57" s="56"/>
      <c r="B57" s="174"/>
      <c r="C57" s="175"/>
      <c r="D57" s="176"/>
      <c r="E57" s="175"/>
      <c r="F57" s="175"/>
      <c r="G57" s="175"/>
      <c r="H57" s="175"/>
      <c r="I57" s="175"/>
      <c r="J57" s="176"/>
    </row>
    <row r="58" spans="1:10">
      <c r="A58" s="426"/>
      <c r="B58" s="428" t="s">
        <v>660</v>
      </c>
      <c r="C58" s="428" t="s">
        <v>137</v>
      </c>
      <c r="H58" s="50"/>
    </row>
    <row r="59" spans="1:10">
      <c r="B59" s="428">
        <v>2</v>
      </c>
      <c r="C59" s="428">
        <v>3</v>
      </c>
    </row>
    <row r="60" spans="1:10">
      <c r="A60" s="426"/>
      <c r="B60" s="428"/>
      <c r="C60" s="428"/>
    </row>
    <row r="61" spans="1:10">
      <c r="B61" s="428"/>
      <c r="C61" s="428"/>
    </row>
  </sheetData>
  <mergeCells count="15">
    <mergeCell ref="H9:J9"/>
    <mergeCell ref="H10:J10"/>
    <mergeCell ref="H3:J3"/>
    <mergeCell ref="H4:J4"/>
    <mergeCell ref="H5:J5"/>
    <mergeCell ref="H6:J6"/>
    <mergeCell ref="H7:J7"/>
    <mergeCell ref="B29:D29"/>
    <mergeCell ref="B19:D19"/>
    <mergeCell ref="B12:D12"/>
    <mergeCell ref="B11:D11"/>
    <mergeCell ref="B1:D1"/>
    <mergeCell ref="B2:D2"/>
    <mergeCell ref="B9:D9"/>
    <mergeCell ref="B10:D10"/>
  </mergeCells>
  <pageMargins left="0.59055118110236227" right="0.15748031496062992" top="0.59055118110236227" bottom="0.59055118110236227" header="0.31496062992125984" footer="0.15748031496062992"/>
  <pageSetup paperSize="9" scale="6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>
    <tabColor rgb="FF7030A0"/>
  </sheetPr>
  <dimension ref="A1:J87"/>
  <sheetViews>
    <sheetView view="pageBreakPreview" topLeftCell="A10" zoomScaleNormal="60" zoomScaleSheetLayoutView="100" workbookViewId="0">
      <selection activeCell="C165" sqref="C165"/>
    </sheetView>
  </sheetViews>
  <sheetFormatPr defaultColWidth="9" defaultRowHeight="27.95" customHeight="1"/>
  <cols>
    <col min="1" max="1" width="55.625" style="50" customWidth="1"/>
    <col min="2" max="2" width="16.625" style="50" customWidth="1"/>
    <col min="3" max="3" width="13.625" style="50" customWidth="1"/>
    <col min="4" max="4" width="34.625" style="50" customWidth="1"/>
    <col min="5" max="7" width="14.625" style="50" customWidth="1"/>
    <col min="8" max="8" width="13.625" style="615" customWidth="1"/>
    <col min="9" max="10" width="13.625" style="50" customWidth="1"/>
    <col min="11" max="16384" width="9" style="50"/>
  </cols>
  <sheetData>
    <row r="1" spans="1:10" ht="27.95" customHeight="1">
      <c r="A1" s="1" t="s">
        <v>1090</v>
      </c>
      <c r="B1" s="4422" t="s">
        <v>138</v>
      </c>
      <c r="C1" s="4422"/>
      <c r="D1" s="4422"/>
      <c r="E1" s="44"/>
      <c r="F1" s="43"/>
      <c r="G1" s="44"/>
      <c r="H1" s="609"/>
      <c r="I1" s="44"/>
      <c r="J1" s="44"/>
    </row>
    <row r="2" spans="1:10" ht="27.95" customHeight="1">
      <c r="A2" s="4" t="s">
        <v>0</v>
      </c>
      <c r="B2" s="4422" t="s">
        <v>140</v>
      </c>
      <c r="C2" s="4422"/>
      <c r="D2" s="4422"/>
      <c r="E2" s="45"/>
      <c r="F2" s="45"/>
      <c r="G2" s="45"/>
      <c r="H2" s="610"/>
      <c r="I2" s="45"/>
      <c r="J2" s="45"/>
    </row>
    <row r="3" spans="1:10" ht="27.95" customHeight="1">
      <c r="A3" s="6" t="s">
        <v>2</v>
      </c>
      <c r="B3" s="6" t="s">
        <v>3</v>
      </c>
      <c r="C3" s="6"/>
      <c r="D3" s="6"/>
      <c r="E3" s="6" t="s">
        <v>4</v>
      </c>
      <c r="F3" s="6"/>
      <c r="G3" s="6"/>
      <c r="H3" s="4366" t="s">
        <v>5</v>
      </c>
      <c r="I3" s="4366"/>
      <c r="J3" s="4366"/>
    </row>
    <row r="4" spans="1:10" ht="27.95" customHeight="1">
      <c r="A4" s="6" t="s">
        <v>6</v>
      </c>
      <c r="B4" s="51" t="s">
        <v>849</v>
      </c>
      <c r="C4" s="6"/>
      <c r="D4" s="6"/>
      <c r="E4" s="112" t="s">
        <v>205</v>
      </c>
      <c r="F4" s="6"/>
      <c r="G4" s="6"/>
      <c r="H4" s="4367" t="s">
        <v>207</v>
      </c>
      <c r="I4" s="4367"/>
      <c r="J4" s="4367"/>
    </row>
    <row r="5" spans="1:10" ht="27.95" customHeight="1">
      <c r="A5" s="51" t="s">
        <v>123</v>
      </c>
      <c r="B5" s="51"/>
      <c r="C5" s="6"/>
      <c r="D5" s="6"/>
      <c r="E5" s="112" t="s">
        <v>206</v>
      </c>
      <c r="F5" s="6"/>
      <c r="G5" s="6"/>
      <c r="H5" s="52"/>
      <c r="I5" s="113"/>
      <c r="J5" s="113"/>
    </row>
    <row r="6" spans="1:10" ht="27.95" customHeight="1">
      <c r="A6" s="51" t="s">
        <v>226</v>
      </c>
      <c r="B6" s="6" t="s">
        <v>8</v>
      </c>
      <c r="C6" s="6"/>
      <c r="D6" s="6"/>
      <c r="E6" s="6" t="s">
        <v>11</v>
      </c>
      <c r="F6" s="6"/>
      <c r="G6" s="6"/>
      <c r="H6" s="4366" t="s">
        <v>12</v>
      </c>
      <c r="I6" s="4366"/>
      <c r="J6" s="4366"/>
    </row>
    <row r="7" spans="1:10" ht="27.95" customHeight="1">
      <c r="B7" s="51" t="s">
        <v>849</v>
      </c>
      <c r="C7" s="6"/>
      <c r="D7" s="6"/>
      <c r="E7" s="112" t="s">
        <v>205</v>
      </c>
      <c r="F7" s="6"/>
      <c r="G7" s="6"/>
      <c r="H7" s="4367" t="s">
        <v>207</v>
      </c>
      <c r="I7" s="4367"/>
      <c r="J7" s="4367"/>
    </row>
    <row r="8" spans="1:10" ht="27.95" customHeight="1">
      <c r="B8" s="51"/>
      <c r="C8" s="6"/>
      <c r="D8" s="6"/>
      <c r="E8" s="112" t="s">
        <v>637</v>
      </c>
      <c r="F8" s="6"/>
      <c r="G8" s="6"/>
      <c r="H8" s="607"/>
      <c r="I8" s="523"/>
      <c r="J8" s="523"/>
    </row>
    <row r="9" spans="1:10" ht="27.95" customHeight="1">
      <c r="B9" s="51"/>
      <c r="C9" s="6"/>
      <c r="D9" s="6"/>
      <c r="E9" s="112" t="s">
        <v>1197</v>
      </c>
      <c r="F9" s="6"/>
      <c r="G9" s="6"/>
      <c r="H9" s="79"/>
      <c r="I9" s="79"/>
      <c r="J9" s="79"/>
    </row>
    <row r="10" spans="1:10" ht="27.95" customHeight="1">
      <c r="B10" s="6"/>
      <c r="C10" s="6"/>
      <c r="D10" s="6"/>
      <c r="E10" s="112" t="s">
        <v>1198</v>
      </c>
      <c r="F10" s="6"/>
      <c r="G10" s="6"/>
      <c r="H10" s="4367" t="s">
        <v>1199</v>
      </c>
      <c r="I10" s="4367"/>
      <c r="J10" s="4367"/>
    </row>
    <row r="11" spans="1:10" ht="27.95" customHeight="1">
      <c r="B11" s="6"/>
      <c r="C11" s="6"/>
      <c r="D11" s="6"/>
      <c r="E11" s="112" t="s">
        <v>1200</v>
      </c>
      <c r="F11" s="6"/>
      <c r="G11" s="6"/>
      <c r="H11" s="4367" t="s">
        <v>1199</v>
      </c>
      <c r="I11" s="4367"/>
      <c r="J11" s="4367"/>
    </row>
    <row r="12" spans="1:10" ht="27.95" customHeight="1">
      <c r="B12" s="6"/>
      <c r="C12" s="6"/>
      <c r="D12" s="6"/>
      <c r="E12" s="112" t="s">
        <v>1201</v>
      </c>
      <c r="F12" s="6"/>
      <c r="G12" s="6"/>
      <c r="H12" s="4367" t="s">
        <v>1199</v>
      </c>
      <c r="I12" s="4367"/>
      <c r="J12" s="4367"/>
    </row>
    <row r="13" spans="1:10" ht="27.95" customHeight="1">
      <c r="B13" s="6"/>
      <c r="C13" s="6"/>
      <c r="D13" s="6"/>
      <c r="E13" s="112" t="s">
        <v>1202</v>
      </c>
      <c r="F13" s="6"/>
      <c r="G13" s="6"/>
      <c r="H13" s="1596"/>
      <c r="I13" s="1596"/>
      <c r="J13" s="1596"/>
    </row>
    <row r="14" spans="1:10" ht="27.95" customHeight="1">
      <c r="B14" s="6"/>
      <c r="C14" s="6"/>
      <c r="D14" s="6"/>
      <c r="E14" s="112" t="s">
        <v>1203</v>
      </c>
      <c r="F14" s="6"/>
      <c r="G14" s="6"/>
      <c r="H14" s="4367" t="s">
        <v>1199</v>
      </c>
      <c r="I14" s="4367"/>
      <c r="J14" s="4367"/>
    </row>
    <row r="15" spans="1:10" ht="27.95" customHeight="1">
      <c r="B15" s="6"/>
      <c r="C15" s="6"/>
      <c r="D15" s="6"/>
      <c r="E15" s="112" t="s">
        <v>1204</v>
      </c>
      <c r="F15" s="6"/>
      <c r="G15" s="6"/>
      <c r="H15" s="52"/>
      <c r="I15" s="53"/>
      <c r="J15" s="53"/>
    </row>
    <row r="16" spans="1:10" s="8" customFormat="1" ht="27.95" customHeight="1">
      <c r="A16" s="46" t="s">
        <v>15</v>
      </c>
      <c r="B16" s="4334" t="s">
        <v>16</v>
      </c>
      <c r="C16" s="4335"/>
      <c r="D16" s="4336"/>
      <c r="E16" s="633">
        <v>10</v>
      </c>
      <c r="F16" s="46">
        <v>11</v>
      </c>
      <c r="G16" s="634">
        <v>12</v>
      </c>
      <c r="H16" s="4334" t="s">
        <v>933</v>
      </c>
      <c r="I16" s="4335"/>
      <c r="J16" s="4336"/>
    </row>
    <row r="17" spans="1:10" s="8" customFormat="1" ht="27.95" customHeight="1">
      <c r="A17" s="47" t="s">
        <v>17</v>
      </c>
      <c r="B17" s="4338" t="s">
        <v>18</v>
      </c>
      <c r="C17" s="4338"/>
      <c r="D17" s="4338"/>
      <c r="E17" s="635" t="s">
        <v>934</v>
      </c>
      <c r="F17" s="47" t="s">
        <v>935</v>
      </c>
      <c r="G17" s="636" t="s">
        <v>936</v>
      </c>
      <c r="H17" s="4337" t="s">
        <v>937</v>
      </c>
      <c r="I17" s="4338"/>
      <c r="J17" s="4365"/>
    </row>
    <row r="18" spans="1:10" s="8" customFormat="1" ht="27.95" customHeight="1">
      <c r="A18" s="48"/>
      <c r="B18" s="4340" t="s">
        <v>19</v>
      </c>
      <c r="C18" s="4340"/>
      <c r="D18" s="4340"/>
      <c r="E18" s="637"/>
      <c r="F18" s="646"/>
      <c r="G18" s="638" t="s">
        <v>938</v>
      </c>
      <c r="H18" s="647" t="s">
        <v>947</v>
      </c>
      <c r="I18" s="647" t="s">
        <v>948</v>
      </c>
      <c r="J18" s="647" t="s">
        <v>20</v>
      </c>
    </row>
    <row r="19" spans="1:10" ht="27.95" customHeight="1">
      <c r="A19" s="1299" t="s">
        <v>1215</v>
      </c>
      <c r="B19" s="4507" t="s">
        <v>1216</v>
      </c>
      <c r="C19" s="4508"/>
      <c r="D19" s="4509"/>
      <c r="E19" s="10" t="s">
        <v>936</v>
      </c>
      <c r="F19" s="10" t="s">
        <v>941</v>
      </c>
      <c r="G19" s="10" t="s">
        <v>942</v>
      </c>
      <c r="H19" s="755"/>
      <c r="I19" s="120"/>
      <c r="J19" s="120"/>
    </row>
    <row r="20" spans="1:10" ht="27.95" customHeight="1">
      <c r="A20" s="1300" t="s">
        <v>917</v>
      </c>
      <c r="B20" s="4459" t="s">
        <v>925</v>
      </c>
      <c r="C20" s="4460"/>
      <c r="D20" s="4461"/>
      <c r="E20" s="13" t="s">
        <v>943</v>
      </c>
      <c r="F20" s="13"/>
      <c r="G20" s="13" t="s">
        <v>22</v>
      </c>
      <c r="H20" s="756"/>
      <c r="I20" s="55"/>
      <c r="J20" s="55"/>
    </row>
    <row r="21" spans="1:10" ht="27.95" customHeight="1">
      <c r="A21" s="1301"/>
      <c r="B21" s="959" t="s">
        <v>42</v>
      </c>
      <c r="C21" s="799"/>
      <c r="D21" s="835"/>
      <c r="E21" s="13" t="s">
        <v>942</v>
      </c>
      <c r="F21" s="13"/>
      <c r="G21" s="13"/>
      <c r="H21" s="756"/>
      <c r="I21" s="55"/>
      <c r="J21" s="55"/>
    </row>
    <row r="22" spans="1:10" ht="27.95" customHeight="1">
      <c r="A22" s="1301"/>
      <c r="B22" s="959" t="s">
        <v>98</v>
      </c>
      <c r="C22" s="960" t="s">
        <v>929</v>
      </c>
      <c r="D22" s="835"/>
      <c r="E22" s="757"/>
      <c r="F22" s="63"/>
      <c r="G22" s="63"/>
      <c r="H22" s="756"/>
      <c r="I22" s="55"/>
      <c r="J22" s="55"/>
    </row>
    <row r="23" spans="1:10" ht="27.95" customHeight="1">
      <c r="A23" s="1301"/>
      <c r="B23" s="959" t="s">
        <v>81</v>
      </c>
      <c r="C23" s="799"/>
      <c r="D23" s="835"/>
      <c r="E23" s="68"/>
      <c r="F23" s="68"/>
      <c r="G23" s="68"/>
      <c r="H23" s="20"/>
      <c r="I23" s="55"/>
      <c r="J23" s="55"/>
    </row>
    <row r="24" spans="1:10" ht="27.95" customHeight="1">
      <c r="A24" s="1301"/>
      <c r="B24" s="959" t="s">
        <v>85</v>
      </c>
      <c r="C24" s="799"/>
      <c r="D24" s="835"/>
      <c r="E24" s="68"/>
      <c r="F24" s="68"/>
      <c r="G24" s="68"/>
      <c r="H24" s="20"/>
      <c r="I24" s="55"/>
      <c r="J24" s="55"/>
    </row>
    <row r="25" spans="1:10" ht="27.95" customHeight="1">
      <c r="A25" s="1301"/>
      <c r="B25" s="836" t="s">
        <v>90</v>
      </c>
      <c r="C25" s="837"/>
      <c r="D25" s="835"/>
      <c r="E25" s="68"/>
      <c r="F25" s="68"/>
      <c r="G25" s="68"/>
      <c r="H25" s="20"/>
      <c r="I25" s="55"/>
      <c r="J25" s="55"/>
    </row>
    <row r="26" spans="1:10" ht="27.95" customHeight="1">
      <c r="A26" s="1301"/>
      <c r="B26" s="959"/>
      <c r="C26" s="799"/>
      <c r="D26" s="835"/>
      <c r="E26" s="68"/>
      <c r="F26" s="68"/>
      <c r="G26" s="68"/>
      <c r="H26" s="20"/>
      <c r="I26" s="55"/>
      <c r="J26" s="55"/>
    </row>
    <row r="27" spans="1:10" ht="27.95" customHeight="1">
      <c r="A27" s="1301"/>
      <c r="B27" s="836"/>
      <c r="C27" s="837"/>
      <c r="D27" s="835"/>
      <c r="E27" s="64"/>
      <c r="F27" s="64"/>
      <c r="G27" s="64"/>
      <c r="H27" s="20"/>
      <c r="I27" s="55"/>
      <c r="J27" s="55"/>
    </row>
    <row r="28" spans="1:10" ht="27.95" customHeight="1">
      <c r="A28" s="1641"/>
      <c r="B28" s="1642"/>
      <c r="C28" s="1643"/>
      <c r="D28" s="1644"/>
      <c r="E28" s="117"/>
      <c r="F28" s="1645"/>
      <c r="G28" s="131"/>
      <c r="H28" s="69"/>
      <c r="I28" s="56"/>
      <c r="J28" s="56"/>
    </row>
    <row r="29" spans="1:10" ht="27.95" customHeight="1">
      <c r="A29" s="1299" t="s">
        <v>1215</v>
      </c>
      <c r="B29" s="1304" t="s">
        <v>1217</v>
      </c>
      <c r="C29" s="1305"/>
      <c r="D29" s="1306"/>
      <c r="E29" s="10" t="s">
        <v>936</v>
      </c>
      <c r="F29" s="10" t="s">
        <v>941</v>
      </c>
      <c r="G29" s="10" t="s">
        <v>942</v>
      </c>
      <c r="H29" s="115"/>
      <c r="I29" s="120"/>
      <c r="J29" s="120"/>
    </row>
    <row r="30" spans="1:10" ht="27.95" customHeight="1">
      <c r="A30" s="1300" t="s">
        <v>930</v>
      </c>
      <c r="B30" s="1307" t="s">
        <v>100</v>
      </c>
      <c r="C30" s="1308"/>
      <c r="D30" s="1309"/>
      <c r="E30" s="13" t="s">
        <v>943</v>
      </c>
      <c r="F30" s="13"/>
      <c r="G30" s="13" t="s">
        <v>22</v>
      </c>
      <c r="H30" s="31"/>
      <c r="I30" s="55"/>
      <c r="J30" s="55"/>
    </row>
    <row r="31" spans="1:10" ht="27.95" customHeight="1">
      <c r="A31" s="1301"/>
      <c r="B31" s="959" t="s">
        <v>42</v>
      </c>
      <c r="C31" s="838">
        <v>2</v>
      </c>
      <c r="D31" s="837" t="s">
        <v>86</v>
      </c>
      <c r="E31" s="39" t="s">
        <v>942</v>
      </c>
      <c r="F31" s="39"/>
      <c r="G31" s="39"/>
      <c r="H31" s="206"/>
      <c r="I31" s="121"/>
      <c r="J31" s="121"/>
    </row>
    <row r="32" spans="1:10" ht="27.95" customHeight="1">
      <c r="A32" s="1301"/>
      <c r="B32" s="959" t="s">
        <v>98</v>
      </c>
      <c r="C32" s="838">
        <v>2</v>
      </c>
      <c r="D32" s="837" t="s">
        <v>86</v>
      </c>
      <c r="E32" s="68"/>
      <c r="F32" s="68"/>
      <c r="G32" s="68"/>
      <c r="H32" s="20"/>
      <c r="I32" s="55"/>
      <c r="J32" s="55"/>
    </row>
    <row r="33" spans="1:10" ht="27.95" customHeight="1">
      <c r="A33" s="1301"/>
      <c r="B33" s="959" t="s">
        <v>81</v>
      </c>
      <c r="C33" s="838">
        <v>2</v>
      </c>
      <c r="D33" s="837" t="s">
        <v>86</v>
      </c>
      <c r="E33" s="68"/>
      <c r="F33" s="68"/>
      <c r="G33" s="68"/>
      <c r="H33" s="20"/>
      <c r="I33" s="55"/>
      <c r="J33" s="55"/>
    </row>
    <row r="34" spans="1:10" ht="27.95" customHeight="1">
      <c r="A34" s="1301"/>
      <c r="B34" s="959" t="s">
        <v>85</v>
      </c>
      <c r="C34" s="838">
        <v>2</v>
      </c>
      <c r="D34" s="837" t="s">
        <v>86</v>
      </c>
      <c r="E34" s="68"/>
      <c r="F34" s="68"/>
      <c r="G34" s="68"/>
      <c r="H34" s="20"/>
      <c r="I34" s="55"/>
      <c r="J34" s="55"/>
    </row>
    <row r="35" spans="1:10" ht="27.95" customHeight="1">
      <c r="A35" s="1301"/>
      <c r="B35" s="836" t="s">
        <v>90</v>
      </c>
      <c r="C35" s="837"/>
      <c r="D35" s="835"/>
      <c r="E35" s="68"/>
      <c r="F35" s="68"/>
      <c r="G35" s="68"/>
      <c r="H35" s="20"/>
      <c r="I35" s="55"/>
      <c r="J35" s="55"/>
    </row>
    <row r="36" spans="1:10" ht="27.95" customHeight="1">
      <c r="A36" s="1301"/>
      <c r="B36" s="836"/>
      <c r="C36" s="837"/>
      <c r="D36" s="835"/>
      <c r="E36" s="68"/>
      <c r="F36" s="68"/>
      <c r="G36" s="68"/>
      <c r="H36" s="20"/>
      <c r="I36" s="55"/>
      <c r="J36" s="55"/>
    </row>
    <row r="37" spans="1:10" ht="27.95" customHeight="1">
      <c r="A37" s="1300"/>
      <c r="B37" s="1310" t="s">
        <v>1218</v>
      </c>
      <c r="C37" s="1302"/>
      <c r="D37" s="1303"/>
      <c r="E37" s="13" t="s">
        <v>936</v>
      </c>
      <c r="F37" s="13" t="s">
        <v>941</v>
      </c>
      <c r="G37" s="13" t="s">
        <v>942</v>
      </c>
      <c r="H37" s="31"/>
      <c r="I37" s="55"/>
      <c r="J37" s="55"/>
    </row>
    <row r="38" spans="1:10" ht="27.95" customHeight="1">
      <c r="A38" s="1300"/>
      <c r="B38" s="1311" t="s">
        <v>641</v>
      </c>
      <c r="C38" s="1302"/>
      <c r="D38" s="1303"/>
      <c r="E38" s="13" t="s">
        <v>943</v>
      </c>
      <c r="F38" s="13"/>
      <c r="G38" s="13" t="s">
        <v>22</v>
      </c>
      <c r="H38" s="31"/>
      <c r="I38" s="55"/>
      <c r="J38" s="55"/>
    </row>
    <row r="39" spans="1:10" ht="27.95" customHeight="1">
      <c r="A39" s="1301"/>
      <c r="B39" s="1311" t="s">
        <v>211</v>
      </c>
      <c r="C39" s="1302"/>
      <c r="D39" s="1303"/>
      <c r="E39" s="13" t="s">
        <v>942</v>
      </c>
      <c r="F39" s="13"/>
      <c r="G39" s="13"/>
      <c r="H39" s="31"/>
      <c r="I39" s="55"/>
      <c r="J39" s="55"/>
    </row>
    <row r="40" spans="1:10" ht="27.95" customHeight="1">
      <c r="A40" s="1301"/>
      <c r="B40" s="1311" t="s">
        <v>850</v>
      </c>
      <c r="C40" s="1302"/>
      <c r="D40" s="1303"/>
      <c r="E40" s="64"/>
      <c r="F40" s="63"/>
      <c r="G40" s="23"/>
      <c r="H40" s="31"/>
      <c r="I40" s="55"/>
      <c r="J40" s="55"/>
    </row>
    <row r="41" spans="1:10" ht="27.95" customHeight="1">
      <c r="A41" s="1301"/>
      <c r="B41" s="959" t="s">
        <v>42</v>
      </c>
      <c r="C41" s="838">
        <v>1</v>
      </c>
      <c r="D41" s="837" t="s">
        <v>101</v>
      </c>
      <c r="E41" s="758"/>
      <c r="F41" s="68"/>
      <c r="G41" s="68"/>
      <c r="H41" s="31"/>
      <c r="I41" s="55"/>
      <c r="J41" s="55"/>
    </row>
    <row r="42" spans="1:10" ht="27.95" customHeight="1">
      <c r="A42" s="1301"/>
      <c r="B42" s="959" t="s">
        <v>98</v>
      </c>
      <c r="C42" s="838">
        <v>1</v>
      </c>
      <c r="D42" s="837" t="s">
        <v>101</v>
      </c>
      <c r="E42" s="68"/>
      <c r="F42" s="68"/>
      <c r="G42" s="68"/>
      <c r="H42" s="20"/>
      <c r="I42" s="55"/>
      <c r="J42" s="55"/>
    </row>
    <row r="43" spans="1:10" ht="27.95" customHeight="1">
      <c r="A43" s="1301"/>
      <c r="B43" s="959" t="s">
        <v>81</v>
      </c>
      <c r="C43" s="838">
        <v>1</v>
      </c>
      <c r="D43" s="837" t="s">
        <v>101</v>
      </c>
      <c r="E43" s="68"/>
      <c r="F43" s="68"/>
      <c r="G43" s="68"/>
      <c r="H43" s="20"/>
      <c r="I43" s="55"/>
      <c r="J43" s="55"/>
    </row>
    <row r="44" spans="1:10" ht="27.95" customHeight="1">
      <c r="A44" s="1301"/>
      <c r="B44" s="959" t="s">
        <v>85</v>
      </c>
      <c r="C44" s="838">
        <v>1</v>
      </c>
      <c r="D44" s="837" t="s">
        <v>101</v>
      </c>
      <c r="E44" s="68"/>
      <c r="F44" s="68"/>
      <c r="G44" s="68"/>
      <c r="H44" s="20"/>
      <c r="I44" s="55"/>
      <c r="J44" s="55"/>
    </row>
    <row r="45" spans="1:10" ht="27.95" customHeight="1">
      <c r="A45" s="1301"/>
      <c r="B45" s="836" t="s">
        <v>927</v>
      </c>
      <c r="C45" s="837"/>
      <c r="D45" s="835"/>
      <c r="E45" s="68"/>
      <c r="F45" s="68"/>
      <c r="G45" s="68"/>
      <c r="H45" s="20"/>
      <c r="I45" s="55"/>
      <c r="J45" s="55"/>
    </row>
    <row r="46" spans="1:10" ht="27.95" customHeight="1">
      <c r="A46" s="1323"/>
      <c r="B46" s="1324"/>
      <c r="C46" s="1325"/>
      <c r="D46" s="1326"/>
      <c r="E46" s="1327"/>
      <c r="F46" s="1327"/>
      <c r="G46" s="1327"/>
      <c r="H46" s="20"/>
      <c r="I46" s="55"/>
      <c r="J46" s="55"/>
    </row>
    <row r="47" spans="1:10" ht="27.95" customHeight="1">
      <c r="A47" s="1312" t="s">
        <v>1266</v>
      </c>
      <c r="B47" s="4510" t="s">
        <v>1219</v>
      </c>
      <c r="C47" s="4511"/>
      <c r="D47" s="4512"/>
      <c r="E47" s="39" t="s">
        <v>936</v>
      </c>
      <c r="F47" s="39" t="s">
        <v>941</v>
      </c>
      <c r="G47" s="39" t="s">
        <v>942</v>
      </c>
      <c r="H47" s="20"/>
      <c r="I47" s="55"/>
      <c r="J47" s="55"/>
    </row>
    <row r="48" spans="1:10" ht="27.95" customHeight="1">
      <c r="A48" s="1313" t="s">
        <v>1267</v>
      </c>
      <c r="B48" s="4513" t="s">
        <v>1177</v>
      </c>
      <c r="C48" s="4514"/>
      <c r="D48" s="4515"/>
      <c r="E48" s="13" t="s">
        <v>943</v>
      </c>
      <c r="F48" s="13"/>
      <c r="G48" s="13" t="s">
        <v>22</v>
      </c>
      <c r="H48" s="759"/>
      <c r="I48" s="121"/>
      <c r="J48" s="121"/>
    </row>
    <row r="49" spans="1:10" ht="27.95" customHeight="1">
      <c r="A49" s="1314"/>
      <c r="B49" s="1315" t="s">
        <v>212</v>
      </c>
      <c r="C49" s="1316"/>
      <c r="D49" s="1317"/>
      <c r="E49" s="13" t="s">
        <v>942</v>
      </c>
      <c r="F49" s="65"/>
      <c r="G49" s="65"/>
      <c r="H49" s="70"/>
      <c r="I49" s="55"/>
      <c r="J49" s="55"/>
    </row>
    <row r="50" spans="1:10" ht="27.95" customHeight="1">
      <c r="A50" s="1313"/>
      <c r="B50" s="1315" t="s">
        <v>851</v>
      </c>
      <c r="C50" s="1316"/>
      <c r="D50" s="1317"/>
      <c r="E50" s="65"/>
      <c r="F50" s="65"/>
      <c r="G50" s="65"/>
      <c r="H50" s="70"/>
      <c r="I50" s="55"/>
      <c r="J50" s="55"/>
    </row>
    <row r="51" spans="1:10" ht="27.95" customHeight="1">
      <c r="A51" s="1318"/>
      <c r="B51" s="959" t="s">
        <v>69</v>
      </c>
      <c r="C51" s="799">
        <v>6</v>
      </c>
      <c r="D51" s="960" t="s">
        <v>102</v>
      </c>
      <c r="E51" s="64"/>
      <c r="F51" s="65"/>
      <c r="G51" s="65"/>
      <c r="H51" s="760"/>
      <c r="I51" s="55"/>
      <c r="J51" s="55"/>
    </row>
    <row r="52" spans="1:10" ht="27.95" customHeight="1">
      <c r="A52" s="1318"/>
      <c r="B52" s="959" t="s">
        <v>39</v>
      </c>
      <c r="C52" s="799">
        <v>6</v>
      </c>
      <c r="D52" s="960" t="s">
        <v>102</v>
      </c>
      <c r="E52" s="64"/>
      <c r="F52" s="65"/>
      <c r="G52" s="65"/>
      <c r="H52" s="20"/>
      <c r="I52" s="55"/>
      <c r="J52" s="55"/>
    </row>
    <row r="53" spans="1:10" ht="27.95" customHeight="1">
      <c r="A53" s="1318"/>
      <c r="B53" s="959" t="s">
        <v>81</v>
      </c>
      <c r="C53" s="799">
        <v>6</v>
      </c>
      <c r="D53" s="960" t="s">
        <v>102</v>
      </c>
      <c r="E53" s="64"/>
      <c r="F53" s="65"/>
      <c r="G53" s="65"/>
      <c r="H53" s="20"/>
      <c r="I53" s="55"/>
      <c r="J53" s="55"/>
    </row>
    <row r="54" spans="1:10" ht="27.95" customHeight="1">
      <c r="A54" s="1319"/>
      <c r="B54" s="959" t="s">
        <v>85</v>
      </c>
      <c r="C54" s="799">
        <v>18</v>
      </c>
      <c r="D54" s="960" t="s">
        <v>102</v>
      </c>
      <c r="E54" s="64"/>
      <c r="F54" s="65"/>
      <c r="G54" s="65"/>
      <c r="H54" s="20"/>
      <c r="I54" s="55"/>
      <c r="J54" s="55"/>
    </row>
    <row r="55" spans="1:10" ht="27.95" customHeight="1">
      <c r="A55" s="1319"/>
      <c r="B55" s="4519" t="s">
        <v>103</v>
      </c>
      <c r="C55" s="4520"/>
      <c r="D55" s="4521"/>
      <c r="E55" s="65"/>
      <c r="F55" s="65"/>
      <c r="G55" s="65"/>
      <c r="H55" s="20"/>
      <c r="I55" s="55"/>
      <c r="J55" s="55"/>
    </row>
    <row r="56" spans="1:10" ht="27.95" customHeight="1">
      <c r="A56" s="1213"/>
      <c r="B56" s="4504"/>
      <c r="C56" s="4505"/>
      <c r="D56" s="4506"/>
      <c r="E56" s="761"/>
      <c r="F56" s="761"/>
      <c r="G56" s="761"/>
      <c r="H56" s="194"/>
      <c r="I56" s="56"/>
      <c r="J56" s="56"/>
    </row>
    <row r="57" spans="1:10" ht="27.95" customHeight="1">
      <c r="A57" s="1320" t="s">
        <v>1220</v>
      </c>
      <c r="B57" s="4516" t="s">
        <v>1221</v>
      </c>
      <c r="C57" s="4517"/>
      <c r="D57" s="4518"/>
      <c r="E57" s="10" t="s">
        <v>936</v>
      </c>
      <c r="F57" s="10" t="s">
        <v>944</v>
      </c>
      <c r="G57" s="10" t="s">
        <v>942</v>
      </c>
      <c r="H57" s="185"/>
      <c r="I57" s="120"/>
      <c r="J57" s="120"/>
    </row>
    <row r="58" spans="1:10" ht="27.95" customHeight="1">
      <c r="A58" s="250" t="s">
        <v>104</v>
      </c>
      <c r="B58" s="4348" t="s">
        <v>852</v>
      </c>
      <c r="C58" s="4349"/>
      <c r="D58" s="4503"/>
      <c r="E58" s="13" t="s">
        <v>943</v>
      </c>
      <c r="F58" s="13"/>
      <c r="G58" s="13" t="s">
        <v>22</v>
      </c>
      <c r="H58" s="70"/>
      <c r="I58" s="55"/>
      <c r="J58" s="55"/>
    </row>
    <row r="59" spans="1:10" ht="27.95" customHeight="1">
      <c r="A59" s="250" t="s">
        <v>105</v>
      </c>
      <c r="B59" s="4348" t="s">
        <v>106</v>
      </c>
      <c r="C59" s="4349"/>
      <c r="D59" s="4503"/>
      <c r="E59" s="39" t="s">
        <v>942</v>
      </c>
      <c r="F59" s="39"/>
      <c r="G59" s="39"/>
      <c r="H59" s="759"/>
      <c r="I59" s="121"/>
      <c r="J59" s="121"/>
    </row>
    <row r="60" spans="1:10" ht="27.95" customHeight="1">
      <c r="A60" s="1321" t="s">
        <v>915</v>
      </c>
      <c r="B60" s="959" t="s">
        <v>69</v>
      </c>
      <c r="C60" s="960"/>
      <c r="D60" s="961"/>
      <c r="E60" s="65"/>
      <c r="F60" s="65"/>
      <c r="G60" s="65"/>
      <c r="H60" s="20"/>
      <c r="I60" s="55"/>
      <c r="J60" s="55"/>
    </row>
    <row r="61" spans="1:10" ht="27.95" customHeight="1">
      <c r="A61" s="1322"/>
      <c r="B61" s="959" t="s">
        <v>39</v>
      </c>
      <c r="C61" s="960" t="s">
        <v>107</v>
      </c>
      <c r="D61" s="961"/>
      <c r="E61" s="65"/>
      <c r="F61" s="65"/>
      <c r="G61" s="65"/>
      <c r="H61" s="20"/>
      <c r="I61" s="55"/>
      <c r="J61" s="55"/>
    </row>
    <row r="62" spans="1:10" ht="27.95" customHeight="1">
      <c r="A62" s="1207"/>
      <c r="B62" s="959" t="s">
        <v>81</v>
      </c>
      <c r="C62" s="960"/>
      <c r="D62" s="961"/>
      <c r="E62" s="65"/>
      <c r="F62" s="65"/>
      <c r="G62" s="65"/>
      <c r="H62" s="20"/>
      <c r="I62" s="55"/>
      <c r="J62" s="55"/>
    </row>
    <row r="63" spans="1:10" ht="27.95" customHeight="1">
      <c r="A63" s="1207"/>
      <c r="B63" s="959" t="s">
        <v>108</v>
      </c>
      <c r="C63" s="960" t="s">
        <v>109</v>
      </c>
      <c r="D63" s="961"/>
      <c r="E63" s="65"/>
      <c r="F63" s="65"/>
      <c r="G63" s="65"/>
      <c r="H63" s="20"/>
      <c r="I63" s="55"/>
      <c r="J63" s="55"/>
    </row>
    <row r="64" spans="1:10" ht="27.95" customHeight="1">
      <c r="A64" s="1162"/>
      <c r="B64" s="844"/>
      <c r="C64" s="845"/>
      <c r="D64" s="846"/>
      <c r="E64" s="55"/>
      <c r="F64" s="55"/>
      <c r="G64" s="55"/>
      <c r="H64" s="55"/>
      <c r="I64" s="55"/>
      <c r="J64" s="55"/>
    </row>
    <row r="65" spans="1:10" ht="27.95" customHeight="1">
      <c r="A65" s="1163"/>
      <c r="B65" s="1298"/>
      <c r="C65" s="1164"/>
      <c r="D65" s="846"/>
      <c r="E65" s="55"/>
      <c r="F65" s="55"/>
      <c r="G65" s="55"/>
      <c r="H65" s="55"/>
      <c r="I65" s="55"/>
      <c r="J65" s="55"/>
    </row>
    <row r="66" spans="1:10" ht="27.95" customHeight="1">
      <c r="A66" s="1162"/>
      <c r="B66" s="1298"/>
      <c r="C66" s="1164"/>
      <c r="D66" s="846"/>
      <c r="E66" s="55"/>
      <c r="F66" s="55"/>
      <c r="G66" s="55"/>
      <c r="H66" s="55"/>
      <c r="I66" s="55"/>
      <c r="J66" s="55"/>
    </row>
    <row r="67" spans="1:10" ht="27.95" customHeight="1">
      <c r="A67" s="1162"/>
      <c r="B67" s="844"/>
      <c r="C67" s="845"/>
      <c r="D67" s="846"/>
      <c r="E67" s="55"/>
      <c r="F67" s="55"/>
      <c r="G67" s="55"/>
      <c r="H67" s="55"/>
      <c r="I67" s="55"/>
      <c r="J67" s="55"/>
    </row>
    <row r="68" spans="1:10" ht="27.95" customHeight="1">
      <c r="A68" s="1162"/>
      <c r="B68" s="844"/>
      <c r="C68" s="845"/>
      <c r="D68" s="846"/>
      <c r="E68" s="55"/>
      <c r="F68" s="55"/>
      <c r="G68" s="55"/>
      <c r="H68" s="55"/>
      <c r="I68" s="55"/>
      <c r="J68" s="55"/>
    </row>
    <row r="69" spans="1:10" ht="27.95" customHeight="1">
      <c r="A69" s="1162"/>
      <c r="B69" s="844"/>
      <c r="C69" s="845"/>
      <c r="D69" s="846"/>
      <c r="E69" s="55"/>
      <c r="F69" s="55"/>
      <c r="G69" s="55"/>
      <c r="H69" s="55"/>
      <c r="I69" s="55"/>
      <c r="J69" s="55"/>
    </row>
    <row r="70" spans="1:10" ht="27.95" customHeight="1">
      <c r="A70" s="1162"/>
      <c r="B70" s="844"/>
      <c r="C70" s="845"/>
      <c r="D70" s="846"/>
      <c r="E70" s="55"/>
      <c r="F70" s="55"/>
      <c r="G70" s="55"/>
      <c r="H70" s="55"/>
      <c r="I70" s="55"/>
      <c r="J70" s="55"/>
    </row>
    <row r="71" spans="1:10" ht="27.95" customHeight="1">
      <c r="A71" s="1162"/>
      <c r="B71" s="844"/>
      <c r="C71" s="845"/>
      <c r="D71" s="846"/>
      <c r="E71" s="55"/>
      <c r="F71" s="55"/>
      <c r="G71" s="55"/>
      <c r="H71" s="55"/>
      <c r="I71" s="55"/>
      <c r="J71" s="55"/>
    </row>
    <row r="72" spans="1:10" ht="27.95" customHeight="1">
      <c r="A72" s="1162"/>
      <c r="B72" s="844"/>
      <c r="C72" s="845"/>
      <c r="D72" s="846"/>
      <c r="E72" s="55"/>
      <c r="F72" s="55"/>
      <c r="G72" s="55"/>
      <c r="H72" s="55"/>
      <c r="I72" s="55"/>
      <c r="J72" s="55"/>
    </row>
    <row r="73" spans="1:10" ht="27.95" customHeight="1">
      <c r="A73" s="1162"/>
      <c r="B73" s="844"/>
      <c r="C73" s="845"/>
      <c r="D73" s="846"/>
      <c r="E73" s="55"/>
      <c r="F73" s="55"/>
      <c r="G73" s="55"/>
      <c r="H73" s="55"/>
      <c r="I73" s="55"/>
      <c r="J73" s="72"/>
    </row>
    <row r="74" spans="1:10" ht="27.95" customHeight="1">
      <c r="A74" s="1162"/>
      <c r="B74" s="844"/>
      <c r="C74" s="845"/>
      <c r="D74" s="846"/>
      <c r="E74" s="55"/>
      <c r="F74" s="55"/>
      <c r="G74" s="55"/>
      <c r="H74" s="55"/>
      <c r="I74" s="55"/>
      <c r="J74" s="121"/>
    </row>
    <row r="75" spans="1:10" ht="27.95" customHeight="1">
      <c r="A75" s="1162"/>
      <c r="B75" s="844"/>
      <c r="C75" s="845"/>
      <c r="D75" s="846"/>
      <c r="E75" s="55"/>
      <c r="F75" s="55"/>
      <c r="G75" s="55"/>
      <c r="H75" s="55"/>
      <c r="I75" s="55"/>
      <c r="J75" s="55"/>
    </row>
    <row r="76" spans="1:10" ht="27.95" customHeight="1">
      <c r="A76" s="1162"/>
      <c r="B76" s="844"/>
      <c r="C76" s="845"/>
      <c r="D76" s="846"/>
      <c r="E76" s="55"/>
      <c r="F76" s="55"/>
      <c r="G76" s="55"/>
      <c r="H76" s="55"/>
      <c r="I76" s="55"/>
      <c r="J76" s="55"/>
    </row>
    <row r="77" spans="1:10" ht="27.95" customHeight="1">
      <c r="A77" s="1162"/>
      <c r="B77" s="844"/>
      <c r="C77" s="845"/>
      <c r="D77" s="846"/>
      <c r="E77" s="55"/>
      <c r="F77" s="55"/>
      <c r="G77" s="55"/>
      <c r="H77" s="605"/>
      <c r="I77" s="55"/>
      <c r="J77" s="55"/>
    </row>
    <row r="78" spans="1:10" ht="27.95" customHeight="1">
      <c r="A78" s="1162"/>
      <c r="B78" s="844"/>
      <c r="C78" s="845"/>
      <c r="D78" s="846"/>
      <c r="E78" s="55"/>
      <c r="F78" s="55"/>
      <c r="G78" s="55"/>
      <c r="H78" s="605"/>
      <c r="I78" s="55"/>
      <c r="J78" s="55"/>
    </row>
    <row r="79" spans="1:10" ht="27.95" customHeight="1">
      <c r="A79" s="1162"/>
      <c r="B79" s="844"/>
      <c r="C79" s="845"/>
      <c r="D79" s="846"/>
      <c r="E79" s="55"/>
      <c r="F79" s="55"/>
      <c r="G79" s="55"/>
      <c r="H79" s="605"/>
      <c r="I79" s="55"/>
      <c r="J79" s="55"/>
    </row>
    <row r="80" spans="1:10" ht="27.95" customHeight="1">
      <c r="A80" s="1162"/>
      <c r="B80" s="844"/>
      <c r="C80" s="845"/>
      <c r="D80" s="846"/>
      <c r="E80" s="55"/>
      <c r="F80" s="55"/>
      <c r="G80" s="55"/>
      <c r="H80" s="605"/>
      <c r="I80" s="55"/>
      <c r="J80" s="55"/>
    </row>
    <row r="81" spans="1:10" ht="27.95" customHeight="1">
      <c r="A81" s="1162"/>
      <c r="B81" s="844"/>
      <c r="C81" s="845"/>
      <c r="D81" s="846"/>
      <c r="E81" s="55"/>
      <c r="F81" s="55"/>
      <c r="G81" s="55"/>
      <c r="H81" s="605"/>
      <c r="I81" s="55"/>
      <c r="J81" s="55"/>
    </row>
    <row r="82" spans="1:10" ht="27.95" customHeight="1">
      <c r="A82" s="55"/>
      <c r="B82" s="144"/>
      <c r="C82" s="133"/>
      <c r="D82" s="173"/>
      <c r="E82" s="55"/>
      <c r="F82" s="55"/>
      <c r="G82" s="55"/>
      <c r="H82" s="605"/>
      <c r="I82" s="55"/>
      <c r="J82" s="55"/>
    </row>
    <row r="83" spans="1:10" ht="27.95" customHeight="1">
      <c r="A83" s="55"/>
      <c r="B83" s="144"/>
      <c r="C83" s="133"/>
      <c r="D83" s="173"/>
      <c r="E83" s="55"/>
      <c r="F83" s="55"/>
      <c r="G83" s="55"/>
      <c r="H83" s="605"/>
      <c r="I83" s="55"/>
      <c r="J83" s="55"/>
    </row>
    <row r="84" spans="1:10" ht="27.95" customHeight="1">
      <c r="A84" s="56"/>
      <c r="B84" s="174"/>
      <c r="C84" s="175"/>
      <c r="D84" s="176"/>
      <c r="E84" s="56"/>
      <c r="F84" s="56"/>
      <c r="G84" s="56"/>
      <c r="H84" s="614"/>
      <c r="I84" s="56"/>
      <c r="J84" s="56"/>
    </row>
    <row r="86" spans="1:10" ht="27.95" customHeight="1">
      <c r="B86" s="428" t="s">
        <v>660</v>
      </c>
      <c r="C86" s="428" t="s">
        <v>137</v>
      </c>
    </row>
    <row r="87" spans="1:10" ht="27.95" customHeight="1">
      <c r="B87" s="428">
        <v>3</v>
      </c>
      <c r="C87" s="428">
        <v>6</v>
      </c>
    </row>
  </sheetData>
  <mergeCells count="24">
    <mergeCell ref="B58:D58"/>
    <mergeCell ref="B59:D59"/>
    <mergeCell ref="B56:D56"/>
    <mergeCell ref="B17:D17"/>
    <mergeCell ref="B18:D18"/>
    <mergeCell ref="B19:D19"/>
    <mergeCell ref="B20:D20"/>
    <mergeCell ref="B47:D47"/>
    <mergeCell ref="B48:D48"/>
    <mergeCell ref="B57:D57"/>
    <mergeCell ref="B55:D55"/>
    <mergeCell ref="H17:J17"/>
    <mergeCell ref="B1:D1"/>
    <mergeCell ref="B2:D2"/>
    <mergeCell ref="H3:J3"/>
    <mergeCell ref="H6:J6"/>
    <mergeCell ref="B16:D16"/>
    <mergeCell ref="H4:J4"/>
    <mergeCell ref="H7:J7"/>
    <mergeCell ref="H12:J12"/>
    <mergeCell ref="H16:J16"/>
    <mergeCell ref="H10:J10"/>
    <mergeCell ref="H11:J11"/>
    <mergeCell ref="H14:J14"/>
  </mergeCells>
  <pageMargins left="0.59055118110236227" right="0.15748031496062992" top="0.59055118110236227" bottom="0.59055118110236227" header="0.31496062992125984" footer="0.15748031496062992"/>
  <pageSetup paperSize="9" scale="6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>
    <tabColor rgb="FF7030A0"/>
  </sheetPr>
  <dimension ref="A1:O58"/>
  <sheetViews>
    <sheetView view="pageBreakPreview" zoomScaleSheetLayoutView="100" workbookViewId="0">
      <selection activeCell="C165" sqref="C165"/>
    </sheetView>
  </sheetViews>
  <sheetFormatPr defaultColWidth="9" defaultRowHeight="27.95" customHeight="1"/>
  <cols>
    <col min="1" max="1" width="55.625" style="50" customWidth="1"/>
    <col min="2" max="2" width="16.625" style="50" customWidth="1"/>
    <col min="3" max="3" width="13.625" style="50" customWidth="1"/>
    <col min="4" max="4" width="34.625" style="50" customWidth="1"/>
    <col min="5" max="7" width="14.625" style="50" customWidth="1"/>
    <col min="8" max="8" width="13.625" style="615" customWidth="1"/>
    <col min="9" max="10" width="13.625" style="50" customWidth="1"/>
    <col min="11" max="11" width="9" style="50"/>
    <col min="12" max="12" width="48.875" style="50" customWidth="1"/>
    <col min="13" max="16384" width="9" style="50"/>
  </cols>
  <sheetData>
    <row r="1" spans="1:15" ht="27.95" customHeight="1">
      <c r="A1" s="1" t="s">
        <v>1090</v>
      </c>
      <c r="B1" s="4422" t="s">
        <v>138</v>
      </c>
      <c r="C1" s="4422"/>
      <c r="D1" s="4422"/>
      <c r="E1" s="44"/>
      <c r="F1" s="43"/>
      <c r="G1" s="44"/>
      <c r="H1" s="609"/>
      <c r="I1" s="44"/>
      <c r="J1" s="44"/>
    </row>
    <row r="2" spans="1:15" ht="27.95" customHeight="1">
      <c r="A2" s="4" t="s">
        <v>0</v>
      </c>
      <c r="B2" s="4422" t="s">
        <v>140</v>
      </c>
      <c r="C2" s="4422"/>
      <c r="D2" s="4422"/>
      <c r="E2" s="45"/>
      <c r="F2" s="45"/>
      <c r="G2" s="45"/>
      <c r="H2" s="610"/>
      <c r="I2" s="45"/>
      <c r="J2" s="45"/>
    </row>
    <row r="3" spans="1:15" ht="27.95" customHeight="1">
      <c r="A3" s="6" t="s">
        <v>2</v>
      </c>
      <c r="B3" s="6" t="s">
        <v>3</v>
      </c>
      <c r="C3" s="6"/>
      <c r="D3" s="6"/>
      <c r="E3" s="6" t="s">
        <v>4</v>
      </c>
      <c r="F3" s="6"/>
      <c r="G3" s="6"/>
      <c r="H3" s="4366" t="s">
        <v>5</v>
      </c>
      <c r="I3" s="4366"/>
      <c r="J3" s="4366"/>
    </row>
    <row r="4" spans="1:15" ht="27.95" customHeight="1">
      <c r="A4" s="6" t="s">
        <v>6</v>
      </c>
      <c r="B4" s="51" t="s">
        <v>214</v>
      </c>
      <c r="C4" s="6"/>
      <c r="D4" s="6"/>
      <c r="E4" s="1668" t="s">
        <v>876</v>
      </c>
      <c r="F4" s="6"/>
      <c r="G4" s="6"/>
      <c r="H4" s="4367" t="s">
        <v>207</v>
      </c>
      <c r="I4" s="4367"/>
      <c r="J4" s="4367"/>
    </row>
    <row r="5" spans="1:15" ht="27.95" customHeight="1">
      <c r="A5" s="51" t="s">
        <v>213</v>
      </c>
      <c r="B5" s="51"/>
      <c r="C5" s="6"/>
      <c r="D5" s="6"/>
      <c r="E5" s="1669"/>
      <c r="F5" s="6"/>
      <c r="G5" s="6"/>
      <c r="H5" s="52"/>
      <c r="I5" s="1650"/>
      <c r="J5" s="1650"/>
    </row>
    <row r="6" spans="1:15" ht="27.95" customHeight="1">
      <c r="A6" s="51" t="s">
        <v>227</v>
      </c>
      <c r="B6" s="6" t="s">
        <v>8</v>
      </c>
      <c r="C6" s="6"/>
      <c r="D6" s="6"/>
      <c r="E6" s="6" t="s">
        <v>11</v>
      </c>
      <c r="F6" s="6"/>
      <c r="G6" s="6"/>
      <c r="H6" s="4366" t="s">
        <v>12</v>
      </c>
      <c r="I6" s="4366"/>
      <c r="J6" s="4366"/>
    </row>
    <row r="7" spans="1:15" ht="27.95" customHeight="1">
      <c r="B7" s="51" t="s">
        <v>215</v>
      </c>
      <c r="C7" s="6"/>
      <c r="D7" s="6"/>
      <c r="E7" s="1668" t="s">
        <v>876</v>
      </c>
      <c r="F7" s="6"/>
      <c r="G7" s="6"/>
      <c r="H7" s="4367" t="s">
        <v>240</v>
      </c>
      <c r="I7" s="4367"/>
      <c r="J7" s="4367"/>
    </row>
    <row r="8" spans="1:15" ht="27.95" customHeight="1">
      <c r="B8" s="51"/>
      <c r="C8" s="6"/>
      <c r="D8" s="6"/>
      <c r="E8" s="1669"/>
      <c r="F8" s="6"/>
      <c r="G8" s="6"/>
      <c r="H8" s="1651"/>
      <c r="I8" s="1651"/>
      <c r="J8" s="1651"/>
    </row>
    <row r="9" spans="1:15" s="8" customFormat="1" ht="27.95" customHeight="1">
      <c r="A9" s="46" t="s">
        <v>15</v>
      </c>
      <c r="B9" s="4334" t="s">
        <v>16</v>
      </c>
      <c r="C9" s="4335"/>
      <c r="D9" s="4336"/>
      <c r="E9" s="715">
        <v>10</v>
      </c>
      <c r="F9" s="716">
        <v>11</v>
      </c>
      <c r="G9" s="717">
        <v>12</v>
      </c>
      <c r="H9" s="4442" t="s">
        <v>933</v>
      </c>
      <c r="I9" s="4443"/>
      <c r="J9" s="4444"/>
    </row>
    <row r="10" spans="1:15" s="8" customFormat="1" ht="27.95" customHeight="1">
      <c r="A10" s="47" t="s">
        <v>17</v>
      </c>
      <c r="B10" s="4338" t="s">
        <v>18</v>
      </c>
      <c r="C10" s="4338"/>
      <c r="D10" s="4338"/>
      <c r="E10" s="718" t="s">
        <v>934</v>
      </c>
      <c r="F10" s="719" t="s">
        <v>935</v>
      </c>
      <c r="G10" s="720" t="s">
        <v>936</v>
      </c>
      <c r="H10" s="4445" t="s">
        <v>937</v>
      </c>
      <c r="I10" s="4446"/>
      <c r="J10" s="4447"/>
    </row>
    <row r="11" spans="1:15" s="8" customFormat="1" ht="27.95" customHeight="1">
      <c r="A11" s="48"/>
      <c r="B11" s="4340" t="s">
        <v>19</v>
      </c>
      <c r="C11" s="4340"/>
      <c r="D11" s="4340"/>
      <c r="E11" s="721"/>
      <c r="F11" s="722"/>
      <c r="G11" s="723" t="s">
        <v>938</v>
      </c>
      <c r="H11" s="724" t="s">
        <v>947</v>
      </c>
      <c r="I11" s="724" t="s">
        <v>948</v>
      </c>
      <c r="J11" s="724" t="s">
        <v>20</v>
      </c>
    </row>
    <row r="12" spans="1:15" ht="27.95" customHeight="1">
      <c r="A12" s="1328" t="s">
        <v>1222</v>
      </c>
      <c r="B12" s="4531" t="s">
        <v>1223</v>
      </c>
      <c r="C12" s="4532"/>
      <c r="D12" s="4533"/>
      <c r="E12" s="82" t="s">
        <v>936</v>
      </c>
      <c r="F12" s="82" t="s">
        <v>941</v>
      </c>
      <c r="G12" s="10" t="s">
        <v>942</v>
      </c>
      <c r="H12" s="146"/>
      <c r="I12" s="146"/>
      <c r="J12" s="120"/>
      <c r="L12" s="450" t="s">
        <v>703</v>
      </c>
      <c r="O12" s="602"/>
    </row>
    <row r="13" spans="1:15" ht="27.95" customHeight="1">
      <c r="A13" s="1329"/>
      <c r="B13" s="4522" t="s">
        <v>1104</v>
      </c>
      <c r="C13" s="4523"/>
      <c r="D13" s="4524"/>
      <c r="E13" s="64" t="s">
        <v>943</v>
      </c>
      <c r="F13" s="64"/>
      <c r="G13" s="955" t="s">
        <v>22</v>
      </c>
      <c r="H13" s="36"/>
      <c r="I13" s="36"/>
      <c r="J13" s="55"/>
      <c r="L13" s="448" t="s">
        <v>727</v>
      </c>
      <c r="O13" s="603"/>
    </row>
    <row r="14" spans="1:15" ht="27.95" customHeight="1">
      <c r="A14" s="1670"/>
      <c r="B14" s="4408" t="s">
        <v>1105</v>
      </c>
      <c r="C14" s="4409"/>
      <c r="D14" s="4410"/>
      <c r="E14" s="64" t="s">
        <v>942</v>
      </c>
      <c r="F14" s="64"/>
      <c r="G14" s="33"/>
      <c r="H14" s="36"/>
      <c r="I14" s="36"/>
      <c r="J14" s="55"/>
      <c r="L14" s="448" t="s">
        <v>728</v>
      </c>
      <c r="O14" s="606"/>
    </row>
    <row r="15" spans="1:15" ht="27.95" customHeight="1">
      <c r="A15" s="1671"/>
      <c r="B15" s="822" t="s">
        <v>160</v>
      </c>
      <c r="C15" s="795">
        <v>2</v>
      </c>
      <c r="D15" s="823" t="s">
        <v>216</v>
      </c>
      <c r="E15" s="955" t="s">
        <v>22</v>
      </c>
      <c r="F15" s="64"/>
      <c r="G15" s="64"/>
      <c r="H15" s="20"/>
      <c r="I15" s="31"/>
      <c r="J15" s="55"/>
      <c r="O15" s="596"/>
    </row>
    <row r="16" spans="1:15" ht="27.95" customHeight="1">
      <c r="A16" s="1671"/>
      <c r="B16" s="822" t="s">
        <v>191</v>
      </c>
      <c r="C16" s="795">
        <v>2</v>
      </c>
      <c r="D16" s="823" t="s">
        <v>216</v>
      </c>
      <c r="E16" s="64"/>
      <c r="F16" s="64"/>
      <c r="G16" s="64"/>
      <c r="H16" s="20"/>
      <c r="I16" s="31"/>
      <c r="J16" s="55"/>
      <c r="O16" s="596"/>
    </row>
    <row r="17" spans="1:15" ht="27.95" customHeight="1">
      <c r="A17" s="1671"/>
      <c r="B17" s="822" t="s">
        <v>40</v>
      </c>
      <c r="C17" s="795">
        <v>2</v>
      </c>
      <c r="D17" s="823" t="s">
        <v>216</v>
      </c>
      <c r="E17" s="64"/>
      <c r="F17" s="64"/>
      <c r="G17" s="64"/>
      <c r="H17" s="35"/>
      <c r="I17" s="31"/>
      <c r="J17" s="55"/>
      <c r="O17" s="596"/>
    </row>
    <row r="18" spans="1:15" ht="27.95" customHeight="1">
      <c r="A18" s="1671"/>
      <c r="B18" s="822" t="s">
        <v>217</v>
      </c>
      <c r="C18" s="795">
        <f>SUM(C2:C17)</f>
        <v>6</v>
      </c>
      <c r="D18" s="823" t="s">
        <v>216</v>
      </c>
      <c r="E18" s="64"/>
      <c r="F18" s="64"/>
      <c r="G18" s="64"/>
      <c r="H18" s="35"/>
      <c r="I18" s="31"/>
      <c r="J18" s="55"/>
      <c r="O18" s="596"/>
    </row>
    <row r="19" spans="1:15" ht="27.95" customHeight="1">
      <c r="A19" s="1671"/>
      <c r="B19" s="4525" t="s">
        <v>218</v>
      </c>
      <c r="C19" s="4526"/>
      <c r="D19" s="4527"/>
      <c r="E19" s="64"/>
      <c r="F19" s="64"/>
      <c r="G19" s="64"/>
      <c r="H19" s="31"/>
      <c r="I19" s="31"/>
      <c r="J19" s="55"/>
      <c r="O19" s="596"/>
    </row>
    <row r="20" spans="1:15" ht="27.95" customHeight="1">
      <c r="A20" s="1671"/>
      <c r="B20" s="822"/>
      <c r="C20" s="1330"/>
      <c r="D20" s="823"/>
      <c r="E20" s="64"/>
      <c r="F20" s="64"/>
      <c r="G20" s="64"/>
      <c r="H20" s="31"/>
      <c r="I20" s="31"/>
      <c r="J20" s="55"/>
      <c r="O20" s="596"/>
    </row>
    <row r="21" spans="1:15" ht="27.95" customHeight="1">
      <c r="A21" s="1671"/>
      <c r="B21" s="4522" t="s">
        <v>221</v>
      </c>
      <c r="C21" s="4523"/>
      <c r="D21" s="4524"/>
      <c r="E21" s="64" t="s">
        <v>936</v>
      </c>
      <c r="F21" s="955" t="s">
        <v>950</v>
      </c>
      <c r="G21" s="955" t="s">
        <v>942</v>
      </c>
      <c r="H21" s="31"/>
      <c r="I21" s="31"/>
      <c r="J21" s="55"/>
      <c r="O21" s="596"/>
    </row>
    <row r="22" spans="1:15" ht="27.95" customHeight="1">
      <c r="A22" s="1671"/>
      <c r="B22" s="1331" t="s">
        <v>643</v>
      </c>
      <c r="C22" s="1332"/>
      <c r="D22" s="1333"/>
      <c r="E22" s="64" t="s">
        <v>943</v>
      </c>
      <c r="F22" s="64"/>
      <c r="G22" s="955"/>
      <c r="H22" s="31"/>
      <c r="I22" s="31"/>
      <c r="J22" s="55"/>
      <c r="O22" s="596"/>
    </row>
    <row r="23" spans="1:15" ht="27.95" customHeight="1">
      <c r="A23" s="1671"/>
      <c r="B23" s="822" t="s">
        <v>160</v>
      </c>
      <c r="C23" s="795" t="s">
        <v>24</v>
      </c>
      <c r="D23" s="823" t="s">
        <v>216</v>
      </c>
      <c r="E23" s="64" t="s">
        <v>942</v>
      </c>
      <c r="F23" s="64"/>
      <c r="G23" s="33"/>
      <c r="H23" s="20"/>
      <c r="I23" s="31"/>
      <c r="J23" s="55"/>
      <c r="O23" s="596"/>
    </row>
    <row r="24" spans="1:15" ht="27.95" customHeight="1">
      <c r="A24" s="1671"/>
      <c r="B24" s="822" t="s">
        <v>191</v>
      </c>
      <c r="C24" s="795" t="s">
        <v>24</v>
      </c>
      <c r="D24" s="823" t="s">
        <v>216</v>
      </c>
      <c r="E24" s="64"/>
      <c r="F24" s="64"/>
      <c r="G24" s="64"/>
      <c r="H24" s="20"/>
      <c r="I24" s="31"/>
      <c r="J24" s="55"/>
      <c r="O24" s="596"/>
    </row>
    <row r="25" spans="1:15" ht="27.95" customHeight="1">
      <c r="A25" s="1671"/>
      <c r="B25" s="822" t="s">
        <v>40</v>
      </c>
      <c r="C25" s="795" t="s">
        <v>24</v>
      </c>
      <c r="D25" s="823" t="s">
        <v>216</v>
      </c>
      <c r="E25" s="64"/>
      <c r="F25" s="64"/>
      <c r="G25" s="64"/>
      <c r="H25" s="20"/>
      <c r="I25" s="31"/>
      <c r="J25" s="55"/>
      <c r="O25" s="596"/>
    </row>
    <row r="26" spans="1:15" ht="27.95" customHeight="1">
      <c r="A26" s="1671"/>
      <c r="B26" s="822" t="s">
        <v>217</v>
      </c>
      <c r="C26" s="795">
        <v>1</v>
      </c>
      <c r="D26" s="823" t="s">
        <v>216</v>
      </c>
      <c r="E26" s="64"/>
      <c r="F26" s="64"/>
      <c r="G26" s="64"/>
      <c r="H26" s="20"/>
      <c r="I26" s="31"/>
      <c r="J26" s="55"/>
      <c r="O26" s="596"/>
    </row>
    <row r="27" spans="1:15" ht="27.95" customHeight="1">
      <c r="A27" s="1671"/>
      <c r="B27" s="822"/>
      <c r="C27" s="1330"/>
      <c r="D27" s="823"/>
      <c r="E27" s="64"/>
      <c r="F27" s="64"/>
      <c r="G27" s="64"/>
      <c r="H27" s="20"/>
      <c r="I27" s="31"/>
      <c r="J27" s="55"/>
      <c r="O27" s="596"/>
    </row>
    <row r="28" spans="1:15" ht="27.95" customHeight="1">
      <c r="A28" s="1672"/>
      <c r="B28" s="1334"/>
      <c r="C28" s="1335"/>
      <c r="D28" s="1336"/>
      <c r="E28" s="117"/>
      <c r="F28" s="117"/>
      <c r="G28" s="117"/>
      <c r="H28" s="77"/>
      <c r="I28" s="69"/>
      <c r="J28" s="56"/>
      <c r="O28" s="596"/>
    </row>
    <row r="29" spans="1:15" ht="27.95" customHeight="1">
      <c r="A29" s="1184" t="s">
        <v>1224</v>
      </c>
      <c r="B29" s="4528" t="s">
        <v>222</v>
      </c>
      <c r="C29" s="4529"/>
      <c r="D29" s="4530"/>
      <c r="E29" s="10" t="s">
        <v>936</v>
      </c>
      <c r="F29" s="10" t="s">
        <v>950</v>
      </c>
      <c r="G29" s="10" t="s">
        <v>942</v>
      </c>
      <c r="H29" s="661"/>
      <c r="I29" s="78"/>
      <c r="J29" s="120"/>
    </row>
    <row r="30" spans="1:15" ht="27.95" customHeight="1">
      <c r="A30" s="1671"/>
      <c r="B30" s="1337" t="s">
        <v>223</v>
      </c>
      <c r="C30" s="1338"/>
      <c r="D30" s="1339"/>
      <c r="E30" s="955" t="s">
        <v>943</v>
      </c>
      <c r="F30" s="648"/>
      <c r="G30" s="955"/>
      <c r="H30" s="20"/>
      <c r="I30" s="36"/>
      <c r="J30" s="55"/>
      <c r="L30" s="450" t="s">
        <v>703</v>
      </c>
    </row>
    <row r="31" spans="1:15" ht="27.95" customHeight="1">
      <c r="A31" s="1671"/>
      <c r="B31" s="1337" t="s">
        <v>644</v>
      </c>
      <c r="C31" s="1338"/>
      <c r="D31" s="1339"/>
      <c r="E31" s="955" t="s">
        <v>942</v>
      </c>
      <c r="F31" s="648"/>
      <c r="G31" s="955"/>
      <c r="H31" s="31"/>
      <c r="I31" s="36"/>
      <c r="J31" s="55"/>
      <c r="L31" s="448" t="s">
        <v>727</v>
      </c>
    </row>
    <row r="32" spans="1:15" ht="27.95" customHeight="1">
      <c r="A32" s="1671"/>
      <c r="B32" s="822" t="s">
        <v>160</v>
      </c>
      <c r="C32" s="795">
        <v>1</v>
      </c>
      <c r="D32" s="823" t="s">
        <v>86</v>
      </c>
      <c r="E32" s="33"/>
      <c r="F32" s="955"/>
      <c r="G32" s="33"/>
      <c r="H32" s="31"/>
      <c r="I32" s="36"/>
      <c r="J32" s="55"/>
      <c r="L32" s="448" t="s">
        <v>728</v>
      </c>
    </row>
    <row r="33" spans="1:10" ht="27.95" customHeight="1">
      <c r="A33" s="1671"/>
      <c r="B33" s="822" t="s">
        <v>191</v>
      </c>
      <c r="C33" s="795">
        <v>1</v>
      </c>
      <c r="D33" s="823" t="s">
        <v>86</v>
      </c>
      <c r="E33" s="955"/>
      <c r="F33" s="955"/>
      <c r="G33" s="955"/>
      <c r="H33" s="31"/>
      <c r="I33" s="36"/>
      <c r="J33" s="55"/>
    </row>
    <row r="34" spans="1:10" ht="27.95" customHeight="1">
      <c r="A34" s="1671"/>
      <c r="B34" s="822" t="s">
        <v>40</v>
      </c>
      <c r="C34" s="795">
        <v>1</v>
      </c>
      <c r="D34" s="823" t="s">
        <v>86</v>
      </c>
      <c r="E34" s="33"/>
      <c r="F34" s="649"/>
      <c r="G34" s="955"/>
      <c r="H34" s="20"/>
      <c r="I34" s="36"/>
      <c r="J34" s="55"/>
    </row>
    <row r="35" spans="1:10" ht="27.95" customHeight="1">
      <c r="A35" s="1671"/>
      <c r="B35" s="822" t="s">
        <v>217</v>
      </c>
      <c r="C35" s="795">
        <v>1</v>
      </c>
      <c r="D35" s="823" t="s">
        <v>86</v>
      </c>
      <c r="E35" s="64"/>
      <c r="F35" s="64"/>
      <c r="G35" s="64"/>
      <c r="H35" s="20"/>
      <c r="I35" s="36"/>
      <c r="J35" s="55"/>
    </row>
    <row r="36" spans="1:10" ht="27.95" customHeight="1">
      <c r="A36" s="1673"/>
      <c r="B36" s="822"/>
      <c r="C36" s="1330"/>
      <c r="D36" s="823"/>
      <c r="E36" s="64"/>
      <c r="F36" s="64"/>
      <c r="G36" s="64"/>
      <c r="H36" s="20"/>
      <c r="I36" s="36"/>
      <c r="J36" s="55"/>
    </row>
    <row r="37" spans="1:10" ht="27.95" customHeight="1">
      <c r="A37" s="1022" t="s">
        <v>916</v>
      </c>
      <c r="B37" s="1655" t="s">
        <v>909</v>
      </c>
      <c r="C37" s="1345"/>
      <c r="D37" s="1346"/>
      <c r="E37" s="64" t="s">
        <v>936</v>
      </c>
      <c r="F37" s="64" t="s">
        <v>941</v>
      </c>
      <c r="G37" s="64" t="s">
        <v>942</v>
      </c>
      <c r="H37" s="55"/>
      <c r="I37" s="55"/>
      <c r="J37" s="55"/>
    </row>
    <row r="38" spans="1:10" ht="27.95" customHeight="1">
      <c r="A38" s="1344"/>
      <c r="B38" s="1655" t="s">
        <v>856</v>
      </c>
      <c r="C38" s="1345"/>
      <c r="D38" s="1346"/>
      <c r="E38" s="64" t="s">
        <v>943</v>
      </c>
      <c r="F38" s="64"/>
      <c r="G38" s="34"/>
      <c r="H38" s="55"/>
      <c r="I38" s="55"/>
      <c r="J38" s="55"/>
    </row>
    <row r="39" spans="1:10" ht="27.95" customHeight="1">
      <c r="A39" s="1347"/>
      <c r="B39" s="832" t="s">
        <v>91</v>
      </c>
      <c r="C39" s="831">
        <v>686169</v>
      </c>
      <c r="D39" s="1649" t="s">
        <v>28</v>
      </c>
      <c r="E39" s="64" t="s">
        <v>942</v>
      </c>
      <c r="F39" s="64"/>
      <c r="G39" s="34"/>
      <c r="H39" s="55"/>
      <c r="I39" s="55"/>
      <c r="J39" s="55"/>
    </row>
    <row r="40" spans="1:10" ht="27.95" customHeight="1">
      <c r="A40" s="1347"/>
      <c r="B40" s="832" t="s">
        <v>32</v>
      </c>
      <c r="C40" s="831">
        <v>609361</v>
      </c>
      <c r="D40" s="1649" t="s">
        <v>28</v>
      </c>
      <c r="E40" s="24"/>
      <c r="F40" s="16"/>
      <c r="G40" s="34"/>
      <c r="H40" s="26"/>
      <c r="I40" s="26"/>
      <c r="J40" s="55"/>
    </row>
    <row r="41" spans="1:10" ht="27.95" customHeight="1">
      <c r="A41" s="1347"/>
      <c r="B41" s="832" t="s">
        <v>30</v>
      </c>
      <c r="C41" s="831">
        <v>425000</v>
      </c>
      <c r="D41" s="1649" t="s">
        <v>28</v>
      </c>
      <c r="E41" s="24"/>
      <c r="F41" s="16"/>
      <c r="G41" s="34"/>
      <c r="H41" s="26"/>
      <c r="I41" s="26"/>
      <c r="J41" s="55"/>
    </row>
    <row r="42" spans="1:10" ht="27.95" customHeight="1">
      <c r="A42" s="1347"/>
      <c r="B42" s="832" t="s">
        <v>110</v>
      </c>
      <c r="C42" s="831">
        <v>1034361</v>
      </c>
      <c r="D42" s="1649" t="s">
        <v>28</v>
      </c>
      <c r="E42" s="24"/>
      <c r="F42" s="16"/>
      <c r="G42" s="34"/>
      <c r="H42" s="26"/>
      <c r="I42" s="26"/>
      <c r="J42" s="55"/>
    </row>
    <row r="43" spans="1:10" ht="27.95" customHeight="1">
      <c r="A43" s="1285"/>
      <c r="B43" s="824"/>
      <c r="C43" s="1348"/>
      <c r="D43" s="1349"/>
      <c r="E43" s="24"/>
      <c r="F43" s="16"/>
      <c r="G43" s="34"/>
      <c r="H43" s="26"/>
      <c r="I43" s="26"/>
      <c r="J43" s="55"/>
    </row>
    <row r="44" spans="1:10" ht="27.95" customHeight="1">
      <c r="A44" s="1350"/>
      <c r="B44" s="1655" t="s">
        <v>910</v>
      </c>
      <c r="C44" s="1345"/>
      <c r="D44" s="1346"/>
      <c r="E44" s="64" t="s">
        <v>936</v>
      </c>
      <c r="F44" s="64" t="s">
        <v>941</v>
      </c>
      <c r="G44" s="64" t="s">
        <v>942</v>
      </c>
      <c r="H44" s="55"/>
      <c r="I44" s="55"/>
      <c r="J44" s="55"/>
    </row>
    <row r="45" spans="1:10" ht="27.95" customHeight="1">
      <c r="A45" s="1344"/>
      <c r="B45" s="1655" t="s">
        <v>857</v>
      </c>
      <c r="C45" s="1345"/>
      <c r="D45" s="1346"/>
      <c r="E45" s="64" t="s">
        <v>943</v>
      </c>
      <c r="F45" s="64"/>
      <c r="G45" s="955"/>
      <c r="H45" s="55"/>
      <c r="I45" s="55"/>
      <c r="J45" s="55"/>
    </row>
    <row r="46" spans="1:10" ht="27.95" customHeight="1">
      <c r="A46" s="1347"/>
      <c r="B46" s="832" t="s">
        <v>91</v>
      </c>
      <c r="C46" s="833">
        <v>100</v>
      </c>
      <c r="D46" s="834" t="s">
        <v>181</v>
      </c>
      <c r="E46" s="64" t="s">
        <v>942</v>
      </c>
      <c r="F46" s="64"/>
      <c r="G46" s="1674"/>
      <c r="H46" s="621"/>
      <c r="I46" s="26"/>
      <c r="J46" s="55"/>
    </row>
    <row r="47" spans="1:10" ht="27.95" customHeight="1">
      <c r="A47" s="1347"/>
      <c r="B47" s="832" t="s">
        <v>32</v>
      </c>
      <c r="C47" s="833">
        <v>100</v>
      </c>
      <c r="D47" s="834" t="s">
        <v>181</v>
      </c>
      <c r="E47" s="16"/>
      <c r="F47" s="16"/>
      <c r="G47" s="34"/>
      <c r="H47" s="621"/>
      <c r="I47" s="26"/>
      <c r="J47" s="55"/>
    </row>
    <row r="48" spans="1:10" ht="27.95" customHeight="1">
      <c r="A48" s="1347"/>
      <c r="B48" s="832" t="s">
        <v>30</v>
      </c>
      <c r="C48" s="833">
        <v>100</v>
      </c>
      <c r="D48" s="834" t="s">
        <v>181</v>
      </c>
      <c r="E48" s="16"/>
      <c r="F48" s="16"/>
      <c r="G48" s="34"/>
      <c r="H48" s="605"/>
      <c r="I48" s="173"/>
      <c r="J48" s="55"/>
    </row>
    <row r="49" spans="1:10" ht="27.95" customHeight="1">
      <c r="A49" s="1347"/>
      <c r="B49" s="832" t="s">
        <v>110</v>
      </c>
      <c r="C49" s="833">
        <v>100</v>
      </c>
      <c r="D49" s="834" t="s">
        <v>181</v>
      </c>
      <c r="E49" s="16"/>
      <c r="F49" s="16"/>
      <c r="G49" s="34"/>
      <c r="H49" s="605"/>
      <c r="I49" s="173"/>
      <c r="J49" s="55"/>
    </row>
    <row r="50" spans="1:10" ht="27.95" customHeight="1">
      <c r="A50" s="969"/>
      <c r="B50" s="1351"/>
      <c r="C50" s="995"/>
      <c r="D50" s="1352"/>
      <c r="E50" s="16"/>
      <c r="F50" s="16"/>
      <c r="G50" s="34"/>
      <c r="H50" s="605"/>
      <c r="I50" s="173"/>
      <c r="J50" s="55"/>
    </row>
    <row r="51" spans="1:10" ht="27.95" customHeight="1">
      <c r="A51" s="1353" t="s">
        <v>911</v>
      </c>
      <c r="B51" s="1354" t="s">
        <v>912</v>
      </c>
      <c r="C51" s="1355"/>
      <c r="D51" s="1356"/>
      <c r="E51" s="64" t="s">
        <v>936</v>
      </c>
      <c r="F51" s="64" t="s">
        <v>941</v>
      </c>
      <c r="G51" s="64" t="s">
        <v>942</v>
      </c>
      <c r="H51" s="605"/>
      <c r="I51" s="173"/>
      <c r="J51" s="55"/>
    </row>
    <row r="52" spans="1:10" ht="27.95" customHeight="1">
      <c r="A52" s="1353" t="s">
        <v>858</v>
      </c>
      <c r="B52" s="1357" t="s">
        <v>859</v>
      </c>
      <c r="C52" s="1358"/>
      <c r="D52" s="1356"/>
      <c r="E52" s="64" t="s">
        <v>943</v>
      </c>
      <c r="F52" s="64"/>
      <c r="G52" s="955"/>
      <c r="H52" s="605"/>
      <c r="I52" s="173"/>
      <c r="J52" s="55"/>
    </row>
    <row r="53" spans="1:10" ht="27.95" customHeight="1">
      <c r="A53" s="1359"/>
      <c r="B53" s="832" t="s">
        <v>91</v>
      </c>
      <c r="C53" s="833">
        <v>100</v>
      </c>
      <c r="D53" s="834" t="s">
        <v>181</v>
      </c>
      <c r="E53" s="64" t="s">
        <v>942</v>
      </c>
      <c r="F53" s="64"/>
      <c r="G53" s="1674"/>
      <c r="H53" s="605"/>
      <c r="I53" s="173"/>
      <c r="J53" s="55"/>
    </row>
    <row r="54" spans="1:10" ht="27.95" customHeight="1">
      <c r="A54" s="1359"/>
      <c r="B54" s="832" t="s">
        <v>32</v>
      </c>
      <c r="C54" s="833">
        <v>100</v>
      </c>
      <c r="D54" s="834" t="s">
        <v>181</v>
      </c>
      <c r="E54" s="539"/>
      <c r="F54" s="55"/>
      <c r="G54" s="55"/>
      <c r="H54" s="605"/>
      <c r="I54" s="173"/>
      <c r="J54" s="55"/>
    </row>
    <row r="55" spans="1:10" ht="27.95" customHeight="1">
      <c r="A55" s="1621"/>
      <c r="B55" s="1622" t="s">
        <v>30</v>
      </c>
      <c r="C55" s="1623">
        <v>100</v>
      </c>
      <c r="D55" s="1624" t="s">
        <v>181</v>
      </c>
      <c r="E55" s="1625"/>
      <c r="F55" s="72"/>
      <c r="G55" s="72"/>
      <c r="H55" s="1626"/>
      <c r="I55" s="1627"/>
      <c r="J55" s="72"/>
    </row>
    <row r="56" spans="1:10" ht="27.95" customHeight="1">
      <c r="A56" s="1634"/>
      <c r="B56" s="1635" t="s">
        <v>110</v>
      </c>
      <c r="C56" s="1636">
        <v>100</v>
      </c>
      <c r="D56" s="1254" t="s">
        <v>181</v>
      </c>
      <c r="E56" s="1637"/>
      <c r="F56" s="1638"/>
      <c r="G56" s="1638"/>
      <c r="H56" s="1639"/>
      <c r="I56" s="1640"/>
      <c r="J56" s="1638"/>
    </row>
    <row r="57" spans="1:10" ht="27.95" customHeight="1">
      <c r="A57" s="1628"/>
      <c r="B57" s="1629"/>
      <c r="C57" s="1629"/>
      <c r="D57" s="1629"/>
      <c r="E57" s="1629"/>
      <c r="F57" s="1629"/>
      <c r="G57" s="1629"/>
      <c r="H57" s="1630"/>
      <c r="I57" s="1629"/>
      <c r="J57" s="1631"/>
    </row>
    <row r="58" spans="1:10" ht="27.95" customHeight="1">
      <c r="A58" s="1632"/>
      <c r="B58" s="1632"/>
      <c r="C58" s="1632"/>
      <c r="D58" s="1632"/>
      <c r="E58" s="1632"/>
      <c r="F58" s="1632"/>
      <c r="G58" s="1632"/>
      <c r="H58" s="1633"/>
      <c r="I58" s="1632"/>
      <c r="J58" s="1632"/>
    </row>
  </sheetData>
  <mergeCells count="17">
    <mergeCell ref="B12:D12"/>
    <mergeCell ref="B1:D1"/>
    <mergeCell ref="B2:D2"/>
    <mergeCell ref="H3:J3"/>
    <mergeCell ref="H4:J4"/>
    <mergeCell ref="H6:J6"/>
    <mergeCell ref="H7:J7"/>
    <mergeCell ref="B9:D9"/>
    <mergeCell ref="H9:J9"/>
    <mergeCell ref="B10:D10"/>
    <mergeCell ref="H10:J10"/>
    <mergeCell ref="B11:D11"/>
    <mergeCell ref="B13:D13"/>
    <mergeCell ref="B14:D14"/>
    <mergeCell ref="B19:D19"/>
    <mergeCell ref="B21:D21"/>
    <mergeCell ref="B29:D29"/>
  </mergeCells>
  <pageMargins left="0.59055118110236227" right="0.15748031496062992" top="0.59055118110236227" bottom="0.59055118110236227" header="0.31496062992125984" footer="0.15748031496062992"/>
  <pageSetup paperSize="9" scale="63" orientation="landscape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43</vt:i4>
      </vt:variant>
      <vt:variant>
        <vt:lpstr>ช่วงที่มีชื่อ</vt:lpstr>
      </vt:variant>
      <vt:variant>
        <vt:i4>20</vt:i4>
      </vt:variant>
    </vt:vector>
  </HeadingPairs>
  <TitlesOfParts>
    <vt:vector size="63" baseType="lpstr">
      <vt:lpstr>GOAL(เป้าหมาย)</vt:lpstr>
      <vt:lpstr>C1(CR1 และ  CR2)(ลูกค้า)</vt:lpstr>
      <vt:lpstr>I1(OM1)(งานก่อสร้าง)</vt:lpstr>
      <vt:lpstr>I2(OM2)(SAIFISAIDI)</vt:lpstr>
      <vt:lpstr>I3(OM2)(LOSS)</vt:lpstr>
      <vt:lpstr>I3(OM2)GIS</vt:lpstr>
      <vt:lpstr>I4(OM2)(งานขยายเขต)</vt:lpstr>
      <vt:lpstr>I5(OM3)(SLA)</vt:lpstr>
      <vt:lpstr>I5(IP 1)(นวัตกรรม)(GIS) (TA (2</vt:lpstr>
      <vt:lpstr>L1(HR1)</vt:lpstr>
      <vt:lpstr>L2(HR 2) (2)</vt:lpstr>
      <vt:lpstr>หัวข้อไฟฟ้าโปร่งใส</vt:lpstr>
      <vt:lpstr>Goal</vt:lpstr>
      <vt:lpstr>Customer</vt:lpstr>
      <vt:lpstr>I1 OM1 SLA</vt:lpstr>
      <vt:lpstr>I1 OM1 (ปิดงานก่อสร้าง)</vt:lpstr>
      <vt:lpstr>I2 OM2 SAIFISAIDI</vt:lpstr>
      <vt:lpstr>I3 OM2 (Loss)</vt:lpstr>
      <vt:lpstr>I4 OM2 GIS</vt:lpstr>
      <vt:lpstr>I4 OM2 (GIS)</vt:lpstr>
      <vt:lpstr>I5(OM2)(งานขยายเขต) </vt:lpstr>
      <vt:lpstr>I7 IP1-2 นวัตกรรม</vt:lpstr>
      <vt:lpstr>L1 (HR1)</vt:lpstr>
      <vt:lpstr>L2 HR 2</vt:lpstr>
      <vt:lpstr>L4 (OC1) ความปลอดภัย,นโยบาย </vt:lpstr>
      <vt:lpstr>L5 (OC1) SEPA 1 CSR ISO  </vt:lpstr>
      <vt:lpstr>L5 (OC1) SEPA 4</vt:lpstr>
      <vt:lpstr>L5 (OC1) SEPA 5</vt:lpstr>
      <vt:lpstr>L5 (OC1) SEPA 6</vt:lpstr>
      <vt:lpstr>L6(OC1) ควบคุมภายใน,ความเสี่ยง </vt:lpstr>
      <vt:lpstr>L4(OC 2)(CG)</vt:lpstr>
      <vt:lpstr>L3(OC1) ความปลอดภัย,นโยบาย ผวก)</vt:lpstr>
      <vt:lpstr>L3(OC1) หมวด 1</vt:lpstr>
      <vt:lpstr>L3(OC1) หมวด 2</vt:lpstr>
      <vt:lpstr>L3(OC1) หมวด 4</vt:lpstr>
      <vt:lpstr>L3(OC1) SEPA</vt:lpstr>
      <vt:lpstr>L4(OC 2)(CSR)</vt:lpstr>
      <vt:lpstr>L4(OC 2)(ISO 26000)</vt:lpstr>
      <vt:lpstr>L4(OC 2)(ความเสี่ยงควบคุมภายใน)</vt:lpstr>
      <vt:lpstr>นโยบาย ผวก.</vt:lpstr>
      <vt:lpstr>สรุปแผนงาน</vt:lpstr>
      <vt:lpstr>งานตามภาระหน้าที่</vt:lpstr>
      <vt:lpstr>Sheet1</vt:lpstr>
      <vt:lpstr>Customer!Print_Area</vt:lpstr>
      <vt:lpstr>Goal!Print_Area</vt:lpstr>
      <vt:lpstr>'GOAL(เป้าหมาย)'!Print_Area</vt:lpstr>
      <vt:lpstr>'I1 OM1 (ปิดงานก่อสร้าง)'!Print_Area</vt:lpstr>
      <vt:lpstr>'I1 OM1 SLA'!Print_Area</vt:lpstr>
      <vt:lpstr>'I2 OM2 SAIFISAIDI'!Print_Area</vt:lpstr>
      <vt:lpstr>'I3 OM2 (Loss)'!Print_Area</vt:lpstr>
      <vt:lpstr>'I3(OM2)GIS'!Print_Area</vt:lpstr>
      <vt:lpstr>'I4 OM2 (GIS)'!Print_Area</vt:lpstr>
      <vt:lpstr>'I5(OM2)(งานขยายเขต) '!Print_Area</vt:lpstr>
      <vt:lpstr>'I7 IP1-2 นวัตกรรม'!Print_Area</vt:lpstr>
      <vt:lpstr>'L1 (HR1)'!Print_Area</vt:lpstr>
      <vt:lpstr>'L2 HR 2'!Print_Area</vt:lpstr>
      <vt:lpstr>'L4 (OC1) ความปลอดภัย,นโยบาย '!Print_Area</vt:lpstr>
      <vt:lpstr>'L5 (OC1) SEPA 1 CSR ISO  '!Print_Area</vt:lpstr>
      <vt:lpstr>'L5 (OC1) SEPA 4'!Print_Area</vt:lpstr>
      <vt:lpstr>'L5 (OC1) SEPA 5'!Print_Area</vt:lpstr>
      <vt:lpstr>'L5 (OC1) SEPA 6'!Print_Area</vt:lpstr>
      <vt:lpstr>'L6(OC1) ควบคุมภายใน,ความเสี่ยง '!Print_Area</vt:lpstr>
      <vt:lpstr>หัวข้อไฟฟ้าโปร่งใส!Print_Area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chaiyan khampat</dc:creator>
  <cp:lastModifiedBy>495460</cp:lastModifiedBy>
  <cp:lastPrinted>2017-05-18T07:06:52Z</cp:lastPrinted>
  <dcterms:created xsi:type="dcterms:W3CDTF">2015-11-12T07:22:31Z</dcterms:created>
  <dcterms:modified xsi:type="dcterms:W3CDTF">2017-05-18T07:09:45Z</dcterms:modified>
</cp:coreProperties>
</file>