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7470" firstSheet="1" activeTab="6"/>
  </bookViews>
  <sheets>
    <sheet name="โครงการระดับจังหวัด61ไตรมาส1-2" sheetId="13" r:id="rId1"/>
    <sheet name="โครงการระดับอำเภอ61ไตรมาส1-2" sheetId="5" r:id="rId2"/>
    <sheet name="งบหน้า จังหวัด" sheetId="14" r:id="rId3"/>
    <sheet name="งบหน้าอำเภอ" sheetId="15" r:id="rId4"/>
    <sheet name="แบบฟอร์มแผน" sheetId="18" r:id="rId5"/>
    <sheet name="แยกอำเภอ" sheetId="20" r:id="rId6"/>
    <sheet name="รายละเอียดอำเภอ" sheetId="19" r:id="rId7"/>
    <sheet name="แนวทางติดตามจังหวัด" sheetId="23" r:id="rId8"/>
    <sheet name="แนนวทางติดตามอำเภอ" sheetId="22" r:id="rId9"/>
    <sheet name="สรุป" sheetId="17" r:id="rId10"/>
    <sheet name="ฟอร์มแผน" sheetId="24" r:id="rId11"/>
    <sheet name="Sheet2" sheetId="25" r:id="rId12"/>
    <sheet name="อนุมัติ ครั้งที่ 2" sheetId="27" r:id="rId13"/>
    <sheet name="อนุมัติ ครั้งที่ 3" sheetId="28" r:id="rId14"/>
    <sheet name="อนุมัติครั้งที่ 4" sheetId="29" r:id="rId15"/>
    <sheet name="อนุมัติครั้งที่ 1" sheetId="26" r:id="rId16"/>
    <sheet name="Sheet1" sheetId="30" r:id="rId17"/>
  </sheets>
  <definedNames>
    <definedName name="_xlnm._FilterDatabase" localSheetId="3" hidden="1">งบหน้าอำเภอ!$E$6:$E$33</definedName>
  </definedNames>
  <calcPr calcId="145621"/>
</workbook>
</file>

<file path=xl/calcChain.xml><?xml version="1.0" encoding="utf-8"?>
<calcChain xmlns="http://schemas.openxmlformats.org/spreadsheetml/2006/main">
  <c r="G59" i="5" l="1"/>
  <c r="H48" i="5" l="1"/>
  <c r="H49" i="5"/>
  <c r="D38" i="29" l="1"/>
  <c r="D39" i="29" s="1"/>
  <c r="D18" i="29"/>
  <c r="D19" i="29" s="1"/>
  <c r="D19" i="27" l="1"/>
  <c r="C19" i="28" l="1"/>
  <c r="D43" i="27" l="1"/>
  <c r="D57" i="26" l="1"/>
  <c r="D22" i="27" l="1"/>
  <c r="I56" i="17" l="1"/>
  <c r="D34" i="15" l="1"/>
  <c r="H504" i="5" l="1"/>
  <c r="H376" i="5"/>
  <c r="H291" i="5"/>
  <c r="H295" i="5"/>
  <c r="H286" i="5"/>
  <c r="H284" i="5"/>
  <c r="H117" i="5"/>
  <c r="H102" i="5"/>
  <c r="H114" i="5"/>
  <c r="H115" i="5"/>
  <c r="H116" i="5"/>
  <c r="H112" i="5"/>
  <c r="H113" i="5"/>
  <c r="H111" i="5"/>
  <c r="H109" i="5"/>
  <c r="H110" i="5"/>
  <c r="H107" i="5"/>
  <c r="H105" i="5"/>
  <c r="H104" i="5"/>
  <c r="H103" i="5"/>
  <c r="H106" i="5"/>
  <c r="H108" i="5"/>
  <c r="H371" i="5"/>
  <c r="H372" i="5"/>
  <c r="H373" i="5"/>
  <c r="H374" i="5"/>
  <c r="H375" i="5"/>
  <c r="H377" i="5"/>
  <c r="H378" i="5"/>
  <c r="H379" i="5"/>
  <c r="H380" i="5"/>
  <c r="H381" i="5"/>
  <c r="H382" i="5"/>
  <c r="H383" i="5"/>
  <c r="H384" i="5"/>
  <c r="H385" i="5"/>
  <c r="H386" i="5"/>
  <c r="H57" i="5"/>
  <c r="H58" i="5"/>
  <c r="H26" i="5"/>
  <c r="H23" i="5"/>
  <c r="H18" i="5"/>
  <c r="H16" i="5"/>
  <c r="H15" i="5"/>
  <c r="H13" i="5"/>
  <c r="H14" i="5"/>
  <c r="H17" i="5"/>
  <c r="H19" i="5"/>
  <c r="H20" i="5"/>
  <c r="H21" i="5"/>
  <c r="H22" i="5"/>
  <c r="H24" i="5"/>
  <c r="H25" i="5"/>
  <c r="H27" i="5"/>
  <c r="H28" i="5"/>
  <c r="D26" i="26" l="1"/>
  <c r="D30" i="26" s="1"/>
  <c r="A16" i="23" l="1"/>
  <c r="H43" i="5" l="1"/>
  <c r="E56" i="17" l="1"/>
  <c r="C56" i="17"/>
  <c r="E36" i="17"/>
  <c r="C36" i="17"/>
  <c r="G36" i="17" s="1"/>
  <c r="H36" i="17" s="1"/>
  <c r="I79" i="17" s="1"/>
  <c r="D23" i="20"/>
  <c r="G56" i="17" l="1"/>
  <c r="H56" i="17" s="1"/>
  <c r="I82" i="17" s="1"/>
  <c r="D43" i="14"/>
  <c r="I15" i="17" l="1"/>
  <c r="H8" i="17"/>
  <c r="I37" i="17" l="1"/>
  <c r="K55" i="17" s="1"/>
  <c r="K57" i="17" s="1"/>
  <c r="H37" i="17"/>
  <c r="J55" i="17" s="1"/>
  <c r="L30" i="17"/>
  <c r="L31" i="17"/>
  <c r="I70" i="17"/>
  <c r="H70" i="17"/>
  <c r="H15" i="17"/>
  <c r="J15" i="17" s="1"/>
  <c r="L32" i="17" l="1"/>
  <c r="L33" i="17" s="1"/>
  <c r="J70" i="17"/>
  <c r="L55" i="17"/>
  <c r="H54" i="5"/>
  <c r="H55" i="5"/>
  <c r="H44" i="5" l="1"/>
  <c r="H45" i="5"/>
  <c r="H46" i="5"/>
  <c r="H47" i="5"/>
  <c r="H50" i="5"/>
  <c r="H51" i="5"/>
  <c r="H52" i="5"/>
  <c r="H53" i="5"/>
  <c r="H56" i="5"/>
  <c r="H11" i="15" l="1"/>
  <c r="J26" i="15"/>
  <c r="J22" i="14"/>
  <c r="H38" i="14"/>
  <c r="I15" i="14"/>
  <c r="C69" i="24" l="1"/>
  <c r="E15" i="17" l="1"/>
  <c r="E88" i="17" s="1"/>
  <c r="C15" i="17"/>
  <c r="E34" i="19"/>
  <c r="F34" i="19"/>
  <c r="G34" i="19"/>
  <c r="H34" i="19"/>
  <c r="I34" i="19"/>
  <c r="J34" i="19"/>
  <c r="K34" i="19"/>
  <c r="L34" i="19"/>
  <c r="M34" i="19"/>
  <c r="N34" i="19"/>
  <c r="O34" i="19"/>
  <c r="P34" i="19"/>
  <c r="Q34" i="19"/>
  <c r="R34" i="19"/>
  <c r="S34" i="19"/>
  <c r="T34" i="19"/>
  <c r="U27" i="19"/>
  <c r="U28" i="19"/>
  <c r="U7" i="19"/>
  <c r="U8" i="19"/>
  <c r="U9" i="19"/>
  <c r="U10" i="19"/>
  <c r="U11" i="19"/>
  <c r="U12" i="19"/>
  <c r="U13" i="19"/>
  <c r="U14" i="19"/>
  <c r="U15" i="19"/>
  <c r="U16" i="19"/>
  <c r="U17" i="19"/>
  <c r="U18" i="19"/>
  <c r="U19" i="19"/>
  <c r="U20" i="19"/>
  <c r="U21" i="19"/>
  <c r="U22" i="19"/>
  <c r="U23" i="19"/>
  <c r="U24" i="19"/>
  <c r="U25" i="19"/>
  <c r="U26" i="19"/>
  <c r="U29" i="19"/>
  <c r="U30" i="19"/>
  <c r="U31" i="19"/>
  <c r="U32" i="19"/>
  <c r="U33" i="19"/>
  <c r="U6" i="19"/>
  <c r="D34" i="19"/>
  <c r="H93" i="13"/>
  <c r="H94" i="13"/>
  <c r="H95" i="13"/>
  <c r="H96" i="13"/>
  <c r="H97" i="13"/>
  <c r="H98" i="13"/>
  <c r="H99" i="13"/>
  <c r="H100" i="13"/>
  <c r="H101" i="13"/>
  <c r="H102" i="13"/>
  <c r="H103" i="13"/>
  <c r="H104" i="13"/>
  <c r="H105" i="13"/>
  <c r="H106" i="13"/>
  <c r="H107" i="13"/>
  <c r="H92" i="13"/>
  <c r="H344" i="13"/>
  <c r="H345" i="13"/>
  <c r="H346" i="13"/>
  <c r="H347" i="13"/>
  <c r="H348" i="13"/>
  <c r="H349" i="13"/>
  <c r="H350" i="13"/>
  <c r="H351" i="13"/>
  <c r="H352" i="13"/>
  <c r="H353" i="13"/>
  <c r="H354" i="13"/>
  <c r="H355" i="13"/>
  <c r="H356" i="13"/>
  <c r="H357" i="13"/>
  <c r="H358" i="13"/>
  <c r="H343" i="13"/>
  <c r="F355" i="13"/>
  <c r="F356" i="13"/>
  <c r="F357" i="13"/>
  <c r="F358" i="13"/>
  <c r="H245" i="13"/>
  <c r="H247" i="13"/>
  <c r="H246" i="13"/>
  <c r="H234" i="13"/>
  <c r="H235" i="13"/>
  <c r="H236" i="13"/>
  <c r="H237" i="13"/>
  <c r="H238" i="13"/>
  <c r="H239" i="13"/>
  <c r="H240" i="13"/>
  <c r="H241" i="13"/>
  <c r="H242" i="13"/>
  <c r="H243" i="13"/>
  <c r="H244" i="13"/>
  <c r="H248" i="13"/>
  <c r="H233" i="13"/>
  <c r="F233" i="13"/>
  <c r="F234" i="13"/>
  <c r="F344" i="13" s="1"/>
  <c r="F235" i="13"/>
  <c r="F345" i="13" s="1"/>
  <c r="F236" i="13"/>
  <c r="F346" i="13" s="1"/>
  <c r="F237" i="13"/>
  <c r="F347" i="13" s="1"/>
  <c r="F238" i="13"/>
  <c r="F348" i="13" s="1"/>
  <c r="F239" i="13"/>
  <c r="F349" i="13" s="1"/>
  <c r="F240" i="13"/>
  <c r="F350" i="13" s="1"/>
  <c r="F241" i="13"/>
  <c r="F351" i="13" s="1"/>
  <c r="F242" i="13"/>
  <c r="F352" i="13" s="1"/>
  <c r="F243" i="13"/>
  <c r="F353" i="13" s="1"/>
  <c r="F244" i="13"/>
  <c r="F354" i="13" s="1"/>
  <c r="H492" i="5"/>
  <c r="H493" i="5"/>
  <c r="H494" i="5"/>
  <c r="H495" i="5"/>
  <c r="H496" i="5"/>
  <c r="H497" i="5"/>
  <c r="H498" i="5"/>
  <c r="H499" i="5"/>
  <c r="H500" i="5"/>
  <c r="H501" i="5"/>
  <c r="H502" i="5"/>
  <c r="H503" i="5"/>
  <c r="H505" i="5"/>
  <c r="H506" i="5"/>
  <c r="H491" i="5"/>
  <c r="H461" i="5"/>
  <c r="H462" i="5"/>
  <c r="H463" i="5"/>
  <c r="H464" i="5"/>
  <c r="H465" i="5"/>
  <c r="H466" i="5"/>
  <c r="H467" i="5"/>
  <c r="H468" i="5"/>
  <c r="H469" i="5"/>
  <c r="H470" i="5"/>
  <c r="H471" i="5"/>
  <c r="H472" i="5"/>
  <c r="H473" i="5"/>
  <c r="H474" i="5"/>
  <c r="H475" i="5"/>
  <c r="H460" i="5"/>
  <c r="H342" i="5"/>
  <c r="H343" i="5"/>
  <c r="H344" i="5"/>
  <c r="H345" i="5"/>
  <c r="H346" i="5"/>
  <c r="H347" i="5"/>
  <c r="H348" i="5"/>
  <c r="H349" i="5"/>
  <c r="H350" i="5"/>
  <c r="H351" i="5"/>
  <c r="H352" i="5"/>
  <c r="H353" i="5"/>
  <c r="H354" i="5"/>
  <c r="H355" i="5"/>
  <c r="H356" i="5"/>
  <c r="H341" i="5"/>
  <c r="H312" i="5"/>
  <c r="H313" i="5"/>
  <c r="H314" i="5"/>
  <c r="H315" i="5"/>
  <c r="H316" i="5"/>
  <c r="H317" i="5"/>
  <c r="H318" i="5"/>
  <c r="H319" i="5"/>
  <c r="H320" i="5"/>
  <c r="H321" i="5"/>
  <c r="H322" i="5"/>
  <c r="H323" i="5"/>
  <c r="H324" i="5"/>
  <c r="H325" i="5"/>
  <c r="H326" i="5"/>
  <c r="H311" i="5"/>
  <c r="H282" i="5"/>
  <c r="H283" i="5"/>
  <c r="H285" i="5"/>
  <c r="H287" i="5"/>
  <c r="H288" i="5"/>
  <c r="H289" i="5"/>
  <c r="H290" i="5"/>
  <c r="H292" i="5"/>
  <c r="H293" i="5"/>
  <c r="H294" i="5"/>
  <c r="H296" i="5"/>
  <c r="H281" i="5"/>
  <c r="C70" i="17"/>
  <c r="G70" i="17" s="1"/>
  <c r="U34" i="19" l="1"/>
  <c r="G15" i="17"/>
  <c r="E90" i="17"/>
  <c r="C88" i="17"/>
</calcChain>
</file>

<file path=xl/sharedStrings.xml><?xml version="1.0" encoding="utf-8"?>
<sst xmlns="http://schemas.openxmlformats.org/spreadsheetml/2006/main" count="2253" uniqueCount="537">
  <si>
    <t>จังหวัดพระนครศรีอยุธยา</t>
  </si>
  <si>
    <t>โครงการจังหวัด</t>
  </si>
  <si>
    <t>ที่</t>
  </si>
  <si>
    <t>กิจกรรม/โครงการ</t>
  </si>
  <si>
    <t>พื้นที่ดำเนินการ</t>
  </si>
  <si>
    <t>เป้าหมาย</t>
  </si>
  <si>
    <t>งบประมาณ</t>
  </si>
  <si>
    <t>ระยะเวลาดำเนินการ</t>
  </si>
  <si>
    <t>ไตรมาส</t>
  </si>
  <si>
    <t>ผู้รับผิดชอบ</t>
  </si>
  <si>
    <t>บ้าน</t>
  </si>
  <si>
    <t>หมู่ที่</t>
  </si>
  <si>
    <t>ตำบล</t>
  </si>
  <si>
    <t>อำเภอ</t>
  </si>
  <si>
    <t>(บาท)</t>
  </si>
  <si>
    <t>16 อำเภอ</t>
  </si>
  <si>
    <t>ไตรมาส 1</t>
  </si>
  <si>
    <t>แผนงานพื้นฐานด้านการแก้ไขปัญหาความยากจน ลดความเหลื่อมล้ำ และสร้างการเติบโตจากภายใน</t>
  </si>
  <si>
    <t>กิจกรรมหลัก: บริหารการจัดเก็บและใช้ประโยชน์ข้อมูลเพื่อการพัฒนาชุมชน</t>
  </si>
  <si>
    <t>1 ครั้ง</t>
  </si>
  <si>
    <t>โครงการส่งเสริมการบริหารจัดการการเงินชุมชน</t>
  </si>
  <si>
    <t>กองทุนแม่ของแผ่นดิน</t>
  </si>
  <si>
    <t>โครงการสร้างสัมมาชีพชุมชนตามหลักปรัชญาของเศรษฐกิจพอเพียง</t>
  </si>
  <si>
    <t>1 รุ่น</t>
  </si>
  <si>
    <t>โครงการอำเภอ</t>
  </si>
  <si>
    <t>ฉัตรมณี</t>
  </si>
  <si>
    <t>16 รุ่น</t>
  </si>
  <si>
    <t xml:space="preserve"> -2-</t>
  </si>
  <si>
    <t xml:space="preserve"> -3-</t>
  </si>
  <si>
    <t xml:space="preserve"> -4-</t>
  </si>
  <si>
    <t xml:space="preserve"> -6-</t>
  </si>
  <si>
    <t xml:space="preserve"> -7-</t>
  </si>
  <si>
    <t xml:space="preserve"> -8-</t>
  </si>
  <si>
    <t xml:space="preserve"> -5-</t>
  </si>
  <si>
    <t xml:space="preserve"> -9-</t>
  </si>
  <si>
    <t>ระดับจังหวัด</t>
  </si>
  <si>
    <t>มหาราช</t>
  </si>
  <si>
    <t>พระนครฯ</t>
  </si>
  <si>
    <t>เสนา</t>
  </si>
  <si>
    <t>บางบาล</t>
  </si>
  <si>
    <t>ผักไห่</t>
  </si>
  <si>
    <t>บางปะอิน</t>
  </si>
  <si>
    <t>บางไทร</t>
  </si>
  <si>
    <t>บางซ้าย</t>
  </si>
  <si>
    <t>ลาดบัวหลวง</t>
  </si>
  <si>
    <t>วังน้อย</t>
  </si>
  <si>
    <t>อุทัย</t>
  </si>
  <si>
    <t>ภาชี</t>
  </si>
  <si>
    <t>นครหลวง</t>
  </si>
  <si>
    <t>บางปะหัน</t>
  </si>
  <si>
    <t>ท่าเรือ</t>
  </si>
  <si>
    <t>บ้านแพรก</t>
  </si>
  <si>
    <t xml:space="preserve"> -10-</t>
  </si>
  <si>
    <t xml:space="preserve"> -11-</t>
  </si>
  <si>
    <t xml:space="preserve"> -12-</t>
  </si>
  <si>
    <t>1 แห่ง</t>
  </si>
  <si>
    <t>30 คน</t>
  </si>
  <si>
    <t xml:space="preserve"> </t>
  </si>
  <si>
    <t>เตรียมความพร้อมทีมวิทยากรสัมมาชีพชุมชน</t>
  </si>
  <si>
    <t>ประชุมเชิงปฏิบัติการผู้จัดเก็บข้อมูลจปฐ.</t>
  </si>
  <si>
    <t>ประชุมเชิงปฏิบัติการคณะกรรมการหมู่บ้านต้นกล้า</t>
  </si>
  <si>
    <t>กิจกรรมหลัก: สร้างและพัฒนาผู้นำสัมมาชีพชุมชนตามหลักปรัชญาของเศรษฐกิจพอเพียง</t>
  </si>
  <si>
    <t>กิจกรรมย่อย :</t>
  </si>
  <si>
    <t>ผลผลิต:เสริมสร้างขีดความสามารถของชุมชนในการบริหารจัดการข้อมูลเพื่อการพัฒนาชุมชน</t>
  </si>
  <si>
    <t>ประชุมคณะทำงานบริหารการจัดเก็บข้อมูลจปฐ.</t>
  </si>
  <si>
    <t>ประชุมเชิงปฏิบัติการเจ้าหน้าที่ผู้รับผิดชอบการ</t>
  </si>
  <si>
    <t>และประมวลผลข้อมูล จปฐ.</t>
  </si>
  <si>
    <t>รณรงค์และเชิญชวนการจัดเก็บข้อมูล จปฐ.</t>
  </si>
  <si>
    <t>กิจกรรมหลัก:บริหารการจัดเก็บและใช้ประโยชน์ข้อมูลเพื่อการพัฒนาชุมชน</t>
  </si>
  <si>
    <t>กิจกรรมหลัก: บูรณาการแผนชุมชนระดับตำบล</t>
  </si>
  <si>
    <t>เสริมสร้างจริยธรรมข้าราชการกรมการพัฒนาชุมชน</t>
  </si>
  <si>
    <t>1 โครงการ</t>
  </si>
  <si>
    <t>กิจกรรมหลัก:สร้างและพัฒนาผู้นำสัมมาชีพชุมชนตามหลักปรัชญาของเศรษฐกิจพอเพียง</t>
  </si>
  <si>
    <t>กิจกรรมย่อย: การจัดเก็บและใช้ประโยชน์ข้อมูลเพื่อการพัฒนาชุมชน</t>
  </si>
  <si>
    <t>ฝึกอบรมผู้บันทึกข้อมูลเรื่อง การใช้โปรแกรมบันทึก</t>
  </si>
  <si>
    <t>จัดเก็บข้อมูล จปฐ.ระดับอำเภอ</t>
  </si>
  <si>
    <t>กิจกรรมย่อย: การจัดเก็บและใช้ประโยชน์ข้อมูลความจำเป็นพื้นฐาน</t>
  </si>
  <si>
    <t>กลุ่มออมทรัพย์เพื่อการผลิต</t>
  </si>
  <si>
    <t>ประชุมเชิงปฏิบัติการคณะกรรมการกองทุนแม่</t>
  </si>
  <si>
    <t>ผลผลิต/โครงการ:สร้างสัมมาชีพชุมชนตามหลักปรัชญาของเศรษฐกิจพอเพียง</t>
  </si>
  <si>
    <t>อารมณ์</t>
  </si>
  <si>
    <t>.</t>
  </si>
  <si>
    <r>
      <rPr>
        <b/>
        <u/>
        <sz val="14"/>
        <color indexed="8"/>
        <rFont val="TH SarabunIT๙"/>
        <family val="2"/>
      </rPr>
      <t>กิจกรรมหลัก</t>
    </r>
    <r>
      <rPr>
        <sz val="14"/>
        <color indexed="8"/>
        <rFont val="TH SarabunIT๙"/>
        <family val="2"/>
      </rPr>
      <t>: สร้างและพัฒนาผู้นำสัมมาชีพชุมชนตามหลักปรัชญาของเศรษฐกิจพอเพียง</t>
    </r>
  </si>
  <si>
    <r>
      <rPr>
        <b/>
        <u/>
        <sz val="14"/>
        <color indexed="8"/>
        <rFont val="TH SarabunIT๙"/>
        <family val="2"/>
      </rPr>
      <t>กิจกรรมย่อย</t>
    </r>
    <r>
      <rPr>
        <sz val="14"/>
        <color indexed="8"/>
        <rFont val="TH SarabunIT๙"/>
        <family val="2"/>
      </rPr>
      <t xml:space="preserve"> </t>
    </r>
  </si>
  <si>
    <r>
      <rPr>
        <b/>
        <u/>
        <sz val="14"/>
        <color indexed="8"/>
        <rFont val="TH SarabunIT๙"/>
        <family val="2"/>
      </rPr>
      <t>กิจกรรมหลัก</t>
    </r>
    <r>
      <rPr>
        <sz val="14"/>
        <color indexed="8"/>
        <rFont val="TH SarabunIT๙"/>
        <family val="2"/>
      </rPr>
      <t>: ส่งเสริมการดำเนินงานศูนย์จัดการกองทุนชุมชน</t>
    </r>
  </si>
  <si>
    <t>112 หมู่บ้าน</t>
  </si>
  <si>
    <t>37 คน/1ครั้ง</t>
  </si>
  <si>
    <t>19 หมู่บ้าน</t>
  </si>
  <si>
    <t>15 หมู่บ้าน</t>
  </si>
  <si>
    <t>14 หมู่บ้าน</t>
  </si>
  <si>
    <t>12 หมู่บ้าน</t>
  </si>
  <si>
    <t>13 หมู่บ้าน</t>
  </si>
  <si>
    <t>18 หมู่บ้าน</t>
  </si>
  <si>
    <t>แผนปฏิบัติการประจำปีงบประมาณ พ.ศ.2562</t>
  </si>
  <si>
    <t>210 คน</t>
  </si>
  <si>
    <t>ผลผลิต เสริมสร้างขีดความสามารถของชุมชนในการบริการจัดการข้อมูลเพื่อการพัฒนาชุมชน</t>
  </si>
  <si>
    <t>จัดทำแผนการรักษาความมั่นคงปลอดภัยด้านสารสนเทศ</t>
  </si>
  <si>
    <t>ระดับจังหวัด ประจำปี 2562</t>
  </si>
  <si>
    <t>ประชุมเชิงปฏิบัติการ"การจัดทำฐานข้อมูลสารสนเทศ</t>
  </si>
  <si>
    <t>ผลผลิต/โครงการสร้างสัมมาชีพชุมชนตามหลักปรัชญาของเศรษฐกิจพอเพียง</t>
  </si>
  <si>
    <t>กิจกรรมย่อย: ขับเคลื่อนการสร้างสัมมาชีพชุมชนตามแนวทางประชารัฐ</t>
  </si>
  <si>
    <t>ขับเคลื่อนการพัฒนาเศรษฐกิจฐานรากและประชารัฐ</t>
  </si>
  <si>
    <t>แผนงาน ยุทธศาสตร์สร้างความมั่นคงและลดความเหลื่อมล้ำทางด้านเศรษฐกิจและสังคม</t>
  </si>
  <si>
    <t>ประจำปี 2562</t>
  </si>
  <si>
    <t>4,498 คน</t>
  </si>
  <si>
    <t>แผนงานยุทธศาสตร์สร้างความมั่นคงและลดความเหลื่อมล้ำทางด้านเศรษฐกิจและสังคม</t>
  </si>
  <si>
    <t>164 ตำบล</t>
  </si>
  <si>
    <t>327 หมู่บ้าน</t>
  </si>
  <si>
    <t>สร้างสัมมาชีพชุมชนในระดับหมู่บ้าน</t>
  </si>
  <si>
    <t>124 หมู่บ้าน</t>
  </si>
  <si>
    <t>203 หมู่บ้าน</t>
  </si>
  <si>
    <t>เพิ่มศักยภาพคณะกรรมการโครงการ</t>
  </si>
  <si>
    <t>แก้ไขปัญหาความยากจน</t>
  </si>
  <si>
    <t>ประชุมเชิงปฏิบัติการพัฒนาหมู่บ้านทุนชุมชน</t>
  </si>
  <si>
    <t>ขยายผลตามแนวพระราชดำริ</t>
  </si>
  <si>
    <t>ผลผลิต/โครงการพัฒนาหมู่บ้านเศรษฐกิจพอเพียง</t>
  </si>
  <si>
    <r>
      <rPr>
        <b/>
        <u/>
        <sz val="14"/>
        <color indexed="8"/>
        <rFont val="TH SarabunIT๙"/>
        <family val="2"/>
      </rPr>
      <t>กิจกรรมหลัก</t>
    </r>
    <r>
      <rPr>
        <sz val="14"/>
        <color indexed="8"/>
        <rFont val="TH SarabunIT๙"/>
        <family val="2"/>
      </rPr>
      <t>: พัฒนาหมู่บ้านเศรษฐกิจพอเพียง</t>
    </r>
  </si>
  <si>
    <t>ประชุมเชิงปฏิบัติการผู้นำอาสาพัฒนาชุมชนในการ</t>
  </si>
  <si>
    <t>ส่งเสริมคุณภาพชีวิตครัวเรือนตกเกณฑ์ จปฐ.</t>
  </si>
  <si>
    <t>ตามหลักปรัชญาของเศรษฐกิจพอเพียง</t>
  </si>
  <si>
    <t>328 คน</t>
  </si>
  <si>
    <t>ผลผลิต/โครงการ:พัฒนาหมู่บ้านเศรษฐกิจพอเพียง</t>
  </si>
  <si>
    <t>กิจกรรมหลัก:พัฒนาหมู่บ้านเศรษฐกิจพอเพียง</t>
  </si>
  <si>
    <t>กิจกรรมย่อย :สนับสนุนการขับเคลื่อนกิจกรรมพัฒนาชุมชนของผู้นำ อช. ในการส่งเสริมคุณภาพชีวิตครัวเรือนที่ตกเกณฑ์ จปฐ ตามหลักปรัชญาของเศรษฐกิจพอเพียง</t>
  </si>
  <si>
    <t>กิจกรรมเยี่ยมเยียนครัวเรือนเป้าหมาย</t>
  </si>
  <si>
    <t>สนับสนุนกิจกรรม ผู้นำ อช.</t>
  </si>
  <si>
    <t>สัมนาการเรียนรู้วิถีชีวิตเศรษฐกิจพอเพียง</t>
  </si>
  <si>
    <t>160 หมู่บ้าน</t>
  </si>
  <si>
    <t>สร้างเสริมประสบการณ์การพัฒนาวิถีชีวิต</t>
  </si>
  <si>
    <t>เศรษฐกิจพอเพียงจากแหล่งเรียนรู้ต้นแบบ</t>
  </si>
  <si>
    <t>กิจกรรมย่อย เสริมสร้างระบบบริหารจัดการชุมชน</t>
  </si>
  <si>
    <t>ส่งเสริมการจัดทำแผนชีวิตและแผนชุมชน</t>
  </si>
  <si>
    <t>48 หมู่บ้าน</t>
  </si>
  <si>
    <t>กิจกรรมย่อย เสริมสร้างระบบการบริหารจัดการชุมชน</t>
  </si>
  <si>
    <t>80 หมู่บ้าน</t>
  </si>
  <si>
    <t>แผนงานบูรณาการป้องกัน ปราบปราม และบำบัดรักษาผู้ติดยาเสพติด</t>
  </si>
  <si>
    <t>ผลผลิต/โครงการส่งเสริมและพัฒนาหมู่บ้านกองทุนแม่ของแผ่นดิน</t>
  </si>
  <si>
    <r>
      <rPr>
        <b/>
        <u/>
        <sz val="14"/>
        <color indexed="8"/>
        <rFont val="TH SarabunIT๙"/>
        <family val="2"/>
      </rPr>
      <t>กิจกรรมหลัก</t>
    </r>
    <r>
      <rPr>
        <sz val="14"/>
        <color indexed="8"/>
        <rFont val="TH SarabunIT๙"/>
        <family val="2"/>
      </rPr>
      <t>: ส่งเสริมและพัฒนาหมู่บ้านกองทุนแม่ของแผ่นดิน</t>
    </r>
  </si>
  <si>
    <r>
      <rPr>
        <b/>
        <u/>
        <sz val="14"/>
        <color indexed="8"/>
        <rFont val="TH SarabunIT๙"/>
        <family val="2"/>
      </rPr>
      <t>กิจกรรมย่อย</t>
    </r>
    <r>
      <rPr>
        <sz val="14"/>
        <color indexed="8"/>
        <rFont val="TH SarabunIT๙"/>
        <family val="2"/>
      </rPr>
      <t>เสริมสร้างความเข็มแข็งหมู่บ้านกองทุนแม่ของแผ่นดิน</t>
    </r>
  </si>
  <si>
    <t>20 หมู่บ้าน</t>
  </si>
  <si>
    <t>16 หมู่บ้าน</t>
  </si>
  <si>
    <t>23 หมู่บ้าน</t>
  </si>
  <si>
    <t>15หมู่บ้าน</t>
  </si>
  <si>
    <t>กิจกรรมย่อย พัฒนาหมู่บ้านต้นกล้ากองทุนแม่ของแผ่นดิน</t>
  </si>
  <si>
    <t>(อำเภอละ 8,900)</t>
  </si>
  <si>
    <t>สนับสนุนกิจกรรมต้นกล้ากองทุนแม่ของแผ่นดิน</t>
  </si>
  <si>
    <t>กิจกรรมย่อย พัฒนากลไกการขับเคลื่อนศูนย์จัดการกองทุนชุมชน</t>
  </si>
  <si>
    <t>ประชุมเชิงปฏิบัติการสร้างความรู้ความเข้าใจ</t>
  </si>
  <si>
    <t>การตรวจสุขภาพทางการเงินกลุ่มออมทรัพย์เพื่อการผลิต</t>
  </si>
  <si>
    <t>40 คน</t>
  </si>
  <si>
    <t>เวทีส่งเสริมการตรวจสุขภาพทางการเงิน</t>
  </si>
  <si>
    <t>99 กลุ่ม</t>
  </si>
  <si>
    <t>138 คน</t>
  </si>
  <si>
    <t>กิจกรรมย่อย ส่งเสริมการบริหารจัดการหนี้และหนุนเสริมสัมมาชีพ</t>
  </si>
  <si>
    <t>ประชุมเชิงปฏิบัติการขับเคลื่อนการบริหารจัดการหนี้</t>
  </si>
  <si>
    <t>128 คน</t>
  </si>
  <si>
    <t>ประชุมเชิงปฏิบัติการส่งเสริมการดำเนินงานธุรกิจชุมชน</t>
  </si>
  <si>
    <t>(จัดเวทีค้นหาศักยภาพการดำเนินงานธุรกิจ)</t>
  </si>
  <si>
    <t>(สนับสนุนการดำเนินงานธุรกิจชุมชน)</t>
  </si>
  <si>
    <t>โครงการเพิ่มประสิทธิภาพการบริหารจัดการและพัฒนาผลิตภัณพ์ชุมชน</t>
  </si>
  <si>
    <t>กิจกรรมย่อย ส่งเสริมกระบวนการเครือข่ายองค์ความรู้ (Knowledge - Based OTOP :KBO</t>
  </si>
  <si>
    <t xml:space="preserve">กิจกรรมการพัฒนาศักยภาพเครือข่ายองค์ความรู้  </t>
  </si>
  <si>
    <t>32 คน</t>
  </si>
  <si>
    <t>กิจกรรมพัฒนาผลิตภัณฑ์ OTOP โดยเครือข่าย</t>
  </si>
  <si>
    <t>KBO จังหวัด</t>
  </si>
  <si>
    <t>องค์ความรู้  KBO จังหวัด</t>
  </si>
  <si>
    <t>10 ผลิตภัณฑ์</t>
  </si>
  <si>
    <t xml:space="preserve">(Provincial Star OTOP : PSO </t>
  </si>
  <si>
    <t xml:space="preserve">สุดยอดผลิตภัณฑ์ OTOP เด่น </t>
  </si>
  <si>
    <t>5 ผลิตภัณฑ์</t>
  </si>
  <si>
    <t>กิจกรรมย่อย พัฒนายกระดับผลิตภัณฑ์ OTOP โดยโรงเรียน OTOP</t>
  </si>
  <si>
    <t>พัฒนายกระดับผลิตภัณฑ์ OTOP  กลุ่มปรับตัวสู่การพัฒนา</t>
  </si>
  <si>
    <t>(กลุ่ม D) โดยโรงรียน OTOP</t>
  </si>
  <si>
    <t>46  ผลิตภัณฑ์</t>
  </si>
  <si>
    <t>โครงการ ส่งเสริมช่องทางการตลาดผลิตภัณฑ์ชุมชน</t>
  </si>
  <si>
    <t>ไตรมาส 1/2</t>
  </si>
  <si>
    <t>ตลาดประชารัฐ คนไทยยิ้มได้</t>
  </si>
  <si>
    <t>(ดำเนินการระดับจังหวัด/อำเภอ)</t>
  </si>
  <si>
    <t>กิจกรรมย่อยพัฒนาองค์กรเพื่อสนับสนุนการขับเครื่อนยุทธศาสตร์กรมการพัฒนาชุมชน</t>
  </si>
  <si>
    <t>โครงการ พัฒนาหมู่บ้านเศรษฐกิจพอเพียง</t>
  </si>
  <si>
    <t>กิจกรรมย่อย สร้างและพัฒนากลไกขับเคลื่อนในระดับพื้นที่</t>
  </si>
  <si>
    <t>อบรมแกนนำพัฒนาหมู่บ้านเศรษฐกิจพอเพียง</t>
  </si>
  <si>
    <t>336 คน</t>
  </si>
  <si>
    <t>พ.ย.-ธ.ค.61</t>
  </si>
  <si>
    <t>กิจกรรมย่อย เสริมสร้างความเข้มแข็งหมู่บ้านกองทุนแม่</t>
  </si>
  <si>
    <t>ประชุมเชิงปฎิบัติการเครือข่ายกองทุนแม่ของแผ่นดิน</t>
  </si>
  <si>
    <t>1 ครั้ง/48 คน</t>
  </si>
  <si>
    <t xml:space="preserve">  แผนปฏิบัติการประจำปีงบประมาณ พ.ศ.2562</t>
  </si>
  <si>
    <t xml:space="preserve">แผนปฏิบัติการประจำปีงบประมาณ พ.ศ.2562 </t>
  </si>
  <si>
    <t>โครงการระดับอำเภอ</t>
  </si>
  <si>
    <t>บูรณาการแผนชุมชนระดับตำบล</t>
  </si>
  <si>
    <t xml:space="preserve"> -13-</t>
  </si>
  <si>
    <t xml:space="preserve"> -14-</t>
  </si>
  <si>
    <t xml:space="preserve"> -15-</t>
  </si>
  <si>
    <t xml:space="preserve"> -16-</t>
  </si>
  <si>
    <t>การขับเคลื่อนกิจกรรมพัฒนาวิถีชีวิต</t>
  </si>
  <si>
    <t>เศรษฐกิจพอเพียง</t>
  </si>
  <si>
    <t xml:space="preserve"> -17-</t>
  </si>
  <si>
    <t>รักษามาตรฐานการดำเนินงานกลุ่มออมทรัพย์เพื่อการผลิต</t>
  </si>
  <si>
    <t>29 กลุ่ม</t>
  </si>
  <si>
    <t>(ตำบลละ 9,900 บาท 40คน)</t>
  </si>
  <si>
    <t>(หมู่ละ 5 คน/2วัน/5,000 บาท)</t>
  </si>
  <si>
    <t>(30 คน)</t>
  </si>
  <si>
    <t>(13 คน อำเภอละ 7,050 บาท)</t>
  </si>
  <si>
    <t>(ประมาณ 470/คน)</t>
  </si>
  <si>
    <t>ของแผ่นดิน 16/254 หมู่บ้าน</t>
  </si>
  <si>
    <t>(หมู่ละ12,800บาท  30 ครัวเรือน)</t>
  </si>
  <si>
    <t>(หมู่ละ 8,700 บาท/30คน/1วัน)</t>
  </si>
  <si>
    <t>(30คน/หมู่ละ 8700 บาท)</t>
  </si>
  <si>
    <t>(หมู่ละ 19,000 บาท)</t>
  </si>
  <si>
    <t>โครงการระดับจังหวัด</t>
  </si>
  <si>
    <t>กลุ่ม/ฝ่าย</t>
  </si>
  <si>
    <t>ลำดับที่</t>
  </si>
  <si>
    <t>สารสนเทศฯ</t>
  </si>
  <si>
    <t>ยุทธศาสตร์</t>
  </si>
  <si>
    <t>ส่งเสริม</t>
  </si>
  <si>
    <t>อำนวยการ</t>
  </si>
  <si>
    <t>1 ถึง3</t>
  </si>
  <si>
    <t>กิจกรรมตามยุทธศาสตร์กรมการพัฒนาชุมชน ปีงบประมาณ พ.ศ. 2561 ไตรมาส 1-2</t>
  </si>
  <si>
    <t xml:space="preserve">ไตรมาส 1 </t>
  </si>
  <si>
    <t xml:space="preserve">ไตรมาส 2 </t>
  </si>
  <si>
    <t>หมายเหตุ</t>
  </si>
  <si>
    <t xml:space="preserve"> งบประมาณ </t>
  </si>
  <si>
    <t>ฬัฐกฤษ</t>
  </si>
  <si>
    <t>อนุพงศ์</t>
  </si>
  <si>
    <t>งบหน้า</t>
  </si>
  <si>
    <t>สุทธิมาส</t>
  </si>
  <si>
    <t>อนุพงษ์</t>
  </si>
  <si>
    <t>รวม</t>
  </si>
  <si>
    <t>กลุ่มงานสารสนเทศการพัฒนาชุมชน</t>
  </si>
  <si>
    <t>จังหวัด</t>
  </si>
  <si>
    <t>กลุ่มงานยุทธศาสตร์การพัฒนาชุมชน</t>
  </si>
  <si>
    <t>สาวิตรี</t>
  </si>
  <si>
    <t>บุญสม</t>
  </si>
  <si>
    <t>กลุ่มงานส่งเสริมการพัฒนาชุมชน</t>
  </si>
  <si>
    <t>เวทีส่งเสริมการตรวจสุขภาพทางการเงินกลุ่มออมทรัพย์ฯ</t>
  </si>
  <si>
    <t>กิจกรรมการพัฒนาศักยภาพเครือข่ายองค์ความรู้  KBO จังหวัด</t>
  </si>
  <si>
    <t>ณัฏฐ์</t>
  </si>
  <si>
    <t>ชาคริต</t>
  </si>
  <si>
    <t xml:space="preserve">สุดยอดผลิตภัณฑ์ OTOP เด่น (Provincial Star OTOP : PSO </t>
  </si>
  <si>
    <t>สกุลรัตน์</t>
  </si>
  <si>
    <t>ตลาดประชารัฐ คนไทยยิ้มได้(ดำเนินการระดับจังหวัด/อำเภอ)</t>
  </si>
  <si>
    <t>พัฒนา</t>
  </si>
  <si>
    <t>วิภาณี</t>
  </si>
  <si>
    <t>อาภากรณ์</t>
  </si>
  <si>
    <t>จังหวัด/อำเภอ</t>
  </si>
  <si>
    <t>เพิ่มศักยภาพคณะกรรมการโครงการแก้ไขปัญหาความยากจน</t>
  </si>
  <si>
    <t>การขับเคลื่อนกิจกรรมพัฒนาวิถีชีวิตเศรษฐกิจพอเพียง</t>
  </si>
  <si>
    <t>ประชุมเชิงปฏิบัติการผู้นำอาสาพัฒนาชุมชนในการส่งเสริมคุณภาพชีวิต</t>
  </si>
  <si>
    <t>ครัวเรือนตกเกณฑ์ จปฐ.ตามหลักปรัชญาของเศรษฐกิจพอเพียง</t>
  </si>
  <si>
    <t>ฝ่ายอำนวยการ</t>
  </si>
  <si>
    <t>ค่าน้ำมันเชื้อเพลิง</t>
  </si>
  <si>
    <t>วัสดุ</t>
  </si>
  <si>
    <t>ค่าสาธารณูปโภค</t>
  </si>
  <si>
    <t>เบี้ยเลี้ยง .</t>
  </si>
  <si>
    <t>ล่วงเวลา</t>
  </si>
  <si>
    <t>เช่าเครื่องถ่ายเอกสาร</t>
  </si>
  <si>
    <t>ค่าซ่อม</t>
  </si>
  <si>
    <t>งบบริหาร พจ</t>
  </si>
  <si>
    <t>รวมทั้งสิ้น</t>
  </si>
  <si>
    <t>รวมไตรมาส 1/2</t>
  </si>
  <si>
    <t>พัฒนายกระดับผลิตภัณฑ์ OTOPกลุ่มปรับตัวสู่การพัฒนา</t>
  </si>
  <si>
    <t>ประชุมเชิงปฏิบัติการผู้จัดเก็บข้อมูลจปฐ.ประจำปี 2562</t>
  </si>
  <si>
    <t>รณรงค์และเชิญชวนการจัดเก็บข้อมูล จปฐ.ระดับจังหวัด</t>
  </si>
  <si>
    <t xml:space="preserve">                                                                   งบหน้า                                                         ต่อ</t>
  </si>
  <si>
    <t>โรงแรมในจังหวัดพระนครศรีอยุธยา</t>
  </si>
  <si>
    <t>1รุ่นๆละ 2วัน</t>
  </si>
  <si>
    <t>บ้านสนามเพ็ง</t>
  </si>
  <si>
    <t>สามบัณฑิต</t>
  </si>
  <si>
    <t xml:space="preserve">กิจกรรมที่ 1 จัดประชุมคัดเลือกคณะกรรมการ  KBO </t>
  </si>
  <si>
    <t>ห้องประชุม สพจ</t>
  </si>
  <si>
    <t xml:space="preserve">กิจกรรมที่ 2 จัดประชุม จำนวน 2 วัน </t>
  </si>
  <si>
    <t>โรงแรมในจังหวัด</t>
  </si>
  <si>
    <t>จำนวน 10 ผลิตภัณฑ์ๆละ 32,000 บาท</t>
  </si>
  <si>
    <t>สถานที่เอกชน</t>
  </si>
  <si>
    <t>สถารที่เอกชน</t>
  </si>
  <si>
    <t>ดำเนินการ E-bidding</t>
  </si>
  <si>
    <t>ธ.ค.61-มี.ค.62</t>
  </si>
  <si>
    <t>.1-3</t>
  </si>
  <si>
    <t>กิจกรรมที่ 2 ตลาดจัดทำโครงการตามแผนงาน</t>
  </si>
  <si>
    <t>กิจกรรมที่ 1 ประชุมจัดทำแผนการดำเนินงาน  50คน</t>
  </si>
  <si>
    <t>270 ครั้ง/27แห่ง</t>
  </si>
  <si>
    <t>สถานที่จัดตั้งตลาด</t>
  </si>
  <si>
    <t>ดำเนินการ 27 ตลาดๆละ   3,000 บาท</t>
  </si>
  <si>
    <t>กิจกรรมที่ 1 ประชุมติดตามการดำเนินงาน</t>
  </si>
  <si>
    <t>สถานที่ราชการ</t>
  </si>
  <si>
    <t>ดำเนินการ 27 ตลาดๆละ   3,900 บาท</t>
  </si>
  <si>
    <t>พ.ย.-ธ.ค. 61</t>
  </si>
  <si>
    <t>26 ตุลาคม 2561</t>
  </si>
  <si>
    <t>พ.ย.-ธค 61</t>
  </si>
  <si>
    <t>ณัฎฐ์</t>
  </si>
  <si>
    <t>ห้องประชุมศาลากลางจังหวัด</t>
  </si>
  <si>
    <t>ต.ค.-ธ.ค. 61</t>
  </si>
  <si>
    <t>พ.ย.-.ธ.ค. 61</t>
  </si>
  <si>
    <t>ม.ค.-มี.ค.62</t>
  </si>
  <si>
    <t>รอจัดสรร</t>
  </si>
  <si>
    <t>ห้องประชุมจังหวัด</t>
  </si>
  <si>
    <t>สถานศึกษาในจังหวัด</t>
  </si>
  <si>
    <t>28-29 พ.ย.61</t>
  </si>
  <si>
    <t>สพจ. (จ้างทำสื่อ)</t>
  </si>
  <si>
    <t>12 ธ.ค.61</t>
  </si>
  <si>
    <t>20 ธ.ค.61</t>
  </si>
  <si>
    <t>ห้องประชุม สพจ.</t>
  </si>
  <si>
    <t>ธ.ค.61</t>
  </si>
  <si>
    <t>64คน/2รุ่น</t>
  </si>
  <si>
    <t>รุ่นละ 64,800</t>
  </si>
  <si>
    <t>กลุ่มออมทรัพย์ฯ บ้านโคกห้วย  ม.7</t>
  </si>
  <si>
    <t xml:space="preserve"> ต.เทพมงคล อ.บางซ้าย</t>
  </si>
  <si>
    <t>อ.อุทัย</t>
  </si>
  <si>
    <t>รอผล</t>
  </si>
  <si>
    <t>กลุ่ม/ฝ่ายที่รับผิดชอบ</t>
  </si>
  <si>
    <t xml:space="preserve">งบหน้าการจัดสรรงบประมาณกิจกรรมตามยุทธศาสตร์กรมการพัฒนาชุมชน </t>
  </si>
  <si>
    <t xml:space="preserve"> ประจำปีงบประมาณ พ.ศ.2562 (ไตรมาส 1-2) ครั้งที่ 1</t>
  </si>
  <si>
    <t>ดำเนินการโดยสำนักงานพัฒนาชุมชนอำเภอ</t>
  </si>
  <si>
    <t>ตลาดประชารัฐคนไทยยิ้มได้</t>
  </si>
  <si>
    <t>ผลผลิต/โครงการ..................................................................................................</t>
  </si>
  <si>
    <t>กิจกรรมหลัก..........................................................................................................</t>
  </si>
  <si>
    <t>แผนงาน.................................................................................................................</t>
  </si>
  <si>
    <t>กิจกรรมย่อย .........................................................................................................</t>
  </si>
  <si>
    <t xml:space="preserve">                             อำเภอ ........................................................                         </t>
  </si>
  <si>
    <t xml:space="preserve">แผนปฏิบัติการตามยุทธศาสตร์กรมการพัฒนาชุมชนประจำปีงบประมาณ พ.ศ.2562 ไตรมาส 1-2 </t>
  </si>
  <si>
    <t>โครงการ</t>
  </si>
  <si>
    <t>ลงอำเภอ 81,000</t>
  </si>
  <si>
    <t>ลงอำเภอ 105,300</t>
  </si>
  <si>
    <t>งบหน้าจัดสรรงบประมาณกิจกรรมตามยุทธศาสตร์กรมการพัฒนาชุมชน</t>
  </si>
  <si>
    <t>ประจำปีงบประมาณ พ.ศ. 2562 ไตรมาส 1-2</t>
  </si>
  <si>
    <t>จำนวนโครงการ/กิจกรรม</t>
  </si>
  <si>
    <t>งบประมาณ (บาท)</t>
  </si>
  <si>
    <t xml:space="preserve">โครงการทังหมด </t>
  </si>
  <si>
    <t>20 โครงการ</t>
  </si>
  <si>
    <t>กลุ่มงานส่งเสริม</t>
  </si>
  <si>
    <t xml:space="preserve">แนวทางการขับเคลื่อนกิจกรรมตามยุทธศาสตร์กรมการพัฒนาชุมชน </t>
  </si>
  <si>
    <t xml:space="preserve">ปีงบประมาณ พ.ศ. 2562 ไตรมาส 1-2 </t>
  </si>
  <si>
    <t xml:space="preserve">ที่ </t>
  </si>
  <si>
    <t xml:space="preserve">งบประมาณ </t>
  </si>
  <si>
    <t>ตัวชี้วัด</t>
  </si>
  <si>
    <t>4498  คน</t>
  </si>
  <si>
    <t>พ.ย. - ธ.ค. 61</t>
  </si>
  <si>
    <t>ม.ค.- ก.พ. 62</t>
  </si>
  <si>
    <t>1วัน</t>
  </si>
  <si>
    <t>1 วัน</t>
  </si>
  <si>
    <t>2 วัน</t>
  </si>
  <si>
    <t>ผู้เข้าร่วมประชุมฯ ร้อยละ 90 มีความรู้ความเข้าใจในแนวทางการบริหารการจัดเก็บข้อมูล จปฐ.และ กชช.2ค ปี 2562</t>
  </si>
  <si>
    <t>จำนวนหมู่บ้านเป้าหมายที่มีการวิเคราะห์ข้อมูลเพื่อนำไปสู่การพัฒนาตนเอง จำนวน 112 หมู่บ้าน</t>
  </si>
  <si>
    <t>จำนวนหมู่บ้านที่ได้รับการพัฒนาตามหลักปรัชญาของเศรษฐกิจพอเพียงจำนวน 80 หมู่บ้าน</t>
  </si>
  <si>
    <t>ประชุมเชิงปฏิบัติการสร้างความรู้ความเข้าใจการตรวจสุขภาพทางการเงินกลุ่มออมทรัพย์เพื่อการผลิต</t>
  </si>
  <si>
    <t xml:space="preserve">   40 คน</t>
  </si>
  <si>
    <t>1 วัน (12 พ.ย.61)</t>
  </si>
  <si>
    <t>ร้อยละ 80 ของทีมตรวจสุขภาพมีความเข้าใจในการตรวจสุขภาพ</t>
  </si>
  <si>
    <t xml:space="preserve">1 วัน </t>
  </si>
  <si>
    <t>ร้อยละ 80 ของกลุ่มออมทรัพย์ฯ อยู่ในระดับมาตรฐานตามแนวทางของกรมการพัฒนาชุมชน</t>
  </si>
  <si>
    <t>1 วัน (2 รุ่น 28,29 พย 61)</t>
  </si>
  <si>
    <t>ร้อยละ 80 ของกลุ่มเป้าหมายที่เข้าร่วมประชุมฯ มีความรู้      ความเข้าใจในแนวทาง และกระบวนการบริหารจัดการหนี้        ไปสู่ 1 ครัวเรือน 1 สัญญา</t>
  </si>
  <si>
    <t>ประชุมเชิงปฏิบัติการพัฒนาหมู่บ้านทุนชุมชนขยายผลตามแนวพระราชดำริ</t>
  </si>
  <si>
    <t>ร้อยละ 80 ของหมู่บ้านทุนชุมชนฯ มีความรู้ ความเข้าใจและมีการน้อมนำแนวพระราชดำริไปบริหารจัดการทุนชุมชนให้เกิกความคุ้มค่าและพัฒนาคุณภาพความเป็นหมู่บ้านทุนชุมชนขยายผลตามแนวพระราชดำริ</t>
  </si>
  <si>
    <t>1.ร้อยละ 80 ของคณะกรรมการ กข.คจ.หมูบ้าน มีความรู้ ความเข้าใจในการบริหารจัดการเงินทุนตามโครงการ กข.คจ.     2.ร้อยละ 80 ของหมู่บ้าน กข.คจ. เป้าหมายมีแผน/ผลการพัฒนา/ปรับปรุงผลการประเมินสุขภาพทางการเงินโครงการ กข.คจ.</t>
  </si>
  <si>
    <t>40คน</t>
  </si>
  <si>
    <t>ร้อยละ 80 ของกลุ่มออมทรัพย์เพื่อการผลิตมีแผนและ</t>
  </si>
  <si>
    <t>ช่องทางการตลาดในการดำเนินงานธุรกิจชุมชน</t>
  </si>
  <si>
    <t>เวทีส่งเสริมการตรวจสุขภาพทางการเงินกลุ่มออมทรัพย์เพื่อการผลิต</t>
  </si>
  <si>
    <t>ร้อยละ 80 ของกลุ่มออมทรัพย์ฯ ได้รับการตรวจสุขภาพทางการเงินและมีการบริหารจัดการตามหลักธรรมมาภิบาล</t>
  </si>
  <si>
    <t>กิจกรรมพัฒนาผลิตภัณฑ์ OTOP โดยเครือข่ายองค์ความรู้  KBO จังหวัด</t>
  </si>
  <si>
    <t>2 วัน (20-21 พ.ย.61)</t>
  </si>
  <si>
    <t>กลุ่มผู้ผลิตชุมชนและคณะกรรมการเคลือข่าย KBO ได้รับการพัฒนาองค์ความรู้ในการพัฒนาผลิตภัณฑ์ สร้างนวัตกรรมได้อย่าง มีประสิทธิภาพ</t>
  </si>
  <si>
    <t>ผลิตภัณฑ์ได้รับการพัฒนารูปแบบหรือบรรจุภัณฑ์ที่เหมาะสมมีมูลค่าเพิ่มขึ้นและผ่านเกณฑ์การยกระดับมาตรฐาน 4 ใน 6 ข้อ</t>
  </si>
  <si>
    <t>ผลิตภัณฑ์เด่นของจังหวัดที่ได้รับการคัดสรรสุดยอดผลิตภัณฑ์ OTOP เด่นจังหวัด ปี 2562 มีช่องทางการตลาดเชื่อมโยงกับการท่องเที่ยวชุมชน</t>
  </si>
  <si>
    <t>ดำเนินการโดยสำนักงานพัฒนาชุมชนจังหวัดฯ</t>
  </si>
  <si>
    <t>ประชุมเชิงปฏิบัติการผู้นำอาสาพัฒนาชุมชนในการงเสริมคุณภาพชีวิตครัวเรือนตกเกณฑ์ จปฐ.ตามหลักปรัชญาของเศรษฐกิจพอเพียง</t>
  </si>
  <si>
    <t>1.ผู้นำ อช.,อช มีแผนปฏิบัติการส่งเสริมคุณภาพชีวิตครัวเรือนเป้าหมาย 2.อู้นำ อช. อช.ดำเนินการตามแผนปฏิบัติการอย่างน้อย คนละ 1 กิจกรรม</t>
  </si>
  <si>
    <t>จำนวนครอบครัวพัฒนาเป้าหมายที่ได้รับการพัฒนา          4,800 คน/ครัวเรือน</t>
  </si>
  <si>
    <t>จำนวนหมู่บ้านเป้าหมายที่มีการวิเคราะห์ข้อมูลเพื่อนำไปสู่การพัฒนาตนเอง จำนวน 48 หมู่บ้าน</t>
  </si>
  <si>
    <t>จัดตลาดประชารัฐคนไทยยิ้มได้</t>
  </si>
  <si>
    <t>46 ผลิตภัณฑ์</t>
  </si>
  <si>
    <t>ผลิตภัณฑ์กลุ่มปรับตัวสู่การพัฒนา (กลุ่ม D)จำนวน 46 ผลิตภัณฑ์ ผ่านเกณฑ์การยกระดับมาตรฐานผลิตภัณฑ์ อย่างน้อย 4ใน 6 ข้อ</t>
  </si>
  <si>
    <t>25 คน</t>
  </si>
  <si>
    <t>จังหวัดมีแผนปฏิบัติการ/การดำเนินงาน การบริหารการจัดเก็บข้อมูลฯระดับจังหวัด</t>
  </si>
  <si>
    <t>48 คน</t>
  </si>
  <si>
    <t>1. เครือข่ายกองทุนแม่ฯระดับจังหวัดและอำเภอได้รับการพัฒนาศักยภาพ 2. มีแผนการขับเคลื่อนแบบบูรณาการ  3.เครือข่ายฯ มีการดำเนินกิจกรรมตามแผนอย่างน้อยเครือข่ายละ 2 กิจกรรม</t>
  </si>
  <si>
    <t>ประชุมเชิงปฏิบัติการคณะกรรมการหมู่บ้านต้นกล้ากองทุนแม่ของแผ่นดิน</t>
  </si>
  <si>
    <t>20 คน</t>
  </si>
  <si>
    <t>กองทุนละ 1 คน</t>
  </si>
  <si>
    <t>คระกรรมการกองทุนแม่ฯ จำนวน 254 คน ได้รับการพัฒนาศักยภาพ</t>
  </si>
  <si>
    <t>ประชุมเชิงปฏิบัติการคณะกรรมการกองทุนแม่ของแผ่นดิน 16/254 หมู่บ้าน</t>
  </si>
  <si>
    <t>(ดำเนินการระดับจังหวัด/อำเภอ) (107,500 บาท)</t>
  </si>
  <si>
    <t>ตลาดประชารัฐ คนไทยยิ้มได้ (107,500 บาท)</t>
  </si>
  <si>
    <t>เพิ่มเติม</t>
  </si>
  <si>
    <t>พัฒนายกระดับผลิตภัณฑ์ OTOPกลุ่มกลุ่มปรับตัวสู่การพัฒนา(D)</t>
  </si>
  <si>
    <t>จังหวัด(เพิ่มเติม)</t>
  </si>
  <si>
    <t>27 แห่ง</t>
  </si>
  <si>
    <t>270ครั้ง</t>
  </si>
  <si>
    <t>270 ครั้ง</t>
  </si>
  <si>
    <t>1.ประชาชนเป้าหมายที่ได้รับการส่งเสริมอาชีพตามแนวทางสัมมาชีพชุมชนมีอาชีพและมีรายได้เพิ่มขึ้น 2.ร้อยละ 85 ของประชาชน เป้าหมายที่ได้รับการส่งเสิมอาชีพชุมชนนำความรู้ ไปประกอบอาชีพ และมีรายได้เพิ่มขึ้น</t>
  </si>
  <si>
    <t>1. มีการพัฒนาและขยายผลหมู่บ้านต้นกล้ากองทุนแม่           2. หมู่บ้านต้นกล้ากองทุนแม่ของแผ่นดินมีแผนปฏิบัติการ      และกิจกรรมขับเคลื่อนกองทุนแม่</t>
  </si>
  <si>
    <t>ประชุมคณะทำงานบริหารการจัดเก็บข้อมูลจปฐ.ระดับจังหวัด</t>
  </si>
  <si>
    <t>ประชุมเชิงปฏิบัติการเจ้าหน้าที่ผู้รับผิดชอบการจัดเก็บข้อมูล จปฐ.ระดับอำเภอ</t>
  </si>
  <si>
    <t>ร้อยละ 90 มีความรู้ความเข้าใจแนวทางการบริหารการจัดเก็บข้อมูล จปฐ.,กชช.2ค ปี 2562</t>
  </si>
  <si>
    <t>ฝึกอบรมผู้บันทึกข้อมูลเรื่อง การใช้โปรแกรมบันทึกและประมวลผลข้อมูล จปฐ.</t>
  </si>
  <si>
    <t>ร้อยละ 90 มีความรู้ความเข้าใจในการใช้โปรแกรมบันทึกและประมวลผลข้อมูล จปฐ.</t>
  </si>
  <si>
    <t>รณรงค์และเชิญชวนการจัดเก็บข้อมูล จปฐระดับจังหวัด</t>
  </si>
  <si>
    <t>จ้างจัดทำสื่อ</t>
  </si>
  <si>
    <t>มีการเชิญชวนประชาสัมพันธ์ให้ ปชช ให้ความร่วมมือในการจัดเก็บข้อมูล จปฐ. อย่างน้อยอำเภอละ 1 ครั้งต่อวัน</t>
  </si>
  <si>
    <t>เหมาะสม</t>
  </si>
  <si>
    <t>จัดทำแผนการรักษาความมั่นคงปลอดภัยด้านสารสนเทศระดับจังหวัด ประจำปี 2562</t>
  </si>
  <si>
    <t>ประชุมเชิงปฏิบัติการ"การจัดทำฐานข้อมูลสารสนเทศระดับจังหวัด</t>
  </si>
  <si>
    <t>33 คน</t>
  </si>
  <si>
    <t xml:space="preserve">2 วัน </t>
  </si>
  <si>
    <t>จำนวนแกนนำพัฒนาหมู่บ้านเศรษฐกิจพอเพียงได้รับการพัฒนา</t>
  </si>
  <si>
    <t>พัฒนายกระดับผลิตภัณฑ์ OTOP  กลุ่มปรับตัวสู่การพัฒนา(กลุ่ม D) โดยโรงรียน OTOP</t>
  </si>
  <si>
    <t>1 ถึง 3</t>
  </si>
  <si>
    <t>กลุ่มเป้าหมาย</t>
  </si>
  <si>
    <t>ปราชญ์ชุมชนที่ได้รับการพัฒนาเป็นที่มวิทยากรสัมมาชีพชุมชนในระดับหมู่บ้าน จำนวน 1,635 คน (327 หมู่บ้าน)</t>
  </si>
  <si>
    <t>หมู่ละ 5 คน</t>
  </si>
  <si>
    <t>ตำบลละ 40คน</t>
  </si>
  <si>
    <t xml:space="preserve"> 13 คน </t>
  </si>
  <si>
    <t>417600  (8,700)</t>
  </si>
  <si>
    <t xml:space="preserve">30 คน </t>
  </si>
  <si>
    <t>สร้างเสริมประสบการณ์การพัฒนาวิถีชีวิตเศรษฐกิจพอเพียงจากแหล่งเรียนรู้ต้นแบบ</t>
  </si>
  <si>
    <t>จำนวนครอบครัวพัฒนาเป้าหมายได้รับการพัฒนา 4,800คน/ครัวเรือน  (160 หมู่บ้าน)</t>
  </si>
  <si>
    <t>หมู่ละ 30 คน</t>
  </si>
  <si>
    <t>974400  (8,700)</t>
  </si>
  <si>
    <t>หมู่ละ 19000</t>
  </si>
  <si>
    <t>ปีงบประมาณ พ.ศ. 2562 ไตรมาส 1-2  ระดับอำเภอ</t>
  </si>
  <si>
    <t>1.ผู้นำ อช.,อชสามารถส่งเสริมสนับสนุนครัวเรือนเป้าหมายให้มีการจัดทำและดำเนินการตามแผนพัฒนาและยกระดับคุณภาพชีวิตตามเกณฑ์ จปฐ.ครัวเรือนละ 1 แผน  2.ร้อยละ 80 ของครัวเรือนเป้าหมายได้ยกระดับคุณภาพชิวิตตามแผนที่กำหนด</t>
  </si>
  <si>
    <t xml:space="preserve"> 25คน</t>
  </si>
  <si>
    <t>อำเภอ 5000 บาท</t>
  </si>
  <si>
    <t>1.จำนวนตำบลมีการบูรณาแผนชุมชน 164 ตำบล      2.ร้อยละ 85 ของตำบลที่บูรณาการแผนชุมชนสร้างสัมมาชีพและนำไปใช้ประโยชน์ในการบริหารจัดการชุมชน</t>
  </si>
  <si>
    <t>สถานทีดำเนินการ</t>
  </si>
  <si>
    <t>วัน/เดือน/ปี</t>
  </si>
  <si>
    <t>เป้าหมาย (คน)</t>
  </si>
  <si>
    <t xml:space="preserve">แผนปฏิบัติการตามยุทธศาสตร์กรมการพัฒนาชุมชนประจำปีงบประมาณ พ.ศ.2562 ไตรมาส 1 </t>
  </si>
  <si>
    <t>ประชุมเชิงปฏิบัติการผู้นำอาสาพัฒนาชุมชนในการส่งเสริมคุณภาพชีวิตครัวเรือนตกเกณฑ์ จปฐ.ตามหลักปรัชญาของเศรษฐกิจพอเพียง</t>
  </si>
  <si>
    <t>เป้าหมาย(คน)</t>
  </si>
  <si>
    <t xml:space="preserve">                                                       </t>
  </si>
  <si>
    <t>อ.บางซ้าย</t>
  </si>
  <si>
    <t>จ.นครนายก</t>
  </si>
  <si>
    <t>หมายเหตุ  โครงการสนับสนุนกิจกรรมผู้นำ อช.   15,000  รอเลือกอำเภอ</t>
  </si>
  <si>
    <t xml:space="preserve">  </t>
  </si>
  <si>
    <t>5ooo</t>
  </si>
  <si>
    <t>รอคัดเลิอกไตรมาส 2</t>
  </si>
  <si>
    <t>10,11</t>
  </si>
  <si>
    <t>อ. บางซ้าย</t>
  </si>
  <si>
    <t>90 ผลิตภัณฑ์</t>
  </si>
  <si>
    <t>E-bidding</t>
  </si>
  <si>
    <t>29 *12 คน</t>
  </si>
  <si>
    <t>290 คน</t>
  </si>
  <si>
    <t xml:space="preserve">40 คน </t>
  </si>
  <si>
    <t>รอคู่มือ</t>
  </si>
  <si>
    <t>46 ผลิตภัรฑ์</t>
  </si>
  <si>
    <t>วัดอุทัย (วัดละมุ)</t>
  </si>
  <si>
    <t>140 คน</t>
  </si>
  <si>
    <t>50คน</t>
  </si>
  <si>
    <t>37 คน</t>
  </si>
  <si>
    <t>จ้างทำสื่อ</t>
  </si>
  <si>
    <t>13 คน</t>
  </si>
  <si>
    <t>ประชุมทุกเดือน</t>
  </si>
  <si>
    <t>แผนปฏิบัติการตามยุทธศาสตร์กรมการพัฒนาชุมชนประจำปีงบประมาณ พ.ศ.2562 ไตรมาส 1 -2</t>
  </si>
  <si>
    <t>ดำเนินการโดยสำนักงานพัฒนาชุมชนจังหวัด</t>
  </si>
  <si>
    <t>สุทธิมาศ</t>
  </si>
  <si>
    <t>1,2</t>
  </si>
  <si>
    <t>พัฒนาคุณภาพมาตรฐานผลิตภัณฑ์ OTOP  กลุ่มปรับตัวสู่การพัฒนา(กลุ่ม D)</t>
  </si>
  <si>
    <t>บุคลากรมีความรู้ สามารถวิเคราะห์ข้อมูลและจัดทำสารสนเทศเพื่อการพัฒนาคุณภาพชีวิตของประชาชนระดับพื้นที่</t>
  </si>
  <si>
    <t xml:space="preserve">1.ร้อยละ 80 มีความรู้เรื่องแนวนโยบายและแนวปฏิบัติในการรักษาความปลอดภัยด้านสารสนเทศของกรมฯ          2.มีแผนฯ ระดับจังหวัด </t>
  </si>
  <si>
    <t>ปีงบประมาณ พ.ศ. 2562 ไตรมาส 1-2 ระดับจังหวัด</t>
  </si>
  <si>
    <t>งบหน้าการจัดสรรงบประมาณกิจกรรมตามยุทธศาสตร์กรมการพัฒนาชุมชน</t>
  </si>
  <si>
    <t>โครงการ/กิจกรรม</t>
  </si>
  <si>
    <t xml:space="preserve">ไตรมาส </t>
  </si>
  <si>
    <t>สนับสนุนการขับเคลื่อนการพัฒนาเศรษฐกิจฐานรากและประชารัฐ</t>
  </si>
  <si>
    <t>1 และ 2</t>
  </si>
  <si>
    <t>ประชุมเชิงปฎิบัติการพัฒนาหมู่บ้านทุนชุมชนขยายผลตามแนวพระราชดำริ</t>
  </si>
  <si>
    <t xml:space="preserve"> 28 พ.ย.61</t>
  </si>
  <si>
    <t>13-14,17 ธ.ค.61</t>
  </si>
  <si>
    <t>(หมู่ละ 41,950 บาท/3วัน)</t>
  </si>
  <si>
    <t>(หมู่ละ30 คร./8,700)</t>
  </si>
  <si>
    <t>(หมู่ละ 25คน/3 วัน 41,950 บาท)</t>
  </si>
  <si>
    <r>
      <rPr>
        <b/>
        <u/>
        <sz val="14"/>
        <color indexed="8"/>
        <rFont val="TH SarabunIT๙"/>
        <family val="2"/>
      </rPr>
      <t>กิจกรรมหลัก</t>
    </r>
    <r>
      <rPr>
        <u/>
        <sz val="14"/>
        <color indexed="8"/>
        <rFont val="TH SarabunIT๙"/>
        <family val="2"/>
      </rPr>
      <t>: ส่งเสริมการดำเนินงานศูนย์จัดการกองทุนชุมชน</t>
    </r>
  </si>
  <si>
    <r>
      <rPr>
        <b/>
        <u/>
        <sz val="14"/>
        <color indexed="8"/>
        <rFont val="TH SarabunIT๙"/>
        <family val="2"/>
      </rPr>
      <t>กิจกรรมหลัก</t>
    </r>
    <r>
      <rPr>
        <u/>
        <sz val="14"/>
        <color indexed="8"/>
        <rFont val="TH SarabunIT๙"/>
        <family val="2"/>
      </rPr>
      <t>: พัฒนาผลิตภัณฑ์ชุมชน</t>
    </r>
  </si>
  <si>
    <r>
      <rPr>
        <b/>
        <u/>
        <sz val="14"/>
        <color indexed="8"/>
        <rFont val="TH SarabunIT๙"/>
        <family val="2"/>
      </rPr>
      <t>กิจกรรมหลัก</t>
    </r>
    <r>
      <rPr>
        <u/>
        <sz val="14"/>
        <color indexed="8"/>
        <rFont val="TH SarabunIT๙"/>
        <family val="2"/>
      </rPr>
      <t>: ส่งเสริมและพัฒนาช่องทางการตลาด</t>
    </r>
  </si>
  <si>
    <r>
      <rPr>
        <b/>
        <u/>
        <sz val="14"/>
        <color indexed="8"/>
        <rFont val="TH SarabunIT๙"/>
        <family val="2"/>
      </rPr>
      <t>กิจกรรมหลัก</t>
    </r>
    <r>
      <rPr>
        <u/>
        <sz val="14"/>
        <color indexed="8"/>
        <rFont val="TH SarabunIT๙"/>
        <family val="2"/>
      </rPr>
      <t>: พัฒนาหมู่บ้านเศรษฐกิจพอเพียง</t>
    </r>
  </si>
  <si>
    <r>
      <rPr>
        <b/>
        <u/>
        <sz val="14"/>
        <color indexed="8"/>
        <rFont val="TH SarabunIT๙"/>
        <family val="2"/>
      </rPr>
      <t>กิจกรรมหลัก</t>
    </r>
    <r>
      <rPr>
        <u/>
        <sz val="14"/>
        <color indexed="8"/>
        <rFont val="TH SarabunIT๙"/>
        <family val="2"/>
      </rPr>
      <t>: ส่งเสริมและพัฒนาหมู่บ้านกองทุนแม่ของแผ่นดิน</t>
    </r>
  </si>
  <si>
    <t>กิจกรรมหลัก: ส่งเสริมและพัฒนาช่องทางการตลาด</t>
  </si>
  <si>
    <t>ประชุม คสป  3 ครั้ง</t>
  </si>
  <si>
    <t>1,623,600 (9,900)</t>
  </si>
  <si>
    <t>1,635,000   (5000)</t>
  </si>
  <si>
    <t>112,800 (7050)</t>
  </si>
  <si>
    <t>5,201,800 (41,950)</t>
  </si>
  <si>
    <t>8515850   (41,950)</t>
  </si>
  <si>
    <t>203 หมู่บ้านๆ ละ 25 คน</t>
  </si>
  <si>
    <t xml:space="preserve"> ร้อยละ 85 ของกลุ่มเป้าหมายที่ได้รับการส่งเสริมอาชีพนำความรู้ไปประกอบอาชีพตามแนวทางสัมมาชีพ และมีรายได้เพิ่มขึ้น      (124 หมู่บ้าน)</t>
  </si>
  <si>
    <t xml:space="preserve"> 3 วัน         (อบรม   ดูงาน ฝึกปฎิบัติ)</t>
  </si>
  <si>
    <t xml:space="preserve">      3 วัน          ( อบรม ดูงาน,สรุป)        </t>
  </si>
  <si>
    <t xml:space="preserve">      3 วัน         (อบรม   ดูงาน ฝึกปฎิบัติ)</t>
  </si>
  <si>
    <t>19-20 พ.ย.61</t>
  </si>
  <si>
    <t>12-14 ธ.ค.61</t>
  </si>
  <si>
    <t>ประจำปีงบประมาณ พ.ศ.2562 ไตรมาส 1-2</t>
  </si>
  <si>
    <t xml:space="preserve"> ประจำปีงบประมาณ พ.ศ.2562 (ไตรมาส 1-2) </t>
  </si>
  <si>
    <t>42 คน</t>
  </si>
  <si>
    <t>4 .ธ.ค.61</t>
  </si>
  <si>
    <t>ห้องประชุม      ศาลากลางจังหวัด</t>
  </si>
  <si>
    <t>23 พ.ย.61</t>
  </si>
  <si>
    <t>27 พ.ย.61</t>
  </si>
  <si>
    <t>ธ.ค. 61</t>
  </si>
  <si>
    <t>27 พ.ย. 61</t>
  </si>
  <si>
    <t>4 ธ.ค.61</t>
  </si>
  <si>
    <t>28 พ.ย.61</t>
  </si>
  <si>
    <t>12-14 ธ.ค.</t>
  </si>
  <si>
    <t>22 พ.ย.61</t>
  </si>
  <si>
    <t>29 พ.ย.61</t>
  </si>
  <si>
    <t>ม.ค..61- มี.ค. 62</t>
  </si>
  <si>
    <t xml:space="preserve">การพัฒนาคุณภาพมาตรฐานผลิตภัณฑ์ OTOP </t>
  </si>
  <si>
    <t>กลุ่มปรับตัว สู่การพัฒนา (Quadrant D)</t>
  </si>
  <si>
    <t>1,2,3</t>
  </si>
  <si>
    <t>โครงการพัฒนายกระดับผลิตภัณ OTOP</t>
  </si>
  <si>
    <t xml:space="preserve"> โดยโรงเรียน OTOP</t>
  </si>
  <si>
    <t>ประชุมคณะทำงานบริหารการจัดเก็บข้อมูล</t>
  </si>
  <si>
    <t>เพื่อการพัฒนาชุมชน ระดับจังหวัด</t>
  </si>
  <si>
    <t>ประชุมเชิงปฏิบัติการเจ้าหน้าที่ผู้รับผิดชอบการจัดเก็บ</t>
  </si>
  <si>
    <t>ข้อมูลเพื่อการพัฒนาชุมชน ระดับอำเภอ</t>
  </si>
  <si>
    <t>ประชุมเชิงปฏิบัติการเครือข่ายกองทุนแม่ของแผ่นดิน</t>
  </si>
  <si>
    <t>ประชุมเชิงปฏิบัติการคณะกรรมการกองทุนมาของแผ่นดิน</t>
  </si>
  <si>
    <t>ประชุมเชิงปฎิบัติการผู้จัดเก็บข้อมูล จปฐ ประจำปี 2562</t>
  </si>
  <si>
    <t>เลขที่โครงการ</t>
  </si>
  <si>
    <t>จัดเวทีค้นหาศักยภาพการดำเนินงานธุรกิจชุมชน</t>
  </si>
  <si>
    <t>สนับสนุนการดำเนินงานธุรกิจชุมชน</t>
  </si>
  <si>
    <t>ประจำปีงบประมาณ 2562  ไตรมาส 1-2 ครั้งที่ 3</t>
  </si>
  <si>
    <t>ประจำปีงบประมาณ 2562  ไตรมาส 1-2 (ครี้งที่ 1)</t>
  </si>
  <si>
    <t>ประจำปีงบประมาณ 2562  ไตรมาส 1-2</t>
  </si>
  <si>
    <t>ประจำปีงบประมาณ 2562  ไตรมาส 1-2 ครั้งที่ 2</t>
  </si>
  <si>
    <t>ประจำปีงบประมาณ 2562  ไตรมาส 1-2 (ครี้งที่ 2)</t>
  </si>
  <si>
    <t xml:space="preserve">ท  </t>
  </si>
  <si>
    <t>อบรมแกนนำหมู่บ้านเศรษฐกิจพอเพียง</t>
  </si>
  <si>
    <t>เยี่ยมเยียนครัวเรือนเป้าหมาย</t>
  </si>
  <si>
    <t>สนับสนุนกิจกรรมผู้นำ อช.</t>
  </si>
  <si>
    <t>ประชุมเชิงปฎิบัติการวิเคราห์ศักยภาพและจัดประเภทกลุ่ม</t>
  </si>
  <si>
    <t>ประจำปีงบประมาณ 2562  ไตรมาส 1-2 ครั้งที่ 4</t>
  </si>
  <si>
    <t>ประจำปีงบประมาณ 2562  ไตรมาส 1-2 (ครั้งที่ 4)</t>
  </si>
  <si>
    <t xml:space="preserve">ฝึกอบรมผู้บันทึกข้อมูล ประจำปี 2562 </t>
  </si>
  <si>
    <t>เรื่องการใช้โปรแกรมบันทึกและประมวลผลข้อมูล จปฐ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</si>
</sst>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[$-D00041E]0"/>
  </numFmts>
  <fonts count="36" x14ac:knownFonts="1">
    <font>
      <sz val="11"/>
      <color theme="1"/>
      <name val="Tahoma"/>
      <family val="2"/>
      <charset val="222"/>
      <scheme val="minor"/>
    </font>
    <font>
      <sz val="14"/>
      <color indexed="8"/>
      <name val="TH SarabunIT๙"/>
      <family val="2"/>
    </font>
    <font>
      <b/>
      <u/>
      <sz val="14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  <font>
      <b/>
      <sz val="14"/>
      <color indexed="8"/>
      <name val="TH SarabunIT๙"/>
      <family val="2"/>
    </font>
    <font>
      <b/>
      <u/>
      <sz val="14"/>
      <color indexed="8"/>
      <name val="TH SarabunIT๙"/>
      <family val="2"/>
    </font>
    <font>
      <sz val="14"/>
      <color indexed="8"/>
      <name val="TH Chakra Petch"/>
    </font>
    <font>
      <sz val="16"/>
      <name val="TH SarabunIT๙"/>
      <family val="2"/>
    </font>
    <font>
      <sz val="12"/>
      <name val="TH SarabunIT๙"/>
      <family val="2"/>
    </font>
    <font>
      <sz val="16"/>
      <color indexed="8"/>
      <name val="TH SarabunIT๙"/>
      <family val="2"/>
    </font>
    <font>
      <b/>
      <sz val="16"/>
      <color indexed="8"/>
      <name val="TH SarabunIT๙"/>
      <family val="2"/>
    </font>
    <font>
      <b/>
      <sz val="16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u/>
      <sz val="14"/>
      <color theme="1"/>
      <name val="TH SarabunIT๙"/>
      <family val="2"/>
    </font>
    <font>
      <sz val="14"/>
      <color rgb="FFFF0000"/>
      <name val="TH SarabunIT๙"/>
      <family val="2"/>
    </font>
    <font>
      <sz val="10"/>
      <color theme="1"/>
      <name val="TH SarabunIT๙"/>
      <family val="2"/>
    </font>
    <font>
      <b/>
      <sz val="14"/>
      <color rgb="FFFF0000"/>
      <name val="TH SarabunIT๙"/>
      <family val="2"/>
    </font>
    <font>
      <sz val="14"/>
      <color rgb="FFC00000"/>
      <name val="TH SarabunIT๙"/>
      <family val="2"/>
    </font>
    <font>
      <sz val="14"/>
      <color theme="0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2"/>
      <color theme="1"/>
      <name val="TH SarabunIT๙"/>
      <family val="2"/>
    </font>
    <font>
      <sz val="16"/>
      <color theme="1"/>
      <name val="TH NiramitIT๙"/>
    </font>
    <font>
      <sz val="20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indexed="8"/>
      <name val="TH SarabunIT๙"/>
      <family val="2"/>
    </font>
    <font>
      <sz val="13"/>
      <color theme="1"/>
      <name val="TH SarabunIT๙"/>
      <family val="2"/>
    </font>
    <font>
      <sz val="13"/>
      <name val="TH SarabunIT๙"/>
      <family val="2"/>
    </font>
    <font>
      <u/>
      <sz val="14"/>
      <color indexed="8"/>
      <name val="TH SarabunIT๙"/>
      <family val="2"/>
    </font>
    <font>
      <u/>
      <sz val="14"/>
      <color theme="1"/>
      <name val="TH SarabunIT๙"/>
      <family val="2"/>
    </font>
    <font>
      <b/>
      <u/>
      <sz val="16"/>
      <color theme="1"/>
      <name val="TH SarabunIT๙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943">
    <xf numFmtId="0" fontId="0" fillId="0" borderId="0" xfId="0"/>
    <xf numFmtId="0" fontId="15" fillId="0" borderId="0" xfId="0" applyFont="1"/>
    <xf numFmtId="187" fontId="15" fillId="0" borderId="0" xfId="1" applyNumberFormat="1" applyFont="1"/>
    <xf numFmtId="0" fontId="16" fillId="0" borderId="0" xfId="0" applyFont="1" applyAlignment="1">
      <alignment horizontal="right"/>
    </xf>
    <xf numFmtId="0" fontId="16" fillId="0" borderId="0" xfId="0" applyFont="1"/>
    <xf numFmtId="0" fontId="15" fillId="0" borderId="1" xfId="0" applyFont="1" applyBorder="1" applyAlignment="1">
      <alignment horizontal="center"/>
    </xf>
    <xf numFmtId="187" fontId="15" fillId="0" borderId="1" xfId="1" applyNumberFormat="1" applyFont="1" applyBorder="1" applyAlignment="1">
      <alignment horizontal="center"/>
    </xf>
    <xf numFmtId="187" fontId="15" fillId="0" borderId="2" xfId="1" applyNumberFormat="1" applyFont="1" applyBorder="1" applyAlignment="1">
      <alignment horizontal="center"/>
    </xf>
    <xf numFmtId="0" fontId="15" fillId="0" borderId="1" xfId="0" applyFont="1" applyBorder="1"/>
    <xf numFmtId="0" fontId="15" fillId="0" borderId="2" xfId="0" applyFont="1" applyBorder="1" applyAlignment="1">
      <alignment horizontal="center"/>
    </xf>
    <xf numFmtId="0" fontId="15" fillId="0" borderId="3" xfId="0" applyFont="1" applyBorder="1"/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187" fontId="15" fillId="0" borderId="5" xfId="1" applyNumberFormat="1" applyFont="1" applyBorder="1" applyAlignment="1">
      <alignment horizontal="center"/>
    </xf>
    <xf numFmtId="0" fontId="15" fillId="0" borderId="6" xfId="0" applyFont="1" applyBorder="1"/>
    <xf numFmtId="0" fontId="15" fillId="0" borderId="5" xfId="0" applyFont="1" applyBorder="1"/>
    <xf numFmtId="0" fontId="15" fillId="0" borderId="7" xfId="0" applyFont="1" applyBorder="1"/>
    <xf numFmtId="0" fontId="15" fillId="0" borderId="8" xfId="0" applyFont="1" applyBorder="1"/>
    <xf numFmtId="187" fontId="15" fillId="0" borderId="7" xfId="1" applyNumberFormat="1" applyFont="1" applyBorder="1"/>
    <xf numFmtId="187" fontId="15" fillId="0" borderId="8" xfId="1" applyNumberFormat="1" applyFont="1" applyBorder="1"/>
    <xf numFmtId="0" fontId="15" fillId="0" borderId="9" xfId="0" applyFont="1" applyBorder="1"/>
    <xf numFmtId="0" fontId="15" fillId="0" borderId="10" xfId="0" applyFont="1" applyBorder="1"/>
    <xf numFmtId="187" fontId="15" fillId="0" borderId="11" xfId="1" applyNumberFormat="1" applyFont="1" applyBorder="1"/>
    <xf numFmtId="187" fontId="3" fillId="0" borderId="10" xfId="1" applyNumberFormat="1" applyFont="1" applyFill="1" applyBorder="1" applyAlignment="1">
      <alignment horizontal="right"/>
    </xf>
    <xf numFmtId="0" fontId="15" fillId="0" borderId="11" xfId="0" applyFont="1" applyBorder="1"/>
    <xf numFmtId="0" fontId="15" fillId="0" borderId="12" xfId="0" applyFont="1" applyBorder="1" applyAlignment="1">
      <alignment horizontal="center"/>
    </xf>
    <xf numFmtId="187" fontId="4" fillId="0" borderId="10" xfId="1" applyNumberFormat="1" applyFont="1" applyFill="1" applyBorder="1" applyAlignment="1">
      <alignment horizontal="right"/>
    </xf>
    <xf numFmtId="0" fontId="15" fillId="0" borderId="11" xfId="0" applyFont="1" applyBorder="1" applyAlignment="1">
      <alignment horizontal="center"/>
    </xf>
    <xf numFmtId="187" fontId="15" fillId="0" borderId="10" xfId="1" applyNumberFormat="1" applyFont="1" applyBorder="1"/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187" fontId="15" fillId="0" borderId="9" xfId="1" applyNumberFormat="1" applyFont="1" applyBorder="1"/>
    <xf numFmtId="15" fontId="15" fillId="0" borderId="9" xfId="0" applyNumberFormat="1" applyFont="1" applyBorder="1" applyAlignment="1">
      <alignment horizontal="center"/>
    </xf>
    <xf numFmtId="0" fontId="4" fillId="0" borderId="10" xfId="0" applyFont="1" applyBorder="1"/>
    <xf numFmtId="17" fontId="15" fillId="0" borderId="9" xfId="0" applyNumberFormat="1" applyFont="1" applyBorder="1" applyAlignment="1">
      <alignment horizontal="center"/>
    </xf>
    <xf numFmtId="1" fontId="15" fillId="0" borderId="10" xfId="0" applyNumberFormat="1" applyFont="1" applyBorder="1" applyAlignment="1">
      <alignment horizontal="center"/>
    </xf>
    <xf numFmtId="187" fontId="4" fillId="0" borderId="9" xfId="1" applyNumberFormat="1" applyFont="1" applyBorder="1" applyAlignment="1">
      <alignment horizontal="center"/>
    </xf>
    <xf numFmtId="187" fontId="3" fillId="0" borderId="10" xfId="1" applyNumberFormat="1" applyFont="1" applyBorder="1" applyAlignment="1">
      <alignment horizontal="right"/>
    </xf>
    <xf numFmtId="0" fontId="17" fillId="0" borderId="10" xfId="0" applyFont="1" applyBorder="1"/>
    <xf numFmtId="0" fontId="15" fillId="0" borderId="13" xfId="0" applyFont="1" applyBorder="1"/>
    <xf numFmtId="0" fontId="15" fillId="0" borderId="14" xfId="0" applyFont="1" applyBorder="1"/>
    <xf numFmtId="187" fontId="15" fillId="0" borderId="14" xfId="1" applyNumberFormat="1" applyFont="1" applyBorder="1"/>
    <xf numFmtId="187" fontId="15" fillId="0" borderId="13" xfId="1" applyNumberFormat="1" applyFont="1" applyBorder="1"/>
    <xf numFmtId="0" fontId="15" fillId="0" borderId="0" xfId="0" applyFont="1" applyBorder="1"/>
    <xf numFmtId="187" fontId="15" fillId="0" borderId="0" xfId="1" applyNumberFormat="1" applyFont="1" applyBorder="1"/>
    <xf numFmtId="0" fontId="15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5" fillId="0" borderId="2" xfId="0" applyFont="1" applyBorder="1"/>
    <xf numFmtId="187" fontId="15" fillId="0" borderId="6" xfId="1" applyNumberFormat="1" applyFont="1" applyBorder="1" applyAlignment="1">
      <alignment horizontal="center"/>
    </xf>
    <xf numFmtId="0" fontId="15" fillId="0" borderId="16" xfId="0" applyFont="1" applyBorder="1"/>
    <xf numFmtId="0" fontId="15" fillId="0" borderId="17" xfId="0" applyFont="1" applyBorder="1"/>
    <xf numFmtId="0" fontId="1" fillId="0" borderId="9" xfId="0" applyFont="1" applyBorder="1"/>
    <xf numFmtId="0" fontId="15" fillId="0" borderId="15" xfId="0" applyFont="1" applyBorder="1"/>
    <xf numFmtId="0" fontId="16" fillId="0" borderId="18" xfId="0" applyFont="1" applyBorder="1"/>
    <xf numFmtId="187" fontId="3" fillId="0" borderId="9" xfId="1" applyNumberFormat="1" applyFont="1" applyFill="1" applyBorder="1" applyAlignment="1">
      <alignment horizontal="right"/>
    </xf>
    <xf numFmtId="0" fontId="18" fillId="0" borderId="15" xfId="0" applyFont="1" applyBorder="1" applyAlignment="1">
      <alignment horizontal="center"/>
    </xf>
    <xf numFmtId="187" fontId="4" fillId="0" borderId="19" xfId="1" applyNumberFormat="1" applyFont="1" applyBorder="1" applyAlignment="1">
      <alignment horizontal="center"/>
    </xf>
    <xf numFmtId="0" fontId="17" fillId="0" borderId="15" xfId="0" applyFont="1" applyBorder="1"/>
    <xf numFmtId="0" fontId="18" fillId="0" borderId="19" xfId="0" applyFont="1" applyBorder="1" applyAlignment="1">
      <alignment horizontal="center"/>
    </xf>
    <xf numFmtId="0" fontId="15" fillId="0" borderId="18" xfId="0" applyFont="1" applyBorder="1"/>
    <xf numFmtId="0" fontId="18" fillId="0" borderId="9" xfId="0" applyFont="1" applyBorder="1" applyAlignment="1">
      <alignment horizontal="center"/>
    </xf>
    <xf numFmtId="0" fontId="4" fillId="0" borderId="14" xfId="0" applyFont="1" applyBorder="1"/>
    <xf numFmtId="0" fontId="15" fillId="0" borderId="20" xfId="0" applyFont="1" applyBorder="1"/>
    <xf numFmtId="0" fontId="18" fillId="0" borderId="14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4" fillId="0" borderId="0" xfId="0" applyFont="1" applyBorder="1"/>
    <xf numFmtId="0" fontId="15" fillId="0" borderId="0" xfId="0" applyFont="1" applyBorder="1" applyAlignment="1">
      <alignment horizontal="center"/>
    </xf>
    <xf numFmtId="0" fontId="4" fillId="0" borderId="7" xfId="0" applyFont="1" applyBorder="1"/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17" fontId="15" fillId="0" borderId="10" xfId="0" applyNumberFormat="1" applyFont="1" applyBorder="1" applyAlignment="1">
      <alignment horizontal="center"/>
    </xf>
    <xf numFmtId="1" fontId="15" fillId="0" borderId="9" xfId="0" applyNumberFormat="1" applyFont="1" applyBorder="1" applyAlignment="1">
      <alignment horizontal="center"/>
    </xf>
    <xf numFmtId="0" fontId="4" fillId="0" borderId="9" xfId="0" applyFont="1" applyBorder="1"/>
    <xf numFmtId="187" fontId="4" fillId="0" borderId="9" xfId="1" applyNumberFormat="1" applyFont="1" applyBorder="1"/>
    <xf numFmtId="187" fontId="15" fillId="0" borderId="16" xfId="1" applyNumberFormat="1" applyFont="1" applyBorder="1"/>
    <xf numFmtId="0" fontId="15" fillId="0" borderId="15" xfId="0" applyFont="1" applyBorder="1" applyAlignment="1">
      <alignment horizontal="center"/>
    </xf>
    <xf numFmtId="187" fontId="15" fillId="0" borderId="15" xfId="1" applyNumberFormat="1" applyFont="1" applyBorder="1"/>
    <xf numFmtId="0" fontId="15" fillId="0" borderId="9" xfId="0" applyFont="1" applyBorder="1" applyAlignment="1">
      <alignment horizontal="left"/>
    </xf>
    <xf numFmtId="15" fontId="15" fillId="0" borderId="14" xfId="0" applyNumberFormat="1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187" fontId="4" fillId="0" borderId="0" xfId="1" applyNumberFormat="1" applyFont="1" applyBorder="1" applyAlignment="1">
      <alignment horizontal="center"/>
    </xf>
    <xf numFmtId="15" fontId="15" fillId="0" borderId="0" xfId="0" applyNumberFormat="1" applyFont="1" applyBorder="1" applyAlignment="1">
      <alignment horizontal="center"/>
    </xf>
    <xf numFmtId="0" fontId="1" fillId="0" borderId="7" xfId="0" applyFont="1" applyBorder="1"/>
    <xf numFmtId="0" fontId="16" fillId="0" borderId="2" xfId="0" applyFont="1" applyBorder="1"/>
    <xf numFmtId="0" fontId="16" fillId="0" borderId="1" xfId="0" applyFont="1" applyBorder="1"/>
    <xf numFmtId="187" fontId="4" fillId="0" borderId="7" xfId="1" applyNumberFormat="1" applyFont="1" applyBorder="1"/>
    <xf numFmtId="0" fontId="15" fillId="2" borderId="9" xfId="0" applyFont="1" applyFill="1" applyBorder="1"/>
    <xf numFmtId="0" fontId="15" fillId="2" borderId="10" xfId="0" applyFont="1" applyFill="1" applyBorder="1" applyAlignment="1">
      <alignment horizontal="center"/>
    </xf>
    <xf numFmtId="187" fontId="4" fillId="0" borderId="11" xfId="1" applyNumberFormat="1" applyFont="1" applyBorder="1"/>
    <xf numFmtId="15" fontId="15" fillId="0" borderId="10" xfId="0" applyNumberFormat="1" applyFont="1" applyBorder="1" applyAlignment="1">
      <alignment horizontal="center"/>
    </xf>
    <xf numFmtId="1" fontId="15" fillId="2" borderId="10" xfId="0" applyNumberFormat="1" applyFont="1" applyFill="1" applyBorder="1" applyAlignment="1">
      <alignment horizontal="center"/>
    </xf>
    <xf numFmtId="0" fontId="15" fillId="2" borderId="14" xfId="0" applyFont="1" applyFill="1" applyBorder="1"/>
    <xf numFmtId="0" fontId="15" fillId="2" borderId="13" xfId="0" applyFont="1" applyFill="1" applyBorder="1" applyAlignment="1">
      <alignment horizontal="center"/>
    </xf>
    <xf numFmtId="0" fontId="15" fillId="2" borderId="0" xfId="0" applyFont="1" applyFill="1" applyBorder="1"/>
    <xf numFmtId="0" fontId="15" fillId="2" borderId="0" xfId="0" applyFont="1" applyFill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2" borderId="10" xfId="0" applyFont="1" applyFill="1" applyBorder="1"/>
    <xf numFmtId="0" fontId="16" fillId="0" borderId="7" xfId="0" applyFont="1" applyBorder="1"/>
    <xf numFmtId="187" fontId="3" fillId="0" borderId="7" xfId="1" applyNumberFormat="1" applyFont="1" applyBorder="1" applyAlignment="1"/>
    <xf numFmtId="187" fontId="3" fillId="0" borderId="9" xfId="1" applyNumberFormat="1" applyFont="1" applyBorder="1" applyAlignment="1"/>
    <xf numFmtId="0" fontId="4" fillId="0" borderId="11" xfId="0" applyFont="1" applyFill="1" applyBorder="1" applyAlignment="1">
      <alignment horizontal="left"/>
    </xf>
    <xf numFmtId="0" fontId="19" fillId="0" borderId="10" xfId="0" applyFont="1" applyBorder="1"/>
    <xf numFmtId="0" fontId="20" fillId="0" borderId="10" xfId="0" applyFont="1" applyFill="1" applyBorder="1" applyAlignment="1"/>
    <xf numFmtId="187" fontId="3" fillId="0" borderId="9" xfId="1" applyNumberFormat="1" applyFont="1" applyFill="1" applyBorder="1" applyAlignment="1"/>
    <xf numFmtId="0" fontId="4" fillId="0" borderId="21" xfId="0" applyFont="1" applyBorder="1"/>
    <xf numFmtId="0" fontId="16" fillId="0" borderId="10" xfId="0" applyFont="1" applyBorder="1"/>
    <xf numFmtId="0" fontId="4" fillId="0" borderId="10" xfId="0" applyFont="1" applyFill="1" applyBorder="1" applyAlignment="1">
      <alignment horizontal="center"/>
    </xf>
    <xf numFmtId="0" fontId="16" fillId="0" borderId="9" xfId="0" applyFont="1" applyBorder="1"/>
    <xf numFmtId="187" fontId="16" fillId="0" borderId="9" xfId="1" applyNumberFormat="1" applyFont="1" applyBorder="1"/>
    <xf numFmtId="0" fontId="16" fillId="0" borderId="14" xfId="0" applyFont="1" applyBorder="1"/>
    <xf numFmtId="187" fontId="16" fillId="0" borderId="14" xfId="1" applyNumberFormat="1" applyFont="1" applyBorder="1"/>
    <xf numFmtId="187" fontId="16" fillId="0" borderId="0" xfId="1" applyNumberFormat="1" applyFont="1"/>
    <xf numFmtId="0" fontId="2" fillId="0" borderId="0" xfId="0" applyFont="1" applyFill="1" applyBorder="1" applyAlignment="1"/>
    <xf numFmtId="0" fontId="16" fillId="0" borderId="16" xfId="0" applyFont="1" applyBorder="1" applyAlignment="1">
      <alignment horizontal="center"/>
    </xf>
    <xf numFmtId="0" fontId="4" fillId="2" borderId="16" xfId="0" applyFont="1" applyFill="1" applyBorder="1"/>
    <xf numFmtId="0" fontId="4" fillId="0" borderId="11" xfId="0" applyFont="1" applyBorder="1"/>
    <xf numFmtId="0" fontId="4" fillId="0" borderId="9" xfId="0" applyFont="1" applyFill="1" applyBorder="1"/>
    <xf numFmtId="187" fontId="4" fillId="0" borderId="18" xfId="1" applyNumberFormat="1" applyFont="1" applyFill="1" applyBorder="1" applyAlignment="1">
      <alignment horizontal="right"/>
    </xf>
    <xf numFmtId="187" fontId="3" fillId="0" borderId="9" xfId="1" applyNumberFormat="1" applyFont="1" applyBorder="1" applyAlignment="1">
      <alignment horizontal="right"/>
    </xf>
    <xf numFmtId="0" fontId="15" fillId="2" borderId="16" xfId="0" applyFont="1" applyFill="1" applyBorder="1"/>
    <xf numFmtId="0" fontId="15" fillId="0" borderId="12" xfId="0" applyFont="1" applyBorder="1"/>
    <xf numFmtId="0" fontId="4" fillId="0" borderId="21" xfId="0" applyFont="1" applyFill="1" applyBorder="1"/>
    <xf numFmtId="0" fontId="4" fillId="0" borderId="11" xfId="0" applyFont="1" applyFill="1" applyBorder="1" applyAlignment="1"/>
    <xf numFmtId="0" fontId="2" fillId="0" borderId="11" xfId="0" applyFont="1" applyFill="1" applyBorder="1" applyAlignment="1"/>
    <xf numFmtId="16" fontId="15" fillId="0" borderId="11" xfId="0" applyNumberFormat="1" applyFont="1" applyBorder="1" applyAlignment="1">
      <alignment horizontal="center"/>
    </xf>
    <xf numFmtId="0" fontId="17" fillId="0" borderId="9" xfId="0" applyFont="1" applyBorder="1"/>
    <xf numFmtId="0" fontId="15" fillId="2" borderId="0" xfId="0" applyFont="1" applyFill="1"/>
    <xf numFmtId="187" fontId="4" fillId="0" borderId="9" xfId="1" applyNumberFormat="1" applyFont="1" applyFill="1" applyBorder="1" applyAlignment="1">
      <alignment horizontal="right"/>
    </xf>
    <xf numFmtId="0" fontId="15" fillId="0" borderId="21" xfId="0" applyFont="1" applyBorder="1"/>
    <xf numFmtId="187" fontId="15" fillId="0" borderId="21" xfId="1" applyNumberFormat="1" applyFont="1" applyBorder="1"/>
    <xf numFmtId="187" fontId="4" fillId="0" borderId="14" xfId="1" applyNumberFormat="1" applyFont="1" applyFill="1" applyBorder="1" applyAlignment="1">
      <alignment horizontal="right"/>
    </xf>
    <xf numFmtId="187" fontId="15" fillId="0" borderId="0" xfId="1" applyNumberFormat="1" applyFont="1" applyBorder="1" applyAlignment="1">
      <alignment horizontal="right"/>
    </xf>
    <xf numFmtId="187" fontId="4" fillId="0" borderId="0" xfId="1" applyNumberFormat="1" applyFont="1" applyBorder="1" applyAlignment="1">
      <alignment horizontal="right"/>
    </xf>
    <xf numFmtId="0" fontId="15" fillId="0" borderId="6" xfId="0" applyFont="1" applyBorder="1" applyAlignment="1">
      <alignment horizontal="center"/>
    </xf>
    <xf numFmtId="1" fontId="15" fillId="0" borderId="10" xfId="0" applyNumberFormat="1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187" fontId="3" fillId="0" borderId="14" xfId="1" applyNumberFormat="1" applyFont="1" applyFill="1" applyBorder="1" applyAlignment="1">
      <alignment horizontal="right"/>
    </xf>
    <xf numFmtId="0" fontId="15" fillId="0" borderId="22" xfId="0" applyFont="1" applyBorder="1" applyAlignment="1">
      <alignment horizontal="center"/>
    </xf>
    <xf numFmtId="3" fontId="15" fillId="0" borderId="9" xfId="0" applyNumberFormat="1" applyFont="1" applyBorder="1" applyAlignment="1">
      <alignment horizontal="center"/>
    </xf>
    <xf numFmtId="3" fontId="15" fillId="0" borderId="14" xfId="0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Border="1"/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187" fontId="4" fillId="0" borderId="9" xfId="1" applyNumberFormat="1" applyFont="1" applyBorder="1" applyAlignment="1"/>
    <xf numFmtId="3" fontId="15" fillId="0" borderId="10" xfId="0" applyNumberFormat="1" applyFont="1" applyBorder="1" applyAlignment="1">
      <alignment horizontal="center"/>
    </xf>
    <xf numFmtId="43" fontId="3" fillId="0" borderId="15" xfId="1" applyFont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4" xfId="0" applyFont="1" applyFill="1" applyBorder="1" applyAlignment="1"/>
    <xf numFmtId="1" fontId="15" fillId="0" borderId="14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87" fontId="4" fillId="0" borderId="0" xfId="1" applyNumberFormat="1" applyFont="1" applyFill="1" applyBorder="1" applyAlignment="1">
      <alignment horizontal="right"/>
    </xf>
    <xf numFmtId="49" fontId="15" fillId="0" borderId="9" xfId="0" applyNumberFormat="1" applyFont="1" applyBorder="1" applyAlignment="1">
      <alignment horizontal="center"/>
    </xf>
    <xf numFmtId="49" fontId="15" fillId="0" borderId="0" xfId="0" applyNumberFormat="1" applyFont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49" fontId="15" fillId="0" borderId="6" xfId="0" applyNumberFormat="1" applyFont="1" applyBorder="1" applyAlignment="1">
      <alignment horizontal="center"/>
    </xf>
    <xf numFmtId="49" fontId="15" fillId="0" borderId="7" xfId="0" applyNumberFormat="1" applyFont="1" applyBorder="1" applyAlignment="1">
      <alignment horizontal="center"/>
    </xf>
    <xf numFmtId="49" fontId="15" fillId="0" borderId="11" xfId="0" applyNumberFormat="1" applyFont="1" applyBorder="1" applyAlignment="1">
      <alignment horizontal="center"/>
    </xf>
    <xf numFmtId="49" fontId="15" fillId="0" borderId="14" xfId="0" applyNumberFormat="1" applyFont="1" applyBorder="1" applyAlignment="1">
      <alignment horizontal="center"/>
    </xf>
    <xf numFmtId="49" fontId="15" fillId="0" borderId="2" xfId="0" applyNumberFormat="1" applyFont="1" applyBorder="1" applyAlignment="1">
      <alignment horizontal="center"/>
    </xf>
    <xf numFmtId="49" fontId="15" fillId="0" borderId="5" xfId="0" applyNumberFormat="1" applyFont="1" applyBorder="1" applyAlignment="1">
      <alignment horizontal="center"/>
    </xf>
    <xf numFmtId="49" fontId="15" fillId="0" borderId="8" xfId="0" applyNumberFormat="1" applyFont="1" applyBorder="1" applyAlignment="1">
      <alignment horizontal="center"/>
    </xf>
    <xf numFmtId="49" fontId="15" fillId="0" borderId="12" xfId="0" applyNumberFormat="1" applyFont="1" applyBorder="1" applyAlignment="1">
      <alignment horizontal="center"/>
    </xf>
    <xf numFmtId="49" fontId="15" fillId="0" borderId="10" xfId="0" applyNumberFormat="1" applyFont="1" applyBorder="1" applyAlignment="1">
      <alignment horizontal="center"/>
    </xf>
    <xf numFmtId="49" fontId="15" fillId="0" borderId="13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21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87" fontId="4" fillId="0" borderId="9" xfId="1" applyNumberFormat="1" applyFont="1" applyFill="1" applyBorder="1" applyAlignment="1"/>
    <xf numFmtId="0" fontId="15" fillId="0" borderId="23" xfId="0" applyFont="1" applyBorder="1" applyAlignment="1">
      <alignment horizontal="center"/>
    </xf>
    <xf numFmtId="17" fontId="15" fillId="0" borderId="11" xfId="0" applyNumberFormat="1" applyFont="1" applyBorder="1" applyAlignment="1">
      <alignment horizontal="center"/>
    </xf>
    <xf numFmtId="187" fontId="4" fillId="0" borderId="0" xfId="1" applyNumberFormat="1" applyFont="1" applyBorder="1" applyAlignment="1"/>
    <xf numFmtId="187" fontId="4" fillId="0" borderId="0" xfId="1" applyNumberFormat="1" applyFont="1" applyBorder="1"/>
    <xf numFmtId="0" fontId="15" fillId="0" borderId="24" xfId="0" applyFont="1" applyBorder="1"/>
    <xf numFmtId="17" fontId="15" fillId="0" borderId="13" xfId="0" applyNumberFormat="1" applyFont="1" applyBorder="1" applyAlignment="1">
      <alignment horizontal="center"/>
    </xf>
    <xf numFmtId="0" fontId="4" fillId="0" borderId="25" xfId="0" applyFont="1" applyFill="1" applyBorder="1" applyAlignment="1"/>
    <xf numFmtId="187" fontId="4" fillId="0" borderId="21" xfId="1" applyNumberFormat="1" applyFont="1" applyFill="1" applyBorder="1" applyAlignment="1">
      <alignment horizontal="right"/>
    </xf>
    <xf numFmtId="17" fontId="15" fillId="0" borderId="23" xfId="0" applyNumberFormat="1" applyFont="1" applyBorder="1" applyAlignment="1">
      <alignment horizontal="center"/>
    </xf>
    <xf numFmtId="1" fontId="15" fillId="0" borderId="21" xfId="0" applyNumberFormat="1" applyFont="1" applyBorder="1" applyAlignment="1">
      <alignment horizontal="center"/>
    </xf>
    <xf numFmtId="187" fontId="4" fillId="0" borderId="14" xfId="1" applyNumberFormat="1" applyFont="1" applyBorder="1" applyAlignment="1">
      <alignment horizontal="center"/>
    </xf>
    <xf numFmtId="187" fontId="4" fillId="0" borderId="14" xfId="1" applyNumberFormat="1" applyFont="1" applyBorder="1"/>
    <xf numFmtId="187" fontId="16" fillId="0" borderId="0" xfId="1" applyNumberFormat="1" applyFont="1" applyBorder="1"/>
    <xf numFmtId="187" fontId="4" fillId="0" borderId="0" xfId="1" applyNumberFormat="1" applyFont="1" applyFill="1" applyBorder="1" applyAlignment="1">
      <alignment horizontal="center"/>
    </xf>
    <xf numFmtId="187" fontId="3" fillId="0" borderId="0" xfId="1" applyNumberFormat="1" applyFont="1" applyBorder="1" applyAlignment="1">
      <alignment horizontal="right"/>
    </xf>
    <xf numFmtId="0" fontId="21" fillId="0" borderId="12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18" fillId="0" borderId="0" xfId="0" applyFont="1"/>
    <xf numFmtId="0" fontId="15" fillId="2" borderId="0" xfId="0" applyFont="1" applyFill="1" applyAlignment="1">
      <alignment horizontal="center"/>
    </xf>
    <xf numFmtId="0" fontId="16" fillId="0" borderId="5" xfId="0" applyFont="1" applyBorder="1"/>
    <xf numFmtId="0" fontId="15" fillId="0" borderId="20" xfId="0" applyFont="1" applyBorder="1" applyAlignment="1">
      <alignment horizontal="center"/>
    </xf>
    <xf numFmtId="0" fontId="15" fillId="2" borderId="2" xfId="0" applyFont="1" applyFill="1" applyBorder="1"/>
    <xf numFmtId="0" fontId="4" fillId="0" borderId="8" xfId="0" applyFont="1" applyBorder="1"/>
    <xf numFmtId="0" fontId="15" fillId="0" borderId="24" xfId="0" applyFont="1" applyBorder="1" applyAlignment="1">
      <alignment horizontal="center"/>
    </xf>
    <xf numFmtId="0" fontId="15" fillId="0" borderId="9" xfId="0" applyFont="1" applyFill="1" applyBorder="1"/>
    <xf numFmtId="0" fontId="22" fillId="0" borderId="0" xfId="0" applyFont="1"/>
    <xf numFmtId="0" fontId="8" fillId="0" borderId="11" xfId="0" applyFont="1" applyBorder="1"/>
    <xf numFmtId="0" fontId="1" fillId="0" borderId="6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26" xfId="0" applyFont="1" applyBorder="1" applyAlignment="1"/>
    <xf numFmtId="0" fontId="2" fillId="0" borderId="0" xfId="0" applyFont="1" applyBorder="1" applyAlignment="1"/>
    <xf numFmtId="0" fontId="5" fillId="0" borderId="3" xfId="0" applyFont="1" applyBorder="1" applyAlignment="1"/>
    <xf numFmtId="0" fontId="5" fillId="0" borderId="5" xfId="0" applyFont="1" applyBorder="1" applyAlignment="1"/>
    <xf numFmtId="0" fontId="2" fillId="2" borderId="26" xfId="0" applyFont="1" applyFill="1" applyBorder="1" applyAlignment="1"/>
    <xf numFmtId="0" fontId="2" fillId="2" borderId="0" xfId="0" applyFont="1" applyFill="1" applyBorder="1" applyAlignment="1"/>
    <xf numFmtId="0" fontId="15" fillId="2" borderId="26" xfId="0" applyFont="1" applyFill="1" applyBorder="1" applyAlignment="1"/>
    <xf numFmtId="0" fontId="15" fillId="2" borderId="0" xfId="0" applyFont="1" applyFill="1" applyBorder="1" applyAlignment="1"/>
    <xf numFmtId="0" fontId="1" fillId="0" borderId="26" xfId="0" applyFont="1" applyBorder="1" applyAlignment="1"/>
    <xf numFmtId="0" fontId="1" fillId="0" borderId="0" xfId="0" applyFont="1" applyBorder="1" applyAlignment="1"/>
    <xf numFmtId="0" fontId="16" fillId="2" borderId="26" xfId="0" applyFont="1" applyFill="1" applyBorder="1" applyAlignment="1"/>
    <xf numFmtId="0" fontId="16" fillId="2" borderId="0" xfId="0" applyFont="1" applyFill="1" applyBorder="1" applyAlignment="1"/>
    <xf numFmtId="0" fontId="1" fillId="0" borderId="3" xfId="0" applyFont="1" applyBorder="1" applyAlignment="1"/>
    <xf numFmtId="0" fontId="1" fillId="0" borderId="5" xfId="0" applyFont="1" applyBorder="1" applyAlignment="1"/>
    <xf numFmtId="0" fontId="7" fillId="0" borderId="3" xfId="0" applyFont="1" applyBorder="1" applyAlignment="1"/>
    <xf numFmtId="0" fontId="7" fillId="0" borderId="5" xfId="0" applyFont="1" applyBorder="1" applyAlignment="1"/>
    <xf numFmtId="0" fontId="17" fillId="2" borderId="0" xfId="0" applyFont="1" applyFill="1" applyAlignment="1"/>
    <xf numFmtId="0" fontId="3" fillId="0" borderId="26" xfId="0" applyFont="1" applyFill="1" applyBorder="1" applyAlignment="1"/>
    <xf numFmtId="0" fontId="3" fillId="0" borderId="0" xfId="0" applyFont="1" applyFill="1" applyBorder="1" applyAlignment="1"/>
    <xf numFmtId="0" fontId="15" fillId="0" borderId="0" xfId="0" applyFont="1" applyAlignment="1">
      <alignment horizontal="center"/>
    </xf>
    <xf numFmtId="0" fontId="15" fillId="0" borderId="14" xfId="0" applyFont="1" applyBorder="1" applyAlignment="1"/>
    <xf numFmtId="0" fontId="17" fillId="2" borderId="0" xfId="0" applyFont="1" applyFill="1" applyBorder="1" applyAlignment="1"/>
    <xf numFmtId="0" fontId="17" fillId="2" borderId="1" xfId="0" applyFont="1" applyFill="1" applyBorder="1"/>
    <xf numFmtId="0" fontId="17" fillId="2" borderId="16" xfId="0" applyFont="1" applyFill="1" applyBorder="1"/>
    <xf numFmtId="0" fontId="17" fillId="2" borderId="8" xfId="0" applyFont="1" applyFill="1" applyBorder="1"/>
    <xf numFmtId="187" fontId="15" fillId="2" borderId="0" xfId="1" applyNumberFormat="1" applyFont="1" applyFill="1"/>
    <xf numFmtId="0" fontId="6" fillId="0" borderId="0" xfId="0" applyFont="1" applyBorder="1" applyAlignment="1"/>
    <xf numFmtId="0" fontId="15" fillId="2" borderId="2" xfId="0" applyFont="1" applyFill="1" applyBorder="1" applyAlignment="1">
      <alignment horizontal="center"/>
    </xf>
    <xf numFmtId="187" fontId="4" fillId="0" borderId="2" xfId="1" applyNumberFormat="1" applyFont="1" applyBorder="1"/>
    <xf numFmtId="0" fontId="15" fillId="2" borderId="21" xfId="0" applyFont="1" applyFill="1" applyBorder="1"/>
    <xf numFmtId="0" fontId="15" fillId="2" borderId="23" xfId="0" applyFont="1" applyFill="1" applyBorder="1" applyAlignment="1">
      <alignment horizontal="center"/>
    </xf>
    <xf numFmtId="187" fontId="4" fillId="0" borderId="25" xfId="1" applyNumberFormat="1" applyFont="1" applyBorder="1"/>
    <xf numFmtId="49" fontId="15" fillId="0" borderId="23" xfId="0" applyNumberFormat="1" applyFont="1" applyBorder="1" applyAlignment="1">
      <alignment horizontal="center"/>
    </xf>
    <xf numFmtId="3" fontId="15" fillId="0" borderId="15" xfId="0" applyNumberFormat="1" applyFont="1" applyBorder="1"/>
    <xf numFmtId="187" fontId="4" fillId="0" borderId="0" xfId="1" applyNumberFormat="1" applyFont="1" applyFill="1" applyBorder="1" applyAlignment="1"/>
    <xf numFmtId="0" fontId="15" fillId="0" borderId="4" xfId="0" applyFont="1" applyBorder="1"/>
    <xf numFmtId="0" fontId="4" fillId="0" borderId="4" xfId="0" applyFont="1" applyBorder="1"/>
    <xf numFmtId="0" fontId="23" fillId="0" borderId="0" xfId="0" applyFont="1"/>
    <xf numFmtId="0" fontId="23" fillId="0" borderId="0" xfId="0" applyFont="1" applyAlignment="1">
      <alignment horizontal="center"/>
    </xf>
    <xf numFmtId="0" fontId="24" fillId="0" borderId="4" xfId="0" applyFont="1" applyBorder="1" applyAlignment="1">
      <alignment horizontal="center"/>
    </xf>
    <xf numFmtId="0" fontId="24" fillId="0" borderId="4" xfId="0" applyFont="1" applyBorder="1"/>
    <xf numFmtId="187" fontId="8" fillId="0" borderId="4" xfId="1" applyNumberFormat="1" applyFont="1" applyFill="1" applyBorder="1" applyAlignment="1">
      <alignment horizontal="right"/>
    </xf>
    <xf numFmtId="0" fontId="16" fillId="0" borderId="4" xfId="0" applyFont="1" applyBorder="1" applyAlignment="1">
      <alignment horizontal="center"/>
    </xf>
    <xf numFmtId="187" fontId="4" fillId="0" borderId="4" xfId="1" applyNumberFormat="1" applyFont="1" applyFill="1" applyBorder="1" applyAlignment="1">
      <alignment horizontal="right"/>
    </xf>
    <xf numFmtId="187" fontId="15" fillId="0" borderId="4" xfId="1" applyNumberFormat="1" applyFont="1" applyBorder="1"/>
    <xf numFmtId="0" fontId="1" fillId="0" borderId="4" xfId="0" applyFont="1" applyBorder="1"/>
    <xf numFmtId="187" fontId="4" fillId="0" borderId="4" xfId="1" applyNumberFormat="1" applyFont="1" applyBorder="1"/>
    <xf numFmtId="187" fontId="4" fillId="0" borderId="4" xfId="1" applyNumberFormat="1" applyFont="1" applyFill="1" applyBorder="1" applyAlignment="1"/>
    <xf numFmtId="0" fontId="4" fillId="2" borderId="4" xfId="0" applyFont="1" applyFill="1" applyBorder="1"/>
    <xf numFmtId="0" fontId="16" fillId="0" borderId="27" xfId="0" applyFont="1" applyBorder="1" applyAlignment="1">
      <alignment horizontal="center"/>
    </xf>
    <xf numFmtId="187" fontId="3" fillId="0" borderId="4" xfId="1" applyNumberFormat="1" applyFont="1" applyBorder="1" applyAlignment="1"/>
    <xf numFmtId="0" fontId="15" fillId="2" borderId="4" xfId="0" applyFont="1" applyFill="1" applyBorder="1"/>
    <xf numFmtId="0" fontId="24" fillId="0" borderId="0" xfId="0" applyFont="1"/>
    <xf numFmtId="0" fontId="24" fillId="0" borderId="0" xfId="0" applyFont="1" applyAlignment="1">
      <alignment horizontal="center"/>
    </xf>
    <xf numFmtId="0" fontId="24" fillId="0" borderId="0" xfId="0" applyFont="1" applyBorder="1"/>
    <xf numFmtId="0" fontId="24" fillId="0" borderId="6" xfId="0" applyFont="1" applyBorder="1" applyAlignment="1">
      <alignment horizontal="center"/>
    </xf>
    <xf numFmtId="0" fontId="24" fillId="0" borderId="6" xfId="0" applyFont="1" applyBorder="1"/>
    <xf numFmtId="0" fontId="24" fillId="0" borderId="25" xfId="0" applyFont="1" applyBorder="1" applyAlignment="1">
      <alignment horizontal="center"/>
    </xf>
    <xf numFmtId="0" fontId="24" fillId="0" borderId="25" xfId="0" applyFont="1" applyBorder="1"/>
    <xf numFmtId="187" fontId="24" fillId="0" borderId="4" xfId="1" applyNumberFormat="1" applyFont="1" applyBorder="1"/>
    <xf numFmtId="187" fontId="24" fillId="0" borderId="0" xfId="1" applyNumberFormat="1" applyFont="1"/>
    <xf numFmtId="0" fontId="4" fillId="2" borderId="9" xfId="0" applyFont="1" applyFill="1" applyBorder="1"/>
    <xf numFmtId="0" fontId="15" fillId="0" borderId="23" xfId="0" applyFont="1" applyBorder="1"/>
    <xf numFmtId="0" fontId="21" fillId="0" borderId="23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9" xfId="0" applyFont="1" applyBorder="1" applyAlignment="1">
      <alignment horizontal="right"/>
    </xf>
    <xf numFmtId="0" fontId="15" fillId="2" borderId="9" xfId="0" applyFont="1" applyFill="1" applyBorder="1" applyAlignment="1">
      <alignment horizontal="right"/>
    </xf>
    <xf numFmtId="16" fontId="15" fillId="0" borderId="9" xfId="0" applyNumberFormat="1" applyFont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15" fillId="0" borderId="25" xfId="0" applyFont="1" applyBorder="1"/>
    <xf numFmtId="187" fontId="15" fillId="0" borderId="2" xfId="1" applyNumberFormat="1" applyFont="1" applyBorder="1"/>
    <xf numFmtId="0" fontId="15" fillId="0" borderId="18" xfId="0" applyFont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187" fontId="15" fillId="0" borderId="10" xfId="1" applyNumberFormat="1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87" fontId="15" fillId="2" borderId="0" xfId="1" applyNumberFormat="1" applyFont="1" applyFill="1" applyAlignment="1">
      <alignment horizontal="center"/>
    </xf>
    <xf numFmtId="187" fontId="15" fillId="0" borderId="0" xfId="1" applyNumberFormat="1" applyFont="1" applyAlignment="1">
      <alignment horizontal="center"/>
    </xf>
    <xf numFmtId="187" fontId="15" fillId="0" borderId="7" xfId="1" applyNumberFormat="1" applyFont="1" applyBorder="1" applyAlignment="1">
      <alignment horizontal="center"/>
    </xf>
    <xf numFmtId="187" fontId="15" fillId="0" borderId="11" xfId="1" applyNumberFormat="1" applyFont="1" applyBorder="1" applyAlignment="1">
      <alignment horizontal="center"/>
    </xf>
    <xf numFmtId="187" fontId="15" fillId="0" borderId="9" xfId="1" applyNumberFormat="1" applyFont="1" applyBorder="1" applyAlignment="1">
      <alignment horizontal="center"/>
    </xf>
    <xf numFmtId="187" fontId="4" fillId="0" borderId="9" xfId="1" applyNumberFormat="1" applyFont="1" applyFill="1" applyBorder="1" applyAlignment="1">
      <alignment horizontal="center"/>
    </xf>
    <xf numFmtId="187" fontId="15" fillId="0" borderId="14" xfId="1" applyNumberFormat="1" applyFont="1" applyBorder="1" applyAlignment="1">
      <alignment horizontal="center"/>
    </xf>
    <xf numFmtId="187" fontId="16" fillId="0" borderId="0" xfId="1" applyNumberFormat="1" applyFont="1" applyBorder="1" applyAlignment="1">
      <alignment horizontal="center"/>
    </xf>
    <xf numFmtId="187" fontId="15" fillId="0" borderId="0" xfId="1" applyNumberFormat="1" applyFont="1" applyBorder="1" applyAlignment="1">
      <alignment horizontal="center"/>
    </xf>
    <xf numFmtId="187" fontId="3" fillId="0" borderId="19" xfId="1" applyNumberFormat="1" applyFont="1" applyBorder="1" applyAlignment="1">
      <alignment horizontal="center"/>
    </xf>
    <xf numFmtId="187" fontId="4" fillId="0" borderId="15" xfId="1" applyNumberFormat="1" applyFont="1" applyBorder="1" applyAlignment="1">
      <alignment horizontal="center"/>
    </xf>
    <xf numFmtId="187" fontId="15" fillId="0" borderId="22" xfId="1" applyNumberFormat="1" applyFont="1" applyBorder="1" applyAlignment="1">
      <alignment horizontal="center"/>
    </xf>
    <xf numFmtId="187" fontId="15" fillId="0" borderId="3" xfId="1" applyNumberFormat="1" applyFont="1" applyBorder="1" applyAlignment="1">
      <alignment horizontal="center"/>
    </xf>
    <xf numFmtId="187" fontId="4" fillId="0" borderId="11" xfId="1" applyNumberFormat="1" applyFont="1" applyFill="1" applyBorder="1" applyAlignment="1">
      <alignment horizontal="center"/>
    </xf>
    <xf numFmtId="187" fontId="4" fillId="0" borderId="11" xfId="1" applyNumberFormat="1" applyFont="1" applyBorder="1" applyAlignment="1">
      <alignment horizontal="center"/>
    </xf>
    <xf numFmtId="187" fontId="4" fillId="0" borderId="7" xfId="1" applyNumberFormat="1" applyFont="1" applyBorder="1" applyAlignment="1">
      <alignment horizontal="center"/>
    </xf>
    <xf numFmtId="187" fontId="4" fillId="0" borderId="10" xfId="1" applyNumberFormat="1" applyFont="1" applyBorder="1" applyAlignment="1">
      <alignment horizontal="center"/>
    </xf>
    <xf numFmtId="187" fontId="15" fillId="0" borderId="13" xfId="1" applyNumberFormat="1" applyFont="1" applyBorder="1" applyAlignment="1">
      <alignment horizontal="center"/>
    </xf>
    <xf numFmtId="187" fontId="4" fillId="0" borderId="10" xfId="1" applyNumberFormat="1" applyFont="1" applyFill="1" applyBorder="1" applyAlignment="1">
      <alignment horizontal="center"/>
    </xf>
    <xf numFmtId="187" fontId="3" fillId="0" borderId="10" xfId="1" applyNumberFormat="1" applyFont="1" applyFill="1" applyBorder="1" applyAlignment="1">
      <alignment horizontal="center"/>
    </xf>
    <xf numFmtId="187" fontId="3" fillId="0" borderId="15" xfId="1" applyNumberFormat="1" applyFont="1" applyBorder="1" applyAlignment="1">
      <alignment horizontal="center"/>
    </xf>
    <xf numFmtId="187" fontId="4" fillId="0" borderId="21" xfId="1" applyNumberFormat="1" applyFont="1" applyBorder="1" applyAlignment="1">
      <alignment horizontal="center"/>
    </xf>
    <xf numFmtId="187" fontId="15" fillId="0" borderId="21" xfId="1" applyNumberFormat="1" applyFont="1" applyBorder="1" applyAlignment="1">
      <alignment horizontal="center"/>
    </xf>
    <xf numFmtId="187" fontId="4" fillId="0" borderId="19" xfId="1" applyNumberFormat="1" applyFont="1" applyFill="1" applyBorder="1" applyAlignment="1">
      <alignment horizontal="center"/>
    </xf>
    <xf numFmtId="187" fontId="16" fillId="0" borderId="0" xfId="1" applyNumberFormat="1" applyFont="1" applyAlignment="1">
      <alignment horizontal="center"/>
    </xf>
    <xf numFmtId="187" fontId="15" fillId="0" borderId="25" xfId="1" applyNumberFormat="1" applyFont="1" applyBorder="1"/>
    <xf numFmtId="187" fontId="4" fillId="0" borderId="2" xfId="1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6" fillId="0" borderId="33" xfId="0" applyFont="1" applyBorder="1" applyAlignment="1"/>
    <xf numFmtId="0" fontId="16" fillId="0" borderId="18" xfId="0" applyFont="1" applyBorder="1" applyAlignment="1"/>
    <xf numFmtId="0" fontId="16" fillId="0" borderId="9" xfId="0" applyFont="1" applyBorder="1" applyAlignment="1"/>
    <xf numFmtId="0" fontId="16" fillId="0" borderId="11" xfId="0" applyFont="1" applyBorder="1" applyAlignment="1"/>
    <xf numFmtId="0" fontId="24" fillId="2" borderId="24" xfId="0" applyFont="1" applyFill="1" applyBorder="1" applyAlignment="1">
      <alignment vertical="center"/>
    </xf>
    <xf numFmtId="0" fontId="24" fillId="2" borderId="23" xfId="0" applyFont="1" applyFill="1" applyBorder="1" applyAlignment="1">
      <alignment vertical="center"/>
    </xf>
    <xf numFmtId="0" fontId="24" fillId="2" borderId="35" xfId="0" applyFont="1" applyFill="1" applyBorder="1" applyAlignment="1">
      <alignment vertical="center"/>
    </xf>
    <xf numFmtId="0" fontId="23" fillId="0" borderId="0" xfId="0" applyFont="1" applyBorder="1"/>
    <xf numFmtId="0" fontId="15" fillId="0" borderId="15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23" fillId="0" borderId="0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19" xfId="0" applyFont="1" applyBorder="1"/>
    <xf numFmtId="0" fontId="0" fillId="0" borderId="0" xfId="0" applyBorder="1"/>
    <xf numFmtId="0" fontId="14" fillId="0" borderId="0" xfId="0" applyFont="1"/>
    <xf numFmtId="0" fontId="15" fillId="0" borderId="4" xfId="0" applyFont="1" applyBorder="1" applyAlignment="1">
      <alignment vertical="center"/>
    </xf>
    <xf numFmtId="187" fontId="24" fillId="0" borderId="4" xfId="1" applyNumberFormat="1" applyFont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49" fontId="18" fillId="0" borderId="10" xfId="0" applyNumberFormat="1" applyFont="1" applyBorder="1" applyAlignment="1">
      <alignment horizontal="center"/>
    </xf>
    <xf numFmtId="187" fontId="15" fillId="0" borderId="4" xfId="1" applyNumberFormat="1" applyFont="1" applyBorder="1" applyAlignment="1">
      <alignment horizontal="center"/>
    </xf>
    <xf numFmtId="187" fontId="15" fillId="0" borderId="4" xfId="0" applyNumberFormat="1" applyFont="1" applyBorder="1"/>
    <xf numFmtId="0" fontId="15" fillId="2" borderId="4" xfId="0" applyFont="1" applyFill="1" applyBorder="1" applyAlignment="1">
      <alignment horizontal="center"/>
    </xf>
    <xf numFmtId="187" fontId="15" fillId="2" borderId="4" xfId="1" applyNumberFormat="1" applyFont="1" applyFill="1" applyBorder="1"/>
    <xf numFmtId="187" fontId="15" fillId="2" borderId="4" xfId="1" applyNumberFormat="1" applyFont="1" applyFill="1" applyBorder="1" applyAlignment="1">
      <alignment horizontal="center"/>
    </xf>
    <xf numFmtId="187" fontId="15" fillId="2" borderId="4" xfId="0" applyNumberFormat="1" applyFont="1" applyFill="1" applyBorder="1"/>
    <xf numFmtId="187" fontId="4" fillId="2" borderId="4" xfId="1" applyNumberFormat="1" applyFont="1" applyFill="1" applyBorder="1" applyAlignment="1"/>
    <xf numFmtId="0" fontId="4" fillId="2" borderId="4" xfId="0" applyFont="1" applyFill="1" applyBorder="1" applyAlignment="1">
      <alignment horizontal="center"/>
    </xf>
    <xf numFmtId="187" fontId="4" fillId="2" borderId="4" xfId="1" applyNumberFormat="1" applyFont="1" applyFill="1" applyBorder="1"/>
    <xf numFmtId="187" fontId="4" fillId="2" borderId="4" xfId="1" applyNumberFormat="1" applyFont="1" applyFill="1" applyBorder="1" applyAlignment="1">
      <alignment horizontal="center"/>
    </xf>
    <xf numFmtId="187" fontId="4" fillId="2" borderId="4" xfId="0" applyNumberFormat="1" applyFont="1" applyFill="1" applyBorder="1"/>
    <xf numFmtId="0" fontId="4" fillId="2" borderId="0" xfId="0" applyFont="1" applyFill="1"/>
    <xf numFmtId="187" fontId="15" fillId="3" borderId="4" xfId="1" applyNumberFormat="1" applyFont="1" applyFill="1" applyBorder="1" applyAlignment="1">
      <alignment horizontal="center"/>
    </xf>
    <xf numFmtId="187" fontId="4" fillId="2" borderId="4" xfId="1" applyNumberFormat="1" applyFont="1" applyFill="1" applyBorder="1" applyAlignment="1">
      <alignment horizontal="right"/>
    </xf>
    <xf numFmtId="0" fontId="15" fillId="0" borderId="0" xfId="0" quotePrefix="1" applyFont="1"/>
    <xf numFmtId="0" fontId="15" fillId="3" borderId="4" xfId="0" applyFont="1" applyFill="1" applyBorder="1" applyAlignment="1">
      <alignment horizontal="center"/>
    </xf>
    <xf numFmtId="0" fontId="4" fillId="3" borderId="4" xfId="0" applyFont="1" applyFill="1" applyBorder="1"/>
    <xf numFmtId="187" fontId="15" fillId="3" borderId="4" xfId="1" applyNumberFormat="1" applyFont="1" applyFill="1" applyBorder="1"/>
    <xf numFmtId="0" fontId="0" fillId="0" borderId="0" xfId="0" applyAlignment="1">
      <alignment horizontal="center"/>
    </xf>
    <xf numFmtId="0" fontId="24" fillId="0" borderId="1" xfId="0" applyFont="1" applyBorder="1" applyAlignment="1">
      <alignment horizontal="center"/>
    </xf>
    <xf numFmtId="17" fontId="15" fillId="0" borderId="12" xfId="0" applyNumberFormat="1" applyFont="1" applyBorder="1" applyAlignment="1">
      <alignment horizontal="center"/>
    </xf>
    <xf numFmtId="0" fontId="24" fillId="0" borderId="1" xfId="0" applyFont="1" applyBorder="1"/>
    <xf numFmtId="0" fontId="24" fillId="0" borderId="4" xfId="0" applyFont="1" applyBorder="1" applyAlignment="1">
      <alignment wrapText="1"/>
    </xf>
    <xf numFmtId="187" fontId="8" fillId="0" borderId="4" xfId="1" applyNumberFormat="1" applyFont="1" applyBorder="1"/>
    <xf numFmtId="187" fontId="8" fillId="0" borderId="4" xfId="1" applyNumberFormat="1" applyFont="1" applyBorder="1" applyAlignment="1"/>
    <xf numFmtId="187" fontId="8" fillId="0" borderId="4" xfId="1" applyNumberFormat="1" applyFont="1" applyFill="1" applyBorder="1" applyAlignment="1"/>
    <xf numFmtId="187" fontId="24" fillId="0" borderId="1" xfId="1" applyNumberFormat="1" applyFont="1" applyBorder="1"/>
    <xf numFmtId="187" fontId="8" fillId="0" borderId="6" xfId="1" applyNumberFormat="1" applyFont="1" applyBorder="1"/>
    <xf numFmtId="0" fontId="24" fillId="0" borderId="26" xfId="0" applyFont="1" applyBorder="1" applyAlignment="1">
      <alignment horizontal="center"/>
    </xf>
    <xf numFmtId="187" fontId="15" fillId="0" borderId="6" xfId="1" applyNumberFormat="1" applyFont="1" applyBorder="1"/>
    <xf numFmtId="0" fontId="15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187" fontId="16" fillId="0" borderId="4" xfId="0" applyNumberFormat="1" applyFont="1" applyBorder="1"/>
    <xf numFmtId="0" fontId="15" fillId="0" borderId="25" xfId="0" applyFont="1" applyBorder="1" applyAlignment="1">
      <alignment horizontal="center"/>
    </xf>
    <xf numFmtId="3" fontId="15" fillId="0" borderId="9" xfId="0" applyNumberFormat="1" applyFont="1" applyBorder="1"/>
    <xf numFmtId="0" fontId="24" fillId="0" borderId="5" xfId="0" applyFont="1" applyBorder="1" applyAlignment="1">
      <alignment horizontal="center"/>
    </xf>
    <xf numFmtId="0" fontId="24" fillId="0" borderId="27" xfId="0" applyFont="1" applyBorder="1" applyAlignment="1"/>
    <xf numFmtId="0" fontId="8" fillId="2" borderId="4" xfId="0" applyFont="1" applyFill="1" applyBorder="1"/>
    <xf numFmtId="187" fontId="24" fillId="0" borderId="4" xfId="0" applyNumberFormat="1" applyFont="1" applyBorder="1"/>
    <xf numFmtId="0" fontId="24" fillId="0" borderId="0" xfId="0" applyFont="1" applyAlignment="1"/>
    <xf numFmtId="187" fontId="4" fillId="0" borderId="15" xfId="1" applyNumberFormat="1" applyFont="1" applyFill="1" applyBorder="1" applyAlignment="1">
      <alignment horizontal="center"/>
    </xf>
    <xf numFmtId="15" fontId="15" fillId="0" borderId="11" xfId="0" applyNumberFormat="1" applyFont="1" applyBorder="1" applyAlignment="1">
      <alignment horizontal="center"/>
    </xf>
    <xf numFmtId="0" fontId="15" fillId="0" borderId="40" xfId="0" applyFont="1" applyBorder="1" applyAlignment="1">
      <alignment horizontal="center"/>
    </xf>
    <xf numFmtId="0" fontId="26" fillId="0" borderId="9" xfId="0" applyFont="1" applyBorder="1" applyAlignment="1">
      <alignment wrapText="1"/>
    </xf>
    <xf numFmtId="0" fontId="0" fillId="0" borderId="9" xfId="0" applyBorder="1"/>
    <xf numFmtId="0" fontId="15" fillId="0" borderId="39" xfId="0" applyFont="1" applyBorder="1" applyAlignment="1">
      <alignment horizontal="center"/>
    </xf>
    <xf numFmtId="0" fontId="0" fillId="0" borderId="41" xfId="0" applyBorder="1"/>
    <xf numFmtId="0" fontId="0" fillId="0" borderId="14" xfId="0" applyBorder="1"/>
    <xf numFmtId="0" fontId="15" fillId="0" borderId="42" xfId="0" applyFont="1" applyBorder="1" applyAlignment="1">
      <alignment horizontal="center"/>
    </xf>
    <xf numFmtId="0" fontId="0" fillId="0" borderId="43" xfId="0" applyBorder="1"/>
    <xf numFmtId="0" fontId="0" fillId="0" borderId="6" xfId="0" applyBorder="1"/>
    <xf numFmtId="0" fontId="15" fillId="0" borderId="44" xfId="0" applyFont="1" applyBorder="1" applyAlignment="1">
      <alignment horizontal="center"/>
    </xf>
    <xf numFmtId="0" fontId="24" fillId="0" borderId="9" xfId="0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26" fillId="0" borderId="11" xfId="0" applyFont="1" applyBorder="1" applyAlignment="1">
      <alignment wrapText="1"/>
    </xf>
    <xf numFmtId="0" fontId="15" fillId="0" borderId="34" xfId="0" applyFont="1" applyBorder="1"/>
    <xf numFmtId="0" fontId="0" fillId="0" borderId="4" xfId="0" applyBorder="1"/>
    <xf numFmtId="3" fontId="27" fillId="0" borderId="4" xfId="0" applyNumberFormat="1" applyFont="1" applyBorder="1"/>
    <xf numFmtId="0" fontId="0" fillId="0" borderId="4" xfId="0" applyBorder="1" applyAlignment="1">
      <alignment horizontal="center"/>
    </xf>
    <xf numFmtId="0" fontId="15" fillId="0" borderId="14" xfId="0" applyFont="1" applyBorder="1" applyAlignment="1">
      <alignment horizontal="right"/>
    </xf>
    <xf numFmtId="0" fontId="15" fillId="0" borderId="15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0" fillId="0" borderId="9" xfId="0" applyBorder="1" applyAlignment="1">
      <alignment horizontal="center"/>
    </xf>
    <xf numFmtId="187" fontId="15" fillId="0" borderId="25" xfId="1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187" fontId="24" fillId="0" borderId="0" xfId="0" applyNumberFormat="1" applyFont="1"/>
    <xf numFmtId="187" fontId="28" fillId="0" borderId="0" xfId="0" applyNumberFormat="1" applyFont="1"/>
    <xf numFmtId="0" fontId="24" fillId="0" borderId="0" xfId="0" applyFont="1" applyAlignment="1">
      <alignment horizontal="center"/>
    </xf>
    <xf numFmtId="0" fontId="4" fillId="0" borderId="1" xfId="0" applyFont="1" applyBorder="1"/>
    <xf numFmtId="0" fontId="4" fillId="0" borderId="6" xfId="0" applyFont="1" applyBorder="1"/>
    <xf numFmtId="187" fontId="15" fillId="0" borderId="1" xfId="1" applyNumberFormat="1" applyFont="1" applyBorder="1"/>
    <xf numFmtId="0" fontId="15" fillId="2" borderId="6" xfId="0" applyFont="1" applyFill="1" applyBorder="1"/>
    <xf numFmtId="187" fontId="4" fillId="0" borderId="6" xfId="1" applyNumberFormat="1" applyFont="1" applyBorder="1"/>
    <xf numFmtId="187" fontId="3" fillId="0" borderId="6" xfId="1" applyNumberFormat="1" applyFont="1" applyBorder="1" applyAlignment="1"/>
    <xf numFmtId="0" fontId="15" fillId="2" borderId="1" xfId="0" applyFont="1" applyFill="1" applyBorder="1"/>
    <xf numFmtId="0" fontId="15" fillId="0" borderId="6" xfId="0" applyFont="1" applyFill="1" applyBorder="1"/>
    <xf numFmtId="187" fontId="4" fillId="0" borderId="6" xfId="1" applyNumberFormat="1" applyFont="1" applyFill="1" applyBorder="1" applyAlignment="1">
      <alignment horizontal="right"/>
    </xf>
    <xf numFmtId="187" fontId="4" fillId="0" borderId="6" xfId="1" applyNumberFormat="1" applyFont="1" applyFill="1" applyBorder="1" applyAlignment="1"/>
    <xf numFmtId="0" fontId="23" fillId="0" borderId="38" xfId="0" applyFont="1" applyBorder="1"/>
    <xf numFmtId="188" fontId="15" fillId="0" borderId="25" xfId="0" applyNumberFormat="1" applyFont="1" applyBorder="1" applyAlignment="1">
      <alignment horizontal="center"/>
    </xf>
    <xf numFmtId="188" fontId="15" fillId="0" borderId="1" xfId="0" applyNumberFormat="1" applyFont="1" applyBorder="1" applyAlignment="1">
      <alignment horizontal="center"/>
    </xf>
    <xf numFmtId="188" fontId="15" fillId="0" borderId="4" xfId="0" applyNumberFormat="1" applyFont="1" applyBorder="1" applyAlignment="1">
      <alignment horizontal="center"/>
    </xf>
    <xf numFmtId="0" fontId="23" fillId="0" borderId="26" xfId="0" applyFont="1" applyBorder="1"/>
    <xf numFmtId="188" fontId="15" fillId="0" borderId="6" xfId="0" applyNumberFormat="1" applyFont="1" applyBorder="1" applyAlignment="1">
      <alignment horizontal="center"/>
    </xf>
    <xf numFmtId="187" fontId="8" fillId="0" borderId="6" xfId="1" applyNumberFormat="1" applyFont="1" applyFill="1" applyBorder="1" applyAlignment="1">
      <alignment horizontal="right"/>
    </xf>
    <xf numFmtId="187" fontId="24" fillId="0" borderId="6" xfId="1" applyNumberFormat="1" applyFont="1" applyBorder="1"/>
    <xf numFmtId="0" fontId="8" fillId="0" borderId="1" xfId="0" applyFont="1" applyBorder="1"/>
    <xf numFmtId="0" fontId="10" fillId="0" borderId="1" xfId="0" applyFont="1" applyBorder="1"/>
    <xf numFmtId="187" fontId="8" fillId="0" borderId="1" xfId="1" applyNumberFormat="1" applyFont="1" applyFill="1" applyBorder="1" applyAlignment="1">
      <alignment horizontal="right"/>
    </xf>
    <xf numFmtId="0" fontId="10" fillId="0" borderId="6" xfId="0" applyFont="1" applyBorder="1"/>
    <xf numFmtId="16" fontId="24" fillId="0" borderId="6" xfId="0" applyNumberFormat="1" applyFont="1" applyBorder="1" applyAlignment="1">
      <alignment horizontal="center"/>
    </xf>
    <xf numFmtId="187" fontId="8" fillId="0" borderId="6" xfId="1" applyNumberFormat="1" applyFont="1" applyBorder="1" applyAlignment="1"/>
    <xf numFmtId="187" fontId="8" fillId="0" borderId="1" xfId="1" applyNumberFormat="1" applyFont="1" applyBorder="1" applyAlignment="1"/>
    <xf numFmtId="0" fontId="8" fillId="0" borderId="6" xfId="0" applyFont="1" applyBorder="1"/>
    <xf numFmtId="188" fontId="24" fillId="0" borderId="4" xfId="0" applyNumberFormat="1" applyFont="1" applyBorder="1" applyAlignment="1">
      <alignment horizontal="center"/>
    </xf>
    <xf numFmtId="188" fontId="24" fillId="0" borderId="1" xfId="0" applyNumberFormat="1" applyFont="1" applyBorder="1" applyAlignment="1">
      <alignment horizontal="center"/>
    </xf>
    <xf numFmtId="187" fontId="8" fillId="0" borderId="25" xfId="1" applyNumberFormat="1" applyFont="1" applyBorder="1"/>
    <xf numFmtId="0" fontId="24" fillId="0" borderId="5" xfId="0" applyFont="1" applyBorder="1"/>
    <xf numFmtId="0" fontId="15" fillId="0" borderId="0" xfId="0" applyFont="1" applyAlignment="1">
      <alignment horizontal="left"/>
    </xf>
    <xf numFmtId="187" fontId="26" fillId="0" borderId="4" xfId="1" applyNumberFormat="1" applyFont="1" applyBorder="1"/>
    <xf numFmtId="0" fontId="26" fillId="0" borderId="4" xfId="0" applyFont="1" applyBorder="1" applyAlignment="1">
      <alignment horizontal="center"/>
    </xf>
    <xf numFmtId="0" fontId="26" fillId="0" borderId="0" xfId="0" applyFont="1"/>
    <xf numFmtId="0" fontId="26" fillId="0" borderId="9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9" fillId="0" borderId="7" xfId="0" applyFont="1" applyBorder="1"/>
    <xf numFmtId="187" fontId="26" fillId="0" borderId="7" xfId="1" applyNumberFormat="1" applyFont="1" applyBorder="1"/>
    <xf numFmtId="0" fontId="26" fillId="0" borderId="9" xfId="0" applyFont="1" applyBorder="1"/>
    <xf numFmtId="187" fontId="26" fillId="0" borderId="9" xfId="1" applyNumberFormat="1" applyFont="1" applyBorder="1"/>
    <xf numFmtId="0" fontId="26" fillId="0" borderId="28" xfId="0" applyFont="1" applyBorder="1"/>
    <xf numFmtId="0" fontId="30" fillId="0" borderId="9" xfId="0" applyFont="1" applyBorder="1"/>
    <xf numFmtId="0" fontId="26" fillId="0" borderId="30" xfId="0" applyFont="1" applyBorder="1"/>
    <xf numFmtId="0" fontId="26" fillId="0" borderId="23" xfId="0" applyFont="1" applyBorder="1"/>
    <xf numFmtId="0" fontId="26" fillId="2" borderId="21" xfId="0" applyFont="1" applyFill="1" applyBorder="1"/>
    <xf numFmtId="187" fontId="26" fillId="0" borderId="21" xfId="1" applyNumberFormat="1" applyFont="1" applyBorder="1"/>
    <xf numFmtId="0" fontId="26" fillId="0" borderId="21" xfId="0" applyFont="1" applyBorder="1" applyAlignment="1">
      <alignment horizontal="center"/>
    </xf>
    <xf numFmtId="0" fontId="26" fillId="0" borderId="25" xfId="0" applyFont="1" applyBorder="1" applyAlignment="1">
      <alignment horizontal="center"/>
    </xf>
    <xf numFmtId="0" fontId="26" fillId="0" borderId="21" xfId="0" applyFont="1" applyBorder="1"/>
    <xf numFmtId="187" fontId="26" fillId="0" borderId="25" xfId="1" applyNumberFormat="1" applyFont="1" applyBorder="1"/>
    <xf numFmtId="0" fontId="26" fillId="0" borderId="6" xfId="0" applyFont="1" applyBorder="1" applyAlignment="1">
      <alignment horizontal="center"/>
    </xf>
    <xf numFmtId="187" fontId="29" fillId="0" borderId="25" xfId="1" applyNumberFormat="1" applyFont="1" applyBorder="1"/>
    <xf numFmtId="0" fontId="29" fillId="0" borderId="25" xfId="0" applyFont="1" applyBorder="1" applyAlignment="1">
      <alignment horizontal="center"/>
    </xf>
    <xf numFmtId="187" fontId="29" fillId="0" borderId="6" xfId="1" applyNumberFormat="1" applyFont="1" applyBorder="1"/>
    <xf numFmtId="187" fontId="29" fillId="0" borderId="6" xfId="0" applyNumberFormat="1" applyFont="1" applyBorder="1" applyAlignment="1">
      <alignment horizontal="center"/>
    </xf>
    <xf numFmtId="187" fontId="26" fillId="5" borderId="0" xfId="0" applyNumberFormat="1" applyFont="1" applyFill="1"/>
    <xf numFmtId="187" fontId="26" fillId="0" borderId="0" xfId="0" applyNumberFormat="1" applyFont="1"/>
    <xf numFmtId="0" fontId="26" fillId="0" borderId="11" xfId="0" applyFont="1" applyBorder="1" applyAlignment="1">
      <alignment horizontal="center"/>
    </xf>
    <xf numFmtId="0" fontId="29" fillId="0" borderId="11" xfId="0" applyFont="1" applyBorder="1"/>
    <xf numFmtId="0" fontId="26" fillId="0" borderId="0" xfId="0" applyFont="1" applyBorder="1"/>
    <xf numFmtId="0" fontId="26" fillId="2" borderId="0" xfId="0" applyFont="1" applyFill="1"/>
    <xf numFmtId="0" fontId="9" fillId="2" borderId="9" xfId="0" applyFont="1" applyFill="1" applyBorder="1"/>
    <xf numFmtId="0" fontId="9" fillId="0" borderId="9" xfId="0" applyFont="1" applyBorder="1"/>
    <xf numFmtId="0" fontId="26" fillId="0" borderId="6" xfId="0" applyFont="1" applyBorder="1"/>
    <xf numFmtId="187" fontId="26" fillId="0" borderId="14" xfId="1" applyNumberFormat="1" applyFont="1" applyBorder="1"/>
    <xf numFmtId="187" fontId="26" fillId="0" borderId="6" xfId="1" applyNumberFormat="1" applyFont="1" applyBorder="1"/>
    <xf numFmtId="0" fontId="26" fillId="0" borderId="14" xfId="0" applyFont="1" applyBorder="1" applyAlignment="1">
      <alignment horizontal="center"/>
    </xf>
    <xf numFmtId="187" fontId="26" fillId="0" borderId="4" xfId="0" applyNumberFormat="1" applyFont="1" applyBorder="1" applyAlignment="1">
      <alignment horizontal="center"/>
    </xf>
    <xf numFmtId="187" fontId="26" fillId="0" borderId="0" xfId="1" applyNumberFormat="1" applyFont="1" applyBorder="1"/>
    <xf numFmtId="187" fontId="26" fillId="2" borderId="0" xfId="0" applyNumberFormat="1" applyFont="1" applyFill="1"/>
    <xf numFmtId="0" fontId="26" fillId="0" borderId="7" xfId="0" applyFont="1" applyBorder="1"/>
    <xf numFmtId="0" fontId="26" fillId="2" borderId="9" xfId="0" applyFont="1" applyFill="1" applyBorder="1"/>
    <xf numFmtId="0" fontId="26" fillId="0" borderId="9" xfId="0" applyFont="1" applyFill="1" applyBorder="1"/>
    <xf numFmtId="0" fontId="26" fillId="4" borderId="0" xfId="0" applyFont="1" applyFill="1"/>
    <xf numFmtId="187" fontId="26" fillId="4" borderId="0" xfId="0" applyNumberFormat="1" applyFont="1" applyFill="1"/>
    <xf numFmtId="0" fontId="29" fillId="0" borderId="21" xfId="0" applyFont="1" applyBorder="1" applyAlignment="1">
      <alignment horizontal="center"/>
    </xf>
    <xf numFmtId="187" fontId="29" fillId="0" borderId="14" xfId="1" applyNumberFormat="1" applyFont="1" applyBorder="1"/>
    <xf numFmtId="187" fontId="26" fillId="0" borderId="14" xfId="0" applyNumberFormat="1" applyFont="1" applyBorder="1" applyAlignment="1">
      <alignment horizontal="center"/>
    </xf>
    <xf numFmtId="0" fontId="26" fillId="0" borderId="25" xfId="0" applyFont="1" applyBorder="1"/>
    <xf numFmtId="0" fontId="26" fillId="0" borderId="11" xfId="0" applyFont="1" applyBorder="1"/>
    <xf numFmtId="3" fontId="26" fillId="0" borderId="9" xfId="0" applyNumberFormat="1" applyFont="1" applyBorder="1"/>
    <xf numFmtId="0" fontId="26" fillId="0" borderId="9" xfId="0" applyFont="1" applyBorder="1" applyAlignment="1">
      <alignment horizontal="right"/>
    </xf>
    <xf numFmtId="0" fontId="9" fillId="0" borderId="21" xfId="0" applyFont="1" applyBorder="1"/>
    <xf numFmtId="0" fontId="26" fillId="0" borderId="21" xfId="0" applyFont="1" applyBorder="1" applyAlignment="1">
      <alignment horizontal="right"/>
    </xf>
    <xf numFmtId="3" fontId="29" fillId="0" borderId="14" xfId="0" applyNumberFormat="1" applyFont="1" applyBorder="1"/>
    <xf numFmtId="3" fontId="26" fillId="0" borderId="29" xfId="0" applyNumberFormat="1" applyFont="1" applyBorder="1"/>
    <xf numFmtId="3" fontId="26" fillId="4" borderId="28" xfId="0" applyNumberFormat="1" applyFont="1" applyFill="1" applyBorder="1"/>
    <xf numFmtId="3" fontId="26" fillId="0" borderId="0" xfId="0" applyNumberFormat="1" applyFont="1"/>
    <xf numFmtId="187" fontId="26" fillId="0" borderId="11" xfId="1" applyNumberFormat="1" applyFont="1" applyBorder="1" applyAlignment="1">
      <alignment horizontal="right"/>
    </xf>
    <xf numFmtId="187" fontId="26" fillId="0" borderId="11" xfId="1" applyNumberFormat="1" applyFont="1" applyBorder="1"/>
    <xf numFmtId="187" fontId="29" fillId="0" borderId="9" xfId="1" applyNumberFormat="1" applyFont="1" applyBorder="1"/>
    <xf numFmtId="0" fontId="29" fillId="0" borderId="9" xfId="0" applyFont="1" applyBorder="1" applyAlignment="1">
      <alignment horizontal="center"/>
    </xf>
    <xf numFmtId="187" fontId="29" fillId="0" borderId="9" xfId="1" applyNumberFormat="1" applyFont="1" applyBorder="1" applyAlignment="1">
      <alignment vertical="center"/>
    </xf>
    <xf numFmtId="187" fontId="29" fillId="0" borderId="0" xfId="1" applyNumberFormat="1" applyFont="1" applyBorder="1"/>
    <xf numFmtId="0" fontId="26" fillId="0" borderId="0" xfId="0" applyFont="1" applyAlignment="1">
      <alignment horizontal="center"/>
    </xf>
    <xf numFmtId="187" fontId="26" fillId="0" borderId="0" xfId="1" applyNumberFormat="1" applyFont="1"/>
    <xf numFmtId="0" fontId="26" fillId="0" borderId="0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187" fontId="24" fillId="0" borderId="4" xfId="0" applyNumberFormat="1" applyFont="1" applyBorder="1" applyAlignment="1">
      <alignment horizontal="center"/>
    </xf>
    <xf numFmtId="0" fontId="26" fillId="0" borderId="6" xfId="0" applyFont="1" applyBorder="1" applyAlignment="1">
      <alignment wrapText="1"/>
    </xf>
    <xf numFmtId="16" fontId="26" fillId="0" borderId="9" xfId="0" applyNumberFormat="1" applyFont="1" applyBorder="1" applyAlignment="1">
      <alignment horizontal="center"/>
    </xf>
    <xf numFmtId="0" fontId="26" fillId="0" borderId="1" xfId="0" applyFont="1" applyBorder="1"/>
    <xf numFmtId="0" fontId="9" fillId="0" borderId="1" xfId="0" applyFont="1" applyBorder="1"/>
    <xf numFmtId="0" fontId="30" fillId="0" borderId="1" xfId="0" applyFont="1" applyBorder="1"/>
    <xf numFmtId="0" fontId="30" fillId="0" borderId="6" xfId="0" applyFont="1" applyBorder="1"/>
    <xf numFmtId="0" fontId="26" fillId="0" borderId="4" xfId="0" applyFont="1" applyBorder="1"/>
    <xf numFmtId="0" fontId="9" fillId="0" borderId="6" xfId="0" applyFont="1" applyBorder="1"/>
    <xf numFmtId="0" fontId="9" fillId="2" borderId="4" xfId="0" applyFont="1" applyFill="1" applyBorder="1"/>
    <xf numFmtId="0" fontId="31" fillId="0" borderId="1" xfId="0" applyFont="1" applyBorder="1"/>
    <xf numFmtId="0" fontId="31" fillId="0" borderId="1" xfId="0" applyFont="1" applyBorder="1" applyAlignment="1">
      <alignment horizontal="center"/>
    </xf>
    <xf numFmtId="187" fontId="32" fillId="0" borderId="6" xfId="1" applyNumberFormat="1" applyFont="1" applyFill="1" applyBorder="1" applyAlignment="1">
      <alignment horizontal="right"/>
    </xf>
    <xf numFmtId="0" fontId="31" fillId="0" borderId="6" xfId="0" applyFont="1" applyBorder="1" applyAlignment="1">
      <alignment horizontal="center"/>
    </xf>
    <xf numFmtId="15" fontId="31" fillId="0" borderId="6" xfId="0" applyNumberFormat="1" applyFont="1" applyBorder="1" applyAlignment="1">
      <alignment horizontal="center"/>
    </xf>
    <xf numFmtId="187" fontId="31" fillId="0" borderId="1" xfId="1" applyNumberFormat="1" applyFont="1" applyBorder="1"/>
    <xf numFmtId="15" fontId="31" fillId="0" borderId="1" xfId="0" applyNumberFormat="1" applyFont="1" applyBorder="1" applyAlignment="1">
      <alignment horizontal="center"/>
    </xf>
    <xf numFmtId="187" fontId="31" fillId="0" borderId="6" xfId="1" applyNumberFormat="1" applyFont="1" applyBorder="1"/>
    <xf numFmtId="0" fontId="31" fillId="0" borderId="11" xfId="0" applyFont="1" applyBorder="1" applyAlignment="1">
      <alignment horizontal="center"/>
    </xf>
    <xf numFmtId="187" fontId="32" fillId="0" borderId="1" xfId="1" applyNumberFormat="1" applyFont="1" applyFill="1" applyBorder="1" applyAlignment="1">
      <alignment horizontal="right"/>
    </xf>
    <xf numFmtId="17" fontId="31" fillId="0" borderId="1" xfId="0" applyNumberFormat="1" applyFont="1" applyBorder="1" applyAlignment="1">
      <alignment horizontal="center"/>
    </xf>
    <xf numFmtId="187" fontId="32" fillId="0" borderId="6" xfId="1" applyNumberFormat="1" applyFont="1" applyBorder="1"/>
    <xf numFmtId="15" fontId="31" fillId="0" borderId="6" xfId="0" applyNumberFormat="1" applyFont="1" applyBorder="1"/>
    <xf numFmtId="187" fontId="32" fillId="0" borderId="4" xfId="1" applyNumberFormat="1" applyFont="1" applyBorder="1"/>
    <xf numFmtId="0" fontId="31" fillId="0" borderId="4" xfId="0" applyFont="1" applyBorder="1" applyAlignment="1">
      <alignment horizontal="center"/>
    </xf>
    <xf numFmtId="15" fontId="31" fillId="0" borderId="4" xfId="0" applyNumberFormat="1" applyFont="1" applyBorder="1"/>
    <xf numFmtId="0" fontId="31" fillId="0" borderId="30" xfId="0" applyFont="1" applyBorder="1" applyAlignment="1">
      <alignment horizontal="center"/>
    </xf>
    <xf numFmtId="187" fontId="31" fillId="0" borderId="22" xfId="1" applyNumberFormat="1" applyFont="1" applyBorder="1"/>
    <xf numFmtId="0" fontId="31" fillId="0" borderId="0" xfId="0" applyFont="1" applyAlignment="1">
      <alignment horizontal="center"/>
    </xf>
    <xf numFmtId="187" fontId="32" fillId="0" borderId="26" xfId="1" applyNumberFormat="1" applyFont="1" applyBorder="1"/>
    <xf numFmtId="0" fontId="31" fillId="0" borderId="25" xfId="0" applyFont="1" applyBorder="1" applyAlignment="1">
      <alignment horizontal="center" vertical="center"/>
    </xf>
    <xf numFmtId="187" fontId="32" fillId="0" borderId="3" xfId="1" applyNumberFormat="1" applyFont="1" applyBorder="1"/>
    <xf numFmtId="0" fontId="31" fillId="0" borderId="6" xfId="0" applyFont="1" applyBorder="1" applyAlignment="1">
      <alignment horizontal="center" vertical="center"/>
    </xf>
    <xf numFmtId="0" fontId="31" fillId="0" borderId="6" xfId="0" applyFont="1" applyBorder="1"/>
    <xf numFmtId="0" fontId="31" fillId="0" borderId="25" xfId="0" applyFont="1" applyBorder="1"/>
    <xf numFmtId="0" fontId="31" fillId="0" borderId="5" xfId="0" applyFont="1" applyBorder="1" applyAlignment="1">
      <alignment horizontal="center"/>
    </xf>
    <xf numFmtId="16" fontId="31" fillId="0" borderId="6" xfId="0" applyNumberFormat="1" applyFont="1" applyBorder="1" applyAlignment="1">
      <alignment horizontal="center"/>
    </xf>
    <xf numFmtId="187" fontId="32" fillId="0" borderId="1" xfId="1" applyNumberFormat="1" applyFont="1" applyBorder="1" applyAlignment="1"/>
    <xf numFmtId="15" fontId="31" fillId="0" borderId="1" xfId="0" applyNumberFormat="1" applyFont="1" applyBorder="1"/>
    <xf numFmtId="187" fontId="32" fillId="0" borderId="6" xfId="1" applyNumberFormat="1" applyFont="1" applyBorder="1" applyAlignment="1"/>
    <xf numFmtId="187" fontId="32" fillId="0" borderId="4" xfId="1" applyNumberFormat="1" applyFont="1" applyFill="1" applyBorder="1" applyAlignment="1"/>
    <xf numFmtId="0" fontId="31" fillId="0" borderId="4" xfId="0" applyFont="1" applyBorder="1" applyAlignment="1"/>
    <xf numFmtId="187" fontId="31" fillId="0" borderId="4" xfId="1" applyNumberFormat="1" applyFont="1" applyBorder="1"/>
    <xf numFmtId="187" fontId="32" fillId="0" borderId="4" xfId="1" applyNumberFormat="1" applyFont="1" applyFill="1" applyBorder="1" applyAlignment="1">
      <alignment horizontal="right"/>
    </xf>
    <xf numFmtId="0" fontId="31" fillId="0" borderId="0" xfId="0" applyFont="1"/>
    <xf numFmtId="0" fontId="15" fillId="0" borderId="4" xfId="0" applyFont="1" applyBorder="1" applyAlignment="1">
      <alignment wrapText="1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4" xfId="0" applyFont="1" applyBorder="1" applyAlignment="1">
      <alignment vertical="top" wrapText="1"/>
    </xf>
    <xf numFmtId="0" fontId="15" fillId="0" borderId="1" xfId="0" applyFont="1" applyBorder="1" applyAlignment="1">
      <alignment wrapText="1"/>
    </xf>
    <xf numFmtId="0" fontId="15" fillId="0" borderId="4" xfId="0" applyFont="1" applyBorder="1" applyAlignment="1">
      <alignment horizontal="center" vertical="center" wrapText="1"/>
    </xf>
    <xf numFmtId="187" fontId="4" fillId="0" borderId="4" xfId="1" applyNumberFormat="1" applyFont="1" applyFill="1" applyBorder="1" applyAlignment="1">
      <alignment horizontal="right" vertical="center"/>
    </xf>
    <xf numFmtId="187" fontId="15" fillId="0" borderId="4" xfId="1" applyNumberFormat="1" applyFont="1" applyBorder="1" applyAlignment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3" fontId="15" fillId="0" borderId="4" xfId="0" applyNumberFormat="1" applyFont="1" applyBorder="1" applyAlignment="1">
      <alignment vertical="center"/>
    </xf>
    <xf numFmtId="0" fontId="15" fillId="0" borderId="4" xfId="0" applyFont="1" applyBorder="1" applyAlignment="1">
      <alignment horizontal="center" vertical="top"/>
    </xf>
    <xf numFmtId="187" fontId="4" fillId="0" borderId="4" xfId="1" applyNumberFormat="1" applyFont="1" applyBorder="1" applyAlignment="1">
      <alignment vertical="top"/>
    </xf>
    <xf numFmtId="187" fontId="4" fillId="0" borderId="4" xfId="1" applyNumberFormat="1" applyFont="1" applyBorder="1" applyAlignment="1">
      <alignment vertical="center"/>
    </xf>
    <xf numFmtId="0" fontId="15" fillId="0" borderId="2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16" fontId="15" fillId="0" borderId="6" xfId="0" applyNumberFormat="1" applyFont="1" applyBorder="1" applyAlignment="1">
      <alignment horizontal="center" vertical="center"/>
    </xf>
    <xf numFmtId="187" fontId="15" fillId="0" borderId="6" xfId="1" applyNumberFormat="1" applyFont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187" fontId="4" fillId="0" borderId="1" xfId="1" applyNumberFormat="1" applyFont="1" applyBorder="1" applyAlignment="1"/>
    <xf numFmtId="187" fontId="4" fillId="0" borderId="6" xfId="1" applyNumberFormat="1" applyFont="1" applyBorder="1" applyAlignment="1"/>
    <xf numFmtId="0" fontId="15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6" xfId="0" applyFont="1" applyBorder="1"/>
    <xf numFmtId="187" fontId="4" fillId="0" borderId="1" xfId="1" applyNumberFormat="1" applyFont="1" applyFill="1" applyBorder="1" applyAlignment="1">
      <alignment horizontal="right"/>
    </xf>
    <xf numFmtId="187" fontId="3" fillId="0" borderId="6" xfId="1" applyNumberFormat="1" applyFont="1" applyFill="1" applyBorder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4" xfId="0" applyFont="1" applyBorder="1" applyAlignment="1">
      <alignment horizontal="center" vertical="center"/>
    </xf>
    <xf numFmtId="187" fontId="15" fillId="0" borderId="1" xfId="1" applyNumberFormat="1" applyFont="1" applyBorder="1" applyAlignment="1">
      <alignment horizontal="center" vertical="center"/>
    </xf>
    <xf numFmtId="187" fontId="15" fillId="0" borderId="6" xfId="1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vertical="top" wrapText="1"/>
    </xf>
    <xf numFmtId="187" fontId="4" fillId="0" borderId="6" xfId="1" applyNumberFormat="1" applyFont="1" applyFill="1" applyBorder="1" applyAlignment="1">
      <alignment horizontal="center" vertical="top"/>
    </xf>
    <xf numFmtId="0" fontId="15" fillId="0" borderId="6" xfId="0" applyFont="1" applyBorder="1" applyAlignment="1">
      <alignment vertical="top" wrapText="1"/>
    </xf>
    <xf numFmtId="0" fontId="1" fillId="0" borderId="4" xfId="0" applyFont="1" applyBorder="1" applyAlignment="1">
      <alignment vertical="center"/>
    </xf>
    <xf numFmtId="187" fontId="4" fillId="0" borderId="4" xfId="1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187" fontId="15" fillId="0" borderId="4" xfId="1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top" wrapText="1"/>
    </xf>
    <xf numFmtId="0" fontId="15" fillId="0" borderId="0" xfId="0" applyFont="1" applyAlignment="1">
      <alignment vertical="top"/>
    </xf>
    <xf numFmtId="0" fontId="15" fillId="0" borderId="0" xfId="0" applyFont="1" applyBorder="1" applyAlignment="1">
      <alignment vertical="top"/>
    </xf>
    <xf numFmtId="187" fontId="4" fillId="0" borderId="4" xfId="1" applyNumberFormat="1" applyFont="1" applyBorder="1" applyAlignment="1">
      <alignment horizontal="center" vertical="center" wrapText="1"/>
    </xf>
    <xf numFmtId="3" fontId="15" fillId="0" borderId="4" xfId="0" applyNumberFormat="1" applyFont="1" applyBorder="1" applyAlignment="1">
      <alignment horizontal="center" vertical="center"/>
    </xf>
    <xf numFmtId="187" fontId="3" fillId="0" borderId="4" xfId="1" applyNumberFormat="1" applyFont="1" applyBorder="1" applyAlignment="1">
      <alignment horizontal="center" vertical="center"/>
    </xf>
    <xf numFmtId="187" fontId="4" fillId="0" borderId="4" xfId="1" applyNumberFormat="1" applyFont="1" applyFill="1" applyBorder="1" applyAlignment="1">
      <alignment horizontal="center" vertical="center"/>
    </xf>
    <xf numFmtId="0" fontId="15" fillId="0" borderId="0" xfId="0" applyFont="1" applyAlignment="1"/>
    <xf numFmtId="0" fontId="15" fillId="2" borderId="4" xfId="0" applyFont="1" applyFill="1" applyBorder="1" applyAlignment="1">
      <alignment vertical="center" wrapText="1"/>
    </xf>
    <xf numFmtId="187" fontId="15" fillId="0" borderId="4" xfId="1" applyNumberFormat="1" applyFont="1" applyBorder="1" applyAlignment="1">
      <alignment horizontal="center" vertical="center"/>
    </xf>
    <xf numFmtId="0" fontId="15" fillId="0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top" wrapText="1"/>
    </xf>
    <xf numFmtId="187" fontId="15" fillId="0" borderId="4" xfId="1" applyNumberFormat="1" applyFont="1" applyBorder="1" applyAlignment="1">
      <alignment horizontal="center" vertical="top" wrapText="1"/>
    </xf>
    <xf numFmtId="0" fontId="15" fillId="0" borderId="1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4" fillId="0" borderId="4" xfId="0" applyFont="1" applyBorder="1" applyAlignment="1">
      <alignment vertical="top" wrapText="1"/>
    </xf>
    <xf numFmtId="187" fontId="4" fillId="0" borderId="4" xfId="1" applyNumberFormat="1" applyFont="1" applyFill="1" applyBorder="1" applyAlignment="1">
      <alignment horizontal="center" vertical="top"/>
    </xf>
    <xf numFmtId="0" fontId="16" fillId="0" borderId="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25" fillId="0" borderId="0" xfId="0" applyFont="1"/>
    <xf numFmtId="0" fontId="25" fillId="0" borderId="4" xfId="0" applyFont="1" applyBorder="1" applyAlignment="1">
      <alignment horizontal="center"/>
    </xf>
    <xf numFmtId="187" fontId="25" fillId="0" borderId="4" xfId="0" applyNumberFormat="1" applyFont="1" applyBorder="1"/>
    <xf numFmtId="0" fontId="24" fillId="0" borderId="1" xfId="0" applyFont="1" applyBorder="1" applyAlignment="1">
      <alignment vertical="center"/>
    </xf>
    <xf numFmtId="0" fontId="24" fillId="0" borderId="6" xfId="0" applyFont="1" applyBorder="1" applyAlignment="1">
      <alignment vertical="center"/>
    </xf>
    <xf numFmtId="0" fontId="24" fillId="0" borderId="4" xfId="0" applyFont="1" applyBorder="1" applyAlignment="1">
      <alignment horizontal="center" vertical="center"/>
    </xf>
    <xf numFmtId="187" fontId="24" fillId="0" borderId="25" xfId="1" applyNumberFormat="1" applyFont="1" applyBorder="1"/>
    <xf numFmtId="187" fontId="8" fillId="0" borderId="6" xfId="1" applyNumberFormat="1" applyFont="1" applyBorder="1" applyAlignment="1">
      <alignment vertical="center"/>
    </xf>
    <xf numFmtId="0" fontId="10" fillId="0" borderId="4" xfId="0" applyFont="1" applyBorder="1"/>
    <xf numFmtId="0" fontId="8" fillId="0" borderId="4" xfId="0" applyFont="1" applyBorder="1"/>
    <xf numFmtId="0" fontId="24" fillId="2" borderId="4" xfId="0" applyFont="1" applyFill="1" applyBorder="1"/>
    <xf numFmtId="0" fontId="24" fillId="2" borderId="1" xfId="0" applyFont="1" applyFill="1" applyBorder="1"/>
    <xf numFmtId="0" fontId="24" fillId="0" borderId="6" xfId="0" applyFont="1" applyFill="1" applyBorder="1"/>
    <xf numFmtId="0" fontId="24" fillId="0" borderId="6" xfId="0" applyFont="1" applyBorder="1" applyAlignment="1">
      <alignment wrapText="1"/>
    </xf>
    <xf numFmtId="0" fontId="25" fillId="0" borderId="25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top" wrapText="1"/>
    </xf>
    <xf numFmtId="0" fontId="25" fillId="0" borderId="6" xfId="0" applyFont="1" applyBorder="1" applyAlignment="1">
      <alignment horizontal="center" wrapText="1"/>
    </xf>
    <xf numFmtId="187" fontId="12" fillId="0" borderId="6" xfId="1" applyNumberFormat="1" applyFont="1" applyBorder="1" applyAlignment="1">
      <alignment vertical="center"/>
    </xf>
    <xf numFmtId="0" fontId="8" fillId="0" borderId="25" xfId="0" applyFont="1" applyBorder="1"/>
    <xf numFmtId="0" fontId="25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wrapText="1"/>
    </xf>
    <xf numFmtId="187" fontId="8" fillId="0" borderId="25" xfId="1" applyNumberFormat="1" applyFont="1" applyBorder="1" applyAlignment="1">
      <alignment vertical="center"/>
    </xf>
    <xf numFmtId="0" fontId="25" fillId="0" borderId="6" xfId="0" applyFont="1" applyBorder="1"/>
    <xf numFmtId="0" fontId="25" fillId="0" borderId="25" xfId="0" applyFont="1" applyBorder="1" applyAlignment="1">
      <alignment wrapText="1"/>
    </xf>
    <xf numFmtId="0" fontId="24" fillId="0" borderId="2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top" wrapText="1"/>
    </xf>
    <xf numFmtId="0" fontId="24" fillId="0" borderId="32" xfId="0" applyFont="1" applyBorder="1" applyAlignment="1">
      <alignment horizontal="center"/>
    </xf>
    <xf numFmtId="0" fontId="24" fillId="0" borderId="25" xfId="0" applyFont="1" applyBorder="1" applyAlignment="1">
      <alignment vertical="center"/>
    </xf>
    <xf numFmtId="187" fontId="25" fillId="0" borderId="4" xfId="1" applyNumberFormat="1" applyFont="1" applyBorder="1"/>
    <xf numFmtId="0" fontId="15" fillId="0" borderId="15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2" fillId="2" borderId="0" xfId="0" applyFont="1" applyFill="1" applyBorder="1" applyAlignment="1"/>
    <xf numFmtId="0" fontId="6" fillId="0" borderId="5" xfId="0" applyFont="1" applyBorder="1" applyAlignment="1"/>
    <xf numFmtId="0" fontId="2" fillId="0" borderId="0" xfId="0" applyFont="1" applyFill="1" applyBorder="1" applyAlignment="1"/>
    <xf numFmtId="0" fontId="15" fillId="2" borderId="10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187" fontId="16" fillId="0" borderId="2" xfId="1" applyNumberFormat="1" applyFont="1" applyBorder="1"/>
    <xf numFmtId="187" fontId="4" fillId="0" borderId="14" xfId="1" applyNumberFormat="1" applyFont="1" applyFill="1" applyBorder="1" applyAlignment="1"/>
    <xf numFmtId="0" fontId="33" fillId="0" borderId="0" xfId="0" applyFont="1" applyBorder="1" applyAlignment="1"/>
    <xf numFmtId="0" fontId="33" fillId="0" borderId="0" xfId="0" applyFont="1" applyBorder="1" applyAlignment="1">
      <alignment horizontal="center"/>
    </xf>
    <xf numFmtId="0" fontId="34" fillId="2" borderId="0" xfId="0" applyFont="1" applyFill="1" applyBorder="1" applyAlignment="1"/>
    <xf numFmtId="0" fontId="34" fillId="2" borderId="0" xfId="0" applyFont="1" applyFill="1" applyBorder="1" applyAlignment="1">
      <alignment horizontal="center"/>
    </xf>
    <xf numFmtId="0" fontId="34" fillId="0" borderId="5" xfId="0" applyFont="1" applyBorder="1" applyAlignment="1"/>
    <xf numFmtId="0" fontId="34" fillId="0" borderId="5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28" xfId="0" applyFont="1" applyBorder="1"/>
    <xf numFmtId="0" fontId="15" fillId="0" borderId="15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36" xfId="0" applyFont="1" applyBorder="1" applyAlignment="1">
      <alignment horizontal="center"/>
    </xf>
    <xf numFmtId="0" fontId="15" fillId="2" borderId="10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0" fillId="0" borderId="25" xfId="0" applyBorder="1"/>
    <xf numFmtId="0" fontId="15" fillId="2" borderId="36" xfId="0" applyFont="1" applyFill="1" applyBorder="1"/>
    <xf numFmtId="0" fontId="15" fillId="2" borderId="36" xfId="0" applyFont="1" applyFill="1" applyBorder="1" applyAlignment="1">
      <alignment horizontal="center"/>
    </xf>
    <xf numFmtId="0" fontId="15" fillId="6" borderId="4" xfId="0" applyFont="1" applyFill="1" applyBorder="1" applyAlignment="1">
      <alignment horizontal="center"/>
    </xf>
    <xf numFmtId="0" fontId="4" fillId="6" borderId="4" xfId="0" applyFont="1" applyFill="1" applyBorder="1"/>
    <xf numFmtId="187" fontId="4" fillId="6" borderId="4" xfId="1" applyNumberFormat="1" applyFont="1" applyFill="1" applyBorder="1" applyAlignment="1">
      <alignment horizontal="right"/>
    </xf>
    <xf numFmtId="187" fontId="15" fillId="6" borderId="4" xfId="1" applyNumberFormat="1" applyFont="1" applyFill="1" applyBorder="1" applyAlignment="1">
      <alignment horizontal="center"/>
    </xf>
    <xf numFmtId="187" fontId="15" fillId="6" borderId="4" xfId="1" applyNumberFormat="1" applyFont="1" applyFill="1" applyBorder="1"/>
    <xf numFmtId="187" fontId="15" fillId="6" borderId="4" xfId="0" applyNumberFormat="1" applyFont="1" applyFill="1" applyBorder="1"/>
    <xf numFmtId="0" fontId="15" fillId="6" borderId="0" xfId="0" applyFont="1" applyFill="1"/>
    <xf numFmtId="0" fontId="15" fillId="7" borderId="4" xfId="0" applyFont="1" applyFill="1" applyBorder="1" applyAlignment="1">
      <alignment horizontal="center"/>
    </xf>
    <xf numFmtId="0" fontId="4" fillId="7" borderId="4" xfId="0" applyFont="1" applyFill="1" applyBorder="1"/>
    <xf numFmtId="187" fontId="15" fillId="7" borderId="4" xfId="1" applyNumberFormat="1" applyFont="1" applyFill="1" applyBorder="1"/>
    <xf numFmtId="187" fontId="15" fillId="7" borderId="4" xfId="1" applyNumberFormat="1" applyFont="1" applyFill="1" applyBorder="1" applyAlignment="1">
      <alignment horizontal="center"/>
    </xf>
    <xf numFmtId="187" fontId="15" fillId="7" borderId="4" xfId="0" applyNumberFormat="1" applyFont="1" applyFill="1" applyBorder="1"/>
    <xf numFmtId="0" fontId="15" fillId="7" borderId="0" xfId="0" applyFont="1" applyFill="1"/>
    <xf numFmtId="0" fontId="15" fillId="7" borderId="4" xfId="0" applyFont="1" applyFill="1" applyBorder="1"/>
    <xf numFmtId="0" fontId="15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top" wrapText="1"/>
    </xf>
    <xf numFmtId="187" fontId="4" fillId="0" borderId="4" xfId="1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/>
    </xf>
    <xf numFmtId="0" fontId="31" fillId="0" borderId="6" xfId="0" applyFont="1" applyBorder="1" applyAlignment="1">
      <alignment horizontal="center"/>
    </xf>
    <xf numFmtId="0" fontId="31" fillId="0" borderId="25" xfId="0" applyFont="1" applyBorder="1" applyAlignment="1">
      <alignment horizontal="center"/>
    </xf>
    <xf numFmtId="0" fontId="31" fillId="0" borderId="6" xfId="0" applyFont="1" applyBorder="1" applyAlignment="1">
      <alignment horizontal="center" vertical="center"/>
    </xf>
    <xf numFmtId="187" fontId="32" fillId="0" borderId="6" xfId="1" applyNumberFormat="1" applyFont="1" applyBorder="1" applyAlignment="1">
      <alignment vertical="center"/>
    </xf>
    <xf numFmtId="0" fontId="31" fillId="0" borderId="22" xfId="0" applyFont="1" applyBorder="1"/>
    <xf numFmtId="0" fontId="31" fillId="0" borderId="1" xfId="0" applyFont="1" applyBorder="1" applyAlignment="1">
      <alignment horizontal="center"/>
    </xf>
    <xf numFmtId="0" fontId="31" fillId="0" borderId="6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31" fillId="0" borderId="1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15" fillId="0" borderId="26" xfId="0" applyFont="1" applyBorder="1"/>
    <xf numFmtId="0" fontId="31" fillId="0" borderId="31" xfId="0" applyFont="1" applyBorder="1"/>
    <xf numFmtId="0" fontId="31" fillId="0" borderId="2" xfId="0" applyFont="1" applyBorder="1" applyAlignment="1">
      <alignment horizontal="center"/>
    </xf>
    <xf numFmtId="0" fontId="24" fillId="0" borderId="2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24" fillId="2" borderId="6" xfId="0" applyFont="1" applyFill="1" applyBorder="1"/>
    <xf numFmtId="0" fontId="8" fillId="2" borderId="1" xfId="0" applyFont="1" applyFill="1" applyBorder="1"/>
    <xf numFmtId="0" fontId="8" fillId="0" borderId="25" xfId="0" applyFont="1" applyBorder="1" applyAlignment="1">
      <alignment horizontal="left"/>
    </xf>
    <xf numFmtId="0" fontId="35" fillId="0" borderId="1" xfId="0" applyFont="1" applyBorder="1" applyAlignment="1">
      <alignment horizontal="left" vertical="center"/>
    </xf>
    <xf numFmtId="0" fontId="15" fillId="0" borderId="6" xfId="0" applyFont="1" applyBorder="1" applyAlignment="1"/>
    <xf numFmtId="187" fontId="8" fillId="0" borderId="4" xfId="1" applyNumberFormat="1" applyFont="1" applyBorder="1" applyAlignment="1">
      <alignment vertical="center"/>
    </xf>
    <xf numFmtId="0" fontId="35" fillId="0" borderId="25" xfId="0" applyFont="1" applyBorder="1" applyAlignment="1">
      <alignment wrapText="1"/>
    </xf>
    <xf numFmtId="0" fontId="24" fillId="0" borderId="6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4" fillId="0" borderId="6" xfId="0" applyFont="1" applyBorder="1" applyAlignment="1"/>
    <xf numFmtId="0" fontId="24" fillId="0" borderId="6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top" wrapText="1"/>
    </xf>
    <xf numFmtId="0" fontId="24" fillId="0" borderId="0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24" fillId="2" borderId="4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4" fillId="0" borderId="6" xfId="0" applyFont="1" applyFill="1" applyBorder="1" applyAlignment="1">
      <alignment horizontal="center"/>
    </xf>
    <xf numFmtId="0" fontId="24" fillId="0" borderId="6" xfId="0" applyFont="1" applyBorder="1" applyAlignment="1">
      <alignment horizontal="center" wrapText="1"/>
    </xf>
    <xf numFmtId="0" fontId="25" fillId="0" borderId="25" xfId="0" applyFont="1" applyBorder="1" applyAlignment="1">
      <alignment horizontal="center" wrapText="1"/>
    </xf>
    <xf numFmtId="0" fontId="35" fillId="0" borderId="25" xfId="0" applyFont="1" applyBorder="1" applyAlignment="1">
      <alignment horizontal="left" vertical="center"/>
    </xf>
    <xf numFmtId="0" fontId="35" fillId="0" borderId="25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24" fillId="2" borderId="6" xfId="0" applyFont="1" applyFill="1" applyBorder="1" applyAlignment="1">
      <alignment horizontal="center"/>
    </xf>
    <xf numFmtId="0" fontId="24" fillId="0" borderId="4" xfId="0" applyFont="1" applyBorder="1" applyAlignment="1">
      <alignment horizontal="center" wrapText="1"/>
    </xf>
    <xf numFmtId="0" fontId="35" fillId="0" borderId="25" xfId="0" applyFont="1" applyBorder="1" applyAlignment="1">
      <alignment horizontal="center" wrapText="1"/>
    </xf>
    <xf numFmtId="0" fontId="24" fillId="0" borderId="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187" fontId="25" fillId="0" borderId="0" xfId="0" applyNumberFormat="1" applyFont="1" applyBorder="1"/>
    <xf numFmtId="0" fontId="25" fillId="0" borderId="6" xfId="0" applyFont="1" applyBorder="1" applyAlignment="1">
      <alignment horizontal="center"/>
    </xf>
    <xf numFmtId="187" fontId="12" fillId="0" borderId="6" xfId="1" applyNumberFormat="1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1" xfId="0" applyFont="1" applyBorder="1" applyAlignment="1">
      <alignment horizontal="center" vertical="center"/>
    </xf>
    <xf numFmtId="187" fontId="12" fillId="0" borderId="4" xfId="1" applyNumberFormat="1" applyFont="1" applyBorder="1" applyAlignment="1">
      <alignment vertical="center"/>
    </xf>
    <xf numFmtId="187" fontId="8" fillId="0" borderId="25" xfId="1" applyNumberFormat="1" applyFont="1" applyFill="1" applyBorder="1" applyAlignment="1">
      <alignment horizontal="right"/>
    </xf>
    <xf numFmtId="0" fontId="0" fillId="0" borderId="1" xfId="0" applyBorder="1"/>
    <xf numFmtId="0" fontId="24" fillId="0" borderId="25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/>
    </xf>
    <xf numFmtId="0" fontId="24" fillId="0" borderId="2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center"/>
    </xf>
    <xf numFmtId="187" fontId="24" fillId="0" borderId="6" xfId="1" applyNumberFormat="1" applyFont="1" applyBorder="1" applyAlignment="1"/>
    <xf numFmtId="0" fontId="25" fillId="0" borderId="4" xfId="0" applyFont="1" applyBorder="1" applyAlignment="1">
      <alignment horizontal="center" wrapText="1"/>
    </xf>
    <xf numFmtId="187" fontId="12" fillId="0" borderId="6" xfId="1" applyNumberFormat="1" applyFont="1" applyFill="1" applyBorder="1" applyAlignment="1">
      <alignment horizontal="right"/>
    </xf>
    <xf numFmtId="0" fontId="16" fillId="0" borderId="6" xfId="0" applyFont="1" applyBorder="1" applyAlignment="1">
      <alignment horizontal="center"/>
    </xf>
    <xf numFmtId="187" fontId="25" fillId="0" borderId="6" xfId="1" applyNumberFormat="1" applyFont="1" applyBorder="1" applyAlignment="1"/>
    <xf numFmtId="0" fontId="16" fillId="2" borderId="0" xfId="0" applyFont="1" applyFill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26" fillId="0" borderId="15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0" fontId="34" fillId="2" borderId="0" xfId="0" applyFont="1" applyFill="1" applyBorder="1" applyAlignment="1"/>
    <xf numFmtId="0" fontId="33" fillId="0" borderId="0" xfId="0" applyFont="1" applyBorder="1" applyAlignment="1"/>
    <xf numFmtId="0" fontId="6" fillId="0" borderId="5" xfId="0" applyFont="1" applyBorder="1" applyAlignment="1">
      <alignment horizontal="left"/>
    </xf>
    <xf numFmtId="0" fontId="16" fillId="2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left"/>
    </xf>
    <xf numFmtId="0" fontId="15" fillId="0" borderId="10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36" xfId="0" applyFont="1" applyBorder="1" applyAlignment="1">
      <alignment horizontal="center"/>
    </xf>
    <xf numFmtId="0" fontId="15" fillId="0" borderId="37" xfId="0" applyFont="1" applyBorder="1" applyAlignment="1">
      <alignment horizontal="center"/>
    </xf>
    <xf numFmtId="0" fontId="17" fillId="2" borderId="0" xfId="0" applyFont="1" applyFill="1" applyBorder="1" applyAlignment="1"/>
    <xf numFmtId="0" fontId="2" fillId="2" borderId="0" xfId="0" applyFont="1" applyFill="1" applyBorder="1" applyAlignment="1"/>
    <xf numFmtId="0" fontId="6" fillId="0" borderId="5" xfId="0" applyFont="1" applyBorder="1" applyAlignment="1"/>
    <xf numFmtId="0" fontId="34" fillId="0" borderId="5" xfId="0" applyFont="1" applyBorder="1" applyAlignment="1">
      <alignment horizontal="left"/>
    </xf>
    <xf numFmtId="0" fontId="15" fillId="0" borderId="2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49" fontId="15" fillId="0" borderId="21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24" fillId="2" borderId="19" xfId="0" applyFont="1" applyFill="1" applyBorder="1" applyAlignment="1">
      <alignment horizontal="left" vertical="center"/>
    </xf>
    <xf numFmtId="0" fontId="24" fillId="2" borderId="12" xfId="0" applyFont="1" applyFill="1" applyBorder="1" applyAlignment="1">
      <alignment horizontal="left" vertical="center"/>
    </xf>
    <xf numFmtId="0" fontId="24" fillId="2" borderId="33" xfId="0" applyFont="1" applyFill="1" applyBorder="1" applyAlignment="1">
      <alignment horizontal="left" vertical="center"/>
    </xf>
    <xf numFmtId="0" fontId="17" fillId="2" borderId="0" xfId="0" applyFont="1" applyFill="1" applyAlignme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7" fillId="2" borderId="0" xfId="0" applyFont="1" applyFill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5" xfId="0" applyFont="1" applyFill="1" applyBorder="1" applyAlignment="1"/>
    <xf numFmtId="0" fontId="15" fillId="2" borderId="15" xfId="0" applyFont="1" applyFill="1" applyBorder="1" applyAlignment="1">
      <alignment horizontal="center"/>
    </xf>
    <xf numFmtId="0" fontId="15" fillId="2" borderId="10" xfId="0" applyFont="1" applyFill="1" applyBorder="1" applyAlignment="1">
      <alignment horizontal="center"/>
    </xf>
    <xf numFmtId="0" fontId="15" fillId="2" borderId="18" xfId="0" applyFont="1" applyFill="1" applyBorder="1" applyAlignment="1">
      <alignment horizontal="center"/>
    </xf>
    <xf numFmtId="0" fontId="17" fillId="0" borderId="5" xfId="0" applyFont="1" applyBorder="1" applyAlignment="1"/>
    <xf numFmtId="0" fontId="6" fillId="0" borderId="0" xfId="0" applyFont="1" applyBorder="1" applyAlignment="1"/>
    <xf numFmtId="0" fontId="2" fillId="0" borderId="0" xfId="0" applyFont="1" applyBorder="1" applyAlignment="1"/>
    <xf numFmtId="0" fontId="0" fillId="0" borderId="26" xfId="0" applyFont="1" applyBorder="1" applyAlignment="1">
      <alignment horizontal="left"/>
    </xf>
    <xf numFmtId="0" fontId="3" fillId="0" borderId="26" xfId="0" applyFont="1" applyFill="1" applyBorder="1" applyAlignment="1"/>
    <xf numFmtId="0" fontId="3" fillId="0" borderId="0" xfId="0" applyFont="1" applyFill="1" applyBorder="1" applyAlignment="1"/>
    <xf numFmtId="0" fontId="2" fillId="2" borderId="26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15" fillId="2" borderId="26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6" fillId="0" borderId="5" xfId="0" applyFont="1" applyBorder="1" applyAlignment="1"/>
    <xf numFmtId="0" fontId="1" fillId="0" borderId="26" xfId="0" applyFont="1" applyBorder="1" applyAlignment="1"/>
    <xf numFmtId="0" fontId="1" fillId="0" borderId="0" xfId="0" applyFont="1" applyBorder="1" applyAlignment="1"/>
    <xf numFmtId="0" fontId="2" fillId="2" borderId="26" xfId="0" applyFont="1" applyFill="1" applyBorder="1" applyAlignment="1"/>
    <xf numFmtId="0" fontId="2" fillId="0" borderId="2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16" fillId="2" borderId="26" xfId="0" applyFont="1" applyFill="1" applyBorder="1" applyAlignment="1"/>
    <xf numFmtId="0" fontId="16" fillId="2" borderId="0" xfId="0" applyFont="1" applyFill="1" applyBorder="1" applyAlignment="1"/>
    <xf numFmtId="0" fontId="6" fillId="0" borderId="3" xfId="0" applyFont="1" applyBorder="1" applyAlignment="1"/>
    <xf numFmtId="0" fontId="6" fillId="0" borderId="3" xfId="0" applyFont="1" applyBorder="1" applyAlignment="1">
      <alignment horizontal="left"/>
    </xf>
    <xf numFmtId="0" fontId="16" fillId="2" borderId="0" xfId="0" applyFont="1" applyFill="1" applyAlignment="1"/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5" fillId="0" borderId="0" xfId="0" applyFont="1" applyAlignment="1">
      <alignment horizontal="center"/>
    </xf>
    <xf numFmtId="0" fontId="15" fillId="2" borderId="26" xfId="0" applyFont="1" applyFill="1" applyBorder="1" applyAlignment="1"/>
    <xf numFmtId="0" fontId="15" fillId="2" borderId="0" xfId="0" applyFont="1" applyFill="1" applyBorder="1" applyAlignment="1"/>
    <xf numFmtId="0" fontId="24" fillId="0" borderId="0" xfId="0" applyFont="1" applyBorder="1" applyAlignment="1">
      <alignment horizontal="center"/>
    </xf>
    <xf numFmtId="0" fontId="24" fillId="0" borderId="2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25" fillId="2" borderId="0" xfId="0" applyFont="1" applyFill="1" applyAlignment="1">
      <alignment horizontal="center"/>
    </xf>
    <xf numFmtId="0" fontId="25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5" fillId="0" borderId="0" xfId="0" applyFont="1" applyBorder="1" applyAlignment="1">
      <alignment horizontal="left"/>
    </xf>
    <xf numFmtId="0" fontId="24" fillId="0" borderId="0" xfId="0" applyFont="1" applyAlignment="1">
      <alignment horizontal="center"/>
    </xf>
    <xf numFmtId="187" fontId="24" fillId="0" borderId="27" xfId="1" applyNumberFormat="1" applyFont="1" applyBorder="1" applyAlignment="1">
      <alignment horizontal="center"/>
    </xf>
    <xf numFmtId="187" fontId="24" fillId="0" borderId="37" xfId="1" applyNumberFormat="1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5" xfId="0" applyFont="1" applyBorder="1" applyAlignment="1">
      <alignment horizontal="center" vertical="top"/>
    </xf>
    <xf numFmtId="0" fontId="15" fillId="0" borderId="1" xfId="0" applyFont="1" applyBorder="1" applyAlignment="1">
      <alignment vertical="top" wrapText="1"/>
    </xf>
    <xf numFmtId="0" fontId="15" fillId="0" borderId="6" xfId="0" applyFont="1" applyBorder="1" applyAlignment="1">
      <alignment vertical="top" wrapText="1"/>
    </xf>
    <xf numFmtId="0" fontId="16" fillId="0" borderId="2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6" fillId="0" borderId="27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1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/>
    </xf>
    <xf numFmtId="187" fontId="15" fillId="0" borderId="1" xfId="1" applyNumberFormat="1" applyFont="1" applyBorder="1" applyAlignment="1">
      <alignment horizontal="center" vertical="center"/>
    </xf>
    <xf numFmtId="187" fontId="15" fillId="0" borderId="6" xfId="1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187" fontId="4" fillId="0" borderId="15" xfId="1" applyNumberFormat="1" applyFont="1" applyFill="1" applyBorder="1" applyAlignment="1">
      <alignment horizontal="center"/>
    </xf>
    <xf numFmtId="187" fontId="4" fillId="0" borderId="18" xfId="1" applyNumberFormat="1" applyFont="1" applyFill="1" applyBorder="1" applyAlignment="1">
      <alignment horizontal="center"/>
    </xf>
    <xf numFmtId="188" fontId="15" fillId="0" borderId="1" xfId="0" applyNumberFormat="1" applyFont="1" applyBorder="1" applyAlignment="1">
      <alignment horizontal="center" vertical="center"/>
    </xf>
    <xf numFmtId="188" fontId="15" fillId="0" borderId="25" xfId="0" applyNumberFormat="1" applyFont="1" applyBorder="1" applyAlignment="1">
      <alignment horizontal="center" vertical="center"/>
    </xf>
    <xf numFmtId="188" fontId="15" fillId="0" borderId="6" xfId="0" applyNumberFormat="1" applyFont="1" applyBorder="1" applyAlignment="1">
      <alignment horizontal="center" vertical="center"/>
    </xf>
    <xf numFmtId="15" fontId="31" fillId="0" borderId="1" xfId="0" applyNumberFormat="1" applyFont="1" applyBorder="1" applyAlignment="1">
      <alignment horizontal="center" vertical="center"/>
    </xf>
    <xf numFmtId="15" fontId="31" fillId="0" borderId="6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16" fontId="31" fillId="0" borderId="1" xfId="0" applyNumberFormat="1" applyFont="1" applyBorder="1" applyAlignment="1">
      <alignment horizontal="center" vertical="center"/>
    </xf>
    <xf numFmtId="16" fontId="31" fillId="0" borderId="6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0" fontId="26" fillId="0" borderId="6" xfId="0" applyFont="1" applyBorder="1" applyAlignment="1">
      <alignment vertical="center" wrapText="1"/>
    </xf>
    <xf numFmtId="187" fontId="32" fillId="0" borderId="1" xfId="1" applyNumberFormat="1" applyFont="1" applyFill="1" applyBorder="1" applyAlignment="1">
      <alignment horizontal="center" vertical="center"/>
    </xf>
    <xf numFmtId="187" fontId="32" fillId="0" borderId="6" xfId="1" applyNumberFormat="1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187" fontId="31" fillId="0" borderId="1" xfId="1" applyNumberFormat="1" applyFont="1" applyBorder="1" applyAlignment="1">
      <alignment horizontal="center" vertical="center"/>
    </xf>
    <xf numFmtId="187" fontId="31" fillId="0" borderId="6" xfId="1" applyNumberFormat="1" applyFont="1" applyBorder="1" applyAlignment="1">
      <alignment horizontal="center" vertical="center"/>
    </xf>
    <xf numFmtId="15" fontId="31" fillId="0" borderId="1" xfId="0" applyNumberFormat="1" applyFont="1" applyBorder="1" applyAlignment="1">
      <alignment horizontal="center" vertical="center" wrapText="1"/>
    </xf>
    <xf numFmtId="15" fontId="31" fillId="0" borderId="6" xfId="0" applyNumberFormat="1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1" fillId="0" borderId="32" xfId="0" applyFont="1" applyBorder="1" applyAlignment="1">
      <alignment horizontal="center"/>
    </xf>
    <xf numFmtId="0" fontId="31" fillId="0" borderId="22" xfId="0" applyFont="1" applyBorder="1" applyAlignment="1">
      <alignment horizontal="center" vertical="center"/>
    </xf>
    <xf numFmtId="0" fontId="31" fillId="0" borderId="31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/>
    </xf>
    <xf numFmtId="0" fontId="31" fillId="0" borderId="6" xfId="0" applyFont="1" applyBorder="1" applyAlignment="1">
      <alignment horizontal="center"/>
    </xf>
    <xf numFmtId="0" fontId="31" fillId="0" borderId="25" xfId="0" applyFont="1" applyBorder="1" applyAlignment="1">
      <alignment horizontal="center" vertical="center"/>
    </xf>
    <xf numFmtId="0" fontId="31" fillId="0" borderId="38" xfId="0" applyFont="1" applyBorder="1" applyAlignment="1">
      <alignment horizontal="center" vertical="center"/>
    </xf>
    <xf numFmtId="15" fontId="31" fillId="0" borderId="25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top" wrapText="1"/>
    </xf>
    <xf numFmtId="0" fontId="25" fillId="0" borderId="6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187" fontId="8" fillId="0" borderId="1" xfId="1" applyNumberFormat="1" applyFont="1" applyBorder="1" applyAlignment="1">
      <alignment horizontal="center" vertical="center"/>
    </xf>
    <xf numFmtId="187" fontId="8" fillId="0" borderId="6" xfId="1" applyNumberFormat="1" applyFont="1" applyBorder="1" applyAlignment="1">
      <alignment horizontal="center" vertical="center"/>
    </xf>
    <xf numFmtId="187" fontId="24" fillId="0" borderId="1" xfId="1" applyNumberFormat="1" applyFont="1" applyBorder="1" applyAlignment="1">
      <alignment horizontal="center" vertical="center"/>
    </xf>
    <xf numFmtId="187" fontId="24" fillId="0" borderId="6" xfId="1" applyNumberFormat="1" applyFont="1" applyBorder="1" applyAlignment="1">
      <alignment horizontal="center" vertical="center"/>
    </xf>
    <xf numFmtId="187" fontId="8" fillId="0" borderId="1" xfId="1" applyNumberFormat="1" applyFont="1" applyFill="1" applyBorder="1" applyAlignment="1">
      <alignment horizontal="center" vertical="center"/>
    </xf>
    <xf numFmtId="187" fontId="8" fillId="0" borderId="6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9"/>
  <sheetViews>
    <sheetView zoomScaleNormal="100" workbookViewId="0">
      <selection activeCell="N368" sqref="N368"/>
    </sheetView>
  </sheetViews>
  <sheetFormatPr defaultColWidth="9" defaultRowHeight="18.75" x14ac:dyDescent="0.3"/>
  <cols>
    <col min="1" max="1" width="5.375" style="45" customWidth="1"/>
    <col min="2" max="2" width="34.75" style="1" customWidth="1"/>
    <col min="3" max="3" width="7.25" style="1" customWidth="1"/>
    <col min="4" max="4" width="6.125" style="1" customWidth="1"/>
    <col min="5" max="5" width="6.75" style="1" customWidth="1"/>
    <col min="6" max="6" width="10" style="1" customWidth="1"/>
    <col min="7" max="7" width="10.375" style="45" customWidth="1"/>
    <col min="8" max="8" width="12.125" style="2" bestFit="1" customWidth="1"/>
    <col min="9" max="9" width="13.375" style="162" customWidth="1"/>
    <col min="10" max="10" width="6.625" style="45" customWidth="1"/>
    <col min="11" max="11" width="8.375" style="284" customWidth="1"/>
    <col min="12" max="16384" width="9" style="1"/>
  </cols>
  <sheetData>
    <row r="1" spans="1:11" x14ac:dyDescent="0.3">
      <c r="A1" s="783" t="s">
        <v>93</v>
      </c>
      <c r="B1" s="783"/>
      <c r="C1" s="783"/>
      <c r="D1" s="783"/>
      <c r="E1" s="783"/>
      <c r="F1" s="783"/>
      <c r="G1" s="783"/>
      <c r="H1" s="783"/>
      <c r="I1" s="783"/>
      <c r="J1" s="783"/>
      <c r="K1" s="783"/>
    </row>
    <row r="2" spans="1:11" x14ac:dyDescent="0.3">
      <c r="A2" s="783" t="s">
        <v>0</v>
      </c>
      <c r="B2" s="783"/>
      <c r="C2" s="783"/>
      <c r="D2" s="783"/>
      <c r="E2" s="783"/>
      <c r="F2" s="783"/>
      <c r="G2" s="783"/>
      <c r="H2" s="783"/>
      <c r="I2" s="783"/>
      <c r="J2" s="783"/>
      <c r="K2" s="783"/>
    </row>
    <row r="3" spans="1:11" x14ac:dyDescent="0.3">
      <c r="A3" s="793" t="s">
        <v>1</v>
      </c>
      <c r="B3" s="793"/>
      <c r="C3" s="793"/>
      <c r="D3" s="793"/>
      <c r="E3" s="793"/>
      <c r="F3" s="793"/>
      <c r="G3" s="793"/>
      <c r="H3" s="793"/>
      <c r="I3" s="793"/>
      <c r="J3" s="793"/>
      <c r="K3" s="793"/>
    </row>
    <row r="4" spans="1:11" x14ac:dyDescent="0.3">
      <c r="A4" s="810" t="s">
        <v>17</v>
      </c>
      <c r="B4" s="810"/>
      <c r="C4" s="810"/>
      <c r="D4" s="810"/>
      <c r="E4" s="810"/>
      <c r="F4" s="810"/>
      <c r="G4" s="810"/>
      <c r="H4" s="810"/>
      <c r="I4" s="810"/>
      <c r="J4" s="810"/>
      <c r="K4" s="810"/>
    </row>
    <row r="5" spans="1:11" x14ac:dyDescent="0.3">
      <c r="A5" s="667" t="s">
        <v>63</v>
      </c>
      <c r="B5" s="113"/>
      <c r="C5" s="113"/>
      <c r="D5" s="113"/>
      <c r="E5" s="113"/>
      <c r="F5" s="113"/>
      <c r="G5" s="113"/>
      <c r="H5" s="113"/>
      <c r="I5" s="113"/>
      <c r="J5" s="113"/>
      <c r="K5" s="159"/>
    </row>
    <row r="6" spans="1:11" x14ac:dyDescent="0.3">
      <c r="A6" s="811" t="s">
        <v>18</v>
      </c>
      <c r="B6" s="811"/>
      <c r="C6" s="811"/>
      <c r="D6" s="811"/>
      <c r="E6" s="811"/>
      <c r="F6" s="811"/>
      <c r="G6" s="811"/>
      <c r="H6" s="811"/>
      <c r="I6" s="811"/>
      <c r="J6" s="811"/>
      <c r="K6" s="811"/>
    </row>
    <row r="7" spans="1:11" x14ac:dyDescent="0.3">
      <c r="A7" s="816" t="s">
        <v>73</v>
      </c>
      <c r="B7" s="816"/>
      <c r="C7" s="816"/>
      <c r="D7" s="816"/>
      <c r="E7" s="816"/>
      <c r="F7" s="816"/>
      <c r="G7" s="816"/>
      <c r="H7" s="816"/>
      <c r="I7" s="816"/>
      <c r="J7" s="816"/>
      <c r="K7" s="816"/>
    </row>
    <row r="8" spans="1:11" x14ac:dyDescent="0.3">
      <c r="A8" s="138" t="s">
        <v>2</v>
      </c>
      <c r="B8" s="5" t="s">
        <v>3</v>
      </c>
      <c r="C8" s="795" t="s">
        <v>4</v>
      </c>
      <c r="D8" s="796"/>
      <c r="E8" s="796"/>
      <c r="F8" s="797"/>
      <c r="G8" s="5" t="s">
        <v>5</v>
      </c>
      <c r="H8" s="7" t="s">
        <v>6</v>
      </c>
      <c r="I8" s="163" t="s">
        <v>7</v>
      </c>
      <c r="J8" s="9" t="s">
        <v>8</v>
      </c>
      <c r="K8" s="5" t="s">
        <v>9</v>
      </c>
    </row>
    <row r="9" spans="1:11" x14ac:dyDescent="0.3">
      <c r="A9" s="153"/>
      <c r="B9" s="10"/>
      <c r="C9" s="11" t="s">
        <v>10</v>
      </c>
      <c r="D9" s="12" t="s">
        <v>11</v>
      </c>
      <c r="E9" s="11" t="s">
        <v>12</v>
      </c>
      <c r="F9" s="12" t="s">
        <v>13</v>
      </c>
      <c r="G9" s="134"/>
      <c r="H9" s="13" t="s">
        <v>14</v>
      </c>
      <c r="I9" s="164"/>
      <c r="J9" s="12"/>
      <c r="K9" s="134"/>
    </row>
    <row r="10" spans="1:11" ht="19.5" customHeight="1" x14ac:dyDescent="0.3">
      <c r="A10" s="69"/>
      <c r="B10" s="234" t="s">
        <v>16</v>
      </c>
      <c r="C10" s="16"/>
      <c r="D10" s="17"/>
      <c r="E10" s="16"/>
      <c r="F10" s="17"/>
      <c r="G10" s="69"/>
      <c r="H10" s="19"/>
      <c r="I10" s="165"/>
      <c r="J10" s="70"/>
      <c r="K10" s="69"/>
    </row>
    <row r="11" spans="1:11" ht="19.5" customHeight="1" x14ac:dyDescent="0.3">
      <c r="A11" s="29">
        <v>1</v>
      </c>
      <c r="B11" s="17" t="s">
        <v>64</v>
      </c>
      <c r="C11" s="20"/>
      <c r="D11" s="21"/>
      <c r="E11" s="20"/>
      <c r="F11" s="21"/>
      <c r="G11" s="27"/>
      <c r="H11" s="26"/>
      <c r="I11" s="166"/>
      <c r="J11" s="25"/>
      <c r="K11" s="27"/>
    </row>
    <row r="12" spans="1:11" ht="19.5" customHeight="1" x14ac:dyDescent="0.3">
      <c r="A12" s="29"/>
      <c r="B12" s="21" t="s">
        <v>35</v>
      </c>
      <c r="C12" s="784" t="s">
        <v>296</v>
      </c>
      <c r="D12" s="794"/>
      <c r="E12" s="785"/>
      <c r="F12" s="21"/>
      <c r="G12" s="27" t="s">
        <v>19</v>
      </c>
      <c r="H12" s="26">
        <v>4700</v>
      </c>
      <c r="I12" s="166" t="s">
        <v>498</v>
      </c>
      <c r="J12" s="25">
        <v>1</v>
      </c>
      <c r="K12" s="27" t="s">
        <v>223</v>
      </c>
    </row>
    <row r="13" spans="1:11" ht="19.5" customHeight="1" x14ac:dyDescent="0.3">
      <c r="A13" s="29"/>
      <c r="B13" s="21"/>
      <c r="C13" s="20"/>
      <c r="D13" s="21"/>
      <c r="E13" s="20"/>
      <c r="F13" s="21"/>
      <c r="G13" s="29"/>
      <c r="H13" s="28"/>
      <c r="I13" s="161"/>
      <c r="J13" s="30"/>
      <c r="K13" s="29"/>
    </row>
    <row r="14" spans="1:11" ht="19.5" customHeight="1" x14ac:dyDescent="0.3">
      <c r="A14" s="29">
        <v>2</v>
      </c>
      <c r="B14" s="21" t="s">
        <v>65</v>
      </c>
      <c r="C14" s="784" t="s">
        <v>265</v>
      </c>
      <c r="D14" s="794"/>
      <c r="E14" s="785"/>
      <c r="F14" s="21"/>
      <c r="G14" s="29" t="s">
        <v>86</v>
      </c>
      <c r="H14" s="28">
        <v>15300</v>
      </c>
      <c r="I14" s="161" t="s">
        <v>499</v>
      </c>
      <c r="J14" s="30">
        <v>1</v>
      </c>
      <c r="K14" s="27" t="s">
        <v>223</v>
      </c>
    </row>
    <row r="15" spans="1:11" ht="19.5" customHeight="1" x14ac:dyDescent="0.3">
      <c r="A15" s="29"/>
      <c r="B15" s="21" t="s">
        <v>75</v>
      </c>
      <c r="C15" s="20"/>
      <c r="D15" s="21"/>
      <c r="E15" s="20"/>
      <c r="F15" s="21"/>
      <c r="G15" s="149"/>
      <c r="H15" s="23"/>
      <c r="I15" s="161"/>
      <c r="J15" s="30"/>
      <c r="K15" s="29"/>
    </row>
    <row r="16" spans="1:11" ht="19.5" customHeight="1" x14ac:dyDescent="0.3">
      <c r="A16" s="29"/>
      <c r="B16" s="21"/>
      <c r="C16" s="20"/>
      <c r="D16" s="21"/>
      <c r="E16" s="20"/>
      <c r="F16" s="21"/>
      <c r="G16" s="29"/>
      <c r="H16" s="28"/>
      <c r="I16" s="161"/>
      <c r="J16" s="30"/>
      <c r="K16" s="29"/>
    </row>
    <row r="17" spans="1:11" ht="19.5" customHeight="1" x14ac:dyDescent="0.3">
      <c r="A17" s="29">
        <v>3</v>
      </c>
      <c r="B17" s="33" t="s">
        <v>74</v>
      </c>
      <c r="C17" s="784" t="s">
        <v>297</v>
      </c>
      <c r="D17" s="794"/>
      <c r="E17" s="785"/>
      <c r="F17" s="21"/>
      <c r="G17" s="29" t="s">
        <v>94</v>
      </c>
      <c r="H17" s="28">
        <v>270000</v>
      </c>
      <c r="I17" s="161" t="s">
        <v>298</v>
      </c>
      <c r="J17" s="135">
        <v>1</v>
      </c>
      <c r="K17" s="27" t="s">
        <v>223</v>
      </c>
    </row>
    <row r="18" spans="1:11" ht="19.5" customHeight="1" x14ac:dyDescent="0.3">
      <c r="A18" s="29"/>
      <c r="B18" s="21" t="s">
        <v>66</v>
      </c>
      <c r="C18" s="20"/>
      <c r="D18" s="21"/>
      <c r="E18" s="20"/>
      <c r="F18" s="21"/>
      <c r="G18" s="176"/>
      <c r="H18" s="37"/>
      <c r="I18" s="161"/>
      <c r="J18" s="30"/>
      <c r="K18" s="29"/>
    </row>
    <row r="19" spans="1:11" ht="19.5" customHeight="1" x14ac:dyDescent="0.3">
      <c r="A19" s="29"/>
      <c r="B19" s="21"/>
      <c r="C19" s="20"/>
      <c r="D19" s="21"/>
      <c r="E19" s="20"/>
      <c r="F19" s="21"/>
      <c r="G19" s="29"/>
      <c r="H19" s="28"/>
      <c r="I19" s="161"/>
      <c r="J19" s="30"/>
      <c r="K19" s="29"/>
    </row>
    <row r="20" spans="1:11" ht="19.5" customHeight="1" x14ac:dyDescent="0.3">
      <c r="A20" s="29">
        <v>4</v>
      </c>
      <c r="B20" s="21" t="s">
        <v>67</v>
      </c>
      <c r="C20" s="784" t="s">
        <v>299</v>
      </c>
      <c r="D20" s="794"/>
      <c r="E20" s="785"/>
      <c r="F20" s="21"/>
      <c r="G20" s="29" t="s">
        <v>19</v>
      </c>
      <c r="H20" s="28">
        <v>44000</v>
      </c>
      <c r="I20" s="161" t="s">
        <v>500</v>
      </c>
      <c r="J20" s="30">
        <v>1</v>
      </c>
      <c r="K20" s="29" t="s">
        <v>227</v>
      </c>
    </row>
    <row r="21" spans="1:11" ht="19.5" customHeight="1" x14ac:dyDescent="0.3">
      <c r="A21" s="29"/>
      <c r="B21" s="21" t="s">
        <v>35</v>
      </c>
      <c r="C21" s="20"/>
      <c r="D21" s="21"/>
      <c r="E21" s="20"/>
      <c r="F21" s="21"/>
      <c r="G21" s="139"/>
      <c r="H21" s="28"/>
      <c r="I21" s="161"/>
      <c r="J21" s="30"/>
      <c r="K21" s="29"/>
    </row>
    <row r="22" spans="1:11" ht="19.5" customHeight="1" x14ac:dyDescent="0.3">
      <c r="A22" s="29"/>
      <c r="B22" s="21"/>
      <c r="C22" s="20"/>
      <c r="D22" s="21"/>
      <c r="E22" s="20"/>
      <c r="F22" s="21"/>
      <c r="G22" s="46"/>
      <c r="H22" s="23"/>
      <c r="I22" s="161"/>
      <c r="J22" s="30"/>
      <c r="K22" s="29"/>
    </row>
    <row r="23" spans="1:11" ht="19.5" customHeight="1" x14ac:dyDescent="0.3">
      <c r="A23" s="29"/>
      <c r="B23" s="21"/>
      <c r="C23" s="20"/>
      <c r="D23" s="21"/>
      <c r="E23" s="20"/>
      <c r="F23" s="21"/>
      <c r="G23" s="46"/>
      <c r="H23" s="23"/>
      <c r="I23" s="161"/>
      <c r="J23" s="682"/>
      <c r="K23" s="29"/>
    </row>
    <row r="24" spans="1:11" ht="19.5" customHeight="1" x14ac:dyDescent="0.3">
      <c r="A24" s="29"/>
      <c r="B24" s="21"/>
      <c r="C24" s="20"/>
      <c r="D24" s="21"/>
      <c r="E24" s="20"/>
      <c r="F24" s="21"/>
      <c r="G24" s="46"/>
      <c r="H24" s="23"/>
      <c r="I24" s="161"/>
      <c r="J24" s="682"/>
      <c r="K24" s="29"/>
    </row>
    <row r="25" spans="1:11" ht="19.5" customHeight="1" x14ac:dyDescent="0.3">
      <c r="A25" s="29"/>
      <c r="B25" s="21"/>
      <c r="C25" s="20"/>
      <c r="D25" s="21"/>
      <c r="E25" s="20"/>
      <c r="F25" s="21"/>
      <c r="G25" s="29"/>
      <c r="H25" s="28"/>
      <c r="I25" s="161"/>
      <c r="J25" s="30"/>
      <c r="K25" s="29"/>
    </row>
    <row r="26" spans="1:11" ht="19.5" customHeight="1" x14ac:dyDescent="0.3">
      <c r="A26" s="80"/>
      <c r="B26" s="39"/>
      <c r="C26" s="40"/>
      <c r="D26" s="39"/>
      <c r="E26" s="40"/>
      <c r="F26" s="39"/>
      <c r="G26" s="80"/>
      <c r="H26" s="42"/>
      <c r="I26" s="167"/>
      <c r="J26" s="65"/>
      <c r="K26" s="80"/>
    </row>
    <row r="27" spans="1:11" ht="27" customHeight="1" x14ac:dyDescent="0.3">
      <c r="F27" s="45" t="s">
        <v>27</v>
      </c>
    </row>
    <row r="28" spans="1:11" x14ac:dyDescent="0.3">
      <c r="A28" s="783" t="s">
        <v>93</v>
      </c>
      <c r="B28" s="783"/>
      <c r="C28" s="783"/>
      <c r="D28" s="783"/>
      <c r="E28" s="783"/>
      <c r="F28" s="783"/>
      <c r="G28" s="783"/>
      <c r="H28" s="783"/>
      <c r="I28" s="783"/>
      <c r="J28" s="783"/>
      <c r="K28" s="783"/>
    </row>
    <row r="29" spans="1:11" x14ac:dyDescent="0.3">
      <c r="A29" s="783" t="s">
        <v>0</v>
      </c>
      <c r="B29" s="783"/>
      <c r="C29" s="783"/>
      <c r="D29" s="783"/>
      <c r="E29" s="783"/>
      <c r="F29" s="783"/>
      <c r="G29" s="783"/>
      <c r="H29" s="783"/>
      <c r="I29" s="783"/>
      <c r="J29" s="783"/>
      <c r="K29" s="783"/>
    </row>
    <row r="30" spans="1:11" x14ac:dyDescent="0.3">
      <c r="A30" s="814" t="s">
        <v>1</v>
      </c>
      <c r="B30" s="814"/>
      <c r="C30" s="814"/>
      <c r="D30" s="814"/>
      <c r="E30" s="814"/>
      <c r="F30" s="814"/>
      <c r="G30" s="814"/>
      <c r="H30" s="814"/>
      <c r="I30" s="814"/>
      <c r="J30" s="814"/>
      <c r="K30" s="814"/>
    </row>
    <row r="31" spans="1:11" x14ac:dyDescent="0.3">
      <c r="A31" s="822" t="s">
        <v>17</v>
      </c>
      <c r="B31" s="822"/>
      <c r="C31" s="822"/>
      <c r="D31" s="822"/>
      <c r="E31" s="822"/>
      <c r="F31" s="822"/>
      <c r="G31" s="822"/>
      <c r="H31" s="822"/>
      <c r="I31" s="822"/>
      <c r="J31" s="822"/>
      <c r="K31" s="822"/>
    </row>
    <row r="32" spans="1:11" x14ac:dyDescent="0.3">
      <c r="A32" s="815" t="s">
        <v>95</v>
      </c>
      <c r="B32" s="815"/>
      <c r="C32" s="815"/>
      <c r="D32" s="815"/>
      <c r="E32" s="815"/>
      <c r="F32" s="815"/>
      <c r="G32" s="815"/>
      <c r="H32" s="815"/>
      <c r="I32" s="815"/>
      <c r="J32" s="815"/>
      <c r="K32" s="815"/>
    </row>
    <row r="33" spans="1:11" x14ac:dyDescent="0.3">
      <c r="A33" s="821" t="s">
        <v>68</v>
      </c>
      <c r="B33" s="821"/>
      <c r="C33" s="821"/>
      <c r="D33" s="821"/>
      <c r="E33" s="821"/>
      <c r="F33" s="821"/>
      <c r="G33" s="821"/>
      <c r="H33" s="821"/>
      <c r="I33" s="821"/>
      <c r="J33" s="821"/>
      <c r="K33" s="821"/>
    </row>
    <row r="34" spans="1:11" x14ac:dyDescent="0.3">
      <c r="A34" s="820" t="s">
        <v>76</v>
      </c>
      <c r="B34" s="820"/>
      <c r="C34" s="820"/>
      <c r="D34" s="820"/>
      <c r="E34" s="820"/>
      <c r="F34" s="820"/>
      <c r="G34" s="820"/>
      <c r="H34" s="820"/>
      <c r="I34" s="820"/>
      <c r="J34" s="820"/>
      <c r="K34" s="820"/>
    </row>
    <row r="35" spans="1:11" x14ac:dyDescent="0.3">
      <c r="A35" s="138" t="s">
        <v>2</v>
      </c>
      <c r="B35" s="5" t="s">
        <v>3</v>
      </c>
      <c r="C35" s="795" t="s">
        <v>4</v>
      </c>
      <c r="D35" s="796"/>
      <c r="E35" s="796"/>
      <c r="F35" s="797"/>
      <c r="G35" s="5" t="s">
        <v>5</v>
      </c>
      <c r="H35" s="6" t="s">
        <v>6</v>
      </c>
      <c r="I35" s="168" t="s">
        <v>7</v>
      </c>
      <c r="J35" s="5" t="s">
        <v>8</v>
      </c>
      <c r="K35" s="288" t="s">
        <v>9</v>
      </c>
    </row>
    <row r="36" spans="1:11" x14ac:dyDescent="0.3">
      <c r="A36" s="153"/>
      <c r="B36" s="14"/>
      <c r="C36" s="11" t="s">
        <v>10</v>
      </c>
      <c r="D36" s="12" t="s">
        <v>11</v>
      </c>
      <c r="E36" s="11" t="s">
        <v>12</v>
      </c>
      <c r="F36" s="12" t="s">
        <v>13</v>
      </c>
      <c r="G36" s="134"/>
      <c r="H36" s="49" t="s">
        <v>14</v>
      </c>
      <c r="I36" s="169"/>
      <c r="J36" s="134"/>
      <c r="K36" s="289"/>
    </row>
    <row r="37" spans="1:11" x14ac:dyDescent="0.3">
      <c r="A37" s="96"/>
      <c r="B37" s="233" t="s">
        <v>16</v>
      </c>
      <c r="C37" s="50"/>
      <c r="D37" s="16"/>
      <c r="E37" s="16"/>
      <c r="F37" s="51"/>
      <c r="G37" s="69"/>
      <c r="H37" s="18"/>
      <c r="I37" s="170"/>
      <c r="J37" s="69"/>
      <c r="K37" s="290"/>
    </row>
    <row r="38" spans="1:11" x14ac:dyDescent="0.3">
      <c r="A38" s="76">
        <v>5</v>
      </c>
      <c r="B38" s="52" t="s">
        <v>96</v>
      </c>
      <c r="C38" s="784" t="s">
        <v>265</v>
      </c>
      <c r="D38" s="794"/>
      <c r="E38" s="785"/>
      <c r="F38" s="54"/>
      <c r="G38" s="136" t="s">
        <v>152</v>
      </c>
      <c r="H38" s="128">
        <v>115300</v>
      </c>
      <c r="I38" s="166" t="s">
        <v>300</v>
      </c>
      <c r="J38" s="27">
        <v>1</v>
      </c>
      <c r="K38" s="291" t="s">
        <v>226</v>
      </c>
    </row>
    <row r="39" spans="1:11" x14ac:dyDescent="0.3">
      <c r="A39" s="76"/>
      <c r="B39" s="53" t="s">
        <v>97</v>
      </c>
      <c r="C39" s="53"/>
      <c r="D39" s="20"/>
      <c r="E39" s="56"/>
      <c r="F39" s="20"/>
      <c r="G39" s="136"/>
      <c r="H39" s="55"/>
      <c r="I39" s="171"/>
      <c r="J39" s="27"/>
      <c r="K39" s="291"/>
    </row>
    <row r="40" spans="1:11" x14ac:dyDescent="0.3">
      <c r="A40" s="76"/>
      <c r="B40" s="58"/>
      <c r="C40" s="53"/>
      <c r="D40" s="20"/>
      <c r="E40" s="59"/>
      <c r="F40" s="20"/>
      <c r="G40" s="136"/>
      <c r="H40" s="55"/>
      <c r="I40" s="171"/>
      <c r="J40" s="27"/>
      <c r="K40" s="291"/>
    </row>
    <row r="41" spans="1:11" x14ac:dyDescent="0.3">
      <c r="A41" s="76"/>
      <c r="B41" s="53"/>
      <c r="C41" s="53"/>
      <c r="D41" s="20"/>
      <c r="E41" s="59"/>
      <c r="F41" s="20"/>
      <c r="G41" s="136"/>
      <c r="H41" s="128"/>
      <c r="I41" s="171"/>
      <c r="J41" s="27"/>
      <c r="K41" s="291"/>
    </row>
    <row r="42" spans="1:11" x14ac:dyDescent="0.3">
      <c r="A42" s="76">
        <v>6</v>
      </c>
      <c r="B42" s="53" t="s">
        <v>98</v>
      </c>
      <c r="C42" s="794" t="s">
        <v>296</v>
      </c>
      <c r="D42" s="794"/>
      <c r="E42" s="785"/>
      <c r="F42" s="20"/>
      <c r="G42" s="136" t="s">
        <v>404</v>
      </c>
      <c r="H42" s="128">
        <v>33300</v>
      </c>
      <c r="I42" s="171" t="s">
        <v>301</v>
      </c>
      <c r="J42" s="27">
        <v>1</v>
      </c>
      <c r="K42" s="291" t="s">
        <v>227</v>
      </c>
    </row>
    <row r="43" spans="1:11" x14ac:dyDescent="0.3">
      <c r="A43" s="76"/>
      <c r="B43" s="53" t="s">
        <v>35</v>
      </c>
      <c r="C43" s="53"/>
      <c r="D43" s="20"/>
      <c r="E43" s="56"/>
      <c r="F43" s="20"/>
      <c r="G43" s="47"/>
      <c r="H43" s="55"/>
      <c r="I43" s="172"/>
      <c r="J43" s="29"/>
      <c r="K43" s="282"/>
    </row>
    <row r="44" spans="1:11" x14ac:dyDescent="0.3">
      <c r="A44" s="76"/>
      <c r="B44" s="53"/>
      <c r="C44" s="53"/>
      <c r="D44" s="20"/>
      <c r="E44" s="56"/>
      <c r="F44" s="20"/>
      <c r="G44" s="47"/>
      <c r="H44" s="55"/>
      <c r="I44" s="172"/>
      <c r="J44" s="29"/>
      <c r="K44" s="282"/>
    </row>
    <row r="45" spans="1:11" x14ac:dyDescent="0.3">
      <c r="A45" s="76"/>
      <c r="B45" s="58"/>
      <c r="C45" s="53"/>
      <c r="D45" s="20"/>
      <c r="E45" s="56"/>
      <c r="F45" s="20"/>
      <c r="G45" s="47"/>
      <c r="H45" s="55"/>
      <c r="I45" s="172"/>
      <c r="J45" s="29"/>
      <c r="K45" s="282"/>
    </row>
    <row r="46" spans="1:11" x14ac:dyDescent="0.3">
      <c r="A46" s="681"/>
      <c r="B46" s="58"/>
      <c r="C46" s="53"/>
      <c r="D46" s="20"/>
      <c r="E46" s="56"/>
      <c r="F46" s="20"/>
      <c r="G46" s="47"/>
      <c r="H46" s="55"/>
      <c r="I46" s="172"/>
      <c r="J46" s="29"/>
      <c r="K46" s="683"/>
    </row>
    <row r="47" spans="1:11" x14ac:dyDescent="0.3">
      <c r="A47" s="76"/>
      <c r="B47" s="58"/>
      <c r="C47" s="53"/>
      <c r="D47" s="20"/>
      <c r="E47" s="56"/>
      <c r="F47" s="20"/>
      <c r="G47" s="47"/>
      <c r="H47" s="55"/>
      <c r="I47" s="172"/>
      <c r="J47" s="29"/>
      <c r="K47" s="282"/>
    </row>
    <row r="48" spans="1:11" x14ac:dyDescent="0.3">
      <c r="A48" s="76"/>
      <c r="B48" s="58"/>
      <c r="C48" s="53"/>
      <c r="D48" s="20"/>
      <c r="E48" s="56"/>
      <c r="F48" s="20"/>
      <c r="G48" s="47"/>
      <c r="H48" s="55"/>
      <c r="I48" s="172"/>
      <c r="J48" s="29"/>
      <c r="K48" s="282"/>
    </row>
    <row r="49" spans="1:11" x14ac:dyDescent="0.3">
      <c r="A49" s="76"/>
      <c r="B49" s="58"/>
      <c r="C49" s="53"/>
      <c r="D49" s="20"/>
      <c r="E49" s="61"/>
      <c r="F49" s="21"/>
      <c r="G49" s="29"/>
      <c r="H49" s="31"/>
      <c r="I49" s="172"/>
      <c r="J49" s="29"/>
      <c r="K49" s="282"/>
    </row>
    <row r="50" spans="1:11" x14ac:dyDescent="0.3">
      <c r="A50" s="76"/>
      <c r="B50" s="58"/>
      <c r="C50" s="53"/>
      <c r="D50" s="20"/>
      <c r="E50" s="61"/>
      <c r="F50" s="21"/>
      <c r="G50" s="29"/>
      <c r="H50" s="31"/>
      <c r="I50" s="172"/>
      <c r="J50" s="29"/>
      <c r="K50" s="282"/>
    </row>
    <row r="51" spans="1:11" x14ac:dyDescent="0.3">
      <c r="A51" s="200"/>
      <c r="B51" s="62"/>
      <c r="C51" s="63"/>
      <c r="D51" s="40"/>
      <c r="E51" s="64"/>
      <c r="F51" s="39"/>
      <c r="G51" s="80"/>
      <c r="H51" s="41"/>
      <c r="I51" s="173"/>
      <c r="J51" s="80"/>
      <c r="K51" s="292"/>
    </row>
    <row r="52" spans="1:11" x14ac:dyDescent="0.3">
      <c r="A52" s="679"/>
      <c r="B52" s="66"/>
      <c r="C52" s="43"/>
      <c r="D52" s="43"/>
      <c r="E52" s="156"/>
      <c r="F52" s="43"/>
      <c r="G52" s="679"/>
      <c r="H52" s="44"/>
      <c r="I52" s="174"/>
      <c r="J52" s="679"/>
      <c r="K52" s="679"/>
    </row>
    <row r="53" spans="1:11" x14ac:dyDescent="0.3">
      <c r="A53" s="67"/>
      <c r="B53" s="66"/>
      <c r="C53" s="43"/>
      <c r="D53" s="43"/>
      <c r="E53" s="67"/>
      <c r="F53" s="67" t="s">
        <v>28</v>
      </c>
      <c r="G53" s="67"/>
      <c r="H53" s="44"/>
      <c r="I53" s="174"/>
      <c r="J53" s="67"/>
      <c r="K53" s="67"/>
    </row>
    <row r="54" spans="1:11" x14ac:dyDescent="0.3">
      <c r="A54" s="792" t="s">
        <v>93</v>
      </c>
      <c r="B54" s="792"/>
      <c r="C54" s="792"/>
      <c r="D54" s="792"/>
      <c r="E54" s="792"/>
      <c r="F54" s="792"/>
      <c r="G54" s="792"/>
      <c r="H54" s="792"/>
      <c r="I54" s="792"/>
      <c r="J54" s="792"/>
      <c r="K54" s="792"/>
    </row>
    <row r="55" spans="1:11" x14ac:dyDescent="0.3">
      <c r="A55" s="783" t="s">
        <v>0</v>
      </c>
      <c r="B55" s="783"/>
      <c r="C55" s="783"/>
      <c r="D55" s="783"/>
      <c r="E55" s="783"/>
      <c r="F55" s="783"/>
      <c r="G55" s="783"/>
      <c r="H55" s="783"/>
      <c r="I55" s="783"/>
      <c r="J55" s="783"/>
      <c r="K55" s="783"/>
    </row>
    <row r="56" spans="1:11" x14ac:dyDescent="0.3">
      <c r="A56" s="814" t="s">
        <v>1</v>
      </c>
      <c r="B56" s="814"/>
      <c r="C56" s="814"/>
      <c r="D56" s="814"/>
      <c r="E56" s="814"/>
      <c r="F56" s="814"/>
      <c r="G56" s="814"/>
      <c r="H56" s="814"/>
      <c r="I56" s="814"/>
      <c r="J56" s="814"/>
      <c r="K56" s="814"/>
    </row>
    <row r="57" spans="1:11" x14ac:dyDescent="0.3">
      <c r="A57" s="815" t="s">
        <v>102</v>
      </c>
      <c r="B57" s="815"/>
      <c r="C57" s="815"/>
      <c r="D57" s="815"/>
      <c r="E57" s="815"/>
      <c r="F57" s="815"/>
      <c r="G57" s="815"/>
      <c r="H57" s="815"/>
      <c r="I57" s="815"/>
      <c r="J57" s="815"/>
      <c r="K57" s="815"/>
    </row>
    <row r="58" spans="1:11" x14ac:dyDescent="0.3">
      <c r="A58" s="211" t="s">
        <v>99</v>
      </c>
      <c r="B58" s="211"/>
      <c r="C58" s="211"/>
      <c r="D58" s="211"/>
      <c r="E58" s="211"/>
      <c r="F58" s="211"/>
      <c r="G58" s="211"/>
      <c r="H58" s="211"/>
      <c r="I58" s="211"/>
      <c r="J58" s="211"/>
      <c r="K58" s="299"/>
    </row>
    <row r="59" spans="1:11" x14ac:dyDescent="0.3">
      <c r="A59" s="236" t="s">
        <v>72</v>
      </c>
      <c r="B59" s="236"/>
      <c r="C59" s="236"/>
      <c r="D59" s="236"/>
      <c r="E59" s="236"/>
      <c r="F59" s="236"/>
      <c r="G59" s="236"/>
      <c r="H59" s="236"/>
      <c r="I59" s="236"/>
      <c r="J59" s="236"/>
      <c r="K59" s="294"/>
    </row>
    <row r="60" spans="1:11" x14ac:dyDescent="0.3">
      <c r="A60" s="820" t="s">
        <v>100</v>
      </c>
      <c r="B60" s="820"/>
      <c r="C60" s="820"/>
      <c r="D60" s="820"/>
      <c r="E60" s="820"/>
      <c r="F60" s="820"/>
      <c r="G60" s="820"/>
      <c r="H60" s="820"/>
      <c r="I60" s="820"/>
      <c r="J60" s="820"/>
      <c r="K60" s="820"/>
    </row>
    <row r="61" spans="1:11" x14ac:dyDescent="0.3">
      <c r="A61" s="138" t="s">
        <v>2</v>
      </c>
      <c r="B61" s="5" t="s">
        <v>3</v>
      </c>
      <c r="C61" s="795" t="s">
        <v>4</v>
      </c>
      <c r="D61" s="796"/>
      <c r="E61" s="796"/>
      <c r="F61" s="797"/>
      <c r="G61" s="5" t="s">
        <v>5</v>
      </c>
      <c r="H61" s="6" t="s">
        <v>6</v>
      </c>
      <c r="I61" s="168" t="s">
        <v>7</v>
      </c>
      <c r="J61" s="5" t="s">
        <v>8</v>
      </c>
      <c r="K61" s="288" t="s">
        <v>9</v>
      </c>
    </row>
    <row r="62" spans="1:11" x14ac:dyDescent="0.3">
      <c r="A62" s="153"/>
      <c r="B62" s="14"/>
      <c r="C62" s="11" t="s">
        <v>10</v>
      </c>
      <c r="D62" s="12" t="s">
        <v>11</v>
      </c>
      <c r="E62" s="11" t="s">
        <v>12</v>
      </c>
      <c r="F62" s="12" t="s">
        <v>13</v>
      </c>
      <c r="G62" s="134"/>
      <c r="H62" s="49" t="s">
        <v>14</v>
      </c>
      <c r="I62" s="169"/>
      <c r="J62" s="134"/>
      <c r="K62" s="289"/>
    </row>
    <row r="63" spans="1:11" x14ac:dyDescent="0.3">
      <c r="A63" s="96"/>
      <c r="B63" s="233" t="s">
        <v>16</v>
      </c>
      <c r="C63" s="50"/>
      <c r="D63" s="16"/>
      <c r="E63" s="16"/>
      <c r="F63" s="51"/>
      <c r="G63" s="69"/>
      <c r="H63" s="18"/>
      <c r="I63" s="170"/>
      <c r="J63" s="69"/>
      <c r="K63" s="290"/>
    </row>
    <row r="64" spans="1:11" x14ac:dyDescent="0.3">
      <c r="A64" s="76">
        <v>7</v>
      </c>
      <c r="B64" s="52" t="s">
        <v>101</v>
      </c>
      <c r="C64" s="784" t="s">
        <v>291</v>
      </c>
      <c r="D64" s="794"/>
      <c r="E64" s="785"/>
      <c r="F64" s="54"/>
      <c r="G64" s="136" t="s">
        <v>56</v>
      </c>
      <c r="H64" s="128">
        <v>19800</v>
      </c>
      <c r="I64" s="166" t="s">
        <v>292</v>
      </c>
      <c r="J64" s="27">
        <v>1</v>
      </c>
      <c r="K64" s="291" t="s">
        <v>232</v>
      </c>
    </row>
    <row r="65" spans="1:11" x14ac:dyDescent="0.3">
      <c r="A65" s="76"/>
      <c r="B65" s="53"/>
      <c r="C65" s="53"/>
      <c r="D65" s="20"/>
      <c r="E65" s="56"/>
      <c r="F65" s="20"/>
      <c r="G65" s="136"/>
      <c r="H65" s="55"/>
      <c r="I65" s="171"/>
      <c r="J65" s="27"/>
      <c r="K65" s="291"/>
    </row>
    <row r="66" spans="1:11" x14ac:dyDescent="0.3">
      <c r="A66" s="76">
        <v>8</v>
      </c>
      <c r="B66" s="52" t="s">
        <v>101</v>
      </c>
      <c r="C66" s="784" t="s">
        <v>291</v>
      </c>
      <c r="D66" s="794"/>
      <c r="E66" s="785"/>
      <c r="F66" s="20"/>
      <c r="G66" s="136" t="s">
        <v>56</v>
      </c>
      <c r="H66" s="55">
        <v>39800</v>
      </c>
      <c r="I66" s="166" t="s">
        <v>292</v>
      </c>
      <c r="J66" s="27">
        <v>2</v>
      </c>
      <c r="K66" s="291" t="s">
        <v>232</v>
      </c>
    </row>
    <row r="67" spans="1:11" x14ac:dyDescent="0.3">
      <c r="A67" s="76"/>
      <c r="B67" s="53"/>
      <c r="C67" s="53"/>
      <c r="D67" s="20"/>
      <c r="E67" s="59"/>
      <c r="F67" s="20"/>
      <c r="G67" s="136"/>
      <c r="H67" s="128"/>
      <c r="I67" s="171"/>
      <c r="J67" s="27"/>
      <c r="K67" s="291"/>
    </row>
    <row r="68" spans="1:11" x14ac:dyDescent="0.3">
      <c r="A68" s="76"/>
      <c r="B68" s="53"/>
      <c r="C68" s="53"/>
      <c r="D68" s="20"/>
      <c r="E68" s="59"/>
      <c r="F68" s="20"/>
      <c r="G68" s="136"/>
      <c r="H68" s="128"/>
      <c r="I68" s="171"/>
      <c r="J68" s="27"/>
      <c r="K68" s="291"/>
    </row>
    <row r="69" spans="1:11" x14ac:dyDescent="0.3">
      <c r="A69" s="76"/>
      <c r="B69" s="53"/>
      <c r="C69" s="53"/>
      <c r="D69" s="20"/>
      <c r="E69" s="56"/>
      <c r="F69" s="20"/>
      <c r="G69" s="47"/>
      <c r="H69" s="55"/>
      <c r="I69" s="172"/>
      <c r="J69" s="29"/>
      <c r="K69" s="282"/>
    </row>
    <row r="70" spans="1:11" x14ac:dyDescent="0.3">
      <c r="A70" s="76"/>
      <c r="B70" s="53"/>
      <c r="C70" s="53"/>
      <c r="D70" s="20"/>
      <c r="E70" s="56"/>
      <c r="F70" s="20"/>
      <c r="G70" s="47"/>
      <c r="H70" s="55"/>
      <c r="I70" s="172"/>
      <c r="J70" s="29"/>
      <c r="K70" s="282"/>
    </row>
    <row r="71" spans="1:11" x14ac:dyDescent="0.3">
      <c r="A71" s="76"/>
      <c r="B71" s="58"/>
      <c r="C71" s="53"/>
      <c r="D71" s="20"/>
      <c r="E71" s="56"/>
      <c r="F71" s="20"/>
      <c r="G71" s="47"/>
      <c r="H71" s="55"/>
      <c r="I71" s="172"/>
      <c r="J71" s="29"/>
      <c r="K71" s="282"/>
    </row>
    <row r="72" spans="1:11" x14ac:dyDescent="0.3">
      <c r="A72" s="76"/>
      <c r="B72" s="58"/>
      <c r="C72" s="53"/>
      <c r="D72" s="20"/>
      <c r="E72" s="56"/>
      <c r="F72" s="20"/>
      <c r="G72" s="47"/>
      <c r="H72" s="55"/>
      <c r="I72" s="172"/>
      <c r="J72" s="29"/>
      <c r="K72" s="282"/>
    </row>
    <row r="73" spans="1:11" x14ac:dyDescent="0.3">
      <c r="A73" s="681"/>
      <c r="B73" s="58"/>
      <c r="C73" s="53"/>
      <c r="D73" s="20"/>
      <c r="E73" s="56"/>
      <c r="F73" s="20"/>
      <c r="G73" s="47"/>
      <c r="H73" s="55"/>
      <c r="I73" s="172"/>
      <c r="J73" s="29"/>
      <c r="K73" s="683"/>
    </row>
    <row r="74" spans="1:11" x14ac:dyDescent="0.3">
      <c r="A74" s="76"/>
      <c r="B74" s="58"/>
      <c r="C74" s="53"/>
      <c r="D74" s="20"/>
      <c r="E74" s="56"/>
      <c r="F74" s="20"/>
      <c r="G74" s="47"/>
      <c r="H74" s="55"/>
      <c r="I74" s="172"/>
      <c r="J74" s="29"/>
      <c r="K74" s="282"/>
    </row>
    <row r="75" spans="1:11" ht="22.5" customHeight="1" x14ac:dyDescent="0.3">
      <c r="A75" s="76"/>
      <c r="B75" s="58"/>
      <c r="C75" s="53"/>
      <c r="D75" s="20"/>
      <c r="E75" s="56"/>
      <c r="F75" s="20"/>
      <c r="G75" s="47"/>
      <c r="H75" s="55"/>
      <c r="I75" s="172"/>
      <c r="J75" s="29"/>
      <c r="K75" s="282"/>
    </row>
    <row r="76" spans="1:11" ht="23.25" customHeight="1" x14ac:dyDescent="0.3">
      <c r="A76" s="76"/>
      <c r="B76" s="58"/>
      <c r="C76" s="53"/>
      <c r="D76" s="20"/>
      <c r="E76" s="56"/>
      <c r="F76" s="20"/>
      <c r="G76" s="47"/>
      <c r="H76" s="55"/>
      <c r="I76" s="172"/>
      <c r="J76" s="29"/>
      <c r="K76" s="282"/>
    </row>
    <row r="77" spans="1:11" ht="23.25" customHeight="1" x14ac:dyDescent="0.3">
      <c r="A77" s="681"/>
      <c r="B77" s="58"/>
      <c r="C77" s="53"/>
      <c r="D77" s="20"/>
      <c r="E77" s="56"/>
      <c r="F77" s="20"/>
      <c r="G77" s="47"/>
      <c r="H77" s="55"/>
      <c r="I77" s="172"/>
      <c r="J77" s="29"/>
      <c r="K77" s="683"/>
    </row>
    <row r="78" spans="1:11" x14ac:dyDescent="0.3">
      <c r="A78" s="76"/>
      <c r="B78" s="58"/>
      <c r="C78" s="53"/>
      <c r="D78" s="20"/>
      <c r="E78" s="56"/>
      <c r="F78" s="20"/>
      <c r="G78" s="47"/>
      <c r="H78" s="55"/>
      <c r="I78" s="172"/>
      <c r="J78" s="29"/>
      <c r="K78" s="282"/>
    </row>
    <row r="79" spans="1:11" ht="12.75" customHeight="1" x14ac:dyDescent="0.3">
      <c r="A79" s="67"/>
      <c r="B79" s="43"/>
      <c r="C79" s="43"/>
      <c r="D79" s="43"/>
      <c r="E79" s="43"/>
      <c r="F79" s="45" t="s">
        <v>29</v>
      </c>
      <c r="G79" s="157"/>
      <c r="H79" s="81"/>
      <c r="I79" s="174"/>
      <c r="J79" s="67"/>
      <c r="K79" s="67"/>
    </row>
    <row r="80" spans="1:11" ht="16.5" customHeight="1" x14ac:dyDescent="0.3">
      <c r="A80" s="783" t="s">
        <v>93</v>
      </c>
      <c r="B80" s="783"/>
      <c r="C80" s="783"/>
      <c r="D80" s="783"/>
      <c r="E80" s="783"/>
      <c r="F80" s="783"/>
      <c r="G80" s="783"/>
      <c r="H80" s="783"/>
      <c r="I80" s="783"/>
      <c r="J80" s="783"/>
      <c r="K80" s="783"/>
    </row>
    <row r="81" spans="1:15" ht="16.5" customHeight="1" x14ac:dyDescent="0.3">
      <c r="A81" s="783" t="s">
        <v>0</v>
      </c>
      <c r="B81" s="783"/>
      <c r="C81" s="783"/>
      <c r="D81" s="783"/>
      <c r="E81" s="783"/>
      <c r="F81" s="783"/>
      <c r="G81" s="783"/>
      <c r="H81" s="783"/>
      <c r="I81" s="783"/>
      <c r="J81" s="783"/>
      <c r="K81" s="783"/>
    </row>
    <row r="82" spans="1:15" ht="11.25" customHeight="1" x14ac:dyDescent="0.3">
      <c r="A82" s="809" t="s">
        <v>1</v>
      </c>
      <c r="B82" s="809"/>
      <c r="C82" s="809"/>
      <c r="D82" s="809"/>
      <c r="E82" s="809"/>
      <c r="F82" s="809"/>
      <c r="G82" s="809"/>
      <c r="H82" s="809"/>
      <c r="I82" s="809"/>
      <c r="J82" s="809"/>
      <c r="K82" s="809"/>
    </row>
    <row r="83" spans="1:15" ht="16.5" customHeight="1" x14ac:dyDescent="0.3">
      <c r="A83" s="799" t="s">
        <v>105</v>
      </c>
      <c r="B83" s="799"/>
      <c r="C83" s="799"/>
      <c r="D83" s="799"/>
      <c r="E83" s="799"/>
      <c r="F83" s="799"/>
      <c r="G83" s="799"/>
      <c r="H83" s="799"/>
      <c r="I83" s="799"/>
      <c r="J83" s="799"/>
      <c r="K83" s="799"/>
    </row>
    <row r="84" spans="1:15" ht="16.5" customHeight="1" x14ac:dyDescent="0.3">
      <c r="A84" s="789" t="s">
        <v>20</v>
      </c>
      <c r="B84" s="789"/>
      <c r="C84" s="789"/>
      <c r="D84" s="789"/>
      <c r="E84" s="789"/>
      <c r="F84" s="789"/>
      <c r="G84" s="789"/>
      <c r="H84" s="789"/>
      <c r="I84" s="789"/>
      <c r="J84" s="789"/>
      <c r="K84" s="789"/>
      <c r="O84" s="43"/>
    </row>
    <row r="85" spans="1:15" ht="16.5" customHeight="1" x14ac:dyDescent="0.3">
      <c r="A85" s="673" t="s">
        <v>474</v>
      </c>
      <c r="B85" s="673"/>
      <c r="C85" s="673"/>
      <c r="D85" s="673"/>
      <c r="E85" s="673"/>
      <c r="F85" s="673"/>
      <c r="G85" s="673"/>
      <c r="H85" s="673"/>
      <c r="I85" s="673"/>
      <c r="J85" s="673"/>
      <c r="K85" s="674"/>
    </row>
    <row r="86" spans="1:15" s="4" customFormat="1" ht="16.5" customHeight="1" x14ac:dyDescent="0.3">
      <c r="A86" s="666" t="s">
        <v>146</v>
      </c>
      <c r="B86" s="236"/>
      <c r="C86" s="236"/>
      <c r="D86" s="236"/>
      <c r="E86" s="236"/>
      <c r="F86" s="236"/>
      <c r="G86" s="236"/>
      <c r="H86" s="236"/>
      <c r="I86" s="236"/>
      <c r="J86" s="236"/>
      <c r="K86" s="294"/>
      <c r="L86" s="142"/>
    </row>
    <row r="87" spans="1:15" ht="16.5" customHeight="1" x14ac:dyDescent="0.3">
      <c r="A87" s="138" t="s">
        <v>2</v>
      </c>
      <c r="B87" s="5" t="s">
        <v>3</v>
      </c>
      <c r="C87" s="795" t="s">
        <v>4</v>
      </c>
      <c r="D87" s="796"/>
      <c r="E87" s="796"/>
      <c r="F87" s="797"/>
      <c r="G87" s="5" t="s">
        <v>5</v>
      </c>
      <c r="H87" s="6" t="s">
        <v>6</v>
      </c>
      <c r="I87" s="168" t="s">
        <v>7</v>
      </c>
      <c r="J87" s="5" t="s">
        <v>8</v>
      </c>
      <c r="K87" s="288" t="s">
        <v>9</v>
      </c>
    </row>
    <row r="88" spans="1:15" ht="16.5" customHeight="1" x14ac:dyDescent="0.3">
      <c r="A88" s="153"/>
      <c r="B88" s="14"/>
      <c r="C88" s="11" t="s">
        <v>10</v>
      </c>
      <c r="D88" s="12" t="s">
        <v>11</v>
      </c>
      <c r="E88" s="11" t="s">
        <v>12</v>
      </c>
      <c r="F88" s="12" t="s">
        <v>13</v>
      </c>
      <c r="G88" s="134"/>
      <c r="H88" s="49" t="s">
        <v>14</v>
      </c>
      <c r="I88" s="169"/>
      <c r="J88" s="134"/>
      <c r="K88" s="289"/>
    </row>
    <row r="89" spans="1:15" ht="16.5" customHeight="1" x14ac:dyDescent="0.3">
      <c r="A89" s="96">
        <v>9</v>
      </c>
      <c r="B89" s="16" t="s">
        <v>147</v>
      </c>
      <c r="C89" s="84"/>
      <c r="D89" s="85"/>
      <c r="E89" s="16"/>
      <c r="F89" s="17"/>
      <c r="G89" s="143"/>
      <c r="H89" s="86"/>
      <c r="I89" s="165"/>
      <c r="J89" s="69"/>
      <c r="K89" s="290"/>
    </row>
    <row r="90" spans="1:15" ht="16.5" customHeight="1" x14ac:dyDescent="0.3">
      <c r="A90" s="76"/>
      <c r="B90" s="20" t="s">
        <v>148</v>
      </c>
      <c r="C90" s="817" t="s">
        <v>302</v>
      </c>
      <c r="D90" s="818"/>
      <c r="E90" s="819"/>
      <c r="F90" s="20"/>
      <c r="G90" s="29" t="s">
        <v>149</v>
      </c>
      <c r="H90" s="89">
        <v>32800</v>
      </c>
      <c r="I90" s="172" t="s">
        <v>501</v>
      </c>
      <c r="J90" s="29">
        <v>1</v>
      </c>
      <c r="K90" s="282" t="s">
        <v>290</v>
      </c>
    </row>
    <row r="91" spans="1:15" ht="16.5" customHeight="1" x14ac:dyDescent="0.3">
      <c r="A91" s="29">
        <v>10</v>
      </c>
      <c r="B91" s="43" t="s">
        <v>198</v>
      </c>
      <c r="C91" s="87"/>
      <c r="D91" s="91"/>
      <c r="E91" s="87"/>
      <c r="F91" s="20"/>
      <c r="G91" s="29" t="s">
        <v>199</v>
      </c>
      <c r="H91" s="89">
        <v>20300</v>
      </c>
      <c r="I91" s="172" t="s">
        <v>303</v>
      </c>
      <c r="J91" s="29">
        <v>1</v>
      </c>
      <c r="K91" s="286" t="s">
        <v>290</v>
      </c>
    </row>
    <row r="92" spans="1:15" ht="17.25" customHeight="1" x14ac:dyDescent="0.3">
      <c r="A92" s="76"/>
      <c r="B92" s="20"/>
      <c r="C92" s="87"/>
      <c r="D92" s="88"/>
      <c r="E92" s="87"/>
      <c r="F92" s="20" t="s">
        <v>37</v>
      </c>
      <c r="G92" s="29">
        <v>1</v>
      </c>
      <c r="H92" s="89">
        <f>G92*700</f>
        <v>700</v>
      </c>
      <c r="I92" s="172"/>
      <c r="J92" s="29"/>
      <c r="K92" s="282"/>
    </row>
    <row r="93" spans="1:15" ht="17.25" customHeight="1" x14ac:dyDescent="0.3">
      <c r="A93" s="76"/>
      <c r="B93" s="20"/>
      <c r="C93" s="87"/>
      <c r="D93" s="88"/>
      <c r="E93" s="87"/>
      <c r="F93" s="20" t="s">
        <v>38</v>
      </c>
      <c r="G93" s="29">
        <v>1</v>
      </c>
      <c r="H93" s="89">
        <f t="shared" ref="H93:H107" si="0">G93*700</f>
        <v>700</v>
      </c>
      <c r="I93" s="172"/>
      <c r="J93" s="29"/>
      <c r="K93" s="282"/>
    </row>
    <row r="94" spans="1:15" ht="17.25" customHeight="1" x14ac:dyDescent="0.3">
      <c r="A94" s="76"/>
      <c r="B94" s="20"/>
      <c r="C94" s="87"/>
      <c r="D94" s="88"/>
      <c r="E94" s="87"/>
      <c r="F94" s="20" t="s">
        <v>39</v>
      </c>
      <c r="G94" s="29">
        <v>1</v>
      </c>
      <c r="H94" s="89">
        <f t="shared" si="0"/>
        <v>700</v>
      </c>
      <c r="I94" s="172"/>
      <c r="J94" s="29"/>
      <c r="K94" s="282"/>
    </row>
    <row r="95" spans="1:15" ht="17.25" customHeight="1" x14ac:dyDescent="0.3">
      <c r="A95" s="76"/>
      <c r="B95" s="20"/>
      <c r="C95" s="87"/>
      <c r="D95" s="88"/>
      <c r="E95" s="87"/>
      <c r="F95" s="20" t="s">
        <v>40</v>
      </c>
      <c r="G95" s="29">
        <v>1</v>
      </c>
      <c r="H95" s="89">
        <f t="shared" si="0"/>
        <v>700</v>
      </c>
      <c r="I95" s="172"/>
      <c r="J95" s="29"/>
      <c r="K95" s="282"/>
    </row>
    <row r="96" spans="1:15" ht="17.25" customHeight="1" x14ac:dyDescent="0.3">
      <c r="A96" s="76"/>
      <c r="B96" s="20"/>
      <c r="C96" s="87"/>
      <c r="D96" s="88"/>
      <c r="E96" s="87"/>
      <c r="F96" s="20" t="s">
        <v>41</v>
      </c>
      <c r="G96" s="29">
        <v>3</v>
      </c>
      <c r="H96" s="89">
        <f t="shared" si="0"/>
        <v>2100</v>
      </c>
      <c r="I96" s="172"/>
      <c r="J96" s="29"/>
      <c r="K96" s="282"/>
    </row>
    <row r="97" spans="1:16" ht="17.25" customHeight="1" x14ac:dyDescent="0.3">
      <c r="A97" s="76"/>
      <c r="B97" s="20"/>
      <c r="C97" s="87"/>
      <c r="D97" s="88"/>
      <c r="E97" s="87"/>
      <c r="F97" s="20" t="s">
        <v>42</v>
      </c>
      <c r="G97" s="29">
        <v>3</v>
      </c>
      <c r="H97" s="89">
        <f t="shared" si="0"/>
        <v>2100</v>
      </c>
      <c r="I97" s="172"/>
      <c r="J97" s="29"/>
      <c r="K97" s="282"/>
    </row>
    <row r="98" spans="1:16" ht="17.25" customHeight="1" x14ac:dyDescent="0.3">
      <c r="A98" s="76"/>
      <c r="B98" s="20"/>
      <c r="C98" s="87"/>
      <c r="D98" s="88"/>
      <c r="E98" s="87"/>
      <c r="F98" s="20" t="s">
        <v>43</v>
      </c>
      <c r="G98" s="29">
        <v>3</v>
      </c>
      <c r="H98" s="89">
        <f t="shared" si="0"/>
        <v>2100</v>
      </c>
      <c r="I98" s="172"/>
      <c r="J98" s="29"/>
      <c r="K98" s="282"/>
    </row>
    <row r="99" spans="1:16" ht="17.25" customHeight="1" x14ac:dyDescent="0.3">
      <c r="A99" s="76"/>
      <c r="B99" s="20"/>
      <c r="C99" s="87"/>
      <c r="D99" s="88"/>
      <c r="E99" s="87"/>
      <c r="F99" s="20" t="s">
        <v>44</v>
      </c>
      <c r="G99" s="29">
        <v>2</v>
      </c>
      <c r="H99" s="89">
        <f t="shared" si="0"/>
        <v>1400</v>
      </c>
      <c r="I99" s="172"/>
      <c r="J99" s="29"/>
      <c r="K99" s="282"/>
    </row>
    <row r="100" spans="1:16" ht="17.25" customHeight="1" x14ac:dyDescent="0.3">
      <c r="A100" s="76"/>
      <c r="B100" s="20"/>
      <c r="C100" s="87"/>
      <c r="D100" s="88"/>
      <c r="E100" s="87"/>
      <c r="F100" s="20" t="s">
        <v>45</v>
      </c>
      <c r="G100" s="29">
        <v>1</v>
      </c>
      <c r="H100" s="89">
        <f t="shared" si="0"/>
        <v>700</v>
      </c>
      <c r="I100" s="172"/>
      <c r="J100" s="29"/>
      <c r="K100" s="282"/>
    </row>
    <row r="101" spans="1:16" ht="17.25" customHeight="1" x14ac:dyDescent="0.3">
      <c r="A101" s="76"/>
      <c r="B101" s="20"/>
      <c r="C101" s="87"/>
      <c r="D101" s="88"/>
      <c r="E101" s="87"/>
      <c r="F101" s="20" t="s">
        <v>46</v>
      </c>
      <c r="G101" s="29">
        <v>3</v>
      </c>
      <c r="H101" s="89">
        <f t="shared" si="0"/>
        <v>2100</v>
      </c>
      <c r="I101" s="172"/>
      <c r="J101" s="29"/>
      <c r="K101" s="282"/>
      <c r="P101" s="43"/>
    </row>
    <row r="102" spans="1:16" ht="17.25" customHeight="1" x14ac:dyDescent="0.3">
      <c r="A102" s="76"/>
      <c r="B102" s="20"/>
      <c r="C102" s="87"/>
      <c r="D102" s="88"/>
      <c r="E102" s="87"/>
      <c r="F102" s="20" t="s">
        <v>47</v>
      </c>
      <c r="G102" s="29">
        <v>2</v>
      </c>
      <c r="H102" s="89">
        <f t="shared" si="0"/>
        <v>1400</v>
      </c>
      <c r="I102" s="172"/>
      <c r="J102" s="29"/>
      <c r="K102" s="282"/>
    </row>
    <row r="103" spans="1:16" ht="17.25" customHeight="1" x14ac:dyDescent="0.3">
      <c r="A103" s="76"/>
      <c r="B103" s="20"/>
      <c r="C103" s="87"/>
      <c r="D103" s="88"/>
      <c r="E103" s="87"/>
      <c r="F103" s="20" t="s">
        <v>48</v>
      </c>
      <c r="G103" s="29">
        <v>1</v>
      </c>
      <c r="H103" s="89">
        <f t="shared" si="0"/>
        <v>700</v>
      </c>
      <c r="I103" s="172"/>
      <c r="J103" s="29"/>
      <c r="K103" s="282"/>
    </row>
    <row r="104" spans="1:16" ht="17.25" customHeight="1" x14ac:dyDescent="0.3">
      <c r="A104" s="76"/>
      <c r="B104" s="20"/>
      <c r="C104" s="87"/>
      <c r="D104" s="88"/>
      <c r="E104" s="87"/>
      <c r="F104" s="20" t="s">
        <v>49</v>
      </c>
      <c r="G104" s="29">
        <v>2</v>
      </c>
      <c r="H104" s="89">
        <f t="shared" si="0"/>
        <v>1400</v>
      </c>
      <c r="I104" s="172"/>
      <c r="J104" s="29"/>
      <c r="K104" s="282"/>
    </row>
    <row r="105" spans="1:16" ht="17.25" customHeight="1" x14ac:dyDescent="0.3">
      <c r="A105" s="76"/>
      <c r="B105" s="687"/>
      <c r="C105" s="87"/>
      <c r="D105" s="88"/>
      <c r="E105" s="87"/>
      <c r="F105" s="20" t="s">
        <v>50</v>
      </c>
      <c r="G105" s="29">
        <v>3</v>
      </c>
      <c r="H105" s="89">
        <f t="shared" si="0"/>
        <v>2100</v>
      </c>
      <c r="I105" s="172"/>
      <c r="J105" s="29"/>
      <c r="K105" s="282"/>
    </row>
    <row r="106" spans="1:16" ht="17.25" customHeight="1" x14ac:dyDescent="0.3">
      <c r="A106" s="76"/>
      <c r="B106" s="245"/>
      <c r="C106" s="87"/>
      <c r="D106" s="88"/>
      <c r="E106" s="87"/>
      <c r="F106" s="20" t="s">
        <v>50</v>
      </c>
      <c r="G106" s="29">
        <v>1</v>
      </c>
      <c r="H106" s="89">
        <f t="shared" si="0"/>
        <v>700</v>
      </c>
      <c r="I106" s="172"/>
      <c r="J106" s="29"/>
      <c r="K106" s="282"/>
    </row>
    <row r="107" spans="1:16" ht="18.75" customHeight="1" x14ac:dyDescent="0.3">
      <c r="A107" s="80"/>
      <c r="B107" s="14"/>
      <c r="C107" s="239"/>
      <c r="D107" s="240"/>
      <c r="E107" s="92"/>
      <c r="F107" s="20" t="s">
        <v>50</v>
      </c>
      <c r="G107" s="80">
        <v>1</v>
      </c>
      <c r="H107" s="189">
        <f t="shared" si="0"/>
        <v>700</v>
      </c>
      <c r="I107" s="167"/>
      <c r="J107" s="80"/>
      <c r="K107" s="155"/>
    </row>
    <row r="108" spans="1:16" ht="18.75" customHeight="1" x14ac:dyDescent="0.3">
      <c r="A108" s="686"/>
      <c r="B108" s="43"/>
      <c r="C108" s="688"/>
      <c r="D108" s="689"/>
      <c r="E108" s="94"/>
      <c r="F108" s="43"/>
      <c r="G108" s="686"/>
      <c r="H108" s="181"/>
      <c r="I108" s="174"/>
      <c r="J108" s="686"/>
      <c r="K108" s="684"/>
    </row>
    <row r="109" spans="1:16" ht="18" customHeight="1" x14ac:dyDescent="0.3">
      <c r="A109" s="67"/>
      <c r="B109" s="43"/>
      <c r="C109" s="48"/>
      <c r="D109" s="48"/>
      <c r="E109" s="43"/>
      <c r="F109" s="229" t="s">
        <v>33</v>
      </c>
      <c r="G109" s="157"/>
      <c r="H109" s="330"/>
      <c r="I109" s="174"/>
      <c r="J109" s="9"/>
      <c r="K109" s="9"/>
    </row>
    <row r="110" spans="1:16" x14ac:dyDescent="0.3">
      <c r="A110" s="783" t="s">
        <v>93</v>
      </c>
      <c r="B110" s="783"/>
      <c r="C110" s="783"/>
      <c r="D110" s="783"/>
      <c r="E110" s="783"/>
      <c r="F110" s="783"/>
      <c r="G110" s="783"/>
      <c r="H110" s="783"/>
      <c r="I110" s="783"/>
      <c r="J110" s="783"/>
      <c r="K110" s="783"/>
    </row>
    <row r="111" spans="1:16" x14ac:dyDescent="0.3">
      <c r="A111" s="783" t="s">
        <v>0</v>
      </c>
      <c r="B111" s="783"/>
      <c r="C111" s="783"/>
      <c r="D111" s="783"/>
      <c r="E111" s="783"/>
      <c r="F111" s="783"/>
      <c r="G111" s="783"/>
      <c r="H111" s="783"/>
      <c r="I111" s="783"/>
      <c r="J111" s="783"/>
      <c r="K111" s="783"/>
      <c r="N111" s="43"/>
    </row>
    <row r="112" spans="1:16" x14ac:dyDescent="0.3">
      <c r="A112" s="809" t="s">
        <v>1</v>
      </c>
      <c r="B112" s="809"/>
      <c r="C112" s="809"/>
      <c r="D112" s="809"/>
      <c r="E112" s="809"/>
      <c r="F112" s="809"/>
      <c r="G112" s="809"/>
      <c r="H112" s="809"/>
      <c r="I112" s="809"/>
      <c r="J112" s="809"/>
      <c r="K112" s="809"/>
      <c r="N112" s="67"/>
    </row>
    <row r="113" spans="1:14" x14ac:dyDescent="0.3">
      <c r="A113" s="799" t="s">
        <v>105</v>
      </c>
      <c r="B113" s="799"/>
      <c r="C113" s="799"/>
      <c r="D113" s="799"/>
      <c r="E113" s="799"/>
      <c r="F113" s="799"/>
      <c r="G113" s="799"/>
      <c r="H113" s="799"/>
      <c r="I113" s="799"/>
      <c r="J113" s="799"/>
      <c r="K113" s="799"/>
      <c r="N113" s="157"/>
    </row>
    <row r="114" spans="1:14" x14ac:dyDescent="0.3">
      <c r="A114" s="789" t="s">
        <v>20</v>
      </c>
      <c r="B114" s="789"/>
      <c r="C114" s="789"/>
      <c r="D114" s="789"/>
      <c r="E114" s="789"/>
      <c r="F114" s="789"/>
      <c r="G114" s="789"/>
      <c r="H114" s="789"/>
      <c r="I114" s="789"/>
      <c r="J114" s="789"/>
      <c r="K114" s="789"/>
      <c r="N114" s="67"/>
    </row>
    <row r="115" spans="1:14" x14ac:dyDescent="0.3">
      <c r="A115" s="673" t="s">
        <v>474</v>
      </c>
      <c r="B115" s="673"/>
      <c r="C115" s="673"/>
      <c r="D115" s="673"/>
      <c r="E115" s="673"/>
      <c r="F115" s="673"/>
      <c r="G115" s="673"/>
      <c r="H115" s="673"/>
      <c r="I115" s="673"/>
      <c r="J115" s="673"/>
      <c r="K115" s="674"/>
      <c r="N115" s="67"/>
    </row>
    <row r="116" spans="1:14" x14ac:dyDescent="0.3">
      <c r="A116" s="666" t="s">
        <v>146</v>
      </c>
      <c r="B116" s="236"/>
      <c r="C116" s="236"/>
      <c r="D116" s="236"/>
      <c r="E116" s="236"/>
      <c r="F116" s="236"/>
      <c r="G116" s="236"/>
      <c r="H116" s="236"/>
      <c r="I116" s="236"/>
      <c r="J116" s="236"/>
      <c r="K116" s="294"/>
      <c r="N116" s="67"/>
    </row>
    <row r="117" spans="1:14" x14ac:dyDescent="0.3">
      <c r="A117" s="138" t="s">
        <v>2</v>
      </c>
      <c r="B117" s="5" t="s">
        <v>3</v>
      </c>
      <c r="C117" s="795" t="s">
        <v>4</v>
      </c>
      <c r="D117" s="796"/>
      <c r="E117" s="796"/>
      <c r="F117" s="797"/>
      <c r="G117" s="5" t="s">
        <v>5</v>
      </c>
      <c r="H117" s="6" t="s">
        <v>6</v>
      </c>
      <c r="I117" s="168" t="s">
        <v>7</v>
      </c>
      <c r="J117" s="5" t="s">
        <v>8</v>
      </c>
      <c r="K117" s="288" t="s">
        <v>9</v>
      </c>
      <c r="N117" s="67"/>
    </row>
    <row r="118" spans="1:14" x14ac:dyDescent="0.3">
      <c r="A118" s="153"/>
      <c r="B118" s="14"/>
      <c r="C118" s="11" t="s">
        <v>10</v>
      </c>
      <c r="D118" s="670" t="s">
        <v>11</v>
      </c>
      <c r="E118" s="11" t="s">
        <v>12</v>
      </c>
      <c r="F118" s="670" t="s">
        <v>13</v>
      </c>
      <c r="G118" s="134"/>
      <c r="H118" s="49" t="s">
        <v>14</v>
      </c>
      <c r="I118" s="169"/>
      <c r="J118" s="134"/>
      <c r="K118" s="289"/>
      <c r="N118" s="67"/>
    </row>
    <row r="119" spans="1:14" ht="13.5" customHeight="1" x14ac:dyDescent="0.3">
      <c r="A119" s="662">
        <v>11</v>
      </c>
      <c r="B119" s="20" t="s">
        <v>150</v>
      </c>
      <c r="C119" s="87"/>
      <c r="D119" s="668"/>
      <c r="E119" s="87"/>
      <c r="F119" s="20"/>
      <c r="G119" s="29" t="s">
        <v>151</v>
      </c>
      <c r="H119" s="89">
        <v>101000</v>
      </c>
      <c r="I119" s="172" t="s">
        <v>301</v>
      </c>
      <c r="J119" s="29">
        <v>1</v>
      </c>
      <c r="K119" s="663" t="s">
        <v>290</v>
      </c>
      <c r="N119" s="67"/>
    </row>
    <row r="120" spans="1:14" x14ac:dyDescent="0.3">
      <c r="A120" s="662"/>
      <c r="B120" s="20" t="s">
        <v>77</v>
      </c>
      <c r="C120" s="87"/>
      <c r="D120" s="668"/>
      <c r="E120" s="87"/>
      <c r="F120" s="20" t="s">
        <v>37</v>
      </c>
      <c r="G120" s="29">
        <v>5</v>
      </c>
      <c r="H120" s="89"/>
      <c r="I120" s="172"/>
      <c r="J120" s="29"/>
      <c r="K120" s="663"/>
      <c r="N120" s="67"/>
    </row>
    <row r="121" spans="1:14" ht="16.5" customHeight="1" x14ac:dyDescent="0.3">
      <c r="A121" s="662"/>
      <c r="B121" s="20"/>
      <c r="C121" s="87"/>
      <c r="D121" s="668"/>
      <c r="E121" s="87"/>
      <c r="F121" s="20" t="s">
        <v>38</v>
      </c>
      <c r="G121" s="29">
        <v>2</v>
      </c>
      <c r="H121" s="89"/>
      <c r="I121" s="172"/>
      <c r="J121" s="29"/>
      <c r="K121" s="663"/>
      <c r="N121" s="67"/>
    </row>
    <row r="122" spans="1:14" x14ac:dyDescent="0.3">
      <c r="A122" s="662"/>
      <c r="B122" s="20"/>
      <c r="C122" s="87"/>
      <c r="D122" s="668"/>
      <c r="E122" s="87"/>
      <c r="F122" s="20" t="s">
        <v>39</v>
      </c>
      <c r="G122" s="29">
        <v>6</v>
      </c>
      <c r="H122" s="89"/>
      <c r="I122" s="172"/>
      <c r="J122" s="29"/>
      <c r="K122" s="663"/>
      <c r="N122" s="67"/>
    </row>
    <row r="123" spans="1:14" x14ac:dyDescent="0.3">
      <c r="A123" s="662"/>
      <c r="B123" s="20"/>
      <c r="C123" s="87"/>
      <c r="D123" s="668"/>
      <c r="E123" s="87"/>
      <c r="F123" s="20" t="s">
        <v>40</v>
      </c>
      <c r="G123" s="29">
        <v>11</v>
      </c>
      <c r="H123" s="89"/>
      <c r="I123" s="172"/>
      <c r="J123" s="29"/>
      <c r="K123" s="663"/>
      <c r="N123" s="67"/>
    </row>
    <row r="124" spans="1:14" x14ac:dyDescent="0.3">
      <c r="A124" s="662"/>
      <c r="B124" s="20"/>
      <c r="C124" s="87"/>
      <c r="D124" s="668"/>
      <c r="E124" s="87"/>
      <c r="F124" s="20" t="s">
        <v>41</v>
      </c>
      <c r="G124" s="29">
        <v>12</v>
      </c>
      <c r="H124" s="89"/>
      <c r="I124" s="172"/>
      <c r="J124" s="29"/>
      <c r="K124" s="663"/>
      <c r="N124" s="67"/>
    </row>
    <row r="125" spans="1:14" ht="17.25" customHeight="1" x14ac:dyDescent="0.3">
      <c r="A125" s="662"/>
      <c r="B125" s="20"/>
      <c r="C125" s="87"/>
      <c r="D125" s="668"/>
      <c r="E125" s="87"/>
      <c r="F125" s="20" t="s">
        <v>42</v>
      </c>
      <c r="G125" s="29">
        <v>9</v>
      </c>
      <c r="H125" s="89"/>
      <c r="I125" s="172"/>
      <c r="J125" s="29"/>
      <c r="K125" s="663"/>
      <c r="N125" s="67"/>
    </row>
    <row r="126" spans="1:14" x14ac:dyDescent="0.3">
      <c r="A126" s="662"/>
      <c r="B126" s="20"/>
      <c r="C126" s="87"/>
      <c r="D126" s="668"/>
      <c r="E126" s="87"/>
      <c r="F126" s="20" t="s">
        <v>43</v>
      </c>
      <c r="G126" s="29">
        <v>10</v>
      </c>
      <c r="H126" s="89"/>
      <c r="I126" s="172"/>
      <c r="J126" s="29"/>
      <c r="K126" s="663"/>
      <c r="N126" s="67"/>
    </row>
    <row r="127" spans="1:14" x14ac:dyDescent="0.3">
      <c r="A127" s="662"/>
      <c r="B127" s="20"/>
      <c r="C127" s="87"/>
      <c r="D127" s="668"/>
      <c r="E127" s="87"/>
      <c r="F127" s="20" t="s">
        <v>44</v>
      </c>
      <c r="G127" s="29">
        <v>7</v>
      </c>
      <c r="H127" s="89"/>
      <c r="I127" s="172"/>
      <c r="J127" s="29"/>
      <c r="K127" s="663"/>
      <c r="N127" s="157"/>
    </row>
    <row r="128" spans="1:14" x14ac:dyDescent="0.3">
      <c r="A128" s="662"/>
      <c r="B128" s="20"/>
      <c r="C128" s="87"/>
      <c r="D128" s="668"/>
      <c r="E128" s="87"/>
      <c r="F128" s="20" t="s">
        <v>45</v>
      </c>
      <c r="G128" s="29">
        <v>6</v>
      </c>
      <c r="H128" s="89"/>
      <c r="I128" s="172"/>
      <c r="J128" s="29"/>
      <c r="K128" s="663"/>
      <c r="N128" s="67"/>
    </row>
    <row r="129" spans="1:16" ht="15" customHeight="1" x14ac:dyDescent="0.3">
      <c r="A129" s="662"/>
      <c r="B129" s="20"/>
      <c r="C129" s="87"/>
      <c r="D129" s="668"/>
      <c r="E129" s="87"/>
      <c r="F129" s="20" t="s">
        <v>46</v>
      </c>
      <c r="G129" s="29">
        <v>8</v>
      </c>
      <c r="H129" s="89"/>
      <c r="I129" s="172"/>
      <c r="J129" s="29"/>
      <c r="K129" s="663"/>
      <c r="N129" s="67"/>
    </row>
    <row r="130" spans="1:16" ht="16.5" customHeight="1" x14ac:dyDescent="0.3">
      <c r="A130" s="662"/>
      <c r="B130" s="20"/>
      <c r="C130" s="87"/>
      <c r="D130" s="668"/>
      <c r="E130" s="87"/>
      <c r="F130" s="20" t="s">
        <v>47</v>
      </c>
      <c r="G130" s="29">
        <v>3</v>
      </c>
      <c r="H130" s="89"/>
      <c r="I130" s="172"/>
      <c r="J130" s="29"/>
      <c r="K130" s="663"/>
    </row>
    <row r="131" spans="1:16" ht="16.5" customHeight="1" x14ac:dyDescent="0.3">
      <c r="A131" s="662"/>
      <c r="B131" s="20"/>
      <c r="C131" s="87"/>
      <c r="D131" s="668"/>
      <c r="E131" s="87"/>
      <c r="F131" s="20" t="s">
        <v>48</v>
      </c>
      <c r="G131" s="29">
        <v>2</v>
      </c>
      <c r="H131" s="89"/>
      <c r="I131" s="172"/>
      <c r="J131" s="29"/>
      <c r="K131" s="663"/>
    </row>
    <row r="132" spans="1:16" ht="16.5" customHeight="1" x14ac:dyDescent="0.3">
      <c r="A132" s="662"/>
      <c r="B132" s="20"/>
      <c r="C132" s="87"/>
      <c r="D132" s="668"/>
      <c r="E132" s="87"/>
      <c r="F132" s="20" t="s">
        <v>49</v>
      </c>
      <c r="G132" s="29">
        <v>4</v>
      </c>
      <c r="H132" s="89"/>
      <c r="I132" s="172"/>
      <c r="J132" s="29"/>
      <c r="K132" s="663"/>
    </row>
    <row r="133" spans="1:16" ht="15.75" customHeight="1" x14ac:dyDescent="0.3">
      <c r="A133" s="662"/>
      <c r="B133" s="20"/>
      <c r="C133" s="87"/>
      <c r="D133" s="668"/>
      <c r="E133" s="87"/>
      <c r="F133" s="20" t="s">
        <v>50</v>
      </c>
      <c r="G133" s="29">
        <v>5</v>
      </c>
      <c r="H133" s="89"/>
      <c r="I133" s="172"/>
      <c r="J133" s="29"/>
      <c r="K133" s="663"/>
    </row>
    <row r="134" spans="1:16" x14ac:dyDescent="0.3">
      <c r="A134" s="662"/>
      <c r="B134" s="20"/>
      <c r="C134" s="87"/>
      <c r="D134" s="668"/>
      <c r="E134" s="87"/>
      <c r="F134" s="20" t="s">
        <v>36</v>
      </c>
      <c r="G134" s="29">
        <v>7</v>
      </c>
      <c r="H134" s="89"/>
      <c r="I134" s="172"/>
      <c r="J134" s="29"/>
      <c r="K134" s="663"/>
    </row>
    <row r="135" spans="1:16" x14ac:dyDescent="0.3">
      <c r="A135" s="200"/>
      <c r="B135" s="40"/>
      <c r="C135" s="92"/>
      <c r="D135" s="93"/>
      <c r="E135" s="92"/>
      <c r="F135" s="40" t="s">
        <v>51</v>
      </c>
      <c r="G135" s="80">
        <v>2</v>
      </c>
      <c r="H135" s="427"/>
      <c r="I135" s="173"/>
      <c r="J135" s="80"/>
      <c r="K135" s="292"/>
    </row>
    <row r="136" spans="1:16" x14ac:dyDescent="0.3">
      <c r="A136" s="686"/>
      <c r="B136" s="43"/>
      <c r="C136" s="94"/>
      <c r="D136" s="95"/>
      <c r="E136" s="94"/>
      <c r="F136" s="43"/>
      <c r="G136" s="686"/>
      <c r="H136" s="181"/>
      <c r="I136" s="174"/>
      <c r="J136" s="686"/>
      <c r="K136" s="686"/>
    </row>
    <row r="137" spans="1:16" x14ac:dyDescent="0.3">
      <c r="A137" s="9"/>
      <c r="B137" s="48"/>
      <c r="C137" s="201"/>
      <c r="D137" s="237"/>
      <c r="E137" s="94"/>
      <c r="F137" s="9">
        <v>6</v>
      </c>
      <c r="G137" s="67"/>
      <c r="H137" s="238"/>
      <c r="I137" s="168"/>
      <c r="J137" s="9"/>
      <c r="K137" s="9"/>
    </row>
    <row r="138" spans="1:16" x14ac:dyDescent="0.3">
      <c r="A138" s="792" t="s">
        <v>93</v>
      </c>
      <c r="B138" s="792"/>
      <c r="C138" s="792"/>
      <c r="D138" s="792"/>
      <c r="E138" s="792"/>
      <c r="F138" s="792"/>
      <c r="G138" s="792"/>
      <c r="H138" s="792"/>
      <c r="I138" s="792"/>
      <c r="J138" s="792"/>
      <c r="K138" s="792"/>
    </row>
    <row r="139" spans="1:16" x14ac:dyDescent="0.3">
      <c r="A139" s="783" t="s">
        <v>0</v>
      </c>
      <c r="B139" s="783"/>
      <c r="C139" s="783"/>
      <c r="D139" s="783"/>
      <c r="E139" s="783"/>
      <c r="F139" s="783"/>
      <c r="G139" s="783"/>
      <c r="H139" s="783"/>
      <c r="I139" s="783"/>
      <c r="J139" s="783"/>
      <c r="K139" s="783"/>
      <c r="P139" s="680"/>
    </row>
    <row r="140" spans="1:16" x14ac:dyDescent="0.3">
      <c r="A140" s="798" t="s">
        <v>1</v>
      </c>
      <c r="B140" s="798"/>
      <c r="C140" s="798"/>
      <c r="D140" s="798"/>
      <c r="E140" s="798"/>
      <c r="F140" s="798"/>
      <c r="G140" s="798"/>
      <c r="H140" s="798"/>
      <c r="I140" s="798"/>
      <c r="J140" s="798"/>
      <c r="K140" s="798"/>
    </row>
    <row r="141" spans="1:16" x14ac:dyDescent="0.3">
      <c r="A141" s="665" t="s">
        <v>105</v>
      </c>
      <c r="B141" s="665"/>
      <c r="C141" s="665"/>
      <c r="D141" s="665"/>
      <c r="E141" s="665"/>
      <c r="F141" s="665"/>
      <c r="G141" s="665"/>
      <c r="H141" s="665"/>
      <c r="I141" s="665"/>
      <c r="J141" s="665"/>
      <c r="K141" s="295"/>
    </row>
    <row r="142" spans="1:16" x14ac:dyDescent="0.3">
      <c r="A142" s="789" t="s">
        <v>20</v>
      </c>
      <c r="B142" s="789"/>
      <c r="C142" s="789"/>
      <c r="D142" s="789"/>
      <c r="E142" s="789"/>
      <c r="F142" s="789"/>
      <c r="G142" s="789"/>
      <c r="H142" s="789"/>
      <c r="I142" s="789"/>
      <c r="J142" s="789"/>
      <c r="K142" s="789"/>
    </row>
    <row r="143" spans="1:16" x14ac:dyDescent="0.3">
      <c r="A143" s="673" t="s">
        <v>474</v>
      </c>
      <c r="B143" s="673"/>
      <c r="C143" s="673"/>
      <c r="D143" s="673"/>
      <c r="E143" s="673"/>
      <c r="F143" s="673"/>
      <c r="G143" s="673"/>
      <c r="H143" s="673"/>
      <c r="I143" s="673"/>
      <c r="J143" s="673"/>
      <c r="K143" s="674"/>
    </row>
    <row r="144" spans="1:16" x14ac:dyDescent="0.3">
      <c r="A144" s="800" t="s">
        <v>153</v>
      </c>
      <c r="B144" s="800"/>
      <c r="C144" s="800"/>
      <c r="D144" s="800"/>
      <c r="E144" s="800"/>
      <c r="F144" s="800"/>
      <c r="G144" s="800"/>
      <c r="H144" s="800"/>
      <c r="I144" s="800"/>
      <c r="J144" s="800"/>
      <c r="K144" s="800"/>
    </row>
    <row r="145" spans="1:18" x14ac:dyDescent="0.3">
      <c r="A145" s="812" t="s">
        <v>2</v>
      </c>
      <c r="B145" s="812" t="s">
        <v>3</v>
      </c>
      <c r="C145" s="795" t="s">
        <v>4</v>
      </c>
      <c r="D145" s="796"/>
      <c r="E145" s="796"/>
      <c r="F145" s="797"/>
      <c r="G145" s="5" t="s">
        <v>5</v>
      </c>
      <c r="H145" s="6" t="s">
        <v>6</v>
      </c>
      <c r="I145" s="168" t="s">
        <v>7</v>
      </c>
      <c r="J145" s="5" t="s">
        <v>8</v>
      </c>
      <c r="K145" s="288" t="s">
        <v>9</v>
      </c>
    </row>
    <row r="146" spans="1:18" x14ac:dyDescent="0.3">
      <c r="A146" s="813"/>
      <c r="B146" s="813"/>
      <c r="C146" s="11" t="s">
        <v>10</v>
      </c>
      <c r="D146" s="12" t="s">
        <v>11</v>
      </c>
      <c r="E146" s="11" t="s">
        <v>12</v>
      </c>
      <c r="F146" s="12" t="s">
        <v>13</v>
      </c>
      <c r="G146" s="134"/>
      <c r="H146" s="49" t="s">
        <v>14</v>
      </c>
      <c r="I146" s="169"/>
      <c r="J146" s="134"/>
      <c r="K146" s="289"/>
    </row>
    <row r="147" spans="1:18" x14ac:dyDescent="0.3">
      <c r="A147" s="76">
        <v>12</v>
      </c>
      <c r="B147" s="20" t="s">
        <v>154</v>
      </c>
      <c r="C147" s="84"/>
      <c r="D147" s="98"/>
      <c r="E147" s="16"/>
      <c r="F147" s="17"/>
      <c r="G147" s="143" t="s">
        <v>155</v>
      </c>
      <c r="H147" s="86">
        <v>129600</v>
      </c>
      <c r="I147" s="166"/>
      <c r="J147" s="69">
        <v>1</v>
      </c>
      <c r="K147" s="286" t="s">
        <v>290</v>
      </c>
    </row>
    <row r="148" spans="1:18" x14ac:dyDescent="0.3">
      <c r="A148" s="285"/>
      <c r="B148" s="20"/>
      <c r="C148" s="334"/>
      <c r="D148" s="332"/>
      <c r="E148" s="24"/>
      <c r="F148" s="121"/>
      <c r="G148" s="331" t="s">
        <v>304</v>
      </c>
      <c r="H148" s="89" t="s">
        <v>305</v>
      </c>
      <c r="I148" s="171" t="s">
        <v>498</v>
      </c>
      <c r="J148" s="27"/>
      <c r="K148" s="291"/>
    </row>
    <row r="149" spans="1:18" x14ac:dyDescent="0.3">
      <c r="A149" s="285"/>
      <c r="B149" s="20"/>
      <c r="C149" s="334"/>
      <c r="D149" s="333"/>
      <c r="E149" s="24"/>
      <c r="F149" s="121"/>
      <c r="G149" s="331"/>
      <c r="H149" s="89"/>
      <c r="I149" s="171"/>
      <c r="J149" s="27"/>
      <c r="K149" s="291"/>
    </row>
    <row r="150" spans="1:18" x14ac:dyDescent="0.3">
      <c r="A150" s="285"/>
      <c r="B150" s="20"/>
      <c r="C150" s="335"/>
      <c r="D150" s="332"/>
      <c r="E150" s="24"/>
      <c r="F150" s="121"/>
      <c r="G150" s="331"/>
      <c r="H150" s="89"/>
      <c r="I150" s="171"/>
      <c r="J150" s="27"/>
      <c r="K150" s="291"/>
      <c r="N150" s="43"/>
      <c r="O150" s="43"/>
      <c r="P150" s="43"/>
      <c r="Q150" s="43"/>
      <c r="R150" s="43"/>
    </row>
    <row r="151" spans="1:18" x14ac:dyDescent="0.3">
      <c r="A151" s="76"/>
      <c r="B151" s="20"/>
      <c r="C151" s="87"/>
      <c r="D151" s="88"/>
      <c r="E151" s="87"/>
      <c r="F151" s="20"/>
      <c r="G151" s="29"/>
      <c r="H151" s="89"/>
      <c r="I151" s="172"/>
      <c r="J151" s="29"/>
      <c r="K151" s="282"/>
      <c r="N151" s="43"/>
      <c r="O151" s="43"/>
      <c r="P151" s="43"/>
      <c r="Q151" s="43"/>
      <c r="R151" s="43"/>
    </row>
    <row r="152" spans="1:18" x14ac:dyDescent="0.3">
      <c r="A152" s="76">
        <v>13</v>
      </c>
      <c r="B152" s="20" t="s">
        <v>156</v>
      </c>
      <c r="C152" s="20"/>
      <c r="D152" s="30"/>
      <c r="E152" s="20"/>
      <c r="F152" s="20"/>
      <c r="G152" s="29"/>
      <c r="H152" s="31"/>
      <c r="I152" s="172"/>
      <c r="J152" s="29"/>
      <c r="K152" s="282"/>
      <c r="N152" s="43"/>
      <c r="O152" s="43"/>
      <c r="P152" s="43"/>
      <c r="Q152" s="43"/>
      <c r="R152" s="43"/>
    </row>
    <row r="153" spans="1:18" ht="20.25" x14ac:dyDescent="0.3">
      <c r="A153" s="29"/>
      <c r="B153" s="1" t="s">
        <v>157</v>
      </c>
      <c r="C153" s="336" t="s">
        <v>306</v>
      </c>
      <c r="D153" s="337"/>
      <c r="E153" s="337"/>
      <c r="F153" s="338"/>
      <c r="G153" s="802" t="s">
        <v>55</v>
      </c>
      <c r="H153" s="89">
        <v>10000</v>
      </c>
      <c r="I153" s="804" t="s">
        <v>502</v>
      </c>
      <c r="J153" s="802">
        <v>1</v>
      </c>
      <c r="K153" s="802" t="s">
        <v>290</v>
      </c>
      <c r="N153" s="43"/>
      <c r="O153" s="43"/>
      <c r="P153" s="43"/>
      <c r="Q153" s="43"/>
      <c r="R153" s="43"/>
    </row>
    <row r="154" spans="1:18" ht="20.25" x14ac:dyDescent="0.3">
      <c r="A154" s="76"/>
      <c r="B154" s="20" t="s">
        <v>158</v>
      </c>
      <c r="C154" s="806" t="s">
        <v>307</v>
      </c>
      <c r="D154" s="807"/>
      <c r="E154" s="807"/>
      <c r="F154" s="808"/>
      <c r="G154" s="803"/>
      <c r="H154" s="89">
        <v>190000</v>
      </c>
      <c r="I154" s="805"/>
      <c r="J154" s="803"/>
      <c r="K154" s="803"/>
      <c r="N154" s="43"/>
      <c r="O154" s="43"/>
      <c r="P154" s="43"/>
      <c r="Q154" s="43"/>
      <c r="R154" s="43"/>
    </row>
    <row r="155" spans="1:18" ht="22.5" customHeight="1" x14ac:dyDescent="0.3">
      <c r="A155" s="76"/>
      <c r="B155" s="20"/>
      <c r="C155" s="87"/>
      <c r="D155" s="88"/>
      <c r="E155" s="87"/>
      <c r="F155" s="20"/>
      <c r="G155" s="29"/>
      <c r="H155" s="89"/>
      <c r="I155" s="172"/>
      <c r="J155" s="29"/>
      <c r="K155" s="282"/>
      <c r="N155" s="43"/>
      <c r="O155" s="43"/>
      <c r="P155" s="43"/>
      <c r="Q155" s="43"/>
      <c r="R155" s="43"/>
    </row>
    <row r="156" spans="1:18" ht="22.5" customHeight="1" x14ac:dyDescent="0.3">
      <c r="A156" s="681"/>
      <c r="B156" s="20"/>
      <c r="C156" s="87"/>
      <c r="D156" s="685"/>
      <c r="E156" s="87"/>
      <c r="F156" s="20"/>
      <c r="G156" s="29"/>
      <c r="H156" s="89"/>
      <c r="I156" s="172"/>
      <c r="J156" s="29"/>
      <c r="K156" s="683"/>
      <c r="N156" s="43"/>
      <c r="O156" s="43"/>
      <c r="P156" s="43"/>
      <c r="Q156" s="43"/>
      <c r="R156" s="43"/>
    </row>
    <row r="157" spans="1:18" ht="23.25" customHeight="1" x14ac:dyDescent="0.3">
      <c r="A157" s="76"/>
      <c r="B157" s="20"/>
      <c r="C157" s="87"/>
      <c r="D157" s="88"/>
      <c r="E157" s="87"/>
      <c r="F157" s="20"/>
      <c r="G157" s="29"/>
      <c r="H157" s="89"/>
      <c r="I157" s="172"/>
      <c r="J157" s="29"/>
      <c r="K157" s="282"/>
      <c r="N157" s="43"/>
      <c r="O157" s="43"/>
      <c r="P157" s="43"/>
      <c r="Q157" s="43"/>
      <c r="R157" s="43"/>
    </row>
    <row r="158" spans="1:18" ht="21" customHeight="1" x14ac:dyDescent="0.3">
      <c r="A158" s="76"/>
      <c r="B158" s="20"/>
      <c r="C158" s="87"/>
      <c r="D158" s="88"/>
      <c r="E158" s="87"/>
      <c r="F158" s="20"/>
      <c r="G158" s="29"/>
      <c r="H158" s="89"/>
      <c r="I158" s="172"/>
      <c r="J158" s="29"/>
      <c r="K158" s="282"/>
      <c r="N158" s="43"/>
      <c r="O158" s="43"/>
      <c r="P158" s="43"/>
      <c r="Q158" s="43"/>
      <c r="R158" s="43"/>
    </row>
    <row r="159" spans="1:18" x14ac:dyDescent="0.3">
      <c r="A159" s="76"/>
      <c r="B159" s="129"/>
      <c r="C159" s="87"/>
      <c r="D159" s="88"/>
      <c r="E159" s="87"/>
      <c r="F159" s="20"/>
      <c r="G159" s="29"/>
      <c r="H159" s="89"/>
      <c r="I159" s="172"/>
      <c r="J159" s="29"/>
      <c r="K159" s="282"/>
    </row>
    <row r="160" spans="1:18" ht="24.75" customHeight="1" x14ac:dyDescent="0.3">
      <c r="A160" s="203"/>
      <c r="B160" s="20"/>
      <c r="C160" s="239"/>
      <c r="D160" s="240"/>
      <c r="E160" s="239"/>
      <c r="F160" s="129"/>
      <c r="G160" s="155"/>
      <c r="H160" s="74"/>
      <c r="I160" s="242"/>
      <c r="J160" s="155"/>
      <c r="K160" s="296"/>
    </row>
    <row r="161" spans="1:11" ht="24.75" customHeight="1" x14ac:dyDescent="0.3">
      <c r="A161" s="203"/>
      <c r="B161" s="280"/>
      <c r="C161" s="239"/>
      <c r="D161" s="240"/>
      <c r="E161" s="239"/>
      <c r="F161" s="129"/>
      <c r="G161" s="155"/>
      <c r="H161" s="241"/>
      <c r="I161" s="242"/>
      <c r="J161" s="155"/>
      <c r="K161" s="296"/>
    </row>
    <row r="162" spans="1:11" ht="0.75" customHeight="1" x14ac:dyDescent="0.3">
      <c r="A162" s="200"/>
      <c r="B162" s="40"/>
      <c r="C162" s="92"/>
      <c r="D162" s="93"/>
      <c r="E162" s="92"/>
      <c r="F162" s="40"/>
      <c r="G162" s="80"/>
      <c r="H162" s="41"/>
      <c r="I162" s="173"/>
      <c r="J162" s="80"/>
      <c r="K162" s="292"/>
    </row>
    <row r="163" spans="1:11" ht="0.75" customHeight="1" x14ac:dyDescent="0.3">
      <c r="A163" s="686"/>
      <c r="B163" s="43"/>
      <c r="C163" s="94"/>
      <c r="D163" s="95"/>
      <c r="E163" s="94"/>
      <c r="F163" s="43"/>
      <c r="G163" s="686"/>
      <c r="H163" s="44"/>
      <c r="I163" s="174"/>
      <c r="J163" s="686"/>
      <c r="K163" s="686"/>
    </row>
    <row r="164" spans="1:11" ht="0.75" customHeight="1" x14ac:dyDescent="0.3">
      <c r="A164" s="686"/>
      <c r="B164" s="43"/>
      <c r="C164" s="94"/>
      <c r="D164" s="95"/>
      <c r="E164" s="94"/>
      <c r="F164" s="43"/>
      <c r="G164" s="686"/>
      <c r="H164" s="44"/>
      <c r="I164" s="174"/>
      <c r="J164" s="686"/>
      <c r="K164" s="686"/>
    </row>
    <row r="165" spans="1:11" x14ac:dyDescent="0.3">
      <c r="A165" s="67"/>
      <c r="B165" s="43"/>
      <c r="C165" s="94"/>
      <c r="D165" s="94"/>
      <c r="E165" s="94"/>
      <c r="F165" s="43" t="s">
        <v>31</v>
      </c>
      <c r="G165" s="67"/>
      <c r="H165" s="44"/>
      <c r="I165" s="174"/>
      <c r="J165" s="67"/>
      <c r="K165" s="67"/>
    </row>
    <row r="166" spans="1:11" x14ac:dyDescent="0.3">
      <c r="A166" s="792" t="s">
        <v>93</v>
      </c>
      <c r="B166" s="792"/>
      <c r="C166" s="792"/>
      <c r="D166" s="792"/>
      <c r="E166" s="792"/>
      <c r="F166" s="792"/>
      <c r="G166" s="792"/>
      <c r="H166" s="792"/>
      <c r="I166" s="792"/>
      <c r="J166" s="792"/>
      <c r="K166" s="792"/>
    </row>
    <row r="167" spans="1:11" x14ac:dyDescent="0.3">
      <c r="A167" s="783" t="s">
        <v>0</v>
      </c>
      <c r="B167" s="783"/>
      <c r="C167" s="783"/>
      <c r="D167" s="783"/>
      <c r="E167" s="783"/>
      <c r="F167" s="783"/>
      <c r="G167" s="783"/>
      <c r="H167" s="783"/>
      <c r="I167" s="783"/>
      <c r="J167" s="783"/>
      <c r="K167" s="783"/>
    </row>
    <row r="168" spans="1:11" x14ac:dyDescent="0.3">
      <c r="A168" s="231" t="s">
        <v>1</v>
      </c>
      <c r="B168" s="231"/>
      <c r="C168" s="231"/>
      <c r="D168" s="231"/>
      <c r="E168" s="231"/>
      <c r="F168" s="231"/>
      <c r="G168" s="231"/>
      <c r="H168" s="231"/>
      <c r="I168" s="231"/>
      <c r="J168" s="231"/>
      <c r="K168" s="297"/>
    </row>
    <row r="169" spans="1:11" x14ac:dyDescent="0.3">
      <c r="A169" s="665" t="s">
        <v>105</v>
      </c>
      <c r="B169" s="665"/>
      <c r="C169" s="665"/>
      <c r="D169" s="665"/>
      <c r="E169" s="665"/>
      <c r="F169" s="665"/>
      <c r="G169" s="665"/>
      <c r="H169" s="665"/>
      <c r="I169" s="665"/>
      <c r="J169" s="665"/>
      <c r="K169" s="295"/>
    </row>
    <row r="170" spans="1:11" x14ac:dyDescent="0.3">
      <c r="A170" s="675" t="s">
        <v>159</v>
      </c>
      <c r="B170" s="675"/>
      <c r="C170" s="675"/>
      <c r="D170" s="675"/>
      <c r="E170" s="675"/>
      <c r="F170" s="675"/>
      <c r="G170" s="675"/>
      <c r="H170" s="675"/>
      <c r="I170" s="675"/>
      <c r="J170" s="675"/>
      <c r="K170" s="676"/>
    </row>
    <row r="171" spans="1:11" x14ac:dyDescent="0.3">
      <c r="A171" s="673" t="s">
        <v>475</v>
      </c>
      <c r="B171" s="673"/>
      <c r="C171" s="673"/>
      <c r="D171" s="673"/>
      <c r="E171" s="673"/>
      <c r="F171" s="673"/>
      <c r="G171" s="673"/>
      <c r="H171" s="673"/>
      <c r="I171" s="673"/>
      <c r="J171" s="673"/>
      <c r="K171" s="674"/>
    </row>
    <row r="172" spans="1:11" x14ac:dyDescent="0.3">
      <c r="A172" s="800" t="s">
        <v>160</v>
      </c>
      <c r="B172" s="800"/>
      <c r="C172" s="800"/>
      <c r="D172" s="800"/>
      <c r="E172" s="800"/>
      <c r="F172" s="800"/>
      <c r="G172" s="800"/>
      <c r="H172" s="800"/>
      <c r="I172" s="800"/>
      <c r="J172" s="800"/>
      <c r="K172" s="800"/>
    </row>
    <row r="173" spans="1:11" x14ac:dyDescent="0.3">
      <c r="A173" s="138" t="s">
        <v>2</v>
      </c>
      <c r="B173" s="5" t="s">
        <v>3</v>
      </c>
      <c r="C173" s="795" t="s">
        <v>4</v>
      </c>
      <c r="D173" s="796"/>
      <c r="E173" s="796"/>
      <c r="F173" s="797"/>
      <c r="G173" s="5" t="s">
        <v>5</v>
      </c>
      <c r="H173" s="6" t="s">
        <v>6</v>
      </c>
      <c r="I173" s="168" t="s">
        <v>7</v>
      </c>
      <c r="J173" s="5" t="s">
        <v>8</v>
      </c>
      <c r="K173" s="288" t="s">
        <v>9</v>
      </c>
    </row>
    <row r="174" spans="1:11" x14ac:dyDescent="0.3">
      <c r="A174" s="153"/>
      <c r="B174" s="14"/>
      <c r="C174" s="11" t="s">
        <v>10</v>
      </c>
      <c r="D174" s="12" t="s">
        <v>11</v>
      </c>
      <c r="E174" s="11" t="s">
        <v>12</v>
      </c>
      <c r="F174" s="12" t="s">
        <v>13</v>
      </c>
      <c r="G174" s="134"/>
      <c r="H174" s="49" t="s">
        <v>14</v>
      </c>
      <c r="I174" s="169"/>
      <c r="J174" s="134"/>
      <c r="K174" s="289"/>
    </row>
    <row r="175" spans="1:11" x14ac:dyDescent="0.3">
      <c r="A175" s="96">
        <v>14</v>
      </c>
      <c r="B175" s="16" t="s">
        <v>161</v>
      </c>
      <c r="C175" s="17"/>
      <c r="D175" s="16"/>
      <c r="E175" s="17"/>
      <c r="F175" s="16"/>
      <c r="G175" s="70"/>
      <c r="H175" s="18"/>
      <c r="I175" s="170"/>
      <c r="J175" s="69"/>
      <c r="K175" s="290"/>
    </row>
    <row r="176" spans="1:11" x14ac:dyDescent="0.3">
      <c r="A176" s="76"/>
      <c r="B176" s="20" t="s">
        <v>164</v>
      </c>
      <c r="C176" s="21"/>
      <c r="D176" s="20"/>
      <c r="E176" s="21"/>
      <c r="F176" s="20"/>
      <c r="G176" s="70" t="s">
        <v>162</v>
      </c>
      <c r="H176" s="18">
        <v>140000</v>
      </c>
      <c r="I176" s="172"/>
      <c r="J176" s="29">
        <v>1</v>
      </c>
      <c r="K176" s="282" t="s">
        <v>244</v>
      </c>
    </row>
    <row r="177" spans="1:11" x14ac:dyDescent="0.3">
      <c r="A177" s="274"/>
      <c r="B177" s="20" t="s">
        <v>269</v>
      </c>
      <c r="C177" s="784" t="s">
        <v>270</v>
      </c>
      <c r="D177" s="794"/>
      <c r="E177" s="785"/>
      <c r="F177" s="20"/>
      <c r="G177" s="25"/>
      <c r="H177" s="22"/>
      <c r="I177" s="171" t="s">
        <v>503</v>
      </c>
      <c r="J177" s="29"/>
      <c r="K177" s="29"/>
    </row>
    <row r="178" spans="1:11" x14ac:dyDescent="0.3">
      <c r="A178" s="274"/>
      <c r="B178" s="20" t="s">
        <v>271</v>
      </c>
      <c r="C178" s="784" t="s">
        <v>272</v>
      </c>
      <c r="D178" s="785"/>
      <c r="E178" s="21"/>
      <c r="F178" s="20"/>
      <c r="G178" s="25"/>
      <c r="H178" s="22"/>
      <c r="I178" s="171"/>
      <c r="J178" s="29"/>
      <c r="K178" s="282"/>
    </row>
    <row r="179" spans="1:11" x14ac:dyDescent="0.3">
      <c r="A179" s="76"/>
      <c r="B179" s="20"/>
      <c r="C179" s="97"/>
      <c r="D179" s="72"/>
      <c r="E179" s="21"/>
      <c r="F179" s="20"/>
      <c r="G179" s="144"/>
      <c r="H179" s="74"/>
      <c r="I179" s="166"/>
      <c r="J179" s="29"/>
      <c r="K179" s="282"/>
    </row>
    <row r="180" spans="1:11" x14ac:dyDescent="0.3">
      <c r="A180" s="76">
        <v>15</v>
      </c>
      <c r="B180" s="20" t="s">
        <v>163</v>
      </c>
      <c r="C180" s="21"/>
      <c r="D180" s="72"/>
      <c r="E180" s="21"/>
      <c r="F180" s="20"/>
      <c r="G180" s="30"/>
      <c r="H180" s="31"/>
      <c r="I180" s="172"/>
      <c r="J180" s="29"/>
      <c r="K180" s="282"/>
    </row>
    <row r="181" spans="1:11" x14ac:dyDescent="0.3">
      <c r="A181" s="76"/>
      <c r="B181" s="20" t="s">
        <v>165</v>
      </c>
      <c r="C181" s="784" t="s">
        <v>274</v>
      </c>
      <c r="D181" s="785"/>
      <c r="E181" s="21"/>
      <c r="F181" s="20"/>
      <c r="G181" s="30" t="s">
        <v>166</v>
      </c>
      <c r="H181" s="31">
        <v>320000</v>
      </c>
      <c r="I181" s="172" t="s">
        <v>504</v>
      </c>
      <c r="J181" s="29">
        <v>1</v>
      </c>
      <c r="K181" s="282" t="s">
        <v>244</v>
      </c>
    </row>
    <row r="182" spans="1:11" x14ac:dyDescent="0.3">
      <c r="A182" s="76"/>
      <c r="B182" s="20" t="s">
        <v>273</v>
      </c>
      <c r="C182" s="21"/>
      <c r="D182" s="20"/>
      <c r="E182" s="21"/>
      <c r="F182" s="20"/>
      <c r="G182" s="30"/>
      <c r="H182" s="31"/>
      <c r="I182" s="172"/>
      <c r="J182" s="29"/>
      <c r="K182" s="282"/>
    </row>
    <row r="183" spans="1:11" x14ac:dyDescent="0.3">
      <c r="A183" s="76">
        <v>16</v>
      </c>
      <c r="B183" s="20" t="s">
        <v>168</v>
      </c>
      <c r="C183" s="21"/>
      <c r="D183" s="20"/>
      <c r="E183" s="21"/>
      <c r="F183" s="20"/>
      <c r="G183" s="30"/>
      <c r="H183" s="31"/>
      <c r="I183" s="172"/>
      <c r="J183" s="29"/>
      <c r="K183" s="282"/>
    </row>
    <row r="184" spans="1:11" x14ac:dyDescent="0.3">
      <c r="A184" s="76"/>
      <c r="B184" s="20" t="s">
        <v>167</v>
      </c>
      <c r="C184" s="784" t="s">
        <v>275</v>
      </c>
      <c r="D184" s="785"/>
      <c r="E184" s="21"/>
      <c r="F184" s="20"/>
      <c r="G184" s="30" t="s">
        <v>169</v>
      </c>
      <c r="H184" s="31">
        <v>77600</v>
      </c>
      <c r="I184" s="172" t="s">
        <v>183</v>
      </c>
      <c r="J184" s="29">
        <v>1</v>
      </c>
      <c r="K184" s="282" t="s">
        <v>240</v>
      </c>
    </row>
    <row r="185" spans="1:11" x14ac:dyDescent="0.3">
      <c r="A185" s="76"/>
      <c r="B185" s="20"/>
      <c r="C185" s="21"/>
      <c r="D185" s="20"/>
      <c r="E185" s="21"/>
      <c r="F185" s="20"/>
      <c r="G185" s="30"/>
      <c r="H185" s="31"/>
      <c r="I185" s="172"/>
      <c r="J185" s="29"/>
      <c r="K185" s="291"/>
    </row>
    <row r="186" spans="1:11" x14ac:dyDescent="0.3">
      <c r="A186" s="76"/>
      <c r="B186" s="20"/>
      <c r="C186" s="21"/>
      <c r="D186" s="20"/>
      <c r="E186" s="21"/>
      <c r="F186" s="20"/>
      <c r="G186" s="30"/>
      <c r="H186" s="31"/>
      <c r="I186" s="172"/>
      <c r="J186" s="29"/>
      <c r="K186" s="291"/>
    </row>
    <row r="187" spans="1:11" x14ac:dyDescent="0.3">
      <c r="A187" s="76"/>
      <c r="B187" s="20"/>
      <c r="C187" s="21"/>
      <c r="D187" s="20"/>
      <c r="E187" s="21"/>
      <c r="F187" s="20"/>
      <c r="G187" s="30"/>
      <c r="H187" s="31"/>
      <c r="I187" s="172"/>
      <c r="J187" s="29"/>
      <c r="K187" s="291"/>
    </row>
    <row r="188" spans="1:11" x14ac:dyDescent="0.3">
      <c r="A188" s="76"/>
      <c r="B188" s="20"/>
      <c r="C188" s="21"/>
      <c r="D188" s="20"/>
      <c r="E188" s="21"/>
      <c r="F188" s="20"/>
      <c r="G188" s="30"/>
      <c r="H188" s="31"/>
      <c r="I188" s="172"/>
      <c r="J188" s="29"/>
      <c r="K188" s="282"/>
    </row>
    <row r="189" spans="1:11" x14ac:dyDescent="0.3">
      <c r="A189" s="203"/>
      <c r="B189" s="129"/>
      <c r="C189" s="272"/>
      <c r="D189" s="129"/>
      <c r="E189" s="272"/>
      <c r="F189" s="129"/>
      <c r="G189" s="178"/>
      <c r="H189" s="130"/>
      <c r="I189" s="242"/>
      <c r="J189" s="155"/>
      <c r="K189" s="296"/>
    </row>
    <row r="190" spans="1:11" x14ac:dyDescent="0.3">
      <c r="A190" s="203"/>
      <c r="B190" s="129"/>
      <c r="C190" s="272"/>
      <c r="D190" s="129"/>
      <c r="E190" s="272"/>
      <c r="F190" s="129"/>
      <c r="G190" s="178"/>
      <c r="H190" s="130"/>
      <c r="I190" s="242"/>
      <c r="J190" s="155"/>
      <c r="K190" s="296"/>
    </row>
    <row r="191" spans="1:11" x14ac:dyDescent="0.3">
      <c r="A191" s="80"/>
      <c r="B191" s="129"/>
      <c r="C191" s="40"/>
      <c r="D191" s="40"/>
      <c r="E191" s="40"/>
      <c r="F191" s="129"/>
      <c r="G191" s="178"/>
      <c r="H191" s="130"/>
      <c r="I191" s="242"/>
      <c r="J191" s="155"/>
      <c r="K191" s="296"/>
    </row>
    <row r="192" spans="1:11" x14ac:dyDescent="0.3">
      <c r="A192" s="67"/>
      <c r="B192" s="48"/>
      <c r="C192" s="43"/>
      <c r="D192" s="43"/>
      <c r="E192" s="43"/>
      <c r="F192" s="48" t="s">
        <v>32</v>
      </c>
      <c r="G192" s="9"/>
      <c r="H192" s="281"/>
      <c r="I192" s="168"/>
      <c r="J192" s="9"/>
      <c r="K192" s="9"/>
    </row>
    <row r="193" spans="1:11" x14ac:dyDescent="0.3">
      <c r="A193" s="792" t="s">
        <v>93</v>
      </c>
      <c r="B193" s="792"/>
      <c r="C193" s="792"/>
      <c r="D193" s="792"/>
      <c r="E193" s="792"/>
      <c r="F193" s="792"/>
      <c r="G193" s="792"/>
      <c r="H193" s="792"/>
      <c r="I193" s="792"/>
      <c r="J193" s="792"/>
      <c r="K193" s="792"/>
    </row>
    <row r="194" spans="1:11" x14ac:dyDescent="0.3">
      <c r="A194" s="783" t="s">
        <v>0</v>
      </c>
      <c r="B194" s="783"/>
      <c r="C194" s="783"/>
      <c r="D194" s="783"/>
      <c r="E194" s="783"/>
      <c r="F194" s="783"/>
      <c r="G194" s="783"/>
      <c r="H194" s="783"/>
      <c r="I194" s="783"/>
      <c r="J194" s="783"/>
      <c r="K194" s="783"/>
    </row>
    <row r="195" spans="1:11" x14ac:dyDescent="0.3">
      <c r="A195" s="231" t="s">
        <v>1</v>
      </c>
      <c r="B195" s="231"/>
      <c r="C195" s="231"/>
      <c r="D195" s="231"/>
      <c r="E195" s="231"/>
      <c r="F195" s="231"/>
      <c r="G195" s="231"/>
      <c r="H195" s="231"/>
      <c r="I195" s="231"/>
      <c r="J195" s="231"/>
      <c r="K195" s="297"/>
    </row>
    <row r="196" spans="1:11" x14ac:dyDescent="0.3">
      <c r="A196" s="799" t="s">
        <v>105</v>
      </c>
      <c r="B196" s="799"/>
      <c r="C196" s="799"/>
      <c r="D196" s="799"/>
      <c r="E196" s="799"/>
      <c r="F196" s="799"/>
      <c r="G196" s="799"/>
      <c r="H196" s="799"/>
      <c r="I196" s="799"/>
      <c r="J196" s="799"/>
      <c r="K196" s="799"/>
    </row>
    <row r="197" spans="1:11" x14ac:dyDescent="0.3">
      <c r="A197" s="789" t="s">
        <v>159</v>
      </c>
      <c r="B197" s="789"/>
      <c r="C197" s="789"/>
      <c r="D197" s="789"/>
      <c r="E197" s="789"/>
      <c r="F197" s="789"/>
      <c r="G197" s="789"/>
      <c r="H197" s="789"/>
      <c r="I197" s="789"/>
      <c r="J197" s="789"/>
      <c r="K197" s="789"/>
    </row>
    <row r="198" spans="1:11" x14ac:dyDescent="0.3">
      <c r="A198" s="790" t="s">
        <v>475</v>
      </c>
      <c r="B198" s="790"/>
      <c r="C198" s="790"/>
      <c r="D198" s="790"/>
      <c r="E198" s="790"/>
      <c r="F198" s="790"/>
      <c r="G198" s="790"/>
      <c r="H198" s="790"/>
      <c r="I198" s="790"/>
      <c r="J198" s="790"/>
      <c r="K198" s="790"/>
    </row>
    <row r="199" spans="1:11" x14ac:dyDescent="0.3">
      <c r="A199" s="791" t="s">
        <v>170</v>
      </c>
      <c r="B199" s="791"/>
      <c r="C199" s="791"/>
      <c r="D199" s="791"/>
      <c r="E199" s="791"/>
      <c r="F199" s="791"/>
      <c r="G199" s="791"/>
      <c r="H199" s="791"/>
      <c r="I199" s="791"/>
      <c r="J199" s="791"/>
      <c r="K199" s="791"/>
    </row>
    <row r="200" spans="1:11" x14ac:dyDescent="0.3">
      <c r="A200" s="138" t="s">
        <v>2</v>
      </c>
      <c r="B200" s="5" t="s">
        <v>3</v>
      </c>
      <c r="C200" s="795" t="s">
        <v>4</v>
      </c>
      <c r="D200" s="796"/>
      <c r="E200" s="796"/>
      <c r="F200" s="797"/>
      <c r="G200" s="5" t="s">
        <v>5</v>
      </c>
      <c r="H200" s="6" t="s">
        <v>6</v>
      </c>
      <c r="I200" s="168" t="s">
        <v>7</v>
      </c>
      <c r="J200" s="5" t="s">
        <v>8</v>
      </c>
      <c r="K200" s="288" t="s">
        <v>9</v>
      </c>
    </row>
    <row r="201" spans="1:11" x14ac:dyDescent="0.3">
      <c r="A201" s="153"/>
      <c r="B201" s="14"/>
      <c r="C201" s="11" t="s">
        <v>10</v>
      </c>
      <c r="D201" s="12" t="s">
        <v>11</v>
      </c>
      <c r="E201" s="11" t="s">
        <v>12</v>
      </c>
      <c r="F201" s="12" t="s">
        <v>13</v>
      </c>
      <c r="G201" s="134"/>
      <c r="H201" s="49" t="s">
        <v>14</v>
      </c>
      <c r="I201" s="169"/>
      <c r="J201" s="134"/>
      <c r="K201" s="289"/>
    </row>
    <row r="202" spans="1:11" x14ac:dyDescent="0.3">
      <c r="A202" s="96">
        <v>17</v>
      </c>
      <c r="B202" s="16" t="s">
        <v>171</v>
      </c>
      <c r="C202" s="17"/>
      <c r="D202" s="16"/>
      <c r="E202" s="17"/>
      <c r="F202" s="16"/>
      <c r="G202" s="70"/>
      <c r="H202" s="18"/>
      <c r="I202" s="170"/>
      <c r="J202" s="69"/>
      <c r="K202" s="290"/>
    </row>
    <row r="203" spans="1:11" x14ac:dyDescent="0.3">
      <c r="A203" s="76"/>
      <c r="B203" s="20" t="s">
        <v>172</v>
      </c>
      <c r="C203" s="784" t="s">
        <v>265</v>
      </c>
      <c r="D203" s="794"/>
      <c r="E203" s="785"/>
      <c r="F203" s="20"/>
      <c r="G203" s="30" t="s">
        <v>173</v>
      </c>
      <c r="H203" s="31">
        <v>718400</v>
      </c>
      <c r="I203" s="172" t="s">
        <v>277</v>
      </c>
      <c r="J203" s="278" t="s">
        <v>278</v>
      </c>
      <c r="K203" s="282" t="s">
        <v>243</v>
      </c>
    </row>
    <row r="204" spans="1:11" x14ac:dyDescent="0.3">
      <c r="A204" s="76"/>
      <c r="B204" s="20" t="s">
        <v>276</v>
      </c>
      <c r="C204" s="97"/>
      <c r="D204" s="72"/>
      <c r="E204" s="21"/>
      <c r="F204" s="20"/>
      <c r="G204" s="144"/>
      <c r="H204" s="74"/>
      <c r="I204" s="166"/>
      <c r="J204" s="29"/>
      <c r="K204" s="282"/>
    </row>
    <row r="205" spans="1:11" x14ac:dyDescent="0.3">
      <c r="A205" s="76"/>
      <c r="B205" s="20"/>
      <c r="C205" s="21"/>
      <c r="D205" s="72"/>
      <c r="E205" s="21"/>
      <c r="F205" s="20"/>
      <c r="G205" s="30"/>
      <c r="H205" s="31"/>
      <c r="I205" s="172"/>
      <c r="J205" s="29"/>
      <c r="K205" s="282"/>
    </row>
    <row r="206" spans="1:11" x14ac:dyDescent="0.3">
      <c r="A206" s="76"/>
      <c r="B206" s="20"/>
      <c r="C206" s="21"/>
      <c r="D206" s="20"/>
      <c r="E206" s="21"/>
      <c r="F206" s="20"/>
      <c r="G206" s="30"/>
      <c r="H206" s="31"/>
      <c r="I206" s="172"/>
      <c r="J206" s="29"/>
      <c r="K206" s="282"/>
    </row>
    <row r="207" spans="1:11" x14ac:dyDescent="0.3">
      <c r="A207" s="76"/>
      <c r="B207" s="20"/>
      <c r="C207" s="21"/>
      <c r="D207" s="20"/>
      <c r="E207" s="21"/>
      <c r="F207" s="20"/>
      <c r="G207" s="30"/>
      <c r="H207" s="31"/>
      <c r="I207" s="172" t="s">
        <v>57</v>
      </c>
      <c r="J207" s="29"/>
      <c r="K207" s="282"/>
    </row>
    <row r="208" spans="1:11" x14ac:dyDescent="0.3">
      <c r="A208" s="76"/>
      <c r="B208" s="20"/>
      <c r="C208" s="21"/>
      <c r="D208" s="20"/>
      <c r="E208" s="21"/>
      <c r="F208" s="20"/>
      <c r="G208" s="30"/>
      <c r="H208" s="31"/>
      <c r="I208" s="172"/>
      <c r="J208" s="29"/>
      <c r="K208" s="282"/>
    </row>
    <row r="209" spans="1:11" x14ac:dyDescent="0.3">
      <c r="A209" s="76"/>
      <c r="B209" s="20"/>
      <c r="C209" s="21"/>
      <c r="D209" s="20"/>
      <c r="E209" s="21"/>
      <c r="F209" s="20"/>
      <c r="G209" s="30"/>
      <c r="H209" s="31"/>
      <c r="I209" s="172"/>
      <c r="J209" s="29"/>
      <c r="K209" s="282"/>
    </row>
    <row r="210" spans="1:11" x14ac:dyDescent="0.3">
      <c r="A210" s="76"/>
      <c r="B210" s="20"/>
      <c r="C210" s="21"/>
      <c r="D210" s="20"/>
      <c r="E210" s="21"/>
      <c r="F210" s="20"/>
      <c r="G210" s="30"/>
      <c r="H210" s="31"/>
      <c r="I210" s="172"/>
      <c r="J210" s="29"/>
      <c r="K210" s="282"/>
    </row>
    <row r="211" spans="1:11" x14ac:dyDescent="0.3">
      <c r="A211" s="76"/>
      <c r="B211" s="20"/>
      <c r="C211" s="21"/>
      <c r="D211" s="20"/>
      <c r="E211" s="21"/>
      <c r="F211" s="20"/>
      <c r="G211" s="30"/>
      <c r="H211" s="31"/>
      <c r="I211" s="172"/>
      <c r="J211" s="29"/>
      <c r="K211" s="282"/>
    </row>
    <row r="212" spans="1:11" x14ac:dyDescent="0.3">
      <c r="A212" s="76"/>
      <c r="B212" s="20"/>
      <c r="C212" s="21"/>
      <c r="D212" s="20"/>
      <c r="E212" s="21"/>
      <c r="F212" s="20"/>
      <c r="G212" s="30"/>
      <c r="H212" s="31"/>
      <c r="I212" s="172"/>
      <c r="J212" s="29"/>
      <c r="K212" s="282"/>
    </row>
    <row r="213" spans="1:11" x14ac:dyDescent="0.3">
      <c r="A213" s="203"/>
      <c r="B213" s="129"/>
      <c r="C213" s="272"/>
      <c r="D213" s="129"/>
      <c r="E213" s="272"/>
      <c r="F213" s="129"/>
      <c r="G213" s="178"/>
      <c r="H213" s="130"/>
      <c r="I213" s="242"/>
      <c r="J213" s="155"/>
      <c r="K213" s="296"/>
    </row>
    <row r="214" spans="1:11" x14ac:dyDescent="0.3">
      <c r="A214" s="203"/>
      <c r="B214" s="129"/>
      <c r="C214" s="272"/>
      <c r="D214" s="129"/>
      <c r="E214" s="272"/>
      <c r="F214" s="129"/>
      <c r="G214" s="178"/>
      <c r="H214" s="130"/>
      <c r="I214" s="242"/>
      <c r="J214" s="155"/>
      <c r="K214" s="296"/>
    </row>
    <row r="215" spans="1:11" x14ac:dyDescent="0.3">
      <c r="A215" s="203"/>
      <c r="B215" s="129"/>
      <c r="C215" s="272"/>
      <c r="D215" s="129"/>
      <c r="E215" s="272"/>
      <c r="F215" s="129"/>
      <c r="G215" s="178"/>
      <c r="H215" s="130"/>
      <c r="I215" s="242"/>
      <c r="J215" s="155"/>
      <c r="K215" s="296"/>
    </row>
    <row r="216" spans="1:11" x14ac:dyDescent="0.3">
      <c r="A216" s="203"/>
      <c r="B216" s="129"/>
      <c r="C216" s="272"/>
      <c r="D216" s="129"/>
      <c r="E216" s="272"/>
      <c r="F216" s="129"/>
      <c r="G216" s="178"/>
      <c r="H216" s="130"/>
      <c r="I216" s="242"/>
      <c r="J216" s="155"/>
      <c r="K216" s="296"/>
    </row>
    <row r="217" spans="1:11" x14ac:dyDescent="0.3">
      <c r="A217" s="203"/>
      <c r="B217" s="129"/>
      <c r="C217" s="272"/>
      <c r="D217" s="129"/>
      <c r="E217" s="272"/>
      <c r="F217" s="129"/>
      <c r="G217" s="178"/>
      <c r="H217" s="130"/>
      <c r="I217" s="242"/>
      <c r="J217" s="155"/>
      <c r="K217" s="296"/>
    </row>
    <row r="218" spans="1:11" x14ac:dyDescent="0.3">
      <c r="A218" s="200"/>
      <c r="B218" s="40"/>
      <c r="C218" s="39"/>
      <c r="D218" s="40"/>
      <c r="E218" s="39"/>
      <c r="F218" s="40"/>
      <c r="G218" s="65"/>
      <c r="H218" s="41"/>
      <c r="I218" s="173"/>
      <c r="J218" s="80"/>
      <c r="K218" s="292"/>
    </row>
    <row r="219" spans="1:11" ht="5.25" customHeight="1" x14ac:dyDescent="0.3">
      <c r="A219" s="67"/>
      <c r="B219" s="43"/>
      <c r="C219" s="43"/>
      <c r="D219" s="43"/>
      <c r="E219" s="43"/>
      <c r="F219" s="43"/>
      <c r="G219" s="67"/>
      <c r="H219" s="44"/>
      <c r="I219" s="174"/>
      <c r="J219" s="67"/>
      <c r="K219" s="67"/>
    </row>
    <row r="220" spans="1:11" ht="17.25" customHeight="1" x14ac:dyDescent="0.3">
      <c r="F220" s="45" t="s">
        <v>34</v>
      </c>
    </row>
    <row r="221" spans="1:11" ht="17.25" customHeight="1" x14ac:dyDescent="0.3">
      <c r="A221" s="792" t="s">
        <v>93</v>
      </c>
      <c r="B221" s="792"/>
      <c r="C221" s="792"/>
      <c r="D221" s="792"/>
      <c r="E221" s="792"/>
      <c r="F221" s="792"/>
      <c r="G221" s="792"/>
      <c r="H221" s="792"/>
      <c r="I221" s="792"/>
      <c r="J221" s="792"/>
      <c r="K221" s="792"/>
    </row>
    <row r="222" spans="1:11" ht="17.25" customHeight="1" x14ac:dyDescent="0.3">
      <c r="A222" s="783" t="s">
        <v>0</v>
      </c>
      <c r="B222" s="783"/>
      <c r="C222" s="783"/>
      <c r="D222" s="783"/>
      <c r="E222" s="783"/>
      <c r="F222" s="783"/>
      <c r="G222" s="783"/>
      <c r="H222" s="783"/>
      <c r="I222" s="783"/>
      <c r="J222" s="783"/>
      <c r="K222" s="783"/>
    </row>
    <row r="223" spans="1:11" ht="17.25" customHeight="1" x14ac:dyDescent="0.3">
      <c r="A223" s="793" t="s">
        <v>1</v>
      </c>
      <c r="B223" s="793"/>
      <c r="C223" s="793"/>
      <c r="D223" s="793"/>
      <c r="E223" s="793"/>
      <c r="F223" s="793"/>
      <c r="G223" s="793"/>
      <c r="H223" s="793"/>
      <c r="I223" s="793"/>
      <c r="J223" s="793"/>
      <c r="K223" s="793"/>
    </row>
    <row r="224" spans="1:11" ht="17.25" customHeight="1" x14ac:dyDescent="0.3">
      <c r="A224" s="665" t="s">
        <v>105</v>
      </c>
      <c r="B224" s="665"/>
      <c r="C224" s="665"/>
      <c r="D224" s="665"/>
      <c r="E224" s="665"/>
      <c r="F224" s="665"/>
      <c r="G224" s="665"/>
      <c r="H224" s="665"/>
      <c r="I224" s="665"/>
      <c r="J224" s="665"/>
      <c r="K224" s="295"/>
    </row>
    <row r="225" spans="1:11" ht="17.25" customHeight="1" x14ac:dyDescent="0.3">
      <c r="A225" s="789" t="s">
        <v>174</v>
      </c>
      <c r="B225" s="789"/>
      <c r="C225" s="789"/>
      <c r="D225" s="789"/>
      <c r="E225" s="789"/>
      <c r="F225" s="789"/>
      <c r="G225" s="789"/>
      <c r="H225" s="789"/>
      <c r="I225" s="789"/>
      <c r="J225" s="789"/>
      <c r="K225" s="789"/>
    </row>
    <row r="226" spans="1:11" ht="17.25" customHeight="1" x14ac:dyDescent="0.3">
      <c r="A226" s="673" t="s">
        <v>476</v>
      </c>
      <c r="B226" s="673"/>
      <c r="C226" s="673"/>
      <c r="D226" s="673"/>
      <c r="E226" s="673"/>
      <c r="F226" s="673"/>
      <c r="G226" s="673"/>
      <c r="H226" s="673"/>
      <c r="I226" s="673"/>
      <c r="J226" s="673"/>
      <c r="K226" s="674"/>
    </row>
    <row r="227" spans="1:11" ht="17.25" customHeight="1" x14ac:dyDescent="0.3">
      <c r="A227" s="138" t="s">
        <v>2</v>
      </c>
      <c r="B227" s="5" t="s">
        <v>3</v>
      </c>
      <c r="C227" s="795" t="s">
        <v>4</v>
      </c>
      <c r="D227" s="796"/>
      <c r="E227" s="796"/>
      <c r="F227" s="797"/>
      <c r="G227" s="5" t="s">
        <v>5</v>
      </c>
      <c r="H227" s="6" t="s">
        <v>6</v>
      </c>
      <c r="I227" s="168" t="s">
        <v>7</v>
      </c>
      <c r="J227" s="5" t="s">
        <v>8</v>
      </c>
      <c r="K227" s="288" t="s">
        <v>9</v>
      </c>
    </row>
    <row r="228" spans="1:11" ht="17.25" customHeight="1" x14ac:dyDescent="0.3">
      <c r="A228" s="153"/>
      <c r="B228" s="14"/>
      <c r="C228" s="11" t="s">
        <v>10</v>
      </c>
      <c r="D228" s="12" t="s">
        <v>11</v>
      </c>
      <c r="E228" s="11" t="s">
        <v>12</v>
      </c>
      <c r="F228" s="12" t="s">
        <v>13</v>
      </c>
      <c r="G228" s="134"/>
      <c r="H228" s="49" t="s">
        <v>14</v>
      </c>
      <c r="I228" s="169"/>
      <c r="J228" s="134"/>
      <c r="K228" s="289"/>
    </row>
    <row r="229" spans="1:11" ht="15" customHeight="1" x14ac:dyDescent="0.3">
      <c r="A229" s="69"/>
      <c r="B229" s="232" t="s">
        <v>175</v>
      </c>
      <c r="C229" s="17"/>
      <c r="D229" s="16"/>
      <c r="E229" s="17"/>
      <c r="F229" s="98"/>
      <c r="G229" s="145"/>
      <c r="H229" s="99"/>
      <c r="I229" s="166"/>
      <c r="J229" s="69"/>
      <c r="K229" s="290"/>
    </row>
    <row r="230" spans="1:11" ht="17.25" customHeight="1" x14ac:dyDescent="0.3">
      <c r="A230" s="29">
        <v>18</v>
      </c>
      <c r="B230" s="129" t="s">
        <v>176</v>
      </c>
      <c r="C230" s="97"/>
      <c r="D230" s="29"/>
      <c r="E230" s="21"/>
      <c r="F230" s="20"/>
      <c r="G230" s="107"/>
      <c r="H230" s="146"/>
      <c r="I230" s="172"/>
      <c r="J230" s="29"/>
      <c r="K230" s="282"/>
    </row>
    <row r="231" spans="1:11" ht="16.5" customHeight="1" x14ac:dyDescent="0.3">
      <c r="A231" s="29"/>
      <c r="B231" s="24" t="s">
        <v>177</v>
      </c>
      <c r="C231" s="97"/>
      <c r="D231" s="29"/>
      <c r="E231" s="21"/>
      <c r="F231" s="20"/>
      <c r="G231" s="279" t="s">
        <v>281</v>
      </c>
      <c r="H231" s="146">
        <v>107500</v>
      </c>
      <c r="I231" s="172" t="s">
        <v>505</v>
      </c>
      <c r="J231" s="29">
        <v>1</v>
      </c>
      <c r="K231" s="282" t="s">
        <v>238</v>
      </c>
    </row>
    <row r="232" spans="1:11" ht="17.25" customHeight="1" x14ac:dyDescent="0.3">
      <c r="A232" s="29"/>
      <c r="B232" s="20" t="s">
        <v>280</v>
      </c>
      <c r="C232" s="786" t="s">
        <v>265</v>
      </c>
      <c r="D232" s="787"/>
      <c r="E232" s="788"/>
      <c r="F232" s="20"/>
      <c r="G232" s="30"/>
      <c r="H232" s="31">
        <v>26500</v>
      </c>
      <c r="I232" s="172"/>
      <c r="J232" s="29"/>
      <c r="K232" s="282"/>
    </row>
    <row r="233" spans="1:11" ht="17.25" customHeight="1" x14ac:dyDescent="0.3">
      <c r="A233" s="29"/>
      <c r="B233" s="20" t="s">
        <v>279</v>
      </c>
      <c r="C233" s="784" t="s">
        <v>282</v>
      </c>
      <c r="D233" s="794"/>
      <c r="E233" s="785"/>
      <c r="F233" s="20" t="str">
        <f t="shared" ref="F233:F244" si="1">F120</f>
        <v>พระนครฯ</v>
      </c>
      <c r="G233" s="144">
        <v>3</v>
      </c>
      <c r="H233" s="74">
        <f>G233*3000</f>
        <v>9000</v>
      </c>
      <c r="I233" s="353" t="s">
        <v>322</v>
      </c>
      <c r="J233" s="29"/>
      <c r="K233" s="282"/>
    </row>
    <row r="234" spans="1:11" ht="17.25" customHeight="1" x14ac:dyDescent="0.3">
      <c r="A234" s="29"/>
      <c r="B234" s="101" t="s">
        <v>283</v>
      </c>
      <c r="C234" s="21"/>
      <c r="D234" s="29"/>
      <c r="E234" s="21"/>
      <c r="F234" s="20" t="str">
        <f t="shared" si="1"/>
        <v>เสนา</v>
      </c>
      <c r="G234" s="30">
        <v>2</v>
      </c>
      <c r="H234" s="74">
        <f t="shared" ref="H234:H248" si="2">G234*3000</f>
        <v>6000</v>
      </c>
      <c r="I234" s="172"/>
      <c r="J234" s="29"/>
      <c r="K234" s="282"/>
    </row>
    <row r="235" spans="1:11" ht="17.25" customHeight="1" x14ac:dyDescent="0.3">
      <c r="A235" s="29"/>
      <c r="B235" s="87"/>
      <c r="C235" s="21"/>
      <c r="D235" s="29"/>
      <c r="E235" s="21"/>
      <c r="F235" s="20" t="str">
        <f t="shared" si="1"/>
        <v>บางบาล</v>
      </c>
      <c r="G235" s="30">
        <v>1</v>
      </c>
      <c r="H235" s="74">
        <f t="shared" si="2"/>
        <v>3000</v>
      </c>
      <c r="I235" s="172"/>
      <c r="J235" s="29"/>
      <c r="K235" s="282"/>
    </row>
    <row r="236" spans="1:11" ht="15.75" customHeight="1" x14ac:dyDescent="0.3">
      <c r="A236" s="29"/>
      <c r="B236" s="87"/>
      <c r="C236" s="21"/>
      <c r="D236" s="29"/>
      <c r="E236" s="102"/>
      <c r="F236" s="20" t="str">
        <f t="shared" si="1"/>
        <v>ผักไห่</v>
      </c>
      <c r="G236" s="30">
        <v>1</v>
      </c>
      <c r="H236" s="74">
        <f t="shared" si="2"/>
        <v>3000</v>
      </c>
      <c r="I236" s="172"/>
      <c r="J236" s="29"/>
      <c r="K236" s="282"/>
    </row>
    <row r="237" spans="1:11" ht="15.75" customHeight="1" x14ac:dyDescent="0.3">
      <c r="A237" s="29"/>
      <c r="B237" s="87"/>
      <c r="C237" s="21"/>
      <c r="D237" s="29"/>
      <c r="E237" s="102"/>
      <c r="F237" s="20" t="str">
        <f t="shared" si="1"/>
        <v>บางปะอิน</v>
      </c>
      <c r="G237" s="275">
        <v>2</v>
      </c>
      <c r="H237" s="74">
        <f t="shared" si="2"/>
        <v>6000</v>
      </c>
      <c r="I237" s="172"/>
      <c r="J237" s="29"/>
      <c r="K237" s="282"/>
    </row>
    <row r="238" spans="1:11" ht="15.75" customHeight="1" x14ac:dyDescent="0.3">
      <c r="A238" s="29"/>
      <c r="B238" s="87"/>
      <c r="C238" s="21"/>
      <c r="D238" s="29"/>
      <c r="E238" s="102"/>
      <c r="F238" s="20" t="str">
        <f t="shared" si="1"/>
        <v>บางไทร</v>
      </c>
      <c r="G238" s="275">
        <v>3</v>
      </c>
      <c r="H238" s="74">
        <f t="shared" si="2"/>
        <v>9000</v>
      </c>
      <c r="I238" s="172"/>
      <c r="J238" s="29"/>
      <c r="K238" s="282"/>
    </row>
    <row r="239" spans="1:11" ht="15.75" customHeight="1" x14ac:dyDescent="0.3">
      <c r="A239" s="29"/>
      <c r="B239" s="87"/>
      <c r="C239" s="21"/>
      <c r="D239" s="29"/>
      <c r="E239" s="102"/>
      <c r="F239" s="20" t="str">
        <f t="shared" si="1"/>
        <v>บางซ้าย</v>
      </c>
      <c r="G239" s="275">
        <v>1</v>
      </c>
      <c r="H239" s="74">
        <f t="shared" si="2"/>
        <v>3000</v>
      </c>
      <c r="I239" s="172"/>
      <c r="J239" s="29"/>
      <c r="K239" s="282"/>
    </row>
    <row r="240" spans="1:11" ht="15.75" customHeight="1" x14ac:dyDescent="0.3">
      <c r="A240" s="29"/>
      <c r="B240" s="87"/>
      <c r="C240" s="21"/>
      <c r="D240" s="29"/>
      <c r="E240" s="102"/>
      <c r="F240" s="20" t="str">
        <f t="shared" si="1"/>
        <v>ลาดบัวหลวง</v>
      </c>
      <c r="G240" s="30">
        <v>2</v>
      </c>
      <c r="H240" s="74">
        <f t="shared" si="2"/>
        <v>6000</v>
      </c>
      <c r="I240" s="172"/>
      <c r="J240" s="29"/>
      <c r="K240" s="282"/>
    </row>
    <row r="241" spans="1:11" ht="15.75" customHeight="1" x14ac:dyDescent="0.3">
      <c r="A241" s="29"/>
      <c r="B241" s="87"/>
      <c r="C241" s="21"/>
      <c r="D241" s="29"/>
      <c r="E241" s="102"/>
      <c r="F241" s="20" t="str">
        <f t="shared" si="1"/>
        <v>วังน้อย</v>
      </c>
      <c r="G241" s="30">
        <v>2</v>
      </c>
      <c r="H241" s="74">
        <f t="shared" si="2"/>
        <v>6000</v>
      </c>
      <c r="I241" s="172"/>
      <c r="J241" s="29"/>
      <c r="K241" s="282"/>
    </row>
    <row r="242" spans="1:11" ht="15.75" customHeight="1" x14ac:dyDescent="0.3">
      <c r="A242" s="29"/>
      <c r="B242" s="87"/>
      <c r="C242" s="21"/>
      <c r="D242" s="29"/>
      <c r="E242" s="102"/>
      <c r="F242" s="20" t="str">
        <f t="shared" si="1"/>
        <v>อุทัย</v>
      </c>
      <c r="G242" s="30">
        <v>2</v>
      </c>
      <c r="H242" s="74">
        <f t="shared" si="2"/>
        <v>6000</v>
      </c>
      <c r="I242" s="172"/>
      <c r="J242" s="29"/>
      <c r="K242" s="282"/>
    </row>
    <row r="243" spans="1:11" ht="15.75" customHeight="1" x14ac:dyDescent="0.3">
      <c r="A243" s="29"/>
      <c r="B243" s="20"/>
      <c r="C243" s="21"/>
      <c r="D243" s="29"/>
      <c r="E243" s="21"/>
      <c r="F243" s="20" t="str">
        <f t="shared" si="1"/>
        <v>ภาชี</v>
      </c>
      <c r="G243" s="147">
        <v>2</v>
      </c>
      <c r="H243" s="74">
        <f t="shared" si="2"/>
        <v>6000</v>
      </c>
      <c r="I243" s="172"/>
      <c r="J243" s="29"/>
      <c r="K243" s="282"/>
    </row>
    <row r="244" spans="1:11" ht="15.75" customHeight="1" x14ac:dyDescent="0.3">
      <c r="A244" s="29"/>
      <c r="B244" s="20"/>
      <c r="C244" s="21"/>
      <c r="D244" s="29"/>
      <c r="E244" s="21"/>
      <c r="F244" s="20" t="str">
        <f t="shared" si="1"/>
        <v>นครหลวง</v>
      </c>
      <c r="G244" s="147">
        <v>1</v>
      </c>
      <c r="H244" s="74">
        <f t="shared" si="2"/>
        <v>3000</v>
      </c>
      <c r="I244" s="172"/>
      <c r="J244" s="29"/>
      <c r="K244" s="282"/>
    </row>
    <row r="245" spans="1:11" ht="15.75" customHeight="1" x14ac:dyDescent="0.3">
      <c r="A245" s="155"/>
      <c r="B245" s="129"/>
      <c r="C245" s="272"/>
      <c r="D245" s="155"/>
      <c r="E245" s="272"/>
      <c r="F245" s="280" t="s">
        <v>49</v>
      </c>
      <c r="G245" s="139">
        <v>1</v>
      </c>
      <c r="H245" s="74">
        <f t="shared" si="2"/>
        <v>3000</v>
      </c>
      <c r="I245" s="242"/>
      <c r="J245" s="155"/>
      <c r="K245" s="296"/>
    </row>
    <row r="246" spans="1:11" ht="15.75" customHeight="1" x14ac:dyDescent="0.3">
      <c r="A246" s="155"/>
      <c r="B246" s="129"/>
      <c r="C246" s="272"/>
      <c r="D246" s="155"/>
      <c r="E246" s="272"/>
      <c r="F246" s="20" t="s">
        <v>50</v>
      </c>
      <c r="G246" s="67">
        <v>1</v>
      </c>
      <c r="H246" s="74">
        <f t="shared" si="2"/>
        <v>3000</v>
      </c>
      <c r="I246" s="242"/>
      <c r="J246" s="155"/>
      <c r="K246" s="296"/>
    </row>
    <row r="247" spans="1:11" ht="15.75" customHeight="1" x14ac:dyDescent="0.3">
      <c r="A247" s="155"/>
      <c r="B247" s="129"/>
      <c r="C247" s="272"/>
      <c r="D247" s="155"/>
      <c r="E247" s="272"/>
      <c r="F247" s="20" t="s">
        <v>36</v>
      </c>
      <c r="G247" s="29">
        <v>2</v>
      </c>
      <c r="H247" s="74">
        <f t="shared" si="2"/>
        <v>6000</v>
      </c>
      <c r="I247" s="242"/>
      <c r="J247" s="155"/>
      <c r="K247" s="296"/>
    </row>
    <row r="248" spans="1:11" ht="15.75" customHeight="1" x14ac:dyDescent="0.3">
      <c r="A248" s="80"/>
      <c r="B248" s="40"/>
      <c r="C248" s="39"/>
      <c r="D248" s="80"/>
      <c r="E248" s="39"/>
      <c r="F248" s="14" t="s">
        <v>51</v>
      </c>
      <c r="G248" s="12">
        <v>1</v>
      </c>
      <c r="H248" s="189">
        <f t="shared" si="2"/>
        <v>3000</v>
      </c>
      <c r="I248" s="173"/>
      <c r="J248" s="80"/>
      <c r="K248" s="292"/>
    </row>
    <row r="249" spans="1:11" ht="15.75" customHeight="1" x14ac:dyDescent="0.3">
      <c r="A249" s="679"/>
      <c r="B249" s="43"/>
      <c r="C249" s="43"/>
      <c r="D249" s="679"/>
      <c r="E249" s="43"/>
      <c r="F249" s="43"/>
      <c r="G249" s="679"/>
      <c r="H249" s="181"/>
      <c r="I249" s="174"/>
      <c r="J249" s="679"/>
      <c r="K249" s="679"/>
    </row>
    <row r="250" spans="1:11" x14ac:dyDescent="0.3">
      <c r="F250" s="45">
        <v>10</v>
      </c>
    </row>
    <row r="251" spans="1:11" x14ac:dyDescent="0.3">
      <c r="A251" s="792" t="s">
        <v>93</v>
      </c>
      <c r="B251" s="792"/>
      <c r="C251" s="792"/>
      <c r="D251" s="792"/>
      <c r="E251" s="792"/>
      <c r="F251" s="792"/>
      <c r="G251" s="792"/>
      <c r="H251" s="792"/>
      <c r="I251" s="792"/>
      <c r="J251" s="792"/>
      <c r="K251" s="792"/>
    </row>
    <row r="252" spans="1:11" x14ac:dyDescent="0.3">
      <c r="A252" s="783" t="s">
        <v>0</v>
      </c>
      <c r="B252" s="783"/>
      <c r="C252" s="783"/>
      <c r="D252" s="783"/>
      <c r="E252" s="783"/>
      <c r="F252" s="783"/>
      <c r="G252" s="783"/>
      <c r="H252" s="783"/>
      <c r="I252" s="783"/>
      <c r="J252" s="783"/>
      <c r="K252" s="783"/>
    </row>
    <row r="253" spans="1:11" x14ac:dyDescent="0.3">
      <c r="A253" s="793" t="s">
        <v>1</v>
      </c>
      <c r="B253" s="793"/>
      <c r="C253" s="793"/>
      <c r="D253" s="793"/>
      <c r="E253" s="793"/>
      <c r="F253" s="793"/>
      <c r="G253" s="793"/>
      <c r="H253" s="793"/>
      <c r="I253" s="793"/>
      <c r="J253" s="793"/>
      <c r="K253" s="793"/>
    </row>
    <row r="254" spans="1:11" x14ac:dyDescent="0.3">
      <c r="A254" s="789" t="s">
        <v>174</v>
      </c>
      <c r="B254" s="789"/>
      <c r="C254" s="789"/>
      <c r="D254" s="789"/>
      <c r="E254" s="789"/>
      <c r="F254" s="789"/>
      <c r="G254" s="789"/>
      <c r="H254" s="789"/>
      <c r="I254" s="789"/>
      <c r="J254" s="789"/>
      <c r="K254" s="789"/>
    </row>
    <row r="255" spans="1:11" x14ac:dyDescent="0.3">
      <c r="A255" s="673" t="s">
        <v>476</v>
      </c>
      <c r="B255" s="673"/>
      <c r="C255" s="673"/>
      <c r="D255" s="673"/>
      <c r="E255" s="673"/>
      <c r="F255" s="673"/>
      <c r="G255" s="673"/>
      <c r="H255" s="673"/>
      <c r="I255" s="673"/>
      <c r="J255" s="673"/>
      <c r="K255" s="674"/>
    </row>
    <row r="256" spans="1:11" x14ac:dyDescent="0.3">
      <c r="A256" s="677" t="s">
        <v>178</v>
      </c>
      <c r="B256" s="677"/>
      <c r="C256" s="677"/>
      <c r="D256" s="677"/>
      <c r="E256" s="677"/>
      <c r="F256" s="677"/>
      <c r="G256" s="677"/>
      <c r="H256" s="677"/>
      <c r="I256" s="677"/>
      <c r="J256" s="677"/>
      <c r="K256" s="678"/>
    </row>
    <row r="257" spans="1:11" x14ac:dyDescent="0.3">
      <c r="A257" s="138" t="s">
        <v>2</v>
      </c>
      <c r="B257" s="5" t="s">
        <v>3</v>
      </c>
      <c r="C257" s="795" t="s">
        <v>4</v>
      </c>
      <c r="D257" s="796"/>
      <c r="E257" s="796"/>
      <c r="F257" s="797"/>
      <c r="G257" s="5" t="s">
        <v>5</v>
      </c>
      <c r="H257" s="6" t="s">
        <v>6</v>
      </c>
      <c r="I257" s="168" t="s">
        <v>7</v>
      </c>
      <c r="J257" s="5" t="s">
        <v>8</v>
      </c>
      <c r="K257" s="288" t="s">
        <v>9</v>
      </c>
    </row>
    <row r="258" spans="1:11" x14ac:dyDescent="0.3">
      <c r="A258" s="153"/>
      <c r="B258" s="14"/>
      <c r="C258" s="11" t="s">
        <v>10</v>
      </c>
      <c r="D258" s="12" t="s">
        <v>11</v>
      </c>
      <c r="E258" s="11" t="s">
        <v>12</v>
      </c>
      <c r="F258" s="12" t="s">
        <v>13</v>
      </c>
      <c r="G258" s="134"/>
      <c r="H258" s="49" t="s">
        <v>14</v>
      </c>
      <c r="I258" s="169"/>
      <c r="J258" s="134"/>
      <c r="K258" s="289"/>
    </row>
    <row r="259" spans="1:11" x14ac:dyDescent="0.3">
      <c r="A259" s="69"/>
      <c r="B259" s="232" t="s">
        <v>16</v>
      </c>
      <c r="C259" s="17"/>
      <c r="D259" s="16"/>
      <c r="E259" s="17"/>
      <c r="F259" s="16"/>
      <c r="G259" s="70"/>
      <c r="H259" s="18"/>
      <c r="I259" s="170"/>
      <c r="J259" s="69"/>
      <c r="K259" s="69"/>
    </row>
    <row r="260" spans="1:11" x14ac:dyDescent="0.3">
      <c r="A260" s="29">
        <v>19</v>
      </c>
      <c r="B260" s="73" t="s">
        <v>70</v>
      </c>
      <c r="C260" s="103"/>
      <c r="D260" s="20"/>
      <c r="E260" s="21"/>
      <c r="F260" s="20"/>
      <c r="G260" s="107" t="s">
        <v>71</v>
      </c>
      <c r="H260" s="177">
        <v>5000</v>
      </c>
      <c r="I260" s="166" t="s">
        <v>288</v>
      </c>
      <c r="J260" s="29">
        <v>1</v>
      </c>
      <c r="K260" s="29" t="s">
        <v>80</v>
      </c>
    </row>
    <row r="261" spans="1:11" x14ac:dyDescent="0.3">
      <c r="A261" s="29"/>
      <c r="B261" s="105"/>
      <c r="C261" s="21"/>
      <c r="D261" s="20"/>
      <c r="E261" s="21"/>
      <c r="F261" s="20"/>
      <c r="G261" s="29"/>
      <c r="H261" s="104"/>
      <c r="I261" s="172"/>
      <c r="J261" s="29"/>
      <c r="K261" s="29"/>
    </row>
    <row r="262" spans="1:11" x14ac:dyDescent="0.3">
      <c r="A262" s="29"/>
      <c r="B262" s="20"/>
      <c r="C262" s="106"/>
      <c r="D262" s="20"/>
      <c r="E262" s="21"/>
      <c r="F262" s="20"/>
      <c r="G262" s="29"/>
      <c r="H262" s="74"/>
      <c r="I262" s="172"/>
      <c r="J262" s="29"/>
      <c r="K262" s="29"/>
    </row>
    <row r="263" spans="1:11" x14ac:dyDescent="0.3">
      <c r="A263" s="29"/>
      <c r="B263" s="73"/>
      <c r="C263" s="21"/>
      <c r="D263" s="20"/>
      <c r="E263" s="21"/>
      <c r="F263" s="20"/>
      <c r="G263" s="29"/>
      <c r="H263" s="31"/>
      <c r="I263" s="172"/>
      <c r="J263" s="29"/>
      <c r="K263" s="29"/>
    </row>
    <row r="264" spans="1:11" x14ac:dyDescent="0.3">
      <c r="A264" s="29"/>
      <c r="B264" s="73"/>
      <c r="C264" s="21"/>
      <c r="D264" s="20"/>
      <c r="E264" s="21"/>
      <c r="F264" s="20"/>
      <c r="G264" s="29"/>
      <c r="H264" s="31"/>
      <c r="I264" s="172"/>
      <c r="J264" s="29"/>
      <c r="K264" s="29"/>
    </row>
    <row r="265" spans="1:11" x14ac:dyDescent="0.3">
      <c r="A265" s="29"/>
      <c r="B265" s="73"/>
      <c r="C265" s="21"/>
      <c r="D265" s="20"/>
      <c r="E265" s="21"/>
      <c r="F265" s="20"/>
      <c r="G265" s="29"/>
      <c r="H265" s="74"/>
      <c r="I265" s="172"/>
      <c r="J265" s="29"/>
      <c r="K265" s="29"/>
    </row>
    <row r="266" spans="1:11" x14ac:dyDescent="0.3">
      <c r="A266" s="29"/>
      <c r="B266" s="20"/>
      <c r="C266" s="21"/>
      <c r="D266" s="20"/>
      <c r="E266" s="21"/>
      <c r="F266" s="20"/>
      <c r="G266" s="29"/>
      <c r="H266" s="31"/>
      <c r="I266" s="172"/>
      <c r="J266" s="29"/>
      <c r="K266" s="29"/>
    </row>
    <row r="267" spans="1:11" x14ac:dyDescent="0.3">
      <c r="A267" s="29"/>
      <c r="B267" s="20"/>
      <c r="C267" s="103"/>
      <c r="D267" s="20"/>
      <c r="E267" s="21"/>
      <c r="F267" s="20"/>
      <c r="G267" s="29"/>
      <c r="H267" s="31"/>
      <c r="I267" s="172"/>
      <c r="J267" s="29"/>
      <c r="K267" s="29"/>
    </row>
    <row r="268" spans="1:11" x14ac:dyDescent="0.3">
      <c r="A268" s="29"/>
      <c r="B268" s="20"/>
      <c r="C268" s="103"/>
      <c r="D268" s="20"/>
      <c r="E268" s="21"/>
      <c r="F268" s="20"/>
      <c r="G268" s="29"/>
      <c r="H268" s="31"/>
      <c r="I268" s="172"/>
      <c r="J268" s="29"/>
      <c r="K268" s="29"/>
    </row>
    <row r="269" spans="1:11" x14ac:dyDescent="0.3">
      <c r="A269" s="29"/>
      <c r="B269" s="20"/>
      <c r="C269" s="103"/>
      <c r="D269" s="20"/>
      <c r="E269" s="21"/>
      <c r="F269" s="20"/>
      <c r="G269" s="29"/>
      <c r="H269" s="31"/>
      <c r="I269" s="172"/>
      <c r="J269" s="29"/>
      <c r="K269" s="29"/>
    </row>
    <row r="270" spans="1:11" x14ac:dyDescent="0.3">
      <c r="A270" s="29"/>
      <c r="B270" s="20"/>
      <c r="C270" s="103"/>
      <c r="D270" s="20"/>
      <c r="E270" s="21"/>
      <c r="F270" s="20"/>
      <c r="G270" s="29"/>
      <c r="H270" s="31"/>
      <c r="I270" s="172"/>
      <c r="J270" s="29"/>
      <c r="K270" s="29"/>
    </row>
    <row r="271" spans="1:11" x14ac:dyDescent="0.3">
      <c r="A271" s="29"/>
      <c r="B271" s="20"/>
      <c r="C271" s="103"/>
      <c r="D271" s="20"/>
      <c r="E271" s="21"/>
      <c r="F271" s="20"/>
      <c r="G271" s="29"/>
      <c r="H271" s="31"/>
      <c r="I271" s="172"/>
      <c r="J271" s="29"/>
      <c r="K271" s="29"/>
    </row>
    <row r="272" spans="1:11" x14ac:dyDescent="0.3">
      <c r="A272" s="29"/>
      <c r="B272" s="20"/>
      <c r="C272" s="103"/>
      <c r="D272" s="20"/>
      <c r="E272" s="21"/>
      <c r="F272" s="20"/>
      <c r="G272" s="29"/>
      <c r="H272" s="31"/>
      <c r="I272" s="172"/>
      <c r="J272" s="29"/>
      <c r="K272" s="29"/>
    </row>
    <row r="273" spans="1:11" x14ac:dyDescent="0.3">
      <c r="A273" s="29"/>
      <c r="B273" s="108"/>
      <c r="C273" s="21"/>
      <c r="D273" s="20"/>
      <c r="E273" s="21"/>
      <c r="F273" s="20"/>
      <c r="G273" s="29"/>
      <c r="H273" s="109"/>
      <c r="I273" s="172"/>
      <c r="J273" s="29"/>
      <c r="K273" s="29"/>
    </row>
    <row r="274" spans="1:11" x14ac:dyDescent="0.3">
      <c r="A274" s="29"/>
      <c r="B274" s="108"/>
      <c r="C274" s="21"/>
      <c r="D274" s="20"/>
      <c r="E274" s="21"/>
      <c r="F274" s="20"/>
      <c r="G274" s="29"/>
      <c r="H274" s="109"/>
      <c r="I274" s="172"/>
      <c r="J274" s="29"/>
      <c r="K274" s="29"/>
    </row>
    <row r="275" spans="1:11" x14ac:dyDescent="0.3">
      <c r="A275" s="29"/>
      <c r="B275" s="108"/>
      <c r="C275" s="21"/>
      <c r="D275" s="20"/>
      <c r="E275" s="21"/>
      <c r="F275" s="20"/>
      <c r="G275" s="29"/>
      <c r="H275" s="109"/>
      <c r="I275" s="172"/>
      <c r="J275" s="29"/>
      <c r="K275" s="29"/>
    </row>
    <row r="276" spans="1:11" x14ac:dyDescent="0.3">
      <c r="A276" s="80"/>
      <c r="B276" s="110"/>
      <c r="C276" s="39"/>
      <c r="D276" s="40"/>
      <c r="E276" s="39"/>
      <c r="F276" s="40"/>
      <c r="G276" s="80"/>
      <c r="H276" s="111"/>
      <c r="I276" s="173"/>
      <c r="J276" s="80"/>
      <c r="K276" s="80"/>
    </row>
    <row r="277" spans="1:11" x14ac:dyDescent="0.3">
      <c r="F277" s="45" t="s">
        <v>53</v>
      </c>
    </row>
    <row r="278" spans="1:11" x14ac:dyDescent="0.3">
      <c r="A278" s="792" t="s">
        <v>93</v>
      </c>
      <c r="B278" s="792"/>
      <c r="C278" s="792"/>
      <c r="D278" s="792"/>
      <c r="E278" s="792"/>
      <c r="F278" s="792"/>
      <c r="G278" s="792"/>
      <c r="H278" s="792"/>
      <c r="I278" s="792"/>
      <c r="J278" s="792"/>
      <c r="K278" s="792"/>
    </row>
    <row r="279" spans="1:11" x14ac:dyDescent="0.3">
      <c r="A279" s="783" t="s">
        <v>0</v>
      </c>
      <c r="B279" s="783"/>
      <c r="C279" s="783"/>
      <c r="D279" s="783"/>
      <c r="E279" s="783"/>
      <c r="F279" s="783"/>
      <c r="G279" s="783"/>
      <c r="H279" s="783"/>
      <c r="I279" s="783"/>
      <c r="J279" s="783"/>
      <c r="K279" s="783"/>
    </row>
    <row r="280" spans="1:11" x14ac:dyDescent="0.3">
      <c r="A280" s="798" t="s">
        <v>1</v>
      </c>
      <c r="B280" s="798"/>
      <c r="C280" s="798"/>
      <c r="D280" s="798"/>
      <c r="E280" s="798"/>
      <c r="F280" s="798"/>
      <c r="G280" s="798"/>
      <c r="H280" s="798"/>
      <c r="I280" s="798"/>
      <c r="J280" s="798"/>
      <c r="K280" s="798"/>
    </row>
    <row r="281" spans="1:11" x14ac:dyDescent="0.3">
      <c r="A281" s="799" t="s">
        <v>105</v>
      </c>
      <c r="B281" s="799"/>
      <c r="C281" s="799"/>
      <c r="D281" s="799"/>
      <c r="E281" s="799"/>
      <c r="F281" s="799"/>
      <c r="G281" s="799"/>
      <c r="H281" s="799"/>
      <c r="I281" s="799"/>
      <c r="J281" s="799"/>
      <c r="K281" s="799"/>
    </row>
    <row r="282" spans="1:11" x14ac:dyDescent="0.3">
      <c r="A282" s="675" t="s">
        <v>179</v>
      </c>
      <c r="B282" s="675"/>
      <c r="C282" s="675"/>
      <c r="D282" s="675"/>
      <c r="E282" s="675"/>
      <c r="F282" s="675"/>
      <c r="G282" s="675"/>
      <c r="H282" s="675"/>
      <c r="I282" s="675"/>
      <c r="J282" s="675"/>
      <c r="K282" s="676"/>
    </row>
    <row r="283" spans="1:11" x14ac:dyDescent="0.3">
      <c r="A283" s="790" t="s">
        <v>477</v>
      </c>
      <c r="B283" s="790"/>
      <c r="C283" s="790"/>
      <c r="D283" s="790"/>
      <c r="E283" s="790"/>
      <c r="F283" s="790"/>
      <c r="G283" s="790"/>
      <c r="H283" s="790"/>
      <c r="I283" s="790"/>
      <c r="J283" s="790"/>
      <c r="K283" s="790"/>
    </row>
    <row r="284" spans="1:11" x14ac:dyDescent="0.3">
      <c r="A284" s="801" t="s">
        <v>180</v>
      </c>
      <c r="B284" s="801"/>
      <c r="C284" s="801"/>
      <c r="D284" s="801"/>
      <c r="E284" s="801"/>
      <c r="F284" s="801"/>
      <c r="G284" s="801"/>
      <c r="H284" s="801"/>
      <c r="I284" s="801"/>
      <c r="J284" s="801"/>
      <c r="K284" s="801"/>
    </row>
    <row r="285" spans="1:11" x14ac:dyDescent="0.3">
      <c r="A285" s="138" t="s">
        <v>2</v>
      </c>
      <c r="B285" s="5" t="s">
        <v>3</v>
      </c>
      <c r="C285" s="795" t="s">
        <v>4</v>
      </c>
      <c r="D285" s="796"/>
      <c r="E285" s="796"/>
      <c r="F285" s="797"/>
      <c r="G285" s="5" t="s">
        <v>5</v>
      </c>
      <c r="H285" s="6" t="s">
        <v>6</v>
      </c>
      <c r="I285" s="168" t="s">
        <v>7</v>
      </c>
      <c r="J285" s="5" t="s">
        <v>8</v>
      </c>
      <c r="K285" s="288" t="s">
        <v>9</v>
      </c>
    </row>
    <row r="286" spans="1:11" x14ac:dyDescent="0.3">
      <c r="A286" s="153"/>
      <c r="B286" s="14"/>
      <c r="C286" s="11" t="s">
        <v>10</v>
      </c>
      <c r="D286" s="12" t="s">
        <v>11</v>
      </c>
      <c r="E286" s="11" t="s">
        <v>12</v>
      </c>
      <c r="F286" s="12" t="s">
        <v>13</v>
      </c>
      <c r="G286" s="134"/>
      <c r="H286" s="49" t="s">
        <v>14</v>
      </c>
      <c r="I286" s="169"/>
      <c r="J286" s="134"/>
      <c r="K286" s="289"/>
    </row>
    <row r="287" spans="1:11" x14ac:dyDescent="0.3">
      <c r="A287" s="96">
        <v>20</v>
      </c>
      <c r="B287" s="115" t="s">
        <v>181</v>
      </c>
      <c r="C287" s="50"/>
      <c r="D287" s="16"/>
      <c r="E287" s="16"/>
      <c r="F287" s="51"/>
      <c r="G287" s="5"/>
      <c r="H287" s="18"/>
      <c r="I287" s="170"/>
      <c r="J287" s="5"/>
      <c r="K287" s="290"/>
    </row>
    <row r="288" spans="1:11" x14ac:dyDescent="0.3">
      <c r="A288" s="76"/>
      <c r="B288" s="116" t="s">
        <v>266</v>
      </c>
      <c r="C288" s="784" t="s">
        <v>265</v>
      </c>
      <c r="D288" s="794"/>
      <c r="E288" s="794"/>
      <c r="F288" s="785"/>
      <c r="G288" s="29" t="s">
        <v>182</v>
      </c>
      <c r="H288" s="22">
        <v>718900</v>
      </c>
      <c r="I288" s="171" t="s">
        <v>491</v>
      </c>
      <c r="J288" s="29">
        <v>1</v>
      </c>
      <c r="K288" s="291" t="s">
        <v>242</v>
      </c>
    </row>
    <row r="289" spans="1:11" x14ac:dyDescent="0.3">
      <c r="A289" s="76"/>
      <c r="B289" s="73"/>
      <c r="C289" s="53"/>
      <c r="D289" s="20"/>
      <c r="E289" s="20"/>
      <c r="F289" s="60"/>
      <c r="G289" s="27"/>
      <c r="H289" s="22"/>
      <c r="I289" s="171"/>
      <c r="J289" s="27"/>
      <c r="K289" s="291"/>
    </row>
    <row r="290" spans="1:11" x14ac:dyDescent="0.3">
      <c r="A290" s="76"/>
      <c r="B290" s="73"/>
      <c r="C290" s="53"/>
      <c r="D290" s="20"/>
      <c r="E290" s="20"/>
      <c r="F290" s="60"/>
      <c r="G290" s="148"/>
      <c r="H290" s="100"/>
      <c r="I290" s="171"/>
      <c r="J290" s="27"/>
      <c r="K290" s="291"/>
    </row>
    <row r="291" spans="1:11" x14ac:dyDescent="0.3">
      <c r="A291" s="76"/>
      <c r="B291" s="73"/>
      <c r="C291" s="53"/>
      <c r="D291" s="20"/>
      <c r="E291" s="20"/>
      <c r="F291" s="60"/>
      <c r="G291" s="29"/>
      <c r="H291" s="31"/>
      <c r="I291" s="172"/>
      <c r="J291" s="29"/>
      <c r="K291" s="282"/>
    </row>
    <row r="292" spans="1:11" x14ac:dyDescent="0.3">
      <c r="A292" s="76"/>
      <c r="B292" s="20"/>
      <c r="C292" s="53"/>
      <c r="D292" s="20"/>
      <c r="E292" s="20"/>
      <c r="F292" s="60"/>
      <c r="G292" s="149"/>
      <c r="H292" s="55"/>
      <c r="I292" s="172"/>
      <c r="J292" s="27"/>
      <c r="K292" s="291"/>
    </row>
    <row r="293" spans="1:11" x14ac:dyDescent="0.3">
      <c r="A293" s="76"/>
      <c r="B293" s="117"/>
      <c r="C293" s="20"/>
      <c r="D293" s="21"/>
      <c r="E293" s="20"/>
      <c r="F293" s="60"/>
      <c r="G293" s="29"/>
      <c r="H293" s="31"/>
      <c r="I293" s="172"/>
      <c r="J293" s="29"/>
      <c r="K293" s="282"/>
    </row>
    <row r="294" spans="1:11" x14ac:dyDescent="0.3">
      <c r="A294" s="76"/>
      <c r="B294" s="73"/>
      <c r="C294" s="20"/>
      <c r="D294" s="21"/>
      <c r="E294" s="20"/>
      <c r="F294" s="60"/>
      <c r="G294" s="149"/>
      <c r="H294" s="118"/>
      <c r="I294" s="171"/>
      <c r="J294" s="27"/>
      <c r="K294" s="291"/>
    </row>
    <row r="295" spans="1:11" x14ac:dyDescent="0.3">
      <c r="A295" s="76"/>
      <c r="B295" s="73"/>
      <c r="C295" s="20"/>
      <c r="D295" s="21"/>
      <c r="E295" s="20"/>
      <c r="F295" s="60"/>
      <c r="G295" s="150"/>
      <c r="H295" s="119"/>
      <c r="I295" s="172"/>
      <c r="J295" s="27"/>
      <c r="K295" s="291"/>
    </row>
    <row r="296" spans="1:11" x14ac:dyDescent="0.3">
      <c r="A296" s="76"/>
      <c r="B296" s="20"/>
      <c r="C296" s="20"/>
      <c r="D296" s="21"/>
      <c r="E296" s="20"/>
      <c r="F296" s="21"/>
      <c r="G296" s="150"/>
      <c r="H296" s="119"/>
      <c r="I296" s="172"/>
      <c r="J296" s="27"/>
      <c r="K296" s="291"/>
    </row>
    <row r="297" spans="1:11" x14ac:dyDescent="0.3">
      <c r="A297" s="76"/>
      <c r="B297" s="117"/>
      <c r="C297" s="20"/>
      <c r="D297" s="21"/>
      <c r="E297" s="20"/>
      <c r="F297" s="21"/>
      <c r="G297" s="29"/>
      <c r="H297" s="31"/>
      <c r="I297" s="172"/>
      <c r="J297" s="29"/>
      <c r="K297" s="282"/>
    </row>
    <row r="298" spans="1:11" x14ac:dyDescent="0.3">
      <c r="A298" s="681"/>
      <c r="B298" s="117"/>
      <c r="C298" s="20"/>
      <c r="D298" s="21"/>
      <c r="E298" s="20"/>
      <c r="F298" s="21"/>
      <c r="G298" s="29"/>
      <c r="H298" s="31"/>
      <c r="I298" s="172"/>
      <c r="J298" s="29"/>
      <c r="K298" s="683"/>
    </row>
    <row r="299" spans="1:11" x14ac:dyDescent="0.3">
      <c r="A299" s="681"/>
      <c r="B299" s="117"/>
      <c r="C299" s="20"/>
      <c r="D299" s="21"/>
      <c r="E299" s="20"/>
      <c r="F299" s="21"/>
      <c r="G299" s="29"/>
      <c r="H299" s="31"/>
      <c r="I299" s="172"/>
      <c r="J299" s="29"/>
      <c r="K299" s="683"/>
    </row>
    <row r="300" spans="1:11" x14ac:dyDescent="0.3">
      <c r="A300" s="76"/>
      <c r="B300" s="117"/>
      <c r="C300" s="20"/>
      <c r="D300" s="21"/>
      <c r="E300" s="20"/>
      <c r="F300" s="21"/>
      <c r="G300" s="29"/>
      <c r="H300" s="31"/>
      <c r="I300" s="172"/>
      <c r="J300" s="29"/>
      <c r="K300" s="282"/>
    </row>
    <row r="301" spans="1:11" x14ac:dyDescent="0.3">
      <c r="A301" s="76"/>
      <c r="B301" s="117"/>
      <c r="C301" s="20"/>
      <c r="D301" s="21"/>
      <c r="E301" s="20"/>
      <c r="F301" s="21"/>
      <c r="G301" s="29"/>
      <c r="H301" s="31"/>
      <c r="I301" s="172"/>
      <c r="J301" s="29"/>
      <c r="K301" s="282"/>
    </row>
    <row r="302" spans="1:11" x14ac:dyDescent="0.3">
      <c r="A302" s="76"/>
      <c r="B302" s="73"/>
      <c r="C302" s="20"/>
      <c r="D302" s="21"/>
      <c r="E302" s="20"/>
      <c r="F302" s="21"/>
      <c r="G302" s="29"/>
      <c r="H302" s="31"/>
      <c r="I302" s="172"/>
      <c r="J302" s="29"/>
      <c r="K302" s="282"/>
    </row>
    <row r="303" spans="1:11" x14ac:dyDescent="0.3">
      <c r="A303" s="200"/>
      <c r="B303" s="40"/>
      <c r="C303" s="40"/>
      <c r="D303" s="39"/>
      <c r="E303" s="40"/>
      <c r="F303" s="39"/>
      <c r="G303" s="140"/>
      <c r="H303" s="41"/>
      <c r="I303" s="173"/>
      <c r="J303" s="80"/>
      <c r="K303" s="292"/>
    </row>
    <row r="304" spans="1:11" x14ac:dyDescent="0.3">
      <c r="A304" s="67"/>
      <c r="B304" s="43"/>
      <c r="C304" s="43"/>
      <c r="D304" s="43"/>
      <c r="E304" s="43"/>
      <c r="F304" s="1" t="s">
        <v>54</v>
      </c>
      <c r="G304" s="67"/>
      <c r="H304" s="44"/>
      <c r="I304" s="174"/>
      <c r="J304" s="67"/>
      <c r="K304" s="67"/>
    </row>
    <row r="305" spans="1:11" x14ac:dyDescent="0.3">
      <c r="A305" s="783" t="s">
        <v>93</v>
      </c>
      <c r="B305" s="783"/>
      <c r="C305" s="783"/>
      <c r="D305" s="783"/>
      <c r="E305" s="783"/>
      <c r="F305" s="783"/>
      <c r="G305" s="783"/>
      <c r="H305" s="783"/>
      <c r="I305" s="783"/>
      <c r="J305" s="783"/>
      <c r="K305" s="783"/>
    </row>
    <row r="306" spans="1:11" x14ac:dyDescent="0.3">
      <c r="A306" s="783" t="s">
        <v>0</v>
      </c>
      <c r="B306" s="783"/>
      <c r="C306" s="783"/>
      <c r="D306" s="783"/>
      <c r="E306" s="783"/>
      <c r="F306" s="783"/>
      <c r="G306" s="783"/>
      <c r="H306" s="783"/>
      <c r="I306" s="783"/>
      <c r="J306" s="783"/>
      <c r="K306" s="783"/>
    </row>
    <row r="307" spans="1:11" x14ac:dyDescent="0.3">
      <c r="A307" s="226" t="s">
        <v>1</v>
      </c>
      <c r="B307" s="226"/>
      <c r="C307" s="226"/>
      <c r="D307" s="226"/>
      <c r="E307" s="226"/>
      <c r="F307" s="226"/>
      <c r="G307" s="226"/>
      <c r="H307" s="226"/>
      <c r="I307" s="226"/>
      <c r="J307" s="226"/>
      <c r="K307" s="298"/>
    </row>
    <row r="308" spans="1:11" x14ac:dyDescent="0.3">
      <c r="A308" s="799" t="s">
        <v>135</v>
      </c>
      <c r="B308" s="799"/>
      <c r="C308" s="799"/>
      <c r="D308" s="799"/>
      <c r="E308" s="799"/>
      <c r="F308" s="799"/>
      <c r="G308" s="799"/>
      <c r="H308" s="799"/>
      <c r="I308" s="799"/>
      <c r="J308" s="799"/>
      <c r="K308" s="799"/>
    </row>
    <row r="309" spans="1:11" x14ac:dyDescent="0.3">
      <c r="A309" s="798" t="s">
        <v>136</v>
      </c>
      <c r="B309" s="798"/>
      <c r="C309" s="798"/>
      <c r="D309" s="798"/>
      <c r="E309" s="798"/>
      <c r="F309" s="798"/>
      <c r="G309" s="798"/>
      <c r="H309" s="798"/>
      <c r="I309" s="798"/>
      <c r="J309" s="798"/>
      <c r="K309" s="798"/>
    </row>
    <row r="310" spans="1:11" x14ac:dyDescent="0.3">
      <c r="A310" s="673" t="s">
        <v>478</v>
      </c>
      <c r="B310" s="673"/>
      <c r="C310" s="673"/>
      <c r="D310" s="673"/>
      <c r="E310" s="673"/>
      <c r="F310" s="673"/>
      <c r="G310" s="673"/>
      <c r="H310" s="673"/>
      <c r="I310" s="673"/>
      <c r="J310" s="673"/>
      <c r="K310" s="674"/>
    </row>
    <row r="311" spans="1:11" x14ac:dyDescent="0.3">
      <c r="A311" s="800" t="s">
        <v>184</v>
      </c>
      <c r="B311" s="800"/>
      <c r="C311" s="800"/>
      <c r="D311" s="800"/>
      <c r="E311" s="800"/>
      <c r="F311" s="800"/>
      <c r="G311" s="800"/>
      <c r="H311" s="800"/>
      <c r="I311" s="800"/>
      <c r="J311" s="800"/>
      <c r="K311" s="800"/>
    </row>
    <row r="312" spans="1:11" x14ac:dyDescent="0.3">
      <c r="A312" s="138" t="s">
        <v>2</v>
      </c>
      <c r="B312" s="5" t="s">
        <v>3</v>
      </c>
      <c r="C312" s="795" t="s">
        <v>4</v>
      </c>
      <c r="D312" s="796"/>
      <c r="E312" s="796"/>
      <c r="F312" s="797"/>
      <c r="G312" s="5" t="s">
        <v>5</v>
      </c>
      <c r="H312" s="6" t="s">
        <v>6</v>
      </c>
      <c r="I312" s="168" t="s">
        <v>7</v>
      </c>
      <c r="J312" s="5" t="s">
        <v>8</v>
      </c>
      <c r="K312" s="288" t="s">
        <v>9</v>
      </c>
    </row>
    <row r="313" spans="1:11" x14ac:dyDescent="0.3">
      <c r="A313" s="153"/>
      <c r="B313" s="14"/>
      <c r="C313" s="11" t="s">
        <v>10</v>
      </c>
      <c r="D313" s="12" t="s">
        <v>11</v>
      </c>
      <c r="E313" s="11" t="s">
        <v>12</v>
      </c>
      <c r="F313" s="12" t="s">
        <v>13</v>
      </c>
      <c r="G313" s="134"/>
      <c r="H313" s="49" t="s">
        <v>14</v>
      </c>
      <c r="I313" s="169"/>
      <c r="J313" s="134"/>
      <c r="K313" s="289"/>
    </row>
    <row r="314" spans="1:11" x14ac:dyDescent="0.3">
      <c r="A314" s="96"/>
      <c r="B314" s="154"/>
      <c r="C314" s="16"/>
      <c r="D314" s="16"/>
      <c r="E314" s="16"/>
      <c r="F314" s="51"/>
      <c r="G314" s="69"/>
      <c r="H314" s="18"/>
      <c r="I314" s="170"/>
      <c r="J314" s="69"/>
      <c r="K314" s="290"/>
    </row>
    <row r="315" spans="1:11" x14ac:dyDescent="0.3">
      <c r="A315" s="76">
        <v>21</v>
      </c>
      <c r="B315" s="129" t="s">
        <v>185</v>
      </c>
      <c r="C315" s="21" t="s">
        <v>265</v>
      </c>
      <c r="D315" s="20"/>
      <c r="E315" s="20"/>
      <c r="F315" s="60"/>
      <c r="G315" s="27" t="s">
        <v>186</v>
      </c>
      <c r="H315" s="128">
        <v>19200</v>
      </c>
      <c r="I315" s="171" t="s">
        <v>506</v>
      </c>
      <c r="J315" s="27">
        <v>1</v>
      </c>
      <c r="K315" s="291" t="s">
        <v>25</v>
      </c>
    </row>
    <row r="316" spans="1:11" x14ac:dyDescent="0.3">
      <c r="A316" s="76"/>
      <c r="B316" s="24"/>
      <c r="C316" s="53"/>
      <c r="D316" s="20"/>
      <c r="E316" s="20"/>
      <c r="F316" s="60"/>
      <c r="G316" s="47"/>
      <c r="H316" s="55"/>
      <c r="I316" s="171"/>
      <c r="J316" s="125"/>
      <c r="K316" s="291"/>
    </row>
    <row r="317" spans="1:11" x14ac:dyDescent="0.3">
      <c r="A317" s="76"/>
      <c r="B317" s="53"/>
      <c r="C317" s="53"/>
      <c r="D317" s="20"/>
      <c r="E317" s="20"/>
      <c r="F317" s="60"/>
      <c r="G317" s="29"/>
      <c r="H317" s="31"/>
      <c r="I317" s="172"/>
      <c r="J317" s="29"/>
      <c r="K317" s="282"/>
    </row>
    <row r="318" spans="1:11" x14ac:dyDescent="0.3">
      <c r="A318" s="76"/>
      <c r="B318" s="20"/>
      <c r="C318" s="53"/>
      <c r="D318" s="20"/>
      <c r="E318" s="20"/>
      <c r="F318" s="60"/>
      <c r="G318" s="29"/>
      <c r="H318" s="31"/>
      <c r="I318" s="172"/>
      <c r="J318" s="29"/>
      <c r="K318" s="282"/>
    </row>
    <row r="319" spans="1:11" x14ac:dyDescent="0.3">
      <c r="A319" s="76"/>
      <c r="B319" s="20"/>
      <c r="C319" s="53"/>
      <c r="D319" s="20"/>
      <c r="E319" s="20"/>
      <c r="F319" s="60"/>
      <c r="G319" s="149"/>
      <c r="H319" s="128"/>
      <c r="I319" s="172"/>
      <c r="J319" s="27"/>
      <c r="K319" s="291"/>
    </row>
    <row r="320" spans="1:11" x14ac:dyDescent="0.3">
      <c r="A320" s="76"/>
      <c r="B320" s="20"/>
      <c r="C320" s="20"/>
      <c r="D320" s="21"/>
      <c r="E320" s="20"/>
      <c r="F320" s="60"/>
      <c r="G320" s="47"/>
      <c r="H320" s="55"/>
      <c r="I320" s="171"/>
      <c r="J320" s="125"/>
      <c r="K320" s="291"/>
    </row>
    <row r="321" spans="1:11" x14ac:dyDescent="0.3">
      <c r="A321" s="76"/>
      <c r="B321" s="73"/>
      <c r="C321" s="20"/>
      <c r="D321" s="21"/>
      <c r="E321" s="20"/>
      <c r="F321" s="60"/>
      <c r="G321" s="29"/>
      <c r="H321" s="31"/>
      <c r="I321" s="172"/>
      <c r="J321" s="72"/>
      <c r="K321" s="282"/>
    </row>
    <row r="322" spans="1:11" x14ac:dyDescent="0.3">
      <c r="A322" s="76"/>
      <c r="B322" s="20"/>
      <c r="C322" s="20"/>
      <c r="D322" s="21"/>
      <c r="E322" s="20"/>
      <c r="F322" s="60"/>
      <c r="G322" s="150"/>
      <c r="H322" s="119"/>
      <c r="I322" s="172"/>
      <c r="J322" s="27"/>
      <c r="K322" s="291"/>
    </row>
    <row r="323" spans="1:11" x14ac:dyDescent="0.3">
      <c r="A323" s="76"/>
      <c r="B323" s="20"/>
      <c r="C323" s="20"/>
      <c r="D323" s="21"/>
      <c r="E323" s="20"/>
      <c r="F323" s="21"/>
      <c r="G323" s="29"/>
      <c r="H323" s="31"/>
      <c r="I323" s="172"/>
      <c r="J323" s="29"/>
      <c r="K323" s="282"/>
    </row>
    <row r="324" spans="1:11" x14ac:dyDescent="0.3">
      <c r="A324" s="681"/>
      <c r="B324" s="20"/>
      <c r="C324" s="20"/>
      <c r="D324" s="21"/>
      <c r="E324" s="20"/>
      <c r="F324" s="21"/>
      <c r="G324" s="29"/>
      <c r="H324" s="31"/>
      <c r="I324" s="172"/>
      <c r="J324" s="29"/>
      <c r="K324" s="683"/>
    </row>
    <row r="325" spans="1:11" x14ac:dyDescent="0.3">
      <c r="A325" s="29"/>
      <c r="B325" s="126"/>
      <c r="C325" s="20"/>
      <c r="D325" s="20"/>
      <c r="E325" s="20"/>
      <c r="F325" s="20"/>
      <c r="G325" s="29"/>
      <c r="H325" s="31"/>
      <c r="I325" s="161"/>
      <c r="J325" s="29"/>
      <c r="K325" s="29"/>
    </row>
    <row r="326" spans="1:11" x14ac:dyDescent="0.3">
      <c r="A326" s="155"/>
      <c r="B326" s="129"/>
      <c r="C326" s="129"/>
      <c r="D326" s="129"/>
      <c r="E326" s="129"/>
      <c r="F326" s="129"/>
      <c r="G326" s="155"/>
      <c r="H326" s="130"/>
      <c r="I326" s="175"/>
      <c r="J326" s="155"/>
      <c r="K326" s="155"/>
    </row>
    <row r="327" spans="1:11" ht="23.25" customHeight="1" x14ac:dyDescent="0.3">
      <c r="A327" s="29"/>
      <c r="B327" s="20"/>
      <c r="C327" s="20"/>
      <c r="D327" s="20"/>
      <c r="E327" s="20"/>
      <c r="F327" s="20"/>
      <c r="G327" s="29"/>
      <c r="H327" s="31"/>
      <c r="I327" s="161"/>
      <c r="J327" s="29"/>
      <c r="K327" s="29"/>
    </row>
    <row r="328" spans="1:11" ht="23.25" customHeight="1" x14ac:dyDescent="0.3">
      <c r="A328" s="155"/>
      <c r="B328" s="129"/>
      <c r="C328" s="129"/>
      <c r="D328" s="129"/>
      <c r="E328" s="129"/>
      <c r="F328" s="129"/>
      <c r="G328" s="155"/>
      <c r="H328" s="130"/>
      <c r="I328" s="175"/>
      <c r="J328" s="155"/>
      <c r="K328" s="155"/>
    </row>
    <row r="329" spans="1:11" x14ac:dyDescent="0.3">
      <c r="A329" s="80"/>
      <c r="B329" s="40"/>
      <c r="C329" s="40"/>
      <c r="D329" s="40"/>
      <c r="E329" s="40"/>
      <c r="F329" s="40"/>
      <c r="G329" s="80"/>
      <c r="H329" s="41"/>
      <c r="I329" s="167"/>
      <c r="J329" s="80"/>
      <c r="K329" s="80"/>
    </row>
    <row r="330" spans="1:11" ht="16.5" customHeight="1" x14ac:dyDescent="0.3">
      <c r="A330" s="67"/>
      <c r="B330" s="43"/>
      <c r="C330" s="43"/>
      <c r="D330" s="43"/>
      <c r="E330" s="43">
        <v>13</v>
      </c>
      <c r="F330" s="43"/>
      <c r="G330" s="67"/>
      <c r="H330" s="44"/>
      <c r="I330" s="174"/>
      <c r="J330" s="67"/>
      <c r="K330" s="67"/>
    </row>
    <row r="331" spans="1:11" ht="16.5" customHeight="1" x14ac:dyDescent="0.3">
      <c r="A331" s="792" t="s">
        <v>93</v>
      </c>
      <c r="B331" s="792"/>
      <c r="C331" s="792"/>
      <c r="D331" s="792"/>
      <c r="E331" s="792"/>
      <c r="F331" s="792"/>
      <c r="G331" s="792"/>
      <c r="H331" s="792"/>
      <c r="I331" s="792"/>
      <c r="J331" s="792"/>
      <c r="K331" s="792"/>
    </row>
    <row r="332" spans="1:11" ht="16.5" customHeight="1" x14ac:dyDescent="0.3">
      <c r="A332" s="792" t="s">
        <v>0</v>
      </c>
      <c r="B332" s="792"/>
      <c r="C332" s="792"/>
      <c r="D332" s="792"/>
      <c r="E332" s="792"/>
      <c r="F332" s="792"/>
      <c r="G332" s="792"/>
      <c r="H332" s="792"/>
      <c r="I332" s="792"/>
      <c r="J332" s="792"/>
      <c r="K332" s="792"/>
    </row>
    <row r="333" spans="1:11" ht="16.5" customHeight="1" x14ac:dyDescent="0.3">
      <c r="A333" s="793" t="s">
        <v>1</v>
      </c>
      <c r="B333" s="793"/>
      <c r="C333" s="793"/>
      <c r="D333" s="793"/>
      <c r="E333" s="793"/>
      <c r="F333" s="793"/>
      <c r="G333" s="793"/>
      <c r="H333" s="793"/>
      <c r="I333" s="793"/>
      <c r="J333" s="793"/>
      <c r="K333" s="793"/>
    </row>
    <row r="334" spans="1:11" ht="16.5" customHeight="1" x14ac:dyDescent="0.3">
      <c r="A334" s="665" t="s">
        <v>105</v>
      </c>
      <c r="B334" s="665"/>
      <c r="C334" s="665"/>
      <c r="D334" s="665"/>
      <c r="E334" s="665"/>
      <c r="F334" s="665"/>
      <c r="G334" s="665"/>
      <c r="H334" s="665"/>
      <c r="I334" s="665"/>
      <c r="J334" s="665"/>
      <c r="K334" s="295"/>
    </row>
    <row r="335" spans="1:11" ht="16.5" customHeight="1" x14ac:dyDescent="0.3">
      <c r="A335" s="798" t="s">
        <v>174</v>
      </c>
      <c r="B335" s="798"/>
      <c r="C335" s="798"/>
      <c r="D335" s="798"/>
      <c r="E335" s="798"/>
      <c r="F335" s="798"/>
      <c r="G335" s="798"/>
      <c r="H335" s="798"/>
      <c r="I335" s="798"/>
      <c r="J335" s="798"/>
      <c r="K335" s="798"/>
    </row>
    <row r="336" spans="1:11" ht="16.5" customHeight="1" x14ac:dyDescent="0.3">
      <c r="A336" s="673" t="s">
        <v>479</v>
      </c>
      <c r="B336" s="236"/>
      <c r="C336" s="673"/>
      <c r="D336" s="673"/>
      <c r="E336" s="673"/>
      <c r="F336" s="673"/>
      <c r="G336" s="673"/>
      <c r="H336" s="673"/>
      <c r="I336" s="673"/>
      <c r="J336" s="673"/>
      <c r="K336" s="674"/>
    </row>
    <row r="337" spans="1:11" ht="16.5" customHeight="1" x14ac:dyDescent="0.3">
      <c r="A337" s="138" t="s">
        <v>2</v>
      </c>
      <c r="B337" s="5" t="s">
        <v>3</v>
      </c>
      <c r="C337" s="795" t="s">
        <v>4</v>
      </c>
      <c r="D337" s="796"/>
      <c r="E337" s="796"/>
      <c r="F337" s="797"/>
      <c r="G337" s="5" t="s">
        <v>5</v>
      </c>
      <c r="H337" s="6" t="s">
        <v>6</v>
      </c>
      <c r="I337" s="168" t="s">
        <v>7</v>
      </c>
      <c r="J337" s="5" t="s">
        <v>8</v>
      </c>
      <c r="K337" s="288" t="s">
        <v>9</v>
      </c>
    </row>
    <row r="338" spans="1:11" ht="16.5" customHeight="1" x14ac:dyDescent="0.3">
      <c r="A338" s="153"/>
      <c r="B338" s="14"/>
      <c r="C338" s="11" t="s">
        <v>10</v>
      </c>
      <c r="D338" s="12" t="s">
        <v>11</v>
      </c>
      <c r="E338" s="11" t="s">
        <v>12</v>
      </c>
      <c r="F338" s="12" t="s">
        <v>13</v>
      </c>
      <c r="G338" s="134"/>
      <c r="H338" s="49" t="s">
        <v>14</v>
      </c>
      <c r="I338" s="169"/>
      <c r="J338" s="134"/>
      <c r="K338" s="289"/>
    </row>
    <row r="339" spans="1:11" ht="16.5" customHeight="1" x14ac:dyDescent="0.3">
      <c r="A339" s="69"/>
      <c r="B339" s="232" t="s">
        <v>175</v>
      </c>
      <c r="C339" s="17"/>
      <c r="D339" s="16"/>
      <c r="E339" s="17"/>
      <c r="F339" s="98"/>
      <c r="G339" s="145"/>
      <c r="H339" s="99"/>
      <c r="I339" s="165"/>
      <c r="J339" s="69"/>
      <c r="K339" s="290"/>
    </row>
    <row r="340" spans="1:11" ht="16.5" customHeight="1" x14ac:dyDescent="0.3">
      <c r="A340" s="29">
        <v>18</v>
      </c>
      <c r="B340" s="129" t="s">
        <v>176</v>
      </c>
      <c r="C340" s="97"/>
      <c r="D340" s="29"/>
      <c r="E340" s="21"/>
      <c r="F340" s="20"/>
      <c r="G340" s="107"/>
      <c r="H340" s="146"/>
      <c r="I340" s="172"/>
      <c r="J340" s="29"/>
      <c r="K340" s="663"/>
    </row>
    <row r="341" spans="1:11" ht="16.5" customHeight="1" x14ac:dyDescent="0.3">
      <c r="A341" s="29"/>
      <c r="B341" s="24" t="s">
        <v>177</v>
      </c>
      <c r="C341" s="97"/>
      <c r="D341" s="29"/>
      <c r="E341" s="21"/>
      <c r="F341" s="20"/>
      <c r="G341" s="279" t="s">
        <v>281</v>
      </c>
      <c r="H341" s="146">
        <v>107500</v>
      </c>
      <c r="I341" s="172" t="s">
        <v>507</v>
      </c>
      <c r="J341" s="29">
        <v>2</v>
      </c>
      <c r="K341" s="663" t="s">
        <v>238</v>
      </c>
    </row>
    <row r="342" spans="1:11" ht="16.5" customHeight="1" x14ac:dyDescent="0.3">
      <c r="A342" s="29"/>
      <c r="B342" s="20" t="s">
        <v>284</v>
      </c>
      <c r="C342" s="784" t="s">
        <v>285</v>
      </c>
      <c r="D342" s="794"/>
      <c r="E342" s="785"/>
      <c r="F342" s="20"/>
      <c r="G342" s="664"/>
      <c r="H342" s="31">
        <v>2200</v>
      </c>
      <c r="I342" s="174"/>
      <c r="J342" s="29"/>
      <c r="K342" s="663"/>
    </row>
    <row r="343" spans="1:11" ht="16.5" customHeight="1" x14ac:dyDescent="0.3">
      <c r="A343" s="29"/>
      <c r="B343" s="20" t="s">
        <v>279</v>
      </c>
      <c r="C343" s="784" t="s">
        <v>282</v>
      </c>
      <c r="D343" s="794"/>
      <c r="E343" s="785"/>
      <c r="F343" s="20" t="s">
        <v>37</v>
      </c>
      <c r="G343" s="144">
        <v>3</v>
      </c>
      <c r="H343" s="74">
        <f>G343*3900</f>
        <v>11700</v>
      </c>
      <c r="I343" s="353" t="s">
        <v>323</v>
      </c>
      <c r="J343" s="29"/>
      <c r="K343" s="663"/>
    </row>
    <row r="344" spans="1:11" ht="16.5" customHeight="1" x14ac:dyDescent="0.3">
      <c r="A344" s="29"/>
      <c r="B344" s="101" t="s">
        <v>286</v>
      </c>
      <c r="C344" s="21"/>
      <c r="D344" s="29"/>
      <c r="E344" s="21"/>
      <c r="F344" s="20" t="str">
        <f t="shared" ref="F344:F358" si="3">F234</f>
        <v>เสนา</v>
      </c>
      <c r="G344" s="664">
        <v>2</v>
      </c>
      <c r="H344" s="74">
        <f t="shared" ref="H344:H358" si="4">G344*3900</f>
        <v>7800</v>
      </c>
      <c r="I344" s="172"/>
      <c r="J344" s="29"/>
      <c r="K344" s="663"/>
    </row>
    <row r="345" spans="1:11" ht="16.5" customHeight="1" x14ac:dyDescent="0.3">
      <c r="A345" s="29"/>
      <c r="B345" s="87"/>
      <c r="C345" s="21"/>
      <c r="D345" s="29"/>
      <c r="E345" s="21"/>
      <c r="F345" s="20" t="str">
        <f t="shared" si="3"/>
        <v>บางบาล</v>
      </c>
      <c r="G345" s="664">
        <v>1</v>
      </c>
      <c r="H345" s="74">
        <f t="shared" si="4"/>
        <v>3900</v>
      </c>
      <c r="I345" s="172"/>
      <c r="J345" s="29"/>
      <c r="K345" s="663"/>
    </row>
    <row r="346" spans="1:11" ht="16.5" customHeight="1" x14ac:dyDescent="0.3">
      <c r="A346" s="29"/>
      <c r="B346" s="87"/>
      <c r="C346" s="21"/>
      <c r="D346" s="29"/>
      <c r="E346" s="102"/>
      <c r="F346" s="20" t="str">
        <f t="shared" si="3"/>
        <v>ผักไห่</v>
      </c>
      <c r="G346" s="664">
        <v>1</v>
      </c>
      <c r="H346" s="74">
        <f t="shared" si="4"/>
        <v>3900</v>
      </c>
      <c r="I346" s="172"/>
      <c r="J346" s="29"/>
      <c r="K346" s="663"/>
    </row>
    <row r="347" spans="1:11" ht="16.5" customHeight="1" x14ac:dyDescent="0.3">
      <c r="A347" s="29"/>
      <c r="B347" s="87"/>
      <c r="C347" s="21"/>
      <c r="D347" s="29"/>
      <c r="E347" s="102"/>
      <c r="F347" s="20" t="str">
        <f t="shared" si="3"/>
        <v>บางปะอิน</v>
      </c>
      <c r="G347" s="664">
        <v>2</v>
      </c>
      <c r="H347" s="74">
        <f t="shared" si="4"/>
        <v>7800</v>
      </c>
      <c r="I347" s="172"/>
      <c r="J347" s="29"/>
      <c r="K347" s="663"/>
    </row>
    <row r="348" spans="1:11" ht="16.5" customHeight="1" x14ac:dyDescent="0.3">
      <c r="A348" s="29"/>
      <c r="B348" s="87"/>
      <c r="C348" s="21"/>
      <c r="D348" s="29"/>
      <c r="E348" s="102"/>
      <c r="F348" s="20" t="str">
        <f t="shared" si="3"/>
        <v>บางไทร</v>
      </c>
      <c r="G348" s="664">
        <v>3</v>
      </c>
      <c r="H348" s="74">
        <f t="shared" si="4"/>
        <v>11700</v>
      </c>
      <c r="I348" s="172"/>
      <c r="J348" s="29"/>
      <c r="K348" s="663"/>
    </row>
    <row r="349" spans="1:11" ht="16.5" customHeight="1" x14ac:dyDescent="0.3">
      <c r="A349" s="29"/>
      <c r="B349" s="87"/>
      <c r="C349" s="21"/>
      <c r="D349" s="29"/>
      <c r="E349" s="102"/>
      <c r="F349" s="20" t="str">
        <f t="shared" si="3"/>
        <v>บางซ้าย</v>
      </c>
      <c r="G349" s="664">
        <v>1</v>
      </c>
      <c r="H349" s="74">
        <f t="shared" si="4"/>
        <v>3900</v>
      </c>
      <c r="I349" s="172"/>
      <c r="J349" s="29"/>
      <c r="K349" s="663"/>
    </row>
    <row r="350" spans="1:11" ht="16.5" customHeight="1" x14ac:dyDescent="0.3">
      <c r="A350" s="29"/>
      <c r="B350" s="87"/>
      <c r="C350" s="21"/>
      <c r="D350" s="29"/>
      <c r="E350" s="102"/>
      <c r="F350" s="20" t="str">
        <f t="shared" si="3"/>
        <v>ลาดบัวหลวง</v>
      </c>
      <c r="G350" s="664">
        <v>2</v>
      </c>
      <c r="H350" s="74">
        <f t="shared" si="4"/>
        <v>7800</v>
      </c>
      <c r="I350" s="172"/>
      <c r="J350" s="29"/>
      <c r="K350" s="663"/>
    </row>
    <row r="351" spans="1:11" ht="16.5" customHeight="1" x14ac:dyDescent="0.3">
      <c r="A351" s="29"/>
      <c r="B351" s="87"/>
      <c r="C351" s="21"/>
      <c r="D351" s="29"/>
      <c r="E351" s="102"/>
      <c r="F351" s="20" t="str">
        <f t="shared" si="3"/>
        <v>วังน้อย</v>
      </c>
      <c r="G351" s="664">
        <v>2</v>
      </c>
      <c r="H351" s="74">
        <f t="shared" si="4"/>
        <v>7800</v>
      </c>
      <c r="I351" s="172"/>
      <c r="J351" s="29"/>
      <c r="K351" s="663"/>
    </row>
    <row r="352" spans="1:11" ht="16.5" customHeight="1" x14ac:dyDescent="0.3">
      <c r="A352" s="29"/>
      <c r="B352" s="87"/>
      <c r="C352" s="21"/>
      <c r="D352" s="29"/>
      <c r="E352" s="102"/>
      <c r="F352" s="20" t="str">
        <f t="shared" si="3"/>
        <v>อุทัย</v>
      </c>
      <c r="G352" s="664">
        <v>2</v>
      </c>
      <c r="H352" s="74">
        <f t="shared" si="4"/>
        <v>7800</v>
      </c>
      <c r="I352" s="172"/>
      <c r="J352" s="29"/>
      <c r="K352" s="663"/>
    </row>
    <row r="353" spans="1:11" ht="16.5" customHeight="1" x14ac:dyDescent="0.3">
      <c r="A353" s="29"/>
      <c r="B353" s="20"/>
      <c r="C353" s="21"/>
      <c r="D353" s="29"/>
      <c r="E353" s="21"/>
      <c r="F353" s="20" t="str">
        <f t="shared" si="3"/>
        <v>ภาชี</v>
      </c>
      <c r="G353" s="147">
        <v>2</v>
      </c>
      <c r="H353" s="74">
        <f t="shared" si="4"/>
        <v>7800</v>
      </c>
      <c r="I353" s="172"/>
      <c r="J353" s="29"/>
      <c r="K353" s="663"/>
    </row>
    <row r="354" spans="1:11" ht="16.5" customHeight="1" x14ac:dyDescent="0.3">
      <c r="A354" s="29"/>
      <c r="B354" s="20"/>
      <c r="C354" s="21"/>
      <c r="D354" s="29"/>
      <c r="E354" s="21"/>
      <c r="F354" s="20" t="str">
        <f t="shared" si="3"/>
        <v>นครหลวง</v>
      </c>
      <c r="G354" s="147">
        <v>1</v>
      </c>
      <c r="H354" s="74">
        <f t="shared" si="4"/>
        <v>3900</v>
      </c>
      <c r="I354" s="172"/>
      <c r="J354" s="29"/>
      <c r="K354" s="663"/>
    </row>
    <row r="355" spans="1:11" ht="16.5" customHeight="1" x14ac:dyDescent="0.3">
      <c r="A355" s="155"/>
      <c r="B355" s="129"/>
      <c r="C355" s="272"/>
      <c r="D355" s="155"/>
      <c r="E355" s="272"/>
      <c r="F355" s="280" t="str">
        <f t="shared" si="3"/>
        <v>บางปะหัน</v>
      </c>
      <c r="G355" s="29">
        <v>1</v>
      </c>
      <c r="H355" s="74">
        <f t="shared" si="4"/>
        <v>3900</v>
      </c>
      <c r="I355" s="242"/>
      <c r="J355" s="155"/>
      <c r="K355" s="296"/>
    </row>
    <row r="356" spans="1:11" ht="16.5" customHeight="1" x14ac:dyDescent="0.3">
      <c r="A356" s="155"/>
      <c r="B356" s="129"/>
      <c r="C356" s="272"/>
      <c r="D356" s="155"/>
      <c r="E356" s="272"/>
      <c r="F356" s="20" t="str">
        <f t="shared" si="3"/>
        <v>ท่าเรือ</v>
      </c>
      <c r="G356" s="669">
        <v>1</v>
      </c>
      <c r="H356" s="74">
        <f t="shared" si="4"/>
        <v>3900</v>
      </c>
      <c r="I356" s="242"/>
      <c r="J356" s="155"/>
      <c r="K356" s="296"/>
    </row>
    <row r="357" spans="1:11" ht="16.5" customHeight="1" x14ac:dyDescent="0.3">
      <c r="A357" s="155"/>
      <c r="B357" s="129"/>
      <c r="C357" s="272"/>
      <c r="D357" s="155"/>
      <c r="E357" s="272"/>
      <c r="F357" s="20" t="str">
        <f t="shared" si="3"/>
        <v>มหาราช</v>
      </c>
      <c r="G357" s="29">
        <v>2</v>
      </c>
      <c r="H357" s="74">
        <f t="shared" si="4"/>
        <v>7800</v>
      </c>
      <c r="I357" s="242"/>
      <c r="J357" s="155"/>
      <c r="K357" s="296"/>
    </row>
    <row r="358" spans="1:11" ht="16.5" customHeight="1" x14ac:dyDescent="0.3">
      <c r="A358" s="80"/>
      <c r="B358" s="40"/>
      <c r="C358" s="39"/>
      <c r="D358" s="80"/>
      <c r="E358" s="39"/>
      <c r="F358" s="14" t="str">
        <f t="shared" si="3"/>
        <v>บ้านแพรก</v>
      </c>
      <c r="G358" s="670">
        <v>1</v>
      </c>
      <c r="H358" s="189">
        <f t="shared" si="4"/>
        <v>3900</v>
      </c>
      <c r="I358" s="173"/>
      <c r="J358" s="80"/>
      <c r="K358" s="292"/>
    </row>
    <row r="359" spans="1:11" x14ac:dyDescent="0.3">
      <c r="H359" s="281"/>
    </row>
  </sheetData>
  <mergeCells count="104">
    <mergeCell ref="A82:K82"/>
    <mergeCell ref="C12:E12"/>
    <mergeCell ref="C14:E14"/>
    <mergeCell ref="C17:E17"/>
    <mergeCell ref="C20:E20"/>
    <mergeCell ref="C38:E38"/>
    <mergeCell ref="C42:E42"/>
    <mergeCell ref="A33:K33"/>
    <mergeCell ref="A34:K34"/>
    <mergeCell ref="A29:K29"/>
    <mergeCell ref="A30:K30"/>
    <mergeCell ref="A31:K31"/>
    <mergeCell ref="A32:K32"/>
    <mergeCell ref="C61:F61"/>
    <mergeCell ref="C64:E64"/>
    <mergeCell ref="C66:E66"/>
    <mergeCell ref="A1:K1"/>
    <mergeCell ref="A2:K2"/>
    <mergeCell ref="A3:K3"/>
    <mergeCell ref="A4:K4"/>
    <mergeCell ref="A6:K6"/>
    <mergeCell ref="A145:A146"/>
    <mergeCell ref="B145:B146"/>
    <mergeCell ref="C8:F8"/>
    <mergeCell ref="C35:F35"/>
    <mergeCell ref="C87:F87"/>
    <mergeCell ref="A54:K54"/>
    <mergeCell ref="A55:K55"/>
    <mergeCell ref="A56:K56"/>
    <mergeCell ref="A57:K57"/>
    <mergeCell ref="A7:K7"/>
    <mergeCell ref="A28:K28"/>
    <mergeCell ref="C90:E90"/>
    <mergeCell ref="A138:K138"/>
    <mergeCell ref="A139:K139"/>
    <mergeCell ref="A140:K140"/>
    <mergeCell ref="A142:K142"/>
    <mergeCell ref="A60:K60"/>
    <mergeCell ref="A80:K80"/>
    <mergeCell ref="A81:K81"/>
    <mergeCell ref="A83:K83"/>
    <mergeCell ref="A84:K84"/>
    <mergeCell ref="A172:K172"/>
    <mergeCell ref="A193:K193"/>
    <mergeCell ref="A194:K194"/>
    <mergeCell ref="A196:K196"/>
    <mergeCell ref="A144:K144"/>
    <mergeCell ref="A166:K166"/>
    <mergeCell ref="A167:K167"/>
    <mergeCell ref="G153:G154"/>
    <mergeCell ref="J153:J154"/>
    <mergeCell ref="C177:E177"/>
    <mergeCell ref="C173:F173"/>
    <mergeCell ref="I153:I154"/>
    <mergeCell ref="K153:K154"/>
    <mergeCell ref="C154:F154"/>
    <mergeCell ref="C145:F145"/>
    <mergeCell ref="A110:K110"/>
    <mergeCell ref="A111:K111"/>
    <mergeCell ref="A112:K112"/>
    <mergeCell ref="A113:K113"/>
    <mergeCell ref="A114:K114"/>
    <mergeCell ref="C117:F117"/>
    <mergeCell ref="C342:E342"/>
    <mergeCell ref="C343:E343"/>
    <mergeCell ref="C233:E233"/>
    <mergeCell ref="A331:K331"/>
    <mergeCell ref="A332:K332"/>
    <mergeCell ref="A333:K333"/>
    <mergeCell ref="A335:K335"/>
    <mergeCell ref="C337:F337"/>
    <mergeCell ref="A308:K308"/>
    <mergeCell ref="A309:K309"/>
    <mergeCell ref="A311:K311"/>
    <mergeCell ref="A281:K281"/>
    <mergeCell ref="A283:K283"/>
    <mergeCell ref="A284:K284"/>
    <mergeCell ref="A254:K254"/>
    <mergeCell ref="A278:K278"/>
    <mergeCell ref="A279:K279"/>
    <mergeCell ref="A251:K251"/>
    <mergeCell ref="A252:K252"/>
    <mergeCell ref="A253:K253"/>
    <mergeCell ref="C312:F312"/>
    <mergeCell ref="C257:F257"/>
    <mergeCell ref="C285:F285"/>
    <mergeCell ref="A280:K280"/>
    <mergeCell ref="A306:K306"/>
    <mergeCell ref="C178:D178"/>
    <mergeCell ref="C181:D181"/>
    <mergeCell ref="C184:D184"/>
    <mergeCell ref="C232:E232"/>
    <mergeCell ref="A225:K225"/>
    <mergeCell ref="A197:K197"/>
    <mergeCell ref="A198:K198"/>
    <mergeCell ref="A199:K199"/>
    <mergeCell ref="A221:K221"/>
    <mergeCell ref="A222:K222"/>
    <mergeCell ref="A223:K223"/>
    <mergeCell ref="C203:E203"/>
    <mergeCell ref="C200:F200"/>
    <mergeCell ref="C227:F227"/>
    <mergeCell ref="A305:K305"/>
    <mergeCell ref="C288:F288"/>
  </mergeCells>
  <pageMargins left="0.70866141732283472" right="0" top="0.55118110236220474" bottom="0.59055118110236227" header="0.31496062992125984" footer="0.31496062992125984"/>
  <pageSetup paperSize="9"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topLeftCell="A25" zoomScale="110" zoomScaleNormal="110" workbookViewId="0">
      <selection activeCell="E69" sqref="E69"/>
    </sheetView>
  </sheetViews>
  <sheetFormatPr defaultColWidth="9" defaultRowHeight="15.75" x14ac:dyDescent="0.25"/>
  <cols>
    <col min="1" max="1" width="5.25" style="517" customWidth="1"/>
    <col min="2" max="2" width="32.375" style="456" customWidth="1"/>
    <col min="3" max="3" width="11.125" style="518" customWidth="1"/>
    <col min="4" max="4" width="7.125" style="517" customWidth="1"/>
    <col min="5" max="5" width="11.875" style="518" customWidth="1"/>
    <col min="6" max="6" width="8.5" style="517" customWidth="1"/>
    <col min="7" max="7" width="12" style="517" customWidth="1"/>
    <col min="8" max="8" width="12.25" style="456" bestFit="1" customWidth="1"/>
    <col min="9" max="9" width="13.75" style="456" bestFit="1" customWidth="1"/>
    <col min="10" max="10" width="12.25" style="456" bestFit="1" customWidth="1"/>
    <col min="11" max="12" width="13.75" style="456" bestFit="1" customWidth="1"/>
    <col min="13" max="16384" width="9" style="456"/>
  </cols>
  <sheetData>
    <row r="1" spans="1:15" x14ac:dyDescent="0.25">
      <c r="A1" s="885" t="s">
        <v>225</v>
      </c>
      <c r="B1" s="885"/>
      <c r="C1" s="885"/>
      <c r="D1" s="885"/>
      <c r="E1" s="885"/>
      <c r="F1" s="885"/>
      <c r="G1" s="885"/>
    </row>
    <row r="2" spans="1:15" x14ac:dyDescent="0.25">
      <c r="A2" s="885" t="s">
        <v>218</v>
      </c>
      <c r="B2" s="885"/>
      <c r="C2" s="885"/>
      <c r="D2" s="885"/>
      <c r="E2" s="885"/>
      <c r="F2" s="885"/>
      <c r="G2" s="885"/>
    </row>
    <row r="3" spans="1:15" x14ac:dyDescent="0.25">
      <c r="A3" s="886" t="s">
        <v>0</v>
      </c>
      <c r="B3" s="886"/>
      <c r="C3" s="886"/>
      <c r="D3" s="886"/>
      <c r="E3" s="886"/>
      <c r="F3" s="886"/>
      <c r="G3" s="886"/>
    </row>
    <row r="4" spans="1:15" x14ac:dyDescent="0.25">
      <c r="A4" s="889" t="s">
        <v>2</v>
      </c>
      <c r="B4" s="889" t="s">
        <v>3</v>
      </c>
      <c r="C4" s="887" t="s">
        <v>219</v>
      </c>
      <c r="D4" s="888"/>
      <c r="E4" s="887" t="s">
        <v>220</v>
      </c>
      <c r="F4" s="888"/>
      <c r="G4" s="889" t="s">
        <v>221</v>
      </c>
    </row>
    <row r="5" spans="1:15" x14ac:dyDescent="0.25">
      <c r="A5" s="890"/>
      <c r="B5" s="890"/>
      <c r="C5" s="454" t="s">
        <v>222</v>
      </c>
      <c r="D5" s="455" t="s">
        <v>9</v>
      </c>
      <c r="E5" s="454" t="s">
        <v>222</v>
      </c>
      <c r="F5" s="455" t="s">
        <v>9</v>
      </c>
      <c r="G5" s="890"/>
      <c r="H5" s="457" t="s">
        <v>230</v>
      </c>
      <c r="I5" s="457" t="s">
        <v>13</v>
      </c>
    </row>
    <row r="6" spans="1:15" ht="23.25" customHeight="1" x14ac:dyDescent="0.25">
      <c r="A6" s="458"/>
      <c r="B6" s="459" t="s">
        <v>231</v>
      </c>
      <c r="C6" s="460"/>
      <c r="D6" s="458"/>
      <c r="E6" s="460"/>
      <c r="F6" s="458"/>
      <c r="G6" s="458"/>
    </row>
    <row r="7" spans="1:15" ht="19.5" customHeight="1" x14ac:dyDescent="0.25">
      <c r="A7" s="457">
        <v>1</v>
      </c>
      <c r="B7" s="461" t="s">
        <v>185</v>
      </c>
      <c r="C7" s="462">
        <v>19200</v>
      </c>
      <c r="D7" s="457" t="s">
        <v>25</v>
      </c>
      <c r="E7" s="462"/>
      <c r="F7" s="457"/>
      <c r="G7" s="457" t="s">
        <v>230</v>
      </c>
      <c r="H7" s="462">
        <v>19200</v>
      </c>
      <c r="K7" s="463"/>
    </row>
    <row r="8" spans="1:15" ht="19.5" customHeight="1" x14ac:dyDescent="0.25">
      <c r="A8" s="457">
        <v>2</v>
      </c>
      <c r="B8" s="464" t="s">
        <v>101</v>
      </c>
      <c r="C8" s="462">
        <v>19800</v>
      </c>
      <c r="D8" s="457" t="s">
        <v>232</v>
      </c>
      <c r="E8" s="462">
        <v>39800</v>
      </c>
      <c r="F8" s="457" t="s">
        <v>232</v>
      </c>
      <c r="G8" s="457" t="s">
        <v>230</v>
      </c>
      <c r="H8" s="462">
        <f>C8+E8</f>
        <v>59600</v>
      </c>
    </row>
    <row r="9" spans="1:15" ht="19.5" customHeight="1" x14ac:dyDescent="0.25">
      <c r="A9" s="457">
        <v>3</v>
      </c>
      <c r="B9" s="464" t="s">
        <v>190</v>
      </c>
      <c r="C9" s="462">
        <v>1623600</v>
      </c>
      <c r="D9" s="457" t="s">
        <v>233</v>
      </c>
      <c r="E9" s="462"/>
      <c r="F9" s="457"/>
      <c r="G9" s="457" t="s">
        <v>13</v>
      </c>
      <c r="I9" s="462">
        <v>1623600</v>
      </c>
    </row>
    <row r="10" spans="1:15" ht="19.5" customHeight="1" x14ac:dyDescent="0.25">
      <c r="A10" s="457">
        <v>4</v>
      </c>
      <c r="B10" s="461" t="s">
        <v>78</v>
      </c>
      <c r="C10" s="462"/>
      <c r="D10" s="457"/>
      <c r="E10" s="462"/>
      <c r="F10" s="457"/>
      <c r="G10" s="457"/>
      <c r="I10" s="462"/>
    </row>
    <row r="11" spans="1:15" ht="19.5" customHeight="1" x14ac:dyDescent="0.25">
      <c r="A11" s="457"/>
      <c r="B11" s="461" t="s">
        <v>205</v>
      </c>
      <c r="C11" s="462">
        <v>101600</v>
      </c>
      <c r="D11" s="457" t="s">
        <v>25</v>
      </c>
      <c r="E11" s="462"/>
      <c r="F11" s="457"/>
      <c r="G11" s="457" t="s">
        <v>13</v>
      </c>
      <c r="I11" s="462">
        <v>100600</v>
      </c>
    </row>
    <row r="12" spans="1:15" ht="19.5" customHeight="1" x14ac:dyDescent="0.25">
      <c r="A12" s="457">
        <v>5</v>
      </c>
      <c r="B12" s="461" t="s">
        <v>60</v>
      </c>
      <c r="C12" s="462"/>
      <c r="D12" s="457"/>
      <c r="E12" s="462"/>
      <c r="F12" s="457"/>
      <c r="G12" s="457"/>
      <c r="L12" s="465"/>
    </row>
    <row r="13" spans="1:15" ht="19.5" customHeight="1" x14ac:dyDescent="0.25">
      <c r="A13" s="457"/>
      <c r="B13" s="461" t="s">
        <v>21</v>
      </c>
      <c r="C13" s="462"/>
      <c r="D13" s="457"/>
      <c r="E13" s="462">
        <v>142400</v>
      </c>
      <c r="F13" s="457" t="s">
        <v>25</v>
      </c>
      <c r="G13" s="457" t="s">
        <v>13</v>
      </c>
      <c r="I13" s="462">
        <v>142400</v>
      </c>
      <c r="O13" s="466"/>
    </row>
    <row r="14" spans="1:15" ht="19.5" customHeight="1" x14ac:dyDescent="0.25">
      <c r="A14" s="457">
        <v>6</v>
      </c>
      <c r="B14" s="467" t="s">
        <v>145</v>
      </c>
      <c r="C14" s="462"/>
      <c r="D14" s="457"/>
      <c r="E14" s="462">
        <v>80000</v>
      </c>
      <c r="F14" s="469" t="s">
        <v>25</v>
      </c>
      <c r="G14" s="457" t="s">
        <v>13</v>
      </c>
      <c r="I14" s="462">
        <v>80000</v>
      </c>
    </row>
    <row r="15" spans="1:15" ht="19.5" customHeight="1" x14ac:dyDescent="0.25">
      <c r="A15" s="473"/>
      <c r="B15" s="520" t="s">
        <v>228</v>
      </c>
      <c r="C15" s="474">
        <f>SUM(C7:C14)</f>
        <v>1764200</v>
      </c>
      <c r="D15" s="475"/>
      <c r="E15" s="476">
        <f>SUM(E8:E14)</f>
        <v>262200</v>
      </c>
      <c r="F15" s="520"/>
      <c r="G15" s="477">
        <f>SUM(C15:F15)</f>
        <v>2026400</v>
      </c>
      <c r="H15" s="478">
        <f>SUM(H7:H14)</f>
        <v>78800</v>
      </c>
      <c r="I15" s="478">
        <f>SUM(I8:I14)</f>
        <v>1946600</v>
      </c>
      <c r="J15" s="479">
        <f>H15+I15</f>
        <v>2025400</v>
      </c>
    </row>
    <row r="16" spans="1:15" ht="19.5" customHeight="1" x14ac:dyDescent="0.25">
      <c r="A16" s="480"/>
      <c r="B16" s="481" t="s">
        <v>234</v>
      </c>
      <c r="C16" s="460"/>
      <c r="D16" s="458"/>
      <c r="E16" s="472"/>
      <c r="F16" s="458"/>
      <c r="G16" s="470"/>
    </row>
    <row r="17" spans="1:15" ht="19.5" customHeight="1" x14ac:dyDescent="0.25">
      <c r="A17" s="457">
        <v>1</v>
      </c>
      <c r="B17" s="461" t="s">
        <v>147</v>
      </c>
      <c r="C17" s="462"/>
      <c r="D17" s="457"/>
      <c r="E17" s="462"/>
      <c r="F17" s="457"/>
      <c r="G17" s="457"/>
    </row>
    <row r="18" spans="1:15" ht="19.5" customHeight="1" x14ac:dyDescent="0.25">
      <c r="A18" s="457"/>
      <c r="B18" s="461" t="s">
        <v>148</v>
      </c>
      <c r="C18" s="462">
        <v>32800</v>
      </c>
      <c r="D18" s="457" t="s">
        <v>237</v>
      </c>
      <c r="E18" s="462"/>
      <c r="F18" s="457"/>
      <c r="G18" s="457" t="s">
        <v>230</v>
      </c>
      <c r="H18" s="462">
        <v>32800</v>
      </c>
    </row>
    <row r="19" spans="1:15" ht="19.5" customHeight="1" x14ac:dyDescent="0.25">
      <c r="A19" s="457">
        <v>2</v>
      </c>
      <c r="B19" s="461" t="s">
        <v>198</v>
      </c>
      <c r="C19" s="462">
        <v>20300</v>
      </c>
      <c r="D19" s="457" t="s">
        <v>237</v>
      </c>
      <c r="E19" s="462"/>
      <c r="F19" s="457"/>
      <c r="G19" s="457" t="s">
        <v>230</v>
      </c>
      <c r="H19" s="462">
        <v>20300</v>
      </c>
      <c r="L19" s="482"/>
    </row>
    <row r="20" spans="1:15" ht="21" customHeight="1" x14ac:dyDescent="0.25">
      <c r="A20" s="457">
        <v>3</v>
      </c>
      <c r="B20" s="461" t="s">
        <v>235</v>
      </c>
      <c r="C20" s="462">
        <v>101000</v>
      </c>
      <c r="D20" s="457" t="s">
        <v>237</v>
      </c>
      <c r="E20" s="462"/>
      <c r="F20" s="457"/>
      <c r="G20" s="457" t="s">
        <v>230</v>
      </c>
      <c r="H20" s="462">
        <v>101000</v>
      </c>
    </row>
    <row r="21" spans="1:15" ht="18.75" customHeight="1" x14ac:dyDescent="0.25">
      <c r="A21" s="457">
        <v>4</v>
      </c>
      <c r="B21" s="461" t="s">
        <v>154</v>
      </c>
      <c r="C21" s="462">
        <v>129600</v>
      </c>
      <c r="D21" s="457" t="s">
        <v>237</v>
      </c>
      <c r="E21" s="462"/>
      <c r="F21" s="457"/>
      <c r="G21" s="457" t="s">
        <v>230</v>
      </c>
      <c r="H21" s="462">
        <v>129600</v>
      </c>
      <c r="J21" s="482"/>
      <c r="M21" s="482"/>
    </row>
    <row r="22" spans="1:15" ht="18.75" customHeight="1" x14ac:dyDescent="0.25">
      <c r="A22" s="457">
        <v>5</v>
      </c>
      <c r="B22" s="461" t="s">
        <v>156</v>
      </c>
      <c r="C22" s="462"/>
      <c r="D22" s="457"/>
      <c r="E22" s="462"/>
      <c r="F22" s="457"/>
      <c r="G22" s="457"/>
      <c r="H22" s="462"/>
    </row>
    <row r="23" spans="1:15" ht="18.75" customHeight="1" x14ac:dyDescent="0.25">
      <c r="A23" s="457"/>
      <c r="B23" s="461" t="s">
        <v>157</v>
      </c>
      <c r="C23" s="462">
        <v>10000</v>
      </c>
      <c r="D23" s="457" t="s">
        <v>237</v>
      </c>
      <c r="E23" s="462"/>
      <c r="F23" s="457"/>
      <c r="G23" s="457" t="s">
        <v>230</v>
      </c>
      <c r="H23" s="462">
        <v>10000</v>
      </c>
    </row>
    <row r="24" spans="1:15" ht="18.75" customHeight="1" x14ac:dyDescent="0.25">
      <c r="A24" s="457"/>
      <c r="B24" s="461" t="s">
        <v>158</v>
      </c>
      <c r="C24" s="462">
        <v>190000</v>
      </c>
      <c r="D24" s="457" t="s">
        <v>237</v>
      </c>
      <c r="E24" s="462"/>
      <c r="F24" s="457"/>
      <c r="G24" s="457" t="s">
        <v>230</v>
      </c>
      <c r="H24" s="462">
        <v>190000</v>
      </c>
    </row>
    <row r="25" spans="1:15" ht="18.75" customHeight="1" x14ac:dyDescent="0.25">
      <c r="A25" s="457">
        <v>6</v>
      </c>
      <c r="B25" s="461" t="s">
        <v>236</v>
      </c>
      <c r="C25" s="462">
        <v>140000</v>
      </c>
      <c r="D25" s="457" t="s">
        <v>244</v>
      </c>
      <c r="E25" s="462"/>
      <c r="F25" s="457"/>
      <c r="G25" s="457" t="s">
        <v>230</v>
      </c>
      <c r="H25" s="462">
        <v>140000</v>
      </c>
    </row>
    <row r="26" spans="1:15" ht="18.75" customHeight="1" x14ac:dyDescent="0.25">
      <c r="A26" s="457">
        <v>7</v>
      </c>
      <c r="B26" s="461" t="s">
        <v>163</v>
      </c>
      <c r="C26" s="462"/>
      <c r="D26" s="457"/>
      <c r="E26" s="462"/>
      <c r="F26" s="457"/>
      <c r="G26" s="457"/>
      <c r="H26" s="462"/>
    </row>
    <row r="27" spans="1:15" ht="22.5" customHeight="1" x14ac:dyDescent="0.25">
      <c r="A27" s="457"/>
      <c r="B27" s="461" t="s">
        <v>165</v>
      </c>
      <c r="C27" s="462">
        <v>320000</v>
      </c>
      <c r="D27" s="457" t="s">
        <v>244</v>
      </c>
      <c r="E27" s="462"/>
      <c r="F27" s="457"/>
      <c r="G27" s="457" t="s">
        <v>230</v>
      </c>
      <c r="H27" s="462">
        <v>320000</v>
      </c>
      <c r="N27" s="482"/>
    </row>
    <row r="28" spans="1:15" ht="19.5" customHeight="1" x14ac:dyDescent="0.25">
      <c r="A28" s="457">
        <v>8</v>
      </c>
      <c r="B28" s="461" t="s">
        <v>239</v>
      </c>
      <c r="C28" s="462">
        <v>77600</v>
      </c>
      <c r="D28" s="457" t="s">
        <v>240</v>
      </c>
      <c r="E28" s="462"/>
      <c r="F28" s="457"/>
      <c r="G28" s="457" t="s">
        <v>230</v>
      </c>
      <c r="H28" s="462">
        <v>77600</v>
      </c>
      <c r="I28" s="482"/>
    </row>
    <row r="29" spans="1:15" ht="18.75" customHeight="1" x14ac:dyDescent="0.25">
      <c r="A29" s="457">
        <v>9</v>
      </c>
      <c r="B29" s="461" t="s">
        <v>261</v>
      </c>
      <c r="C29" s="462"/>
      <c r="D29" s="457"/>
      <c r="E29" s="462"/>
      <c r="F29" s="457"/>
      <c r="G29" s="457"/>
      <c r="H29" s="462"/>
      <c r="N29" s="482"/>
      <c r="O29" s="482"/>
    </row>
    <row r="30" spans="1:15" ht="19.5" customHeight="1" x14ac:dyDescent="0.25">
      <c r="A30" s="457"/>
      <c r="B30" s="461" t="s">
        <v>172</v>
      </c>
      <c r="C30" s="462">
        <v>718400</v>
      </c>
      <c r="D30" s="457" t="s">
        <v>243</v>
      </c>
      <c r="E30" s="462"/>
      <c r="F30" s="457"/>
      <c r="G30" s="457" t="s">
        <v>230</v>
      </c>
      <c r="H30" s="462">
        <v>718400</v>
      </c>
      <c r="L30" s="479">
        <f>C31+E31</f>
        <v>215000</v>
      </c>
    </row>
    <row r="31" spans="1:15" ht="23.25" customHeight="1" x14ac:dyDescent="0.25">
      <c r="A31" s="523" t="s">
        <v>439</v>
      </c>
      <c r="B31" s="461" t="s">
        <v>241</v>
      </c>
      <c r="C31" s="462">
        <v>107500</v>
      </c>
      <c r="D31" s="457" t="s">
        <v>238</v>
      </c>
      <c r="E31" s="462">
        <v>107500</v>
      </c>
      <c r="F31" s="457" t="s">
        <v>238</v>
      </c>
      <c r="G31" s="457" t="s">
        <v>245</v>
      </c>
      <c r="H31" s="483">
        <v>28700</v>
      </c>
      <c r="I31" s="483">
        <v>186300</v>
      </c>
      <c r="J31" s="483">
        <v>81000</v>
      </c>
      <c r="K31" s="483">
        <v>105300</v>
      </c>
      <c r="L31" s="483">
        <f>J31+K31</f>
        <v>186300</v>
      </c>
    </row>
    <row r="32" spans="1:15" ht="18.75" customHeight="1" x14ac:dyDescent="0.25">
      <c r="A32" s="457">
        <v>12</v>
      </c>
      <c r="B32" s="484" t="s">
        <v>181</v>
      </c>
      <c r="C32" s="462">
        <v>718900</v>
      </c>
      <c r="D32" s="457" t="s">
        <v>242</v>
      </c>
      <c r="E32" s="462"/>
      <c r="F32" s="457"/>
      <c r="G32" s="457" t="s">
        <v>230</v>
      </c>
      <c r="H32" s="462">
        <v>718900</v>
      </c>
      <c r="L32" s="479">
        <f>L30-L31</f>
        <v>28700</v>
      </c>
    </row>
    <row r="33" spans="1:12" ht="18.75" customHeight="1" x14ac:dyDescent="0.25">
      <c r="A33" s="457">
        <v>13</v>
      </c>
      <c r="B33" s="485" t="s">
        <v>58</v>
      </c>
      <c r="C33" s="462">
        <v>1635000</v>
      </c>
      <c r="D33" s="457" t="s">
        <v>242</v>
      </c>
      <c r="E33" s="462"/>
      <c r="F33" s="457"/>
      <c r="G33" s="457" t="s">
        <v>13</v>
      </c>
      <c r="I33" s="462">
        <v>1635000</v>
      </c>
      <c r="L33" s="479">
        <f>L31+L32</f>
        <v>215000</v>
      </c>
    </row>
    <row r="34" spans="1:12" ht="18.75" customHeight="1" x14ac:dyDescent="0.25">
      <c r="A34" s="457">
        <v>14</v>
      </c>
      <c r="B34" s="485" t="s">
        <v>108</v>
      </c>
      <c r="C34" s="468">
        <v>5201800</v>
      </c>
      <c r="D34" s="457" t="s">
        <v>242</v>
      </c>
      <c r="E34" s="462"/>
      <c r="F34" s="469"/>
      <c r="G34" s="457" t="s">
        <v>13</v>
      </c>
      <c r="I34" s="468">
        <v>5201800</v>
      </c>
    </row>
    <row r="35" spans="1:12" ht="21.75" customHeight="1" x14ac:dyDescent="0.25">
      <c r="A35" s="473">
        <v>15</v>
      </c>
      <c r="B35" s="486" t="s">
        <v>246</v>
      </c>
      <c r="C35" s="487">
        <v>112800</v>
      </c>
      <c r="D35" s="473" t="s">
        <v>237</v>
      </c>
      <c r="E35" s="488"/>
      <c r="F35" s="489"/>
      <c r="G35" s="473" t="s">
        <v>13</v>
      </c>
      <c r="I35" s="487">
        <v>112800</v>
      </c>
    </row>
    <row r="36" spans="1:12" ht="22.5" customHeight="1" x14ac:dyDescent="0.25">
      <c r="A36" s="455"/>
      <c r="B36" s="455" t="s">
        <v>228</v>
      </c>
      <c r="C36" s="454">
        <f>SUM(C18:C35)</f>
        <v>9515700</v>
      </c>
      <c r="D36" s="455"/>
      <c r="E36" s="454">
        <f>SUM(E31:E35)</f>
        <v>107500</v>
      </c>
      <c r="F36" s="455"/>
      <c r="G36" s="490">
        <f>SUM(C36:F36)</f>
        <v>9623200</v>
      </c>
      <c r="H36" s="479">
        <f>SUM(C36:G36)</f>
        <v>19246400</v>
      </c>
      <c r="I36" s="491"/>
    </row>
    <row r="37" spans="1:12" x14ac:dyDescent="0.25">
      <c r="A37" s="891" t="s">
        <v>264</v>
      </c>
      <c r="B37" s="891"/>
      <c r="C37" s="891"/>
      <c r="D37" s="891"/>
      <c r="E37" s="891"/>
      <c r="F37" s="891"/>
      <c r="G37" s="891"/>
      <c r="H37" s="492">
        <f>SUM(H18:H35)</f>
        <v>2487300</v>
      </c>
      <c r="I37" s="483">
        <f>SUM(I31:I35)</f>
        <v>7135900</v>
      </c>
    </row>
    <row r="38" spans="1:12" x14ac:dyDescent="0.25">
      <c r="A38" s="885" t="s">
        <v>218</v>
      </c>
      <c r="B38" s="885"/>
      <c r="C38" s="885"/>
      <c r="D38" s="885"/>
      <c r="E38" s="885"/>
      <c r="F38" s="885"/>
      <c r="G38" s="885"/>
    </row>
    <row r="39" spans="1:12" x14ac:dyDescent="0.25">
      <c r="A39" s="886" t="s">
        <v>0</v>
      </c>
      <c r="B39" s="886"/>
      <c r="C39" s="886"/>
      <c r="D39" s="886"/>
      <c r="E39" s="886"/>
      <c r="F39" s="886"/>
      <c r="G39" s="886"/>
    </row>
    <row r="40" spans="1:12" x14ac:dyDescent="0.25">
      <c r="A40" s="889" t="s">
        <v>2</v>
      </c>
      <c r="B40" s="889" t="s">
        <v>3</v>
      </c>
      <c r="C40" s="887" t="s">
        <v>219</v>
      </c>
      <c r="D40" s="888"/>
      <c r="E40" s="887" t="s">
        <v>220</v>
      </c>
      <c r="F40" s="888"/>
      <c r="G40" s="889" t="s">
        <v>221</v>
      </c>
    </row>
    <row r="41" spans="1:12" x14ac:dyDescent="0.25">
      <c r="A41" s="890"/>
      <c r="B41" s="890"/>
      <c r="C41" s="454" t="s">
        <v>222</v>
      </c>
      <c r="D41" s="455" t="s">
        <v>9</v>
      </c>
      <c r="E41" s="454" t="s">
        <v>222</v>
      </c>
      <c r="F41" s="455" t="s">
        <v>9</v>
      </c>
      <c r="G41" s="890"/>
    </row>
    <row r="42" spans="1:12" x14ac:dyDescent="0.25">
      <c r="A42" s="458">
        <v>16</v>
      </c>
      <c r="B42" s="493" t="s">
        <v>113</v>
      </c>
      <c r="C42" s="460"/>
      <c r="D42" s="458"/>
      <c r="E42" s="460"/>
      <c r="F42" s="458"/>
      <c r="G42" s="458"/>
    </row>
    <row r="43" spans="1:12" x14ac:dyDescent="0.25">
      <c r="A43" s="457"/>
      <c r="B43" s="461" t="s">
        <v>114</v>
      </c>
      <c r="C43" s="462">
        <v>88800</v>
      </c>
      <c r="D43" s="457" t="s">
        <v>237</v>
      </c>
      <c r="E43" s="462"/>
      <c r="F43" s="457"/>
      <c r="G43" s="457" t="s">
        <v>13</v>
      </c>
      <c r="I43" s="462">
        <v>88800</v>
      </c>
    </row>
    <row r="44" spans="1:12" x14ac:dyDescent="0.25">
      <c r="A44" s="457">
        <v>17</v>
      </c>
      <c r="B44" s="461" t="s">
        <v>248</v>
      </c>
      <c r="C44" s="462"/>
      <c r="D44" s="457"/>
      <c r="E44" s="462"/>
      <c r="F44" s="457"/>
      <c r="G44" s="457"/>
      <c r="I44" s="462"/>
    </row>
    <row r="45" spans="1:12" x14ac:dyDescent="0.25">
      <c r="A45" s="457"/>
      <c r="B45" s="461" t="s">
        <v>249</v>
      </c>
      <c r="C45" s="462">
        <v>154000</v>
      </c>
      <c r="D45" s="457" t="s">
        <v>237</v>
      </c>
      <c r="E45" s="462"/>
      <c r="F45" s="457"/>
      <c r="G45" s="457" t="s">
        <v>13</v>
      </c>
      <c r="I45" s="462">
        <v>154000</v>
      </c>
    </row>
    <row r="46" spans="1:12" x14ac:dyDescent="0.25">
      <c r="A46" s="457">
        <v>18</v>
      </c>
      <c r="B46" s="494" t="s">
        <v>128</v>
      </c>
      <c r="C46" s="462"/>
      <c r="D46" s="457"/>
      <c r="E46" s="462"/>
      <c r="F46" s="457"/>
      <c r="G46" s="457"/>
      <c r="I46" s="462"/>
      <c r="L46" s="482"/>
    </row>
    <row r="47" spans="1:12" x14ac:dyDescent="0.25">
      <c r="A47" s="457"/>
      <c r="B47" s="495" t="s">
        <v>129</v>
      </c>
      <c r="C47" s="462">
        <v>2048000</v>
      </c>
      <c r="D47" s="457" t="s">
        <v>242</v>
      </c>
      <c r="E47" s="462"/>
      <c r="F47" s="457"/>
      <c r="G47" s="457" t="s">
        <v>13</v>
      </c>
      <c r="I47" s="462">
        <v>2048000</v>
      </c>
      <c r="J47" s="482"/>
    </row>
    <row r="48" spans="1:12" ht="23.25" customHeight="1" x14ac:dyDescent="0.25">
      <c r="A48" s="457">
        <v>19</v>
      </c>
      <c r="B48" s="484" t="s">
        <v>126</v>
      </c>
      <c r="C48" s="462">
        <v>1392000</v>
      </c>
      <c r="D48" s="457" t="s">
        <v>242</v>
      </c>
      <c r="E48" s="462"/>
      <c r="F48" s="457"/>
      <c r="G48" s="457" t="s">
        <v>13</v>
      </c>
      <c r="I48" s="462">
        <v>1392000</v>
      </c>
    </row>
    <row r="49" spans="1:12" ht="23.25" customHeight="1" x14ac:dyDescent="0.25">
      <c r="A49" s="457">
        <v>20</v>
      </c>
      <c r="B49" s="494" t="s">
        <v>131</v>
      </c>
      <c r="C49" s="462">
        <v>417600</v>
      </c>
      <c r="D49" s="457" t="s">
        <v>242</v>
      </c>
      <c r="E49" s="462"/>
      <c r="F49" s="457"/>
      <c r="G49" s="457" t="s">
        <v>13</v>
      </c>
      <c r="I49" s="462">
        <v>417600</v>
      </c>
    </row>
    <row r="50" spans="1:12" ht="23.25" customHeight="1" x14ac:dyDescent="0.25">
      <c r="A50" s="457">
        <v>21</v>
      </c>
      <c r="B50" s="461" t="s">
        <v>108</v>
      </c>
      <c r="C50" s="462"/>
      <c r="D50" s="457"/>
      <c r="E50" s="462">
        <v>8515850</v>
      </c>
      <c r="F50" s="457" t="s">
        <v>242</v>
      </c>
      <c r="G50" s="457" t="s">
        <v>13</v>
      </c>
      <c r="I50" s="462">
        <v>8515850</v>
      </c>
    </row>
    <row r="51" spans="1:12" ht="23.25" customHeight="1" x14ac:dyDescent="0.25">
      <c r="A51" s="457">
        <v>22</v>
      </c>
      <c r="B51" s="485" t="s">
        <v>124</v>
      </c>
      <c r="C51" s="462"/>
      <c r="D51" s="457"/>
      <c r="E51" s="462">
        <v>80000</v>
      </c>
      <c r="F51" s="457" t="s">
        <v>237</v>
      </c>
      <c r="G51" s="457" t="s">
        <v>13</v>
      </c>
      <c r="I51" s="462">
        <v>80000</v>
      </c>
    </row>
    <row r="52" spans="1:12" ht="23.25" customHeight="1" x14ac:dyDescent="0.25">
      <c r="A52" s="457">
        <v>23</v>
      </c>
      <c r="B52" s="485" t="s">
        <v>125</v>
      </c>
      <c r="C52" s="462"/>
      <c r="D52" s="457"/>
      <c r="E52" s="462">
        <v>15000</v>
      </c>
      <c r="F52" s="457" t="s">
        <v>237</v>
      </c>
      <c r="G52" s="457" t="s">
        <v>13</v>
      </c>
      <c r="I52" s="462">
        <v>15000</v>
      </c>
    </row>
    <row r="53" spans="1:12" ht="23.25" customHeight="1" x14ac:dyDescent="0.25">
      <c r="A53" s="457">
        <v>24</v>
      </c>
      <c r="B53" s="485" t="s">
        <v>131</v>
      </c>
      <c r="C53" s="462"/>
      <c r="D53" s="457"/>
      <c r="E53" s="462">
        <v>974400</v>
      </c>
      <c r="F53" s="457" t="s">
        <v>242</v>
      </c>
      <c r="G53" s="457" t="s">
        <v>13</v>
      </c>
      <c r="I53" s="462">
        <v>974400</v>
      </c>
    </row>
    <row r="54" spans="1:12" x14ac:dyDescent="0.25">
      <c r="A54" s="457">
        <v>25</v>
      </c>
      <c r="B54" s="485" t="s">
        <v>247</v>
      </c>
      <c r="C54" s="468"/>
      <c r="D54" s="457" t="s">
        <v>242</v>
      </c>
      <c r="E54" s="462">
        <v>1520000</v>
      </c>
      <c r="F54" s="457" t="s">
        <v>242</v>
      </c>
      <c r="G54" s="469" t="s">
        <v>13</v>
      </c>
      <c r="I54" s="462">
        <v>1520000</v>
      </c>
      <c r="J54" s="496" t="s">
        <v>230</v>
      </c>
      <c r="K54" s="496" t="s">
        <v>13</v>
      </c>
    </row>
    <row r="55" spans="1:12" ht="36" customHeight="1" x14ac:dyDescent="0.25">
      <c r="A55" s="469">
        <v>26</v>
      </c>
      <c r="B55" s="522" t="s">
        <v>386</v>
      </c>
      <c r="C55" s="487">
        <v>2070000</v>
      </c>
      <c r="D55" s="473"/>
      <c r="E55" s="488"/>
      <c r="F55" s="473"/>
      <c r="G55" s="489" t="s">
        <v>387</v>
      </c>
      <c r="I55" s="479"/>
      <c r="J55" s="497">
        <f>H37+C55</f>
        <v>4557300</v>
      </c>
      <c r="K55" s="497">
        <f>I37+I55</f>
        <v>7135900</v>
      </c>
      <c r="L55" s="479">
        <f>J55+K55</f>
        <v>11693200</v>
      </c>
    </row>
    <row r="56" spans="1:12" ht="27.75" customHeight="1" x14ac:dyDescent="0.25">
      <c r="A56" s="489"/>
      <c r="B56" s="498" t="s">
        <v>228</v>
      </c>
      <c r="C56" s="499">
        <f>SUM(C43:C55)</f>
        <v>6170400</v>
      </c>
      <c r="D56" s="469"/>
      <c r="E56" s="499">
        <f>SUM(E50:E55)</f>
        <v>11105250</v>
      </c>
      <c r="F56" s="489"/>
      <c r="G56" s="500">
        <f>SUM(C56:F56)</f>
        <v>17275650</v>
      </c>
      <c r="H56" s="479">
        <f>SUM(C56:G56)</f>
        <v>34551300</v>
      </c>
      <c r="I56" s="479">
        <f>SUM(I43:I55)</f>
        <v>15205650</v>
      </c>
      <c r="K56" s="456">
        <v>15205650</v>
      </c>
    </row>
    <row r="57" spans="1:12" ht="27" customHeight="1" x14ac:dyDescent="0.25">
      <c r="A57" s="480"/>
      <c r="B57" s="459" t="s">
        <v>229</v>
      </c>
      <c r="C57" s="501"/>
      <c r="D57" s="493"/>
      <c r="E57" s="502"/>
      <c r="F57" s="502"/>
      <c r="G57" s="502"/>
      <c r="K57" s="479">
        <f>SUM(K55:K56)</f>
        <v>22341550</v>
      </c>
    </row>
    <row r="58" spans="1:12" ht="20.25" customHeight="1" x14ac:dyDescent="0.25">
      <c r="A58" s="457">
        <v>1</v>
      </c>
      <c r="B58" s="461" t="s">
        <v>64</v>
      </c>
      <c r="C58" s="461"/>
      <c r="D58" s="461"/>
      <c r="E58" s="502"/>
      <c r="F58" s="502"/>
      <c r="G58" s="461"/>
    </row>
    <row r="59" spans="1:12" ht="20.25" customHeight="1" x14ac:dyDescent="0.25">
      <c r="A59" s="457"/>
      <c r="B59" s="461" t="s">
        <v>35</v>
      </c>
      <c r="C59" s="503">
        <v>4700</v>
      </c>
      <c r="D59" s="504" t="s">
        <v>223</v>
      </c>
      <c r="E59" s="461"/>
      <c r="F59" s="461"/>
      <c r="G59" s="504" t="s">
        <v>230</v>
      </c>
      <c r="H59" s="503">
        <v>4700</v>
      </c>
    </row>
    <row r="60" spans="1:12" ht="20.25" customHeight="1" x14ac:dyDescent="0.25">
      <c r="A60" s="457">
        <v>2</v>
      </c>
      <c r="B60" s="461" t="s">
        <v>65</v>
      </c>
      <c r="C60" s="461"/>
      <c r="D60" s="504"/>
      <c r="E60" s="461"/>
      <c r="F60" s="461"/>
      <c r="G60" s="461"/>
      <c r="H60" s="461"/>
    </row>
    <row r="61" spans="1:12" ht="20.25" customHeight="1" x14ac:dyDescent="0.25">
      <c r="A61" s="457"/>
      <c r="B61" s="461" t="s">
        <v>75</v>
      </c>
      <c r="C61" s="503">
        <v>15300</v>
      </c>
      <c r="D61" s="504" t="s">
        <v>223</v>
      </c>
      <c r="E61" s="461"/>
      <c r="F61" s="461"/>
      <c r="G61" s="504" t="s">
        <v>230</v>
      </c>
      <c r="H61" s="503">
        <v>15300</v>
      </c>
    </row>
    <row r="62" spans="1:12" ht="20.25" customHeight="1" x14ac:dyDescent="0.25">
      <c r="A62" s="457">
        <v>3</v>
      </c>
      <c r="B62" s="461" t="s">
        <v>74</v>
      </c>
      <c r="C62" s="461"/>
      <c r="D62" s="504"/>
      <c r="E62" s="461"/>
      <c r="F62" s="461"/>
      <c r="G62" s="461"/>
      <c r="H62" s="461"/>
    </row>
    <row r="63" spans="1:12" ht="20.25" customHeight="1" x14ac:dyDescent="0.25">
      <c r="A63" s="457"/>
      <c r="B63" s="461" t="s">
        <v>66</v>
      </c>
      <c r="C63" s="503">
        <v>270000</v>
      </c>
      <c r="D63" s="504" t="s">
        <v>223</v>
      </c>
      <c r="E63" s="461"/>
      <c r="F63" s="461"/>
      <c r="G63" s="504" t="s">
        <v>230</v>
      </c>
      <c r="H63" s="503">
        <v>270000</v>
      </c>
    </row>
    <row r="64" spans="1:12" ht="20.25" customHeight="1" x14ac:dyDescent="0.25">
      <c r="A64" s="457">
        <v>4</v>
      </c>
      <c r="B64" s="461" t="s">
        <v>263</v>
      </c>
      <c r="C64" s="503">
        <v>44000</v>
      </c>
      <c r="D64" s="504" t="s">
        <v>224</v>
      </c>
      <c r="E64" s="461"/>
      <c r="F64" s="461"/>
      <c r="G64" s="504" t="s">
        <v>230</v>
      </c>
      <c r="H64" s="503">
        <v>44000</v>
      </c>
    </row>
    <row r="65" spans="1:10" ht="20.25" customHeight="1" x14ac:dyDescent="0.25">
      <c r="A65" s="457">
        <v>5</v>
      </c>
      <c r="B65" s="461" t="s">
        <v>96</v>
      </c>
      <c r="C65" s="461"/>
      <c r="D65" s="504"/>
      <c r="E65" s="461"/>
      <c r="F65" s="461"/>
      <c r="G65" s="461"/>
      <c r="H65" s="461"/>
    </row>
    <row r="66" spans="1:10" ht="20.25" customHeight="1" x14ac:dyDescent="0.25">
      <c r="A66" s="457"/>
      <c r="B66" s="461" t="s">
        <v>97</v>
      </c>
      <c r="C66" s="461">
        <v>115300</v>
      </c>
      <c r="D66" s="504" t="s">
        <v>226</v>
      </c>
      <c r="E66" s="461"/>
      <c r="F66" s="461"/>
      <c r="G66" s="504" t="s">
        <v>230</v>
      </c>
      <c r="H66" s="461">
        <v>115300</v>
      </c>
    </row>
    <row r="67" spans="1:10" ht="20.25" customHeight="1" x14ac:dyDescent="0.25">
      <c r="A67" s="457">
        <v>6</v>
      </c>
      <c r="B67" s="461" t="s">
        <v>98</v>
      </c>
      <c r="C67" s="461"/>
      <c r="D67" s="504"/>
      <c r="E67" s="461"/>
      <c r="F67" s="461"/>
      <c r="G67" s="461"/>
      <c r="H67" s="461"/>
    </row>
    <row r="68" spans="1:10" ht="20.25" customHeight="1" x14ac:dyDescent="0.25">
      <c r="A68" s="457"/>
      <c r="B68" s="461" t="s">
        <v>35</v>
      </c>
      <c r="C68" s="461">
        <v>33300</v>
      </c>
      <c r="D68" s="504" t="s">
        <v>227</v>
      </c>
      <c r="E68" s="461"/>
      <c r="F68" s="461"/>
      <c r="G68" s="504" t="s">
        <v>230</v>
      </c>
      <c r="H68" s="461">
        <v>33300</v>
      </c>
    </row>
    <row r="69" spans="1:10" ht="36" customHeight="1" x14ac:dyDescent="0.25">
      <c r="A69" s="457">
        <v>7</v>
      </c>
      <c r="B69" s="505" t="s">
        <v>262</v>
      </c>
      <c r="C69" s="471">
        <v>449800</v>
      </c>
      <c r="D69" s="504" t="s">
        <v>223</v>
      </c>
      <c r="E69" s="461"/>
      <c r="F69" s="461"/>
      <c r="G69" s="506" t="s">
        <v>13</v>
      </c>
      <c r="I69" s="471">
        <v>674700</v>
      </c>
    </row>
    <row r="70" spans="1:10" ht="27" customHeight="1" x14ac:dyDescent="0.25">
      <c r="A70" s="473"/>
      <c r="B70" s="489" t="s">
        <v>228</v>
      </c>
      <c r="C70" s="507">
        <f>SUM(C59:C69)</f>
        <v>932400</v>
      </c>
      <c r="D70" s="486"/>
      <c r="E70" s="486"/>
      <c r="F70" s="486"/>
      <c r="G70" s="508">
        <f>SUM(C70:F70)</f>
        <v>932400</v>
      </c>
      <c r="H70" s="509">
        <f>SUM(H59:H69)</f>
        <v>482600</v>
      </c>
      <c r="I70" s="496">
        <f>SUM(I69)</f>
        <v>674700</v>
      </c>
      <c r="J70" s="510">
        <f>H70+I70</f>
        <v>1157300</v>
      </c>
    </row>
    <row r="71" spans="1:10" ht="18.75" customHeight="1" x14ac:dyDescent="0.25">
      <c r="A71" s="891" t="s">
        <v>225</v>
      </c>
      <c r="B71" s="891"/>
      <c r="C71" s="891"/>
      <c r="D71" s="891"/>
      <c r="E71" s="891"/>
      <c r="F71" s="891"/>
      <c r="G71" s="891"/>
    </row>
    <row r="72" spans="1:10" ht="23.25" customHeight="1" x14ac:dyDescent="0.25">
      <c r="A72" s="885" t="s">
        <v>218</v>
      </c>
      <c r="B72" s="885"/>
      <c r="C72" s="885"/>
      <c r="D72" s="885"/>
      <c r="E72" s="885"/>
      <c r="F72" s="885"/>
      <c r="G72" s="885"/>
    </row>
    <row r="73" spans="1:10" ht="23.25" customHeight="1" x14ac:dyDescent="0.25">
      <c r="A73" s="886" t="s">
        <v>0</v>
      </c>
      <c r="B73" s="886"/>
      <c r="C73" s="886"/>
      <c r="D73" s="886"/>
      <c r="E73" s="886"/>
      <c r="F73" s="886"/>
      <c r="G73" s="886"/>
    </row>
    <row r="74" spans="1:10" ht="23.25" customHeight="1" x14ac:dyDescent="0.25">
      <c r="A74" s="889" t="s">
        <v>2</v>
      </c>
      <c r="B74" s="889" t="s">
        <v>3</v>
      </c>
      <c r="C74" s="887" t="s">
        <v>219</v>
      </c>
      <c r="D74" s="888"/>
      <c r="E74" s="887" t="s">
        <v>220</v>
      </c>
      <c r="F74" s="888"/>
      <c r="G74" s="889" t="s">
        <v>221</v>
      </c>
    </row>
    <row r="75" spans="1:10" ht="23.25" customHeight="1" x14ac:dyDescent="0.25">
      <c r="A75" s="890"/>
      <c r="B75" s="890"/>
      <c r="C75" s="454" t="s">
        <v>222</v>
      </c>
      <c r="D75" s="455" t="s">
        <v>9</v>
      </c>
      <c r="E75" s="454" t="s">
        <v>222</v>
      </c>
      <c r="F75" s="455" t="s">
        <v>9</v>
      </c>
      <c r="G75" s="890"/>
    </row>
    <row r="76" spans="1:10" x14ac:dyDescent="0.25">
      <c r="A76" s="458"/>
      <c r="B76" s="459" t="s">
        <v>250</v>
      </c>
      <c r="C76" s="460"/>
      <c r="D76" s="458"/>
      <c r="E76" s="460"/>
      <c r="F76" s="458"/>
      <c r="G76" s="458"/>
    </row>
    <row r="77" spans="1:10" x14ac:dyDescent="0.25">
      <c r="A77" s="480"/>
      <c r="B77" s="481"/>
      <c r="C77" s="511" t="s">
        <v>437</v>
      </c>
      <c r="D77" s="480"/>
      <c r="E77" s="512"/>
      <c r="F77" s="480"/>
      <c r="G77" s="480"/>
    </row>
    <row r="78" spans="1:10" x14ac:dyDescent="0.25">
      <c r="A78" s="457"/>
      <c r="B78" s="461" t="s">
        <v>251</v>
      </c>
      <c r="C78" s="462">
        <v>95208</v>
      </c>
      <c r="D78" s="457"/>
      <c r="E78" s="462"/>
      <c r="F78" s="457"/>
      <c r="G78" s="457"/>
    </row>
    <row r="79" spans="1:10" x14ac:dyDescent="0.25">
      <c r="A79" s="457"/>
      <c r="B79" s="461" t="s">
        <v>252</v>
      </c>
      <c r="C79" s="462">
        <v>87800</v>
      </c>
      <c r="D79" s="457"/>
      <c r="E79" s="462"/>
      <c r="F79" s="457"/>
      <c r="G79" s="457"/>
      <c r="I79" s="479">
        <f>$H$36</f>
        <v>19246400</v>
      </c>
    </row>
    <row r="80" spans="1:10" x14ac:dyDescent="0.25">
      <c r="A80" s="457"/>
      <c r="B80" s="461" t="s">
        <v>253</v>
      </c>
      <c r="C80" s="462">
        <v>103250</v>
      </c>
      <c r="D80" s="457"/>
      <c r="E80" s="462"/>
      <c r="F80" s="457"/>
      <c r="G80" s="457"/>
      <c r="I80" s="499">
        <v>1193300</v>
      </c>
    </row>
    <row r="81" spans="1:9" x14ac:dyDescent="0.25">
      <c r="A81" s="457"/>
      <c r="B81" s="461" t="s">
        <v>254</v>
      </c>
      <c r="C81" s="462">
        <v>758880</v>
      </c>
      <c r="D81" s="457"/>
      <c r="E81" s="462"/>
      <c r="F81" s="457"/>
      <c r="G81" s="457"/>
      <c r="I81" s="507">
        <v>1157300</v>
      </c>
    </row>
    <row r="82" spans="1:9" x14ac:dyDescent="0.25">
      <c r="A82" s="457"/>
      <c r="B82" s="461" t="s">
        <v>255</v>
      </c>
      <c r="C82" s="462">
        <v>40320</v>
      </c>
      <c r="D82" s="457"/>
      <c r="E82" s="462"/>
      <c r="F82" s="457"/>
      <c r="G82" s="457"/>
      <c r="I82" s="479">
        <f>$H$56</f>
        <v>34551300</v>
      </c>
    </row>
    <row r="83" spans="1:9" x14ac:dyDescent="0.25">
      <c r="A83" s="457"/>
      <c r="B83" s="461" t="s">
        <v>256</v>
      </c>
      <c r="C83" s="462">
        <v>13500</v>
      </c>
      <c r="D83" s="457"/>
      <c r="E83" s="462"/>
      <c r="F83" s="457"/>
      <c r="G83" s="457"/>
    </row>
    <row r="84" spans="1:9" x14ac:dyDescent="0.25">
      <c r="A84" s="457"/>
      <c r="B84" s="461" t="s">
        <v>257</v>
      </c>
      <c r="C84" s="462">
        <v>66250</v>
      </c>
      <c r="D84" s="457"/>
      <c r="E84" s="462"/>
      <c r="F84" s="457"/>
      <c r="G84" s="457"/>
    </row>
    <row r="85" spans="1:9" x14ac:dyDescent="0.25">
      <c r="A85" s="457"/>
      <c r="B85" s="461" t="s">
        <v>258</v>
      </c>
      <c r="C85" s="462">
        <v>23092</v>
      </c>
      <c r="D85" s="457"/>
      <c r="E85" s="462"/>
      <c r="F85" s="457"/>
      <c r="G85" s="457"/>
    </row>
    <row r="86" spans="1:9" x14ac:dyDescent="0.25">
      <c r="A86" s="469"/>
      <c r="B86" s="498" t="s">
        <v>228</v>
      </c>
      <c r="C86" s="499">
        <v>1193300</v>
      </c>
      <c r="D86" s="469"/>
      <c r="E86" s="468"/>
      <c r="F86" s="489"/>
      <c r="G86" s="469"/>
    </row>
    <row r="87" spans="1:9" x14ac:dyDescent="0.25">
      <c r="A87" s="458"/>
      <c r="B87" s="493"/>
      <c r="C87" s="460"/>
      <c r="D87" s="458"/>
      <c r="E87" s="460"/>
      <c r="F87" s="458"/>
      <c r="G87" s="458"/>
    </row>
    <row r="88" spans="1:9" x14ac:dyDescent="0.25">
      <c r="A88" s="457"/>
      <c r="B88" s="457" t="s">
        <v>260</v>
      </c>
      <c r="C88" s="513">
        <f>C15+++C56+C70+C86</f>
        <v>10060300</v>
      </c>
      <c r="D88" s="514"/>
      <c r="E88" s="513">
        <f>E15+E31+E56</f>
        <v>11474950</v>
      </c>
      <c r="F88" s="457"/>
      <c r="G88" s="457"/>
    </row>
    <row r="89" spans="1:9" x14ac:dyDescent="0.25">
      <c r="A89" s="457"/>
      <c r="B89" s="457"/>
      <c r="C89" s="515"/>
      <c r="D89" s="515"/>
      <c r="E89" s="515"/>
      <c r="F89" s="457"/>
      <c r="G89" s="457"/>
    </row>
    <row r="90" spans="1:9" x14ac:dyDescent="0.25">
      <c r="A90" s="489"/>
      <c r="B90" s="489" t="s">
        <v>259</v>
      </c>
      <c r="C90" s="487"/>
      <c r="D90" s="489"/>
      <c r="E90" s="499">
        <f>C15+E15+C36+E36+C56+E56+C70+C86</f>
        <v>31050950</v>
      </c>
      <c r="F90" s="489"/>
      <c r="G90" s="489"/>
      <c r="I90" s="516"/>
    </row>
    <row r="106" spans="4:4" x14ac:dyDescent="0.25">
      <c r="D106" s="519"/>
    </row>
  </sheetData>
  <mergeCells count="24">
    <mergeCell ref="A71:G71"/>
    <mergeCell ref="A72:G72"/>
    <mergeCell ref="A73:G73"/>
    <mergeCell ref="A74:A75"/>
    <mergeCell ref="B74:B75"/>
    <mergeCell ref="C74:D74"/>
    <mergeCell ref="E74:F74"/>
    <mergeCell ref="G74:G75"/>
    <mergeCell ref="A37:G37"/>
    <mergeCell ref="A40:A41"/>
    <mergeCell ref="B40:B41"/>
    <mergeCell ref="C40:D40"/>
    <mergeCell ref="E40:F40"/>
    <mergeCell ref="G40:G41"/>
    <mergeCell ref="A38:G38"/>
    <mergeCell ref="A39:G39"/>
    <mergeCell ref="A1:G1"/>
    <mergeCell ref="A2:G2"/>
    <mergeCell ref="A3:G3"/>
    <mergeCell ref="C4:D4"/>
    <mergeCell ref="E4:F4"/>
    <mergeCell ref="G4:G5"/>
    <mergeCell ref="B4:B5"/>
    <mergeCell ref="A4:A5"/>
  </mergeCells>
  <pageMargins left="0" right="0" top="0.94488188976377963" bottom="0.94488188976377963" header="0.31496062992125984" footer="0.31496062992125984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topLeftCell="A16" workbookViewId="0">
      <selection activeCell="B40" sqref="B40"/>
    </sheetView>
  </sheetViews>
  <sheetFormatPr defaultRowHeight="14.25" x14ac:dyDescent="0.2"/>
  <cols>
    <col min="1" max="1" width="4.125" customWidth="1"/>
    <col min="2" max="2" width="39.25" customWidth="1"/>
    <col min="3" max="3" width="13.75" bestFit="1" customWidth="1"/>
    <col min="4" max="4" width="10.125" customWidth="1"/>
    <col min="5" max="5" width="15.375" style="372" customWidth="1"/>
    <col min="6" max="6" width="10.75" bestFit="1" customWidth="1"/>
    <col min="7" max="7" width="8.875" style="372" customWidth="1"/>
    <col min="8" max="8" width="13.125" customWidth="1"/>
  </cols>
  <sheetData>
    <row r="1" spans="1:14" ht="20.25" x14ac:dyDescent="0.3">
      <c r="A1" s="862" t="s">
        <v>429</v>
      </c>
      <c r="B1" s="862"/>
      <c r="C1" s="862"/>
      <c r="D1" s="862"/>
      <c r="E1" s="862"/>
      <c r="F1" s="862"/>
      <c r="G1" s="862"/>
      <c r="H1" s="862"/>
    </row>
    <row r="2" spans="1:14" ht="20.25" x14ac:dyDescent="0.3">
      <c r="A2" s="863" t="s">
        <v>330</v>
      </c>
      <c r="B2" s="863"/>
      <c r="C2" s="863"/>
      <c r="D2" s="863"/>
      <c r="E2" s="863"/>
      <c r="F2" s="863"/>
      <c r="G2" s="863"/>
      <c r="H2" s="863"/>
    </row>
    <row r="3" spans="1:14" ht="18.75" customHeight="1" x14ac:dyDescent="0.2">
      <c r="A3" s="812" t="s">
        <v>2</v>
      </c>
      <c r="B3" s="812" t="s">
        <v>3</v>
      </c>
      <c r="C3" s="812" t="s">
        <v>6</v>
      </c>
      <c r="D3" s="892" t="s">
        <v>428</v>
      </c>
      <c r="E3" s="873" t="s">
        <v>426</v>
      </c>
      <c r="F3" s="812" t="s">
        <v>427</v>
      </c>
      <c r="G3" s="812" t="s">
        <v>8</v>
      </c>
      <c r="H3" s="812" t="s">
        <v>9</v>
      </c>
    </row>
    <row r="4" spans="1:14" ht="18.75" customHeight="1" x14ac:dyDescent="0.2">
      <c r="A4" s="813"/>
      <c r="B4" s="813"/>
      <c r="C4" s="813"/>
      <c r="D4" s="893"/>
      <c r="E4" s="894"/>
      <c r="F4" s="813"/>
      <c r="G4" s="813"/>
      <c r="H4" s="813"/>
    </row>
    <row r="5" spans="1:14" ht="18.75" x14ac:dyDescent="0.3">
      <c r="A5" s="29">
        <v>1</v>
      </c>
      <c r="B5" s="20" t="s">
        <v>147</v>
      </c>
      <c r="C5" s="31"/>
      <c r="D5" s="307"/>
      <c r="E5" s="415"/>
      <c r="F5" s="29"/>
      <c r="G5" s="29"/>
      <c r="H5" s="29"/>
    </row>
    <row r="6" spans="1:14" ht="18.75" x14ac:dyDescent="0.3">
      <c r="A6" s="29"/>
      <c r="B6" s="20" t="s">
        <v>148</v>
      </c>
      <c r="C6" s="31">
        <v>32800</v>
      </c>
      <c r="D6" s="308" t="s">
        <v>149</v>
      </c>
      <c r="E6" s="415"/>
      <c r="F6" s="32">
        <v>22606</v>
      </c>
      <c r="G6" s="29">
        <v>1</v>
      </c>
      <c r="H6" s="29" t="s">
        <v>237</v>
      </c>
    </row>
    <row r="7" spans="1:14" ht="18.75" x14ac:dyDescent="0.3">
      <c r="A7" s="29">
        <v>2</v>
      </c>
      <c r="B7" s="20" t="s">
        <v>198</v>
      </c>
      <c r="C7" s="31">
        <v>20300</v>
      </c>
      <c r="D7" s="309" t="s">
        <v>199</v>
      </c>
      <c r="E7" s="415"/>
      <c r="F7" s="32">
        <v>22603</v>
      </c>
      <c r="G7" s="29">
        <v>1</v>
      </c>
      <c r="H7" s="29" t="s">
        <v>237</v>
      </c>
    </row>
    <row r="8" spans="1:14" ht="18.75" x14ac:dyDescent="0.3">
      <c r="A8" s="29">
        <v>3</v>
      </c>
      <c r="B8" s="20" t="s">
        <v>235</v>
      </c>
      <c r="C8" s="31">
        <v>101000</v>
      </c>
      <c r="D8" s="394" t="s">
        <v>432</v>
      </c>
      <c r="E8" s="29"/>
      <c r="F8" s="395">
        <v>22635</v>
      </c>
      <c r="G8" s="29">
        <v>1</v>
      </c>
      <c r="H8" s="29" t="s">
        <v>237</v>
      </c>
    </row>
    <row r="9" spans="1:14" ht="18.75" x14ac:dyDescent="0.3">
      <c r="A9" s="29">
        <v>4</v>
      </c>
      <c r="B9" s="20" t="s">
        <v>154</v>
      </c>
      <c r="C9" s="31">
        <v>129600</v>
      </c>
      <c r="D9" s="394"/>
      <c r="E9" s="415"/>
      <c r="F9" s="395">
        <v>22608</v>
      </c>
      <c r="G9" s="29">
        <v>1</v>
      </c>
      <c r="H9" s="29" t="s">
        <v>237</v>
      </c>
    </row>
    <row r="10" spans="1:14" ht="18.75" x14ac:dyDescent="0.3">
      <c r="A10" s="29">
        <v>5</v>
      </c>
      <c r="B10" s="20" t="s">
        <v>156</v>
      </c>
      <c r="C10" s="31"/>
      <c r="D10" s="394"/>
      <c r="E10" s="415"/>
      <c r="F10" s="395"/>
      <c r="G10" s="29"/>
      <c r="H10" s="29"/>
      <c r="N10" s="348"/>
    </row>
    <row r="11" spans="1:14" ht="18.75" x14ac:dyDescent="0.3">
      <c r="A11" s="29"/>
      <c r="B11" s="20" t="s">
        <v>157</v>
      </c>
      <c r="C11" s="31">
        <v>10000</v>
      </c>
      <c r="D11" s="895" t="s">
        <v>433</v>
      </c>
      <c r="E11" s="896"/>
      <c r="F11" s="395">
        <v>22612</v>
      </c>
      <c r="G11" s="29">
        <v>1</v>
      </c>
      <c r="H11" s="29" t="s">
        <v>237</v>
      </c>
    </row>
    <row r="12" spans="1:14" ht="18.75" x14ac:dyDescent="0.3">
      <c r="A12" s="29"/>
      <c r="B12" s="20" t="s">
        <v>158</v>
      </c>
      <c r="C12" s="31">
        <v>190000</v>
      </c>
      <c r="D12" s="394"/>
      <c r="E12" s="415"/>
      <c r="F12" s="395"/>
      <c r="G12" s="29">
        <v>1</v>
      </c>
      <c r="H12" s="29" t="s">
        <v>237</v>
      </c>
    </row>
    <row r="13" spans="1:14" ht="18.75" x14ac:dyDescent="0.3">
      <c r="A13" s="29">
        <v>6</v>
      </c>
      <c r="B13" s="20" t="s">
        <v>236</v>
      </c>
      <c r="C13" s="31">
        <v>140000</v>
      </c>
      <c r="D13" s="394"/>
      <c r="E13" s="415"/>
      <c r="F13" s="395"/>
      <c r="G13" s="29">
        <v>1</v>
      </c>
      <c r="H13" s="29" t="s">
        <v>244</v>
      </c>
    </row>
    <row r="14" spans="1:14" ht="18.75" x14ac:dyDescent="0.3">
      <c r="A14" s="29">
        <v>7</v>
      </c>
      <c r="B14" s="20" t="s">
        <v>163</v>
      </c>
      <c r="C14" s="31"/>
      <c r="D14" s="314"/>
      <c r="E14" s="415"/>
      <c r="F14" s="27"/>
      <c r="G14" s="29"/>
      <c r="H14" s="29"/>
    </row>
    <row r="15" spans="1:14" ht="18.75" x14ac:dyDescent="0.3">
      <c r="A15" s="29"/>
      <c r="B15" s="129" t="s">
        <v>165</v>
      </c>
      <c r="C15" s="31">
        <v>320000</v>
      </c>
      <c r="D15" s="308"/>
      <c r="E15" s="415"/>
      <c r="F15" s="34"/>
      <c r="G15" s="29">
        <v>1</v>
      </c>
      <c r="H15" s="29" t="s">
        <v>244</v>
      </c>
    </row>
    <row r="16" spans="1:14" ht="18.75" x14ac:dyDescent="0.3">
      <c r="A16" s="29">
        <v>8</v>
      </c>
      <c r="B16" s="16" t="s">
        <v>239</v>
      </c>
      <c r="C16" s="31">
        <v>77600</v>
      </c>
      <c r="D16" s="324"/>
      <c r="E16" s="415"/>
      <c r="F16" s="29"/>
      <c r="G16" s="29">
        <v>1</v>
      </c>
      <c r="H16" s="29" t="s">
        <v>240</v>
      </c>
    </row>
    <row r="17" spans="1:16" ht="18.75" x14ac:dyDescent="0.3">
      <c r="A17" s="29">
        <v>9</v>
      </c>
      <c r="B17" s="20" t="s">
        <v>261</v>
      </c>
      <c r="C17" s="31"/>
      <c r="D17" s="308"/>
      <c r="E17" s="415"/>
      <c r="F17" s="29"/>
      <c r="G17" s="29"/>
      <c r="H17" s="29"/>
    </row>
    <row r="18" spans="1:16" ht="18.75" x14ac:dyDescent="0.3">
      <c r="A18" s="29"/>
      <c r="B18" s="20" t="s">
        <v>172</v>
      </c>
      <c r="C18" s="31">
        <v>718400</v>
      </c>
      <c r="D18" s="308" t="s">
        <v>182</v>
      </c>
      <c r="E18" s="415" t="s">
        <v>434</v>
      </c>
      <c r="F18" s="29"/>
      <c r="G18" s="29">
        <v>1</v>
      </c>
      <c r="H18" s="29" t="s">
        <v>243</v>
      </c>
      <c r="P18" s="348"/>
    </row>
    <row r="19" spans="1:16" ht="18.75" x14ac:dyDescent="0.3">
      <c r="A19" s="29">
        <v>10</v>
      </c>
      <c r="B19" s="20" t="s">
        <v>241</v>
      </c>
      <c r="C19" s="31">
        <v>107500</v>
      </c>
      <c r="D19" s="308"/>
      <c r="E19" s="415"/>
      <c r="F19" s="29"/>
      <c r="G19" s="29">
        <v>1</v>
      </c>
      <c r="H19" s="29" t="s">
        <v>238</v>
      </c>
      <c r="L19" s="348"/>
    </row>
    <row r="20" spans="1:16" ht="18.75" x14ac:dyDescent="0.3">
      <c r="A20" s="29">
        <v>11</v>
      </c>
      <c r="B20" s="271" t="s">
        <v>181</v>
      </c>
      <c r="C20" s="31">
        <v>718900</v>
      </c>
      <c r="D20" s="308"/>
      <c r="E20" s="415"/>
      <c r="F20" s="20"/>
      <c r="G20" s="29">
        <v>1</v>
      </c>
      <c r="H20" s="29" t="s">
        <v>242</v>
      </c>
    </row>
    <row r="21" spans="1:16" ht="18.75" x14ac:dyDescent="0.3">
      <c r="A21" s="29">
        <v>12</v>
      </c>
      <c r="B21" s="73" t="s">
        <v>58</v>
      </c>
      <c r="C21" s="31">
        <v>1635000</v>
      </c>
      <c r="D21" s="308"/>
      <c r="E21" s="415"/>
      <c r="F21" s="20"/>
      <c r="G21" s="29">
        <v>1</v>
      </c>
      <c r="H21" s="29" t="s">
        <v>242</v>
      </c>
    </row>
    <row r="22" spans="1:16" ht="18.75" x14ac:dyDescent="0.3">
      <c r="A22" s="29">
        <v>13</v>
      </c>
      <c r="B22" s="73" t="s">
        <v>108</v>
      </c>
      <c r="C22" s="130">
        <v>6162800</v>
      </c>
      <c r="D22" s="308"/>
      <c r="E22" s="415"/>
      <c r="F22" s="20"/>
      <c r="G22" s="29">
        <v>1</v>
      </c>
      <c r="H22" s="29" t="s">
        <v>242</v>
      </c>
    </row>
    <row r="23" spans="1:16" ht="18.75" x14ac:dyDescent="0.3">
      <c r="A23" s="29">
        <v>14</v>
      </c>
      <c r="B23" s="20" t="s">
        <v>246</v>
      </c>
      <c r="C23" s="31">
        <v>112800</v>
      </c>
      <c r="D23" s="308"/>
      <c r="E23" s="415"/>
      <c r="F23" s="20"/>
      <c r="G23" s="29">
        <v>1</v>
      </c>
      <c r="H23" s="29" t="s">
        <v>237</v>
      </c>
    </row>
    <row r="24" spans="1:16" ht="18.75" x14ac:dyDescent="0.3">
      <c r="A24" s="27">
        <v>15</v>
      </c>
      <c r="B24" s="24" t="s">
        <v>113</v>
      </c>
      <c r="C24" s="24"/>
      <c r="D24" s="307"/>
      <c r="E24" s="416"/>
      <c r="F24" s="24"/>
      <c r="G24" s="29"/>
      <c r="H24" s="27"/>
    </row>
    <row r="25" spans="1:16" ht="18.75" x14ac:dyDescent="0.3">
      <c r="A25" s="80"/>
      <c r="B25" s="410" t="s">
        <v>114</v>
      </c>
      <c r="C25" s="40"/>
      <c r="D25" s="310"/>
      <c r="E25" s="200"/>
      <c r="F25" s="40"/>
      <c r="G25" s="80"/>
      <c r="H25" s="292"/>
    </row>
    <row r="26" spans="1:16" ht="20.25" x14ac:dyDescent="0.3">
      <c r="A26" s="862" t="s">
        <v>429</v>
      </c>
      <c r="B26" s="862"/>
      <c r="C26" s="862"/>
      <c r="D26" s="862"/>
      <c r="E26" s="862"/>
      <c r="F26" s="862"/>
      <c r="G26" s="862"/>
      <c r="H26" s="862"/>
    </row>
    <row r="27" spans="1:16" ht="20.25" x14ac:dyDescent="0.3">
      <c r="A27" s="863" t="s">
        <v>330</v>
      </c>
      <c r="B27" s="863"/>
      <c r="C27" s="863"/>
      <c r="D27" s="863"/>
      <c r="E27" s="863"/>
      <c r="F27" s="863"/>
      <c r="G27" s="863"/>
      <c r="H27" s="863"/>
    </row>
    <row r="28" spans="1:16" ht="14.25" customHeight="1" x14ac:dyDescent="0.2">
      <c r="A28" s="812" t="s">
        <v>2</v>
      </c>
      <c r="B28" s="812" t="s">
        <v>3</v>
      </c>
      <c r="C28" s="812" t="s">
        <v>6</v>
      </c>
      <c r="D28" s="892" t="s">
        <v>428</v>
      </c>
      <c r="E28" s="873" t="s">
        <v>426</v>
      </c>
      <c r="F28" s="812" t="s">
        <v>427</v>
      </c>
      <c r="G28" s="812" t="s">
        <v>8</v>
      </c>
      <c r="H28" s="812" t="s">
        <v>9</v>
      </c>
    </row>
    <row r="29" spans="1:16" ht="14.25" customHeight="1" x14ac:dyDescent="0.2">
      <c r="A29" s="813"/>
      <c r="B29" s="813"/>
      <c r="C29" s="813"/>
      <c r="D29" s="893"/>
      <c r="E29" s="894"/>
      <c r="F29" s="813"/>
      <c r="G29" s="813"/>
      <c r="H29" s="813"/>
    </row>
    <row r="30" spans="1:16" ht="32.25" x14ac:dyDescent="0.3">
      <c r="A30" s="396">
        <v>16</v>
      </c>
      <c r="B30" s="397" t="s">
        <v>430</v>
      </c>
      <c r="C30" s="31">
        <v>88800</v>
      </c>
      <c r="D30" s="398"/>
      <c r="E30" s="417"/>
      <c r="F30" s="398"/>
      <c r="G30" s="29">
        <v>1</v>
      </c>
      <c r="H30" s="399" t="s">
        <v>237</v>
      </c>
    </row>
    <row r="31" spans="1:16" ht="18.75" x14ac:dyDescent="0.3">
      <c r="A31" s="396">
        <v>17</v>
      </c>
      <c r="B31" s="87" t="s">
        <v>128</v>
      </c>
      <c r="C31" s="31"/>
      <c r="D31" s="398"/>
      <c r="E31" s="417"/>
      <c r="F31" s="398"/>
      <c r="G31" s="29"/>
      <c r="H31" s="399"/>
    </row>
    <row r="32" spans="1:16" ht="18.75" x14ac:dyDescent="0.3">
      <c r="A32" s="396"/>
      <c r="B32" s="204" t="s">
        <v>129</v>
      </c>
      <c r="C32" s="31">
        <v>154000</v>
      </c>
      <c r="D32" s="398"/>
      <c r="E32" s="417"/>
      <c r="F32" s="398"/>
      <c r="G32" s="29">
        <v>1</v>
      </c>
      <c r="H32" s="399" t="s">
        <v>237</v>
      </c>
    </row>
    <row r="33" spans="1:14" ht="18.75" x14ac:dyDescent="0.3">
      <c r="A33" s="396">
        <v>18</v>
      </c>
      <c r="B33" s="271" t="s">
        <v>126</v>
      </c>
      <c r="C33" s="31"/>
      <c r="D33" s="398"/>
      <c r="E33" s="417"/>
      <c r="F33" s="398"/>
      <c r="G33" s="29"/>
      <c r="H33" s="399"/>
      <c r="M33" s="348"/>
    </row>
    <row r="34" spans="1:14" ht="18.75" x14ac:dyDescent="0.3">
      <c r="A34" s="396">
        <v>19</v>
      </c>
      <c r="B34" s="87" t="s">
        <v>131</v>
      </c>
      <c r="C34" s="31">
        <v>2048000</v>
      </c>
      <c r="D34" s="398"/>
      <c r="E34" s="417"/>
      <c r="F34" s="398"/>
      <c r="G34" s="29">
        <v>1</v>
      </c>
      <c r="H34" s="399" t="s">
        <v>242</v>
      </c>
    </row>
    <row r="35" spans="1:14" ht="20.25" x14ac:dyDescent="0.3">
      <c r="A35" s="29">
        <v>20</v>
      </c>
      <c r="B35" s="20" t="s">
        <v>108</v>
      </c>
      <c r="C35" s="31">
        <v>10089100</v>
      </c>
      <c r="D35" s="29"/>
      <c r="E35" s="308"/>
      <c r="F35" s="398"/>
      <c r="G35" s="406">
        <v>2</v>
      </c>
      <c r="H35" s="399" t="s">
        <v>242</v>
      </c>
      <c r="N35" s="348"/>
    </row>
    <row r="36" spans="1:14" ht="20.25" x14ac:dyDescent="0.3">
      <c r="A36" s="29">
        <v>21</v>
      </c>
      <c r="B36" s="73" t="s">
        <v>124</v>
      </c>
      <c r="C36" s="31">
        <v>80000</v>
      </c>
      <c r="D36" s="29"/>
      <c r="E36" s="308"/>
      <c r="F36" s="398"/>
      <c r="G36" s="406">
        <v>2</v>
      </c>
      <c r="H36" s="399" t="s">
        <v>242</v>
      </c>
    </row>
    <row r="37" spans="1:14" ht="20.25" x14ac:dyDescent="0.3">
      <c r="A37" s="29">
        <v>22</v>
      </c>
      <c r="B37" s="73" t="s">
        <v>125</v>
      </c>
      <c r="C37" s="31">
        <v>15000</v>
      </c>
      <c r="D37" s="29"/>
      <c r="E37" s="308"/>
      <c r="F37" s="398"/>
      <c r="G37" s="406">
        <v>2</v>
      </c>
      <c r="H37" s="399"/>
    </row>
    <row r="38" spans="1:14" ht="20.25" x14ac:dyDescent="0.3">
      <c r="A38" s="29">
        <v>23</v>
      </c>
      <c r="B38" s="73" t="s">
        <v>131</v>
      </c>
      <c r="C38" s="31">
        <v>974400</v>
      </c>
      <c r="D38" s="29"/>
      <c r="E38" s="308"/>
      <c r="F38" s="398"/>
      <c r="G38" s="406">
        <v>2</v>
      </c>
      <c r="H38" s="399"/>
    </row>
    <row r="39" spans="1:14" ht="20.25" x14ac:dyDescent="0.3">
      <c r="A39" s="29">
        <v>24</v>
      </c>
      <c r="B39" s="73" t="s">
        <v>247</v>
      </c>
      <c r="C39" s="130">
        <v>1520000</v>
      </c>
      <c r="D39" s="155"/>
      <c r="E39" s="308"/>
      <c r="F39" s="398"/>
      <c r="G39" s="406">
        <v>2</v>
      </c>
      <c r="H39" s="399" t="s">
        <v>242</v>
      </c>
    </row>
    <row r="40" spans="1:14" ht="20.25" x14ac:dyDescent="0.3">
      <c r="A40" s="155"/>
      <c r="B40" s="409" t="s">
        <v>386</v>
      </c>
      <c r="C40" s="31"/>
      <c r="D40" s="29"/>
      <c r="E40" s="418"/>
      <c r="F40" s="398"/>
      <c r="G40" s="406"/>
      <c r="H40" s="399" t="s">
        <v>238</v>
      </c>
    </row>
    <row r="41" spans="1:14" ht="20.25" x14ac:dyDescent="0.3">
      <c r="A41" s="400"/>
      <c r="B41" s="404"/>
      <c r="C41" s="383"/>
      <c r="D41" s="404"/>
      <c r="E41" s="419"/>
      <c r="F41" s="401"/>
      <c r="G41" s="407"/>
      <c r="H41" s="402"/>
    </row>
    <row r="42" spans="1:14" ht="18.75" x14ac:dyDescent="0.3">
      <c r="A42" s="403"/>
      <c r="B42" s="404"/>
      <c r="C42" s="383">
        <v>2070000</v>
      </c>
      <c r="D42" s="404"/>
      <c r="E42" s="408"/>
      <c r="F42" s="404"/>
      <c r="G42" s="408"/>
      <c r="H42" s="405"/>
    </row>
    <row r="53" spans="1:8" ht="20.25" x14ac:dyDescent="0.3">
      <c r="A53" s="862" t="s">
        <v>429</v>
      </c>
      <c r="B53" s="862"/>
      <c r="C53" s="862"/>
      <c r="D53" s="862"/>
      <c r="E53" s="862"/>
      <c r="F53" s="862"/>
      <c r="G53" s="862"/>
      <c r="H53" s="862"/>
    </row>
    <row r="54" spans="1:8" ht="20.25" x14ac:dyDescent="0.3">
      <c r="A54" s="863" t="s">
        <v>229</v>
      </c>
      <c r="B54" s="863"/>
      <c r="C54" s="863"/>
      <c r="D54" s="863"/>
      <c r="E54" s="863"/>
      <c r="F54" s="863"/>
      <c r="G54" s="863"/>
      <c r="H54" s="863"/>
    </row>
    <row r="55" spans="1:8" x14ac:dyDescent="0.2">
      <c r="A55" s="812" t="s">
        <v>2</v>
      </c>
      <c r="B55" s="812" t="s">
        <v>3</v>
      </c>
      <c r="C55" s="812" t="s">
        <v>6</v>
      </c>
      <c r="D55" s="892" t="s">
        <v>428</v>
      </c>
      <c r="E55" s="873" t="s">
        <v>426</v>
      </c>
      <c r="F55" s="812" t="s">
        <v>427</v>
      </c>
      <c r="G55" s="812" t="s">
        <v>8</v>
      </c>
      <c r="H55" s="812" t="s">
        <v>9</v>
      </c>
    </row>
    <row r="56" spans="1:8" x14ac:dyDescent="0.2">
      <c r="A56" s="813"/>
      <c r="B56" s="813"/>
      <c r="C56" s="813"/>
      <c r="D56" s="893"/>
      <c r="E56" s="894"/>
      <c r="F56" s="813"/>
      <c r="G56" s="813"/>
      <c r="H56" s="813"/>
    </row>
    <row r="57" spans="1:8" ht="18.75" x14ac:dyDescent="0.3">
      <c r="A57" s="29">
        <v>1</v>
      </c>
      <c r="B57" s="20" t="s">
        <v>64</v>
      </c>
      <c r="C57" s="20"/>
      <c r="D57" s="398"/>
      <c r="E57" s="417"/>
      <c r="F57" s="398"/>
      <c r="G57" s="29"/>
      <c r="H57" s="276"/>
    </row>
    <row r="58" spans="1:8" ht="18.75" x14ac:dyDescent="0.3">
      <c r="A58" s="29"/>
      <c r="B58" s="20" t="s">
        <v>35</v>
      </c>
      <c r="C58" s="388">
        <v>4700</v>
      </c>
      <c r="D58" s="398"/>
      <c r="E58" s="417"/>
      <c r="F58" s="398"/>
      <c r="G58" s="29">
        <v>1</v>
      </c>
      <c r="H58" s="276" t="s">
        <v>223</v>
      </c>
    </row>
    <row r="59" spans="1:8" ht="18.75" x14ac:dyDescent="0.3">
      <c r="A59" s="29">
        <v>2</v>
      </c>
      <c r="B59" s="20" t="s">
        <v>65</v>
      </c>
      <c r="C59" s="20"/>
      <c r="D59" s="398"/>
      <c r="E59" s="417"/>
      <c r="F59" s="398"/>
      <c r="G59" s="29"/>
      <c r="H59" s="276"/>
    </row>
    <row r="60" spans="1:8" ht="18.75" x14ac:dyDescent="0.3">
      <c r="A60" s="29"/>
      <c r="B60" s="20" t="s">
        <v>75</v>
      </c>
      <c r="C60" s="388">
        <v>153000</v>
      </c>
      <c r="D60" s="398"/>
      <c r="E60" s="417"/>
      <c r="F60" s="398"/>
      <c r="G60" s="29">
        <v>1</v>
      </c>
      <c r="H60" s="276" t="s">
        <v>223</v>
      </c>
    </row>
    <row r="61" spans="1:8" ht="18.75" x14ac:dyDescent="0.3">
      <c r="A61" s="29">
        <v>3</v>
      </c>
      <c r="B61" s="20" t="s">
        <v>74</v>
      </c>
      <c r="C61" s="20"/>
      <c r="D61" s="398"/>
      <c r="E61" s="417"/>
      <c r="F61" s="398"/>
      <c r="G61" s="29"/>
      <c r="H61" s="276"/>
    </row>
    <row r="62" spans="1:8" ht="20.25" x14ac:dyDescent="0.3">
      <c r="A62" s="29"/>
      <c r="B62" s="20" t="s">
        <v>66</v>
      </c>
      <c r="C62" s="388">
        <v>270000</v>
      </c>
      <c r="D62" s="29"/>
      <c r="E62" s="308"/>
      <c r="F62" s="398"/>
      <c r="G62" s="406">
        <v>1</v>
      </c>
      <c r="H62" s="276" t="s">
        <v>223</v>
      </c>
    </row>
    <row r="63" spans="1:8" ht="20.25" x14ac:dyDescent="0.3">
      <c r="A63" s="29">
        <v>4</v>
      </c>
      <c r="B63" s="20" t="s">
        <v>263</v>
      </c>
      <c r="C63" s="388">
        <v>44000</v>
      </c>
      <c r="D63" s="29"/>
      <c r="E63" s="308"/>
      <c r="F63" s="398"/>
      <c r="G63" s="406">
        <v>1</v>
      </c>
      <c r="H63" s="276" t="s">
        <v>224</v>
      </c>
    </row>
    <row r="64" spans="1:8" ht="20.25" x14ac:dyDescent="0.3">
      <c r="A64" s="29">
        <v>5</v>
      </c>
      <c r="B64" s="20" t="s">
        <v>96</v>
      </c>
      <c r="C64" s="20"/>
      <c r="D64" s="29"/>
      <c r="E64" s="308"/>
      <c r="F64" s="398"/>
      <c r="G64" s="406"/>
      <c r="H64" s="276"/>
    </row>
    <row r="65" spans="1:8" ht="20.25" x14ac:dyDescent="0.3">
      <c r="A65" s="29"/>
      <c r="B65" s="20" t="s">
        <v>97</v>
      </c>
      <c r="C65" s="20">
        <v>115300</v>
      </c>
      <c r="D65" s="29"/>
      <c r="E65" s="308"/>
      <c r="F65" s="398"/>
      <c r="G65" s="406">
        <v>1</v>
      </c>
      <c r="H65" s="276" t="s">
        <v>226</v>
      </c>
    </row>
    <row r="66" spans="1:8" ht="20.25" x14ac:dyDescent="0.3">
      <c r="A66" s="29">
        <v>6</v>
      </c>
      <c r="B66" s="20" t="s">
        <v>98</v>
      </c>
      <c r="C66" s="20"/>
      <c r="D66" s="155"/>
      <c r="E66" s="308"/>
      <c r="F66" s="398"/>
      <c r="G66" s="406"/>
      <c r="H66" s="276"/>
    </row>
    <row r="67" spans="1:8" ht="20.25" x14ac:dyDescent="0.3">
      <c r="A67" s="29"/>
      <c r="B67" s="20" t="s">
        <v>35</v>
      </c>
      <c r="C67" s="20">
        <v>33300</v>
      </c>
      <c r="D67" s="29"/>
      <c r="E67" s="418"/>
      <c r="F67" s="398"/>
      <c r="G67" s="406">
        <v>1</v>
      </c>
      <c r="H67" s="276" t="s">
        <v>227</v>
      </c>
    </row>
    <row r="68" spans="1:8" ht="20.25" x14ac:dyDescent="0.3">
      <c r="A68" s="80">
        <v>7</v>
      </c>
      <c r="B68" s="62" t="s">
        <v>262</v>
      </c>
      <c r="C68" s="40">
        <v>674700</v>
      </c>
      <c r="D68" s="401"/>
      <c r="E68" s="419"/>
      <c r="F68" s="401"/>
      <c r="G68" s="407">
        <v>1</v>
      </c>
      <c r="H68" s="414" t="s">
        <v>223</v>
      </c>
    </row>
    <row r="69" spans="1:8" ht="24" x14ac:dyDescent="0.55000000000000004">
      <c r="A69" s="411"/>
      <c r="B69" s="411"/>
      <c r="C69" s="412">
        <f>SUM(C58:C68)</f>
        <v>1295000</v>
      </c>
      <c r="D69" s="411"/>
      <c r="E69" s="413"/>
      <c r="F69" s="411"/>
      <c r="G69" s="413"/>
      <c r="H69" s="411"/>
    </row>
  </sheetData>
  <mergeCells count="31">
    <mergeCell ref="D11:E11"/>
    <mergeCell ref="A53:H53"/>
    <mergeCell ref="A54:H54"/>
    <mergeCell ref="A55:A56"/>
    <mergeCell ref="B55:B56"/>
    <mergeCell ref="C55:C56"/>
    <mergeCell ref="D55:D56"/>
    <mergeCell ref="E55:E56"/>
    <mergeCell ref="F55:F56"/>
    <mergeCell ref="G55:G56"/>
    <mergeCell ref="H55:H56"/>
    <mergeCell ref="A26:H26"/>
    <mergeCell ref="A27:H27"/>
    <mergeCell ref="A28:A29"/>
    <mergeCell ref="B28:B29"/>
    <mergeCell ref="C28:C29"/>
    <mergeCell ref="F3:F4"/>
    <mergeCell ref="A1:H1"/>
    <mergeCell ref="A2:H2"/>
    <mergeCell ref="G3:G4"/>
    <mergeCell ref="H3:H4"/>
    <mergeCell ref="B3:B4"/>
    <mergeCell ref="A3:A4"/>
    <mergeCell ref="D3:D4"/>
    <mergeCell ref="C3:C4"/>
    <mergeCell ref="E3:E4"/>
    <mergeCell ref="D28:D29"/>
    <mergeCell ref="E28:E29"/>
    <mergeCell ref="F28:F29"/>
    <mergeCell ref="G28:G29"/>
    <mergeCell ref="H28:H29"/>
  </mergeCells>
  <pageMargins left="0.9055118110236221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opLeftCell="A22" workbookViewId="0">
      <selection activeCell="N40" sqref="N40"/>
    </sheetView>
  </sheetViews>
  <sheetFormatPr defaultRowHeight="18" customHeight="1" x14ac:dyDescent="0.3"/>
  <cols>
    <col min="1" max="1" width="4.75" style="1" customWidth="1"/>
    <col min="2" max="2" width="33.25" style="1" customWidth="1"/>
    <col min="3" max="3" width="9.875" style="565" customWidth="1"/>
    <col min="4" max="4" width="9.5" style="565" customWidth="1"/>
    <col min="5" max="5" width="13.125" style="549" customWidth="1"/>
    <col min="6" max="6" width="11.625" style="565" customWidth="1"/>
    <col min="7" max="7" width="5.875" style="565" customWidth="1"/>
    <col min="8" max="8" width="7.25" style="549" customWidth="1"/>
    <col min="9" max="16384" width="9" style="1"/>
  </cols>
  <sheetData>
    <row r="1" spans="1:16" ht="18" customHeight="1" x14ac:dyDescent="0.3">
      <c r="A1" s="783" t="s">
        <v>455</v>
      </c>
      <c r="B1" s="783"/>
      <c r="C1" s="783"/>
      <c r="D1" s="783"/>
      <c r="E1" s="783"/>
      <c r="F1" s="783"/>
      <c r="G1" s="783"/>
      <c r="H1" s="783"/>
    </row>
    <row r="2" spans="1:16" ht="18" customHeight="1" x14ac:dyDescent="0.3">
      <c r="A2" s="792" t="s">
        <v>456</v>
      </c>
      <c r="B2" s="792"/>
      <c r="C2" s="792"/>
      <c r="D2" s="792"/>
      <c r="E2" s="792"/>
      <c r="F2" s="792"/>
      <c r="G2" s="792"/>
      <c r="H2" s="792"/>
    </row>
    <row r="3" spans="1:16" ht="18" customHeight="1" x14ac:dyDescent="0.3">
      <c r="A3" s="812" t="s">
        <v>2</v>
      </c>
      <c r="B3" s="889" t="s">
        <v>3</v>
      </c>
      <c r="C3" s="912" t="s">
        <v>334</v>
      </c>
      <c r="D3" s="912" t="s">
        <v>431</v>
      </c>
      <c r="E3" s="919" t="s">
        <v>426</v>
      </c>
      <c r="F3" s="902" t="s">
        <v>427</v>
      </c>
      <c r="G3" s="902" t="s">
        <v>8</v>
      </c>
      <c r="H3" s="902" t="s">
        <v>9</v>
      </c>
    </row>
    <row r="4" spans="1:16" ht="18" customHeight="1" x14ac:dyDescent="0.3">
      <c r="A4" s="813"/>
      <c r="B4" s="890"/>
      <c r="C4" s="913"/>
      <c r="D4" s="913"/>
      <c r="E4" s="921"/>
      <c r="F4" s="903"/>
      <c r="G4" s="903"/>
      <c r="H4" s="903"/>
    </row>
    <row r="5" spans="1:16" ht="18" customHeight="1" x14ac:dyDescent="0.3">
      <c r="A5" s="436">
        <v>1</v>
      </c>
      <c r="B5" s="529" t="s">
        <v>70</v>
      </c>
      <c r="C5" s="561">
        <v>5000</v>
      </c>
      <c r="D5" s="562" t="s">
        <v>449</v>
      </c>
      <c r="E5" s="545" t="s">
        <v>448</v>
      </c>
      <c r="F5" s="559">
        <v>22580</v>
      </c>
      <c r="G5" s="545">
        <v>1</v>
      </c>
      <c r="H5" s="545" t="s">
        <v>80</v>
      </c>
    </row>
    <row r="6" spans="1:16" ht="18" customHeight="1" x14ac:dyDescent="0.3">
      <c r="A6" s="436">
        <v>2</v>
      </c>
      <c r="B6" s="528" t="s">
        <v>198</v>
      </c>
      <c r="C6" s="544">
        <v>20300</v>
      </c>
      <c r="D6" s="545" t="s">
        <v>443</v>
      </c>
      <c r="E6" s="709" t="s">
        <v>272</v>
      </c>
      <c r="F6" s="546">
        <v>22603</v>
      </c>
      <c r="G6" s="545">
        <v>1</v>
      </c>
      <c r="H6" s="718" t="s">
        <v>237</v>
      </c>
      <c r="I6" s="719"/>
    </row>
    <row r="7" spans="1:16" ht="18" customHeight="1" x14ac:dyDescent="0.3">
      <c r="A7" s="436">
        <v>3</v>
      </c>
      <c r="B7" s="530" t="s">
        <v>181</v>
      </c>
      <c r="C7" s="563">
        <v>718900</v>
      </c>
      <c r="D7" s="545" t="s">
        <v>182</v>
      </c>
      <c r="E7" s="545" t="s">
        <v>434</v>
      </c>
      <c r="F7" s="555" t="s">
        <v>491</v>
      </c>
      <c r="G7" s="545">
        <v>1</v>
      </c>
      <c r="H7" s="545" t="s">
        <v>242</v>
      </c>
    </row>
    <row r="8" spans="1:16" ht="18" customHeight="1" x14ac:dyDescent="0.3">
      <c r="A8" s="435">
        <v>4</v>
      </c>
      <c r="B8" s="524" t="s">
        <v>384</v>
      </c>
      <c r="C8" s="558">
        <v>26500</v>
      </c>
      <c r="D8" s="708" t="s">
        <v>450</v>
      </c>
      <c r="E8" s="549" t="s">
        <v>302</v>
      </c>
      <c r="F8" s="559">
        <v>22607</v>
      </c>
      <c r="G8" s="708">
        <v>1</v>
      </c>
      <c r="H8" s="923" t="s">
        <v>238</v>
      </c>
    </row>
    <row r="9" spans="1:16" ht="18" customHeight="1" x14ac:dyDescent="0.3">
      <c r="A9" s="134"/>
      <c r="B9" s="486" t="s">
        <v>383</v>
      </c>
      <c r="C9" s="560">
        <v>2200</v>
      </c>
      <c r="D9" s="709"/>
      <c r="E9" s="709"/>
      <c r="F9" s="555"/>
      <c r="G9" s="709">
        <v>2</v>
      </c>
      <c r="H9" s="924"/>
      <c r="L9" s="43"/>
    </row>
    <row r="10" spans="1:16" ht="18" customHeight="1" x14ac:dyDescent="0.3">
      <c r="A10" s="5">
        <v>5</v>
      </c>
      <c r="B10" s="524" t="s">
        <v>64</v>
      </c>
      <c r="C10" s="908">
        <v>4700</v>
      </c>
      <c r="D10" s="902" t="s">
        <v>495</v>
      </c>
      <c r="E10" s="910" t="s">
        <v>497</v>
      </c>
      <c r="F10" s="900">
        <v>22608</v>
      </c>
      <c r="G10" s="532"/>
      <c r="H10" s="532"/>
      <c r="L10" s="43"/>
    </row>
    <row r="11" spans="1:16" ht="18" customHeight="1" x14ac:dyDescent="0.3">
      <c r="A11" s="134"/>
      <c r="B11" s="486" t="s">
        <v>35</v>
      </c>
      <c r="C11" s="909"/>
      <c r="D11" s="903"/>
      <c r="E11" s="911"/>
      <c r="F11" s="901"/>
      <c r="G11" s="534">
        <v>1</v>
      </c>
      <c r="H11" s="534" t="s">
        <v>223</v>
      </c>
      <c r="L11" s="43"/>
    </row>
    <row r="12" spans="1:16" ht="18" customHeight="1" x14ac:dyDescent="0.3">
      <c r="A12" s="11">
        <v>6</v>
      </c>
      <c r="B12" s="528" t="s">
        <v>154</v>
      </c>
      <c r="C12" s="544">
        <v>129600</v>
      </c>
      <c r="D12" s="545" t="s">
        <v>155</v>
      </c>
      <c r="E12" s="534" t="s">
        <v>272</v>
      </c>
      <c r="F12" s="546">
        <v>22608</v>
      </c>
      <c r="G12" s="545">
        <v>1</v>
      </c>
      <c r="H12" s="545" t="s">
        <v>237</v>
      </c>
    </row>
    <row r="13" spans="1:16" ht="18" customHeight="1" x14ac:dyDescent="0.3">
      <c r="A13" s="5">
        <v>7</v>
      </c>
      <c r="B13" s="524" t="s">
        <v>65</v>
      </c>
      <c r="C13" s="536"/>
      <c r="D13" s="531"/>
      <c r="E13" s="532"/>
      <c r="F13" s="914">
        <v>22612</v>
      </c>
      <c r="G13" s="532"/>
      <c r="H13" s="532"/>
    </row>
    <row r="14" spans="1:16" ht="18" customHeight="1" x14ac:dyDescent="0.3">
      <c r="A14" s="134"/>
      <c r="B14" s="486" t="s">
        <v>75</v>
      </c>
      <c r="C14" s="538">
        <v>15300</v>
      </c>
      <c r="D14" s="534" t="s">
        <v>451</v>
      </c>
      <c r="E14" s="534" t="s">
        <v>272</v>
      </c>
      <c r="F14" s="915"/>
      <c r="G14" s="534">
        <v>1</v>
      </c>
      <c r="H14" s="709" t="s">
        <v>223</v>
      </c>
      <c r="P14" s="43"/>
    </row>
    <row r="15" spans="1:16" ht="18" customHeight="1" x14ac:dyDescent="0.3">
      <c r="A15" s="5">
        <v>8</v>
      </c>
      <c r="B15" s="524" t="s">
        <v>147</v>
      </c>
      <c r="C15" s="531"/>
      <c r="D15" s="531"/>
      <c r="E15" s="708"/>
      <c r="F15" s="900">
        <v>22612</v>
      </c>
      <c r="G15" s="708"/>
      <c r="H15" s="714"/>
    </row>
    <row r="16" spans="1:16" ht="18" customHeight="1" x14ac:dyDescent="0.3">
      <c r="A16" s="134"/>
      <c r="B16" s="486" t="s">
        <v>148</v>
      </c>
      <c r="C16" s="712">
        <v>32800</v>
      </c>
      <c r="D16" s="711" t="s">
        <v>149</v>
      </c>
      <c r="E16" s="709" t="s">
        <v>272</v>
      </c>
      <c r="F16" s="901"/>
      <c r="G16" s="711">
        <v>1</v>
      </c>
      <c r="H16" s="715" t="s">
        <v>237</v>
      </c>
    </row>
    <row r="17" spans="1:12" ht="18" customHeight="1" x14ac:dyDescent="0.3">
      <c r="A17" s="435">
        <v>9</v>
      </c>
      <c r="B17" s="524" t="s">
        <v>163</v>
      </c>
      <c r="C17" s="536"/>
      <c r="D17" s="531"/>
      <c r="E17" s="902" t="s">
        <v>272</v>
      </c>
      <c r="F17" s="555" t="s">
        <v>469</v>
      </c>
      <c r="G17" s="902">
        <v>1</v>
      </c>
      <c r="H17" s="902" t="s">
        <v>244</v>
      </c>
    </row>
    <row r="18" spans="1:12" ht="18" customHeight="1" x14ac:dyDescent="0.3">
      <c r="A18" s="134"/>
      <c r="B18" s="486" t="s">
        <v>165</v>
      </c>
      <c r="C18" s="538">
        <v>320000</v>
      </c>
      <c r="D18" s="534" t="s">
        <v>166</v>
      </c>
      <c r="E18" s="903"/>
      <c r="F18" s="554" t="s">
        <v>470</v>
      </c>
      <c r="G18" s="903"/>
      <c r="H18" s="903"/>
    </row>
    <row r="19" spans="1:12" ht="18" customHeight="1" x14ac:dyDescent="0.3">
      <c r="A19" s="387">
        <v>10</v>
      </c>
      <c r="B19" s="524" t="s">
        <v>163</v>
      </c>
      <c r="C19" s="912">
        <v>140000</v>
      </c>
      <c r="D19" s="710" t="s">
        <v>56</v>
      </c>
      <c r="E19" s="902" t="s">
        <v>272</v>
      </c>
      <c r="F19" s="555" t="s">
        <v>469</v>
      </c>
      <c r="G19" s="902">
        <v>2</v>
      </c>
      <c r="H19" s="902" t="s">
        <v>244</v>
      </c>
    </row>
    <row r="20" spans="1:12" ht="18" customHeight="1" x14ac:dyDescent="0.3">
      <c r="A20" s="387"/>
      <c r="B20" s="486" t="s">
        <v>165</v>
      </c>
      <c r="C20" s="913"/>
      <c r="D20" s="710" t="s">
        <v>162</v>
      </c>
      <c r="E20" s="903"/>
      <c r="F20" s="565" t="s">
        <v>492</v>
      </c>
      <c r="G20" s="903"/>
      <c r="H20" s="903"/>
    </row>
    <row r="21" spans="1:12" ht="18" customHeight="1" x14ac:dyDescent="0.3">
      <c r="A21" s="5">
        <v>11</v>
      </c>
      <c r="B21" s="525" t="s">
        <v>74</v>
      </c>
      <c r="C21" s="536"/>
      <c r="D21" s="531"/>
      <c r="E21" s="532"/>
      <c r="F21" s="537"/>
      <c r="G21" s="532"/>
      <c r="H21" s="532"/>
      <c r="J21" s="43"/>
    </row>
    <row r="22" spans="1:12" ht="18" customHeight="1" x14ac:dyDescent="0.3">
      <c r="A22" s="134"/>
      <c r="B22" s="486" t="s">
        <v>66</v>
      </c>
      <c r="C22" s="538">
        <v>270000</v>
      </c>
      <c r="D22" s="534" t="s">
        <v>94</v>
      </c>
      <c r="E22" s="534" t="s">
        <v>297</v>
      </c>
      <c r="F22" s="535" t="s">
        <v>298</v>
      </c>
      <c r="G22" s="534">
        <v>1</v>
      </c>
      <c r="H22" s="539" t="s">
        <v>223</v>
      </c>
    </row>
    <row r="23" spans="1:12" ht="18" customHeight="1" x14ac:dyDescent="0.3">
      <c r="A23" s="436">
        <v>12</v>
      </c>
      <c r="B23" s="528" t="s">
        <v>185</v>
      </c>
      <c r="C23" s="564">
        <v>19200</v>
      </c>
      <c r="D23" s="545" t="s">
        <v>376</v>
      </c>
      <c r="E23" s="545" t="s">
        <v>302</v>
      </c>
      <c r="F23" s="546">
        <v>22614</v>
      </c>
      <c r="G23" s="545">
        <v>1</v>
      </c>
      <c r="H23" s="545" t="s">
        <v>25</v>
      </c>
      <c r="K23" s="43"/>
    </row>
    <row r="24" spans="1:12" ht="18" customHeight="1" x14ac:dyDescent="0.3">
      <c r="A24" s="897">
        <v>13</v>
      </c>
      <c r="B24" s="906" t="s">
        <v>386</v>
      </c>
      <c r="C24" s="912">
        <v>2070000</v>
      </c>
      <c r="D24" s="902" t="s">
        <v>441</v>
      </c>
      <c r="E24" s="902" t="s">
        <v>442</v>
      </c>
      <c r="F24" s="900">
        <v>22618</v>
      </c>
      <c r="G24" s="904" t="s">
        <v>458</v>
      </c>
      <c r="H24" s="708" t="s">
        <v>238</v>
      </c>
      <c r="L24" s="43"/>
    </row>
    <row r="25" spans="1:12" ht="18" customHeight="1" x14ac:dyDescent="0.3">
      <c r="A25" s="899"/>
      <c r="B25" s="907"/>
      <c r="C25" s="913"/>
      <c r="D25" s="903"/>
      <c r="E25" s="903"/>
      <c r="F25" s="901"/>
      <c r="G25" s="905"/>
      <c r="H25" s="709"/>
    </row>
    <row r="26" spans="1:12" ht="18" customHeight="1" x14ac:dyDescent="0.3">
      <c r="A26" s="897">
        <v>14</v>
      </c>
      <c r="B26" s="524" t="s">
        <v>156</v>
      </c>
      <c r="C26" s="548"/>
      <c r="D26" s="532"/>
      <c r="F26" s="900" t="s">
        <v>496</v>
      </c>
      <c r="G26" s="532"/>
      <c r="H26" s="714"/>
    </row>
    <row r="27" spans="1:12" ht="18" customHeight="1" x14ac:dyDescent="0.3">
      <c r="A27" s="898"/>
      <c r="B27" s="501" t="s">
        <v>157</v>
      </c>
      <c r="C27" s="550">
        <v>10000</v>
      </c>
      <c r="D27" s="551" t="s">
        <v>445</v>
      </c>
      <c r="E27" s="549" t="s">
        <v>440</v>
      </c>
      <c r="F27" s="927"/>
      <c r="G27" s="925">
        <v>1</v>
      </c>
      <c r="H27" s="926" t="s">
        <v>237</v>
      </c>
    </row>
    <row r="28" spans="1:12" ht="18" customHeight="1" x14ac:dyDescent="0.3">
      <c r="A28" s="899"/>
      <c r="B28" s="486" t="s">
        <v>158</v>
      </c>
      <c r="C28" s="552">
        <v>190000</v>
      </c>
      <c r="D28" s="553"/>
      <c r="E28" s="534"/>
      <c r="F28" s="901"/>
      <c r="G28" s="903"/>
      <c r="H28" s="922"/>
    </row>
    <row r="29" spans="1:12" ht="18" customHeight="1" x14ac:dyDescent="0.3">
      <c r="A29" s="812">
        <v>15</v>
      </c>
      <c r="B29" s="526" t="s">
        <v>96</v>
      </c>
      <c r="C29" s="531"/>
      <c r="D29" s="531"/>
      <c r="E29" s="532"/>
      <c r="F29" s="537"/>
      <c r="G29" s="532"/>
      <c r="H29" s="532"/>
    </row>
    <row r="30" spans="1:12" ht="18" customHeight="1" x14ac:dyDescent="0.3">
      <c r="A30" s="813"/>
      <c r="B30" s="486" t="s">
        <v>97</v>
      </c>
      <c r="C30" s="533">
        <v>115300</v>
      </c>
      <c r="D30" s="534" t="s">
        <v>152</v>
      </c>
      <c r="E30" s="534" t="s">
        <v>272</v>
      </c>
      <c r="F30" s="535">
        <v>22627</v>
      </c>
      <c r="G30" s="534">
        <v>1</v>
      </c>
      <c r="H30" s="534" t="s">
        <v>457</v>
      </c>
    </row>
    <row r="31" spans="1:12" ht="18" customHeight="1" x14ac:dyDescent="0.3">
      <c r="A31" s="5">
        <v>16</v>
      </c>
      <c r="B31" s="524" t="s">
        <v>98</v>
      </c>
      <c r="C31" s="540"/>
      <c r="D31" s="531"/>
      <c r="E31" s="532"/>
      <c r="F31" s="541"/>
      <c r="G31" s="532"/>
      <c r="H31" s="532"/>
    </row>
    <row r="32" spans="1:12" ht="18" customHeight="1" x14ac:dyDescent="0.3">
      <c r="A32" s="134"/>
      <c r="B32" s="486" t="s">
        <v>35</v>
      </c>
      <c r="C32" s="533">
        <v>33300</v>
      </c>
      <c r="D32" s="534" t="s">
        <v>453</v>
      </c>
      <c r="E32" s="534" t="s">
        <v>302</v>
      </c>
      <c r="F32" s="535">
        <v>22635</v>
      </c>
      <c r="G32" s="534">
        <v>1</v>
      </c>
      <c r="H32" s="534" t="s">
        <v>227</v>
      </c>
    </row>
    <row r="33" spans="1:14" ht="18" customHeight="1" x14ac:dyDescent="0.3">
      <c r="A33" s="5">
        <v>17</v>
      </c>
      <c r="B33" s="524" t="s">
        <v>150</v>
      </c>
      <c r="C33" s="531"/>
      <c r="D33" s="532"/>
      <c r="E33" s="532"/>
      <c r="F33" s="531"/>
      <c r="G33" s="532"/>
      <c r="H33" s="717"/>
    </row>
    <row r="34" spans="1:14" ht="18" customHeight="1" x14ac:dyDescent="0.3">
      <c r="A34" s="134"/>
      <c r="B34" s="486" t="s">
        <v>77</v>
      </c>
      <c r="C34" s="542">
        <v>101000</v>
      </c>
      <c r="D34" s="534" t="s">
        <v>444</v>
      </c>
      <c r="E34" s="534" t="s">
        <v>272</v>
      </c>
      <c r="F34" s="543">
        <v>22635</v>
      </c>
      <c r="G34" s="534">
        <v>1</v>
      </c>
      <c r="H34" s="547" t="s">
        <v>237</v>
      </c>
    </row>
    <row r="35" spans="1:14" ht="18" customHeight="1" x14ac:dyDescent="0.3">
      <c r="A35" s="5">
        <v>18</v>
      </c>
      <c r="B35" s="526" t="s">
        <v>101</v>
      </c>
      <c r="C35" s="540">
        <v>19800</v>
      </c>
      <c r="D35" s="532" t="s">
        <v>56</v>
      </c>
      <c r="E35" s="532" t="s">
        <v>302</v>
      </c>
      <c r="F35" s="923" t="s">
        <v>454</v>
      </c>
      <c r="G35" s="532">
        <v>1</v>
      </c>
      <c r="H35" s="532"/>
    </row>
    <row r="36" spans="1:14" ht="18" customHeight="1" x14ac:dyDescent="0.3">
      <c r="A36" s="134"/>
      <c r="B36" s="527" t="s">
        <v>101</v>
      </c>
      <c r="C36" s="533">
        <v>39800</v>
      </c>
      <c r="D36" s="534"/>
      <c r="E36" s="534" t="s">
        <v>302</v>
      </c>
      <c r="F36" s="924"/>
      <c r="G36" s="534">
        <v>2</v>
      </c>
      <c r="H36" s="534" t="s">
        <v>232</v>
      </c>
    </row>
    <row r="37" spans="1:14" ht="18" customHeight="1" x14ac:dyDescent="0.3">
      <c r="A37" s="5">
        <v>19</v>
      </c>
      <c r="B37" s="524" t="s">
        <v>67</v>
      </c>
      <c r="C37" s="536"/>
      <c r="D37" s="919" t="s">
        <v>452</v>
      </c>
      <c r="E37" s="920"/>
      <c r="F37" s="900">
        <v>22616</v>
      </c>
      <c r="G37" s="902" t="s">
        <v>458</v>
      </c>
      <c r="H37" s="532"/>
      <c r="M37" s="43"/>
    </row>
    <row r="38" spans="1:14" ht="18" customHeight="1" x14ac:dyDescent="0.3">
      <c r="A38" s="134"/>
      <c r="B38" s="486" t="s">
        <v>35</v>
      </c>
      <c r="C38" s="538">
        <v>44000</v>
      </c>
      <c r="D38" s="921"/>
      <c r="E38" s="922"/>
      <c r="F38" s="901"/>
      <c r="G38" s="903"/>
      <c r="H38" s="534" t="s">
        <v>227</v>
      </c>
    </row>
    <row r="39" spans="1:14" ht="18" customHeight="1" x14ac:dyDescent="0.3">
      <c r="A39" s="435">
        <v>20</v>
      </c>
      <c r="B39" s="524" t="s">
        <v>171</v>
      </c>
      <c r="C39" s="531"/>
      <c r="D39" s="555"/>
      <c r="F39" s="555"/>
      <c r="G39" s="532"/>
      <c r="H39" s="532"/>
    </row>
    <row r="40" spans="1:14" ht="18" customHeight="1" x14ac:dyDescent="0.3">
      <c r="A40" s="134"/>
      <c r="B40" s="486" t="s">
        <v>172</v>
      </c>
      <c r="C40" s="538">
        <v>718400</v>
      </c>
      <c r="D40" s="534" t="s">
        <v>447</v>
      </c>
      <c r="E40" s="556" t="s">
        <v>442</v>
      </c>
      <c r="F40" s="555"/>
      <c r="G40" s="557" t="s">
        <v>217</v>
      </c>
      <c r="H40" s="534" t="s">
        <v>243</v>
      </c>
    </row>
    <row r="41" spans="1:14" ht="18" customHeight="1" x14ac:dyDescent="0.3">
      <c r="A41" s="435">
        <v>21</v>
      </c>
      <c r="B41" s="524" t="s">
        <v>168</v>
      </c>
      <c r="C41" s="536"/>
      <c r="D41" s="713"/>
      <c r="E41" s="721"/>
      <c r="F41" s="720"/>
      <c r="G41" s="532"/>
      <c r="H41" s="532"/>
    </row>
    <row r="42" spans="1:14" ht="18" customHeight="1" x14ac:dyDescent="0.3">
      <c r="A42" s="134"/>
      <c r="B42" s="486" t="s">
        <v>167</v>
      </c>
      <c r="C42" s="538">
        <v>77600</v>
      </c>
      <c r="D42" s="916" t="s">
        <v>446</v>
      </c>
      <c r="E42" s="917"/>
      <c r="F42" s="918"/>
      <c r="G42" s="534">
        <v>1</v>
      </c>
      <c r="H42" s="534" t="s">
        <v>240</v>
      </c>
      <c r="K42" s="43"/>
    </row>
    <row r="43" spans="1:14" ht="18" customHeight="1" x14ac:dyDescent="0.3">
      <c r="C43" s="1"/>
      <c r="D43" s="1"/>
      <c r="E43" s="1"/>
      <c r="F43" s="1"/>
      <c r="G43" s="1"/>
      <c r="H43" s="1"/>
    </row>
    <row r="44" spans="1:14" ht="18" customHeight="1" x14ac:dyDescent="0.3">
      <c r="C44" s="1"/>
      <c r="D44" s="1"/>
      <c r="E44" s="1"/>
      <c r="F44" s="1"/>
      <c r="G44" s="1"/>
      <c r="H44" s="1"/>
    </row>
    <row r="45" spans="1:14" ht="18" customHeight="1" x14ac:dyDescent="0.3">
      <c r="C45" s="1"/>
      <c r="D45" s="1"/>
      <c r="E45" s="1"/>
      <c r="F45" s="1"/>
      <c r="G45" s="1"/>
      <c r="H45" s="1"/>
    </row>
    <row r="46" spans="1:14" ht="18" customHeight="1" x14ac:dyDescent="0.3">
      <c r="C46" s="1"/>
      <c r="D46" s="1"/>
      <c r="E46" s="1"/>
      <c r="F46" s="1"/>
      <c r="G46" s="1"/>
      <c r="H46" s="1"/>
      <c r="N46" s="43"/>
    </row>
    <row r="47" spans="1:14" ht="18" customHeight="1" x14ac:dyDescent="0.3">
      <c r="C47" s="1"/>
      <c r="D47" s="1"/>
      <c r="E47" s="1"/>
      <c r="F47" s="1"/>
      <c r="G47" s="1"/>
      <c r="H47" s="1"/>
    </row>
    <row r="48" spans="1:14" ht="18" customHeight="1" x14ac:dyDescent="0.3">
      <c r="C48" s="1"/>
      <c r="D48" s="1"/>
      <c r="E48" s="1"/>
      <c r="F48" s="1"/>
      <c r="G48" s="1"/>
      <c r="H48" s="1"/>
    </row>
    <row r="49" spans="3:8" ht="18" customHeight="1" x14ac:dyDescent="0.3">
      <c r="C49" s="1"/>
      <c r="D49" s="1"/>
      <c r="E49" s="1"/>
      <c r="F49" s="1"/>
      <c r="G49" s="1"/>
      <c r="H49" s="1"/>
    </row>
    <row r="50" spans="3:8" ht="18" customHeight="1" x14ac:dyDescent="0.3">
      <c r="C50" s="1"/>
      <c r="D50" s="1"/>
      <c r="E50" s="1"/>
      <c r="F50" s="1"/>
      <c r="G50" s="1"/>
      <c r="H50" s="1"/>
    </row>
    <row r="51" spans="3:8" ht="18" customHeight="1" x14ac:dyDescent="0.3">
      <c r="C51" s="1"/>
      <c r="D51" s="1"/>
      <c r="E51" s="1"/>
      <c r="F51" s="1"/>
      <c r="G51" s="1"/>
      <c r="H51" s="1"/>
    </row>
  </sheetData>
  <mergeCells count="41">
    <mergeCell ref="H8:H9"/>
    <mergeCell ref="F10:F11"/>
    <mergeCell ref="A1:H1"/>
    <mergeCell ref="A2:H2"/>
    <mergeCell ref="A3:A4"/>
    <mergeCell ref="B3:B4"/>
    <mergeCell ref="G3:G4"/>
    <mergeCell ref="C3:C4"/>
    <mergeCell ref="E3:E4"/>
    <mergeCell ref="F3:F4"/>
    <mergeCell ref="H3:H4"/>
    <mergeCell ref="D3:D4"/>
    <mergeCell ref="D42:F42"/>
    <mergeCell ref="D37:E38"/>
    <mergeCell ref="F35:F36"/>
    <mergeCell ref="G27:G28"/>
    <mergeCell ref="H27:H28"/>
    <mergeCell ref="F37:F38"/>
    <mergeCell ref="G37:G38"/>
    <mergeCell ref="F26:F28"/>
    <mergeCell ref="G24:G25"/>
    <mergeCell ref="H19:H20"/>
    <mergeCell ref="B24:B25"/>
    <mergeCell ref="A24:A25"/>
    <mergeCell ref="C10:C11"/>
    <mergeCell ref="E10:E11"/>
    <mergeCell ref="C19:C20"/>
    <mergeCell ref="C24:C25"/>
    <mergeCell ref="D10:D11"/>
    <mergeCell ref="E19:E20"/>
    <mergeCell ref="E17:E18"/>
    <mergeCell ref="H17:H18"/>
    <mergeCell ref="G19:G20"/>
    <mergeCell ref="G17:G18"/>
    <mergeCell ref="F13:F14"/>
    <mergeCell ref="F15:F16"/>
    <mergeCell ref="A26:A28"/>
    <mergeCell ref="A29:A30"/>
    <mergeCell ref="F24:F25"/>
    <mergeCell ref="E24:E25"/>
    <mergeCell ref="D24:D25"/>
  </mergeCells>
  <pageMargins left="0" right="0" top="0.74803149606299213" bottom="0.35433070866141736" header="0.31496062992125984" footer="0.31496062992125984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sqref="A1:F48"/>
    </sheetView>
  </sheetViews>
  <sheetFormatPr defaultRowHeight="23.25" customHeight="1" x14ac:dyDescent="0.2"/>
  <cols>
    <col min="1" max="1" width="5" customWidth="1"/>
    <col min="2" max="2" width="36.375" customWidth="1"/>
    <col min="3" max="3" width="8" style="372" customWidth="1"/>
    <col min="4" max="4" width="12.5" customWidth="1"/>
    <col min="5" max="5" width="7.625" customWidth="1"/>
  </cols>
  <sheetData>
    <row r="1" spans="1:11" ht="23.25" customHeight="1" x14ac:dyDescent="0.2">
      <c r="A1" s="928" t="s">
        <v>463</v>
      </c>
      <c r="B1" s="928"/>
      <c r="C1" s="928"/>
      <c r="D1" s="928"/>
      <c r="E1" s="928"/>
      <c r="F1" s="928"/>
    </row>
    <row r="2" spans="1:11" ht="23.25" customHeight="1" x14ac:dyDescent="0.2">
      <c r="A2" s="928" t="s">
        <v>526</v>
      </c>
      <c r="B2" s="928"/>
      <c r="C2" s="928"/>
      <c r="D2" s="928"/>
      <c r="E2" s="928"/>
      <c r="F2" s="928"/>
    </row>
    <row r="3" spans="1:11" ht="23.25" customHeight="1" x14ac:dyDescent="0.3">
      <c r="A3" s="724"/>
      <c r="B3" s="629"/>
      <c r="C3" s="742"/>
      <c r="D3" s="262"/>
      <c r="E3" s="724"/>
      <c r="F3" s="724"/>
    </row>
    <row r="4" spans="1:11" ht="23.25" customHeight="1" x14ac:dyDescent="0.2">
      <c r="A4" s="929" t="s">
        <v>2</v>
      </c>
      <c r="B4" s="929" t="s">
        <v>464</v>
      </c>
      <c r="C4" s="738"/>
      <c r="D4" s="931" t="s">
        <v>327</v>
      </c>
      <c r="E4" s="929" t="s">
        <v>465</v>
      </c>
      <c r="F4" s="929" t="s">
        <v>221</v>
      </c>
    </row>
    <row r="5" spans="1:11" ht="23.25" customHeight="1" x14ac:dyDescent="0.2">
      <c r="A5" s="930"/>
      <c r="B5" s="930"/>
      <c r="C5" s="739"/>
      <c r="D5" s="932"/>
      <c r="E5" s="930"/>
      <c r="F5" s="930"/>
    </row>
    <row r="6" spans="1:11" ht="23.25" customHeight="1" x14ac:dyDescent="0.2">
      <c r="A6" s="725"/>
      <c r="B6" s="729" t="s">
        <v>210</v>
      </c>
      <c r="C6" s="755"/>
      <c r="D6" s="644"/>
      <c r="E6" s="643"/>
      <c r="F6" s="643"/>
    </row>
    <row r="7" spans="1:11" ht="23.25" customHeight="1" x14ac:dyDescent="0.3">
      <c r="A7" s="267">
        <v>1</v>
      </c>
      <c r="B7" s="647" t="s">
        <v>508</v>
      </c>
      <c r="C7" s="743"/>
      <c r="D7" s="268"/>
      <c r="E7" s="267"/>
      <c r="F7" s="267"/>
    </row>
    <row r="8" spans="1:11" ht="23.25" customHeight="1" x14ac:dyDescent="0.3">
      <c r="A8" s="265"/>
      <c r="B8" s="448" t="s">
        <v>509</v>
      </c>
      <c r="C8" s="744"/>
      <c r="D8" s="439">
        <v>2070000</v>
      </c>
      <c r="E8" s="265" t="s">
        <v>510</v>
      </c>
      <c r="F8" s="265" t="s">
        <v>238</v>
      </c>
      <c r="K8" s="348"/>
    </row>
    <row r="9" spans="1:11" ht="23.25" customHeight="1" x14ac:dyDescent="0.3">
      <c r="A9" s="249">
        <v>2</v>
      </c>
      <c r="B9" s="637" t="s">
        <v>314</v>
      </c>
      <c r="C9" s="745"/>
      <c r="D9" s="251">
        <v>107500</v>
      </c>
      <c r="E9" s="249">
        <v>1</v>
      </c>
      <c r="F9" s="265" t="s">
        <v>238</v>
      </c>
    </row>
    <row r="10" spans="1:11" ht="23.25" customHeight="1" x14ac:dyDescent="0.3">
      <c r="A10" s="249">
        <v>4</v>
      </c>
      <c r="B10" s="637" t="s">
        <v>314</v>
      </c>
      <c r="C10" s="745"/>
      <c r="D10" s="251">
        <v>107500</v>
      </c>
      <c r="E10" s="249">
        <v>2</v>
      </c>
      <c r="F10" s="265" t="s">
        <v>238</v>
      </c>
    </row>
    <row r="11" spans="1:11" ht="23.25" customHeight="1" x14ac:dyDescent="0.3">
      <c r="A11" s="373">
        <v>3</v>
      </c>
      <c r="B11" s="728" t="s">
        <v>511</v>
      </c>
      <c r="C11" s="743"/>
      <c r="D11" s="380"/>
      <c r="E11" s="373"/>
      <c r="F11" s="373"/>
    </row>
    <row r="12" spans="1:11" ht="23.25" customHeight="1" x14ac:dyDescent="0.3">
      <c r="A12" s="265"/>
      <c r="B12" s="448" t="s">
        <v>512</v>
      </c>
      <c r="C12" s="744"/>
      <c r="D12" s="440">
        <v>718400</v>
      </c>
      <c r="E12" s="265" t="s">
        <v>510</v>
      </c>
      <c r="F12" s="265" t="s">
        <v>238</v>
      </c>
    </row>
    <row r="13" spans="1:11" ht="23.25" customHeight="1" x14ac:dyDescent="0.3">
      <c r="A13" s="373">
        <v>5</v>
      </c>
      <c r="B13" s="441" t="s">
        <v>513</v>
      </c>
      <c r="C13" s="749"/>
      <c r="D13" s="380"/>
      <c r="E13" s="373"/>
      <c r="F13" s="373"/>
    </row>
    <row r="14" spans="1:11" ht="23.25" customHeight="1" x14ac:dyDescent="0.3">
      <c r="A14" s="265"/>
      <c r="B14" s="448" t="s">
        <v>514</v>
      </c>
      <c r="C14" s="744"/>
      <c r="D14" s="440">
        <v>4700</v>
      </c>
      <c r="E14" s="265">
        <v>1</v>
      </c>
      <c r="F14" s="265" t="s">
        <v>223</v>
      </c>
    </row>
    <row r="15" spans="1:11" ht="23.25" customHeight="1" x14ac:dyDescent="0.3">
      <c r="A15" s="373">
        <v>6</v>
      </c>
      <c r="B15" s="727" t="s">
        <v>515</v>
      </c>
      <c r="C15" s="756"/>
      <c r="D15" s="380"/>
      <c r="E15" s="373"/>
      <c r="F15" s="373"/>
    </row>
    <row r="16" spans="1:11" ht="23.25" customHeight="1" x14ac:dyDescent="0.3">
      <c r="A16" s="265"/>
      <c r="B16" s="726" t="s">
        <v>516</v>
      </c>
      <c r="C16" s="757"/>
      <c r="D16" s="440">
        <v>15300</v>
      </c>
      <c r="E16" s="265">
        <v>1</v>
      </c>
      <c r="F16" s="265" t="s">
        <v>223</v>
      </c>
    </row>
    <row r="17" spans="1:6" ht="23.25" customHeight="1" x14ac:dyDescent="0.3">
      <c r="A17" s="634">
        <v>7</v>
      </c>
      <c r="B17" s="376" t="s">
        <v>517</v>
      </c>
      <c r="C17" s="758"/>
      <c r="D17" s="731">
        <v>19200</v>
      </c>
      <c r="E17" s="634">
        <v>1</v>
      </c>
      <c r="F17" s="634" t="s">
        <v>25</v>
      </c>
    </row>
    <row r="18" spans="1:6" ht="23.25" customHeight="1" x14ac:dyDescent="0.3">
      <c r="A18" s="634">
        <v>8</v>
      </c>
      <c r="B18" s="376" t="s">
        <v>529</v>
      </c>
      <c r="C18" s="758"/>
      <c r="D18" s="731">
        <v>718900</v>
      </c>
      <c r="E18" s="634"/>
      <c r="F18" s="634"/>
    </row>
    <row r="19" spans="1:6" ht="23.25" customHeight="1" x14ac:dyDescent="0.3">
      <c r="A19" s="634"/>
      <c r="B19" s="758" t="s">
        <v>228</v>
      </c>
      <c r="C19" s="758"/>
      <c r="D19" s="767">
        <f>SUM(D8:D18)</f>
        <v>3761500</v>
      </c>
      <c r="E19" s="634"/>
      <c r="F19" s="634"/>
    </row>
    <row r="20" spans="1:6" ht="23.25" customHeight="1" x14ac:dyDescent="0.3">
      <c r="A20" s="722"/>
      <c r="B20" s="732" t="s">
        <v>189</v>
      </c>
      <c r="C20" s="759"/>
      <c r="D20" s="650"/>
      <c r="E20" s="722"/>
      <c r="F20" s="722"/>
    </row>
    <row r="21" spans="1:6" ht="23.25" customHeight="1" x14ac:dyDescent="0.3">
      <c r="A21" s="723">
        <v>1</v>
      </c>
      <c r="B21" s="730" t="s">
        <v>518</v>
      </c>
      <c r="C21" s="134"/>
      <c r="D21" s="735">
        <v>101600</v>
      </c>
      <c r="E21" s="265">
        <v>1</v>
      </c>
      <c r="F21" s="265" t="s">
        <v>25</v>
      </c>
    </row>
    <row r="22" spans="1:6" ht="23.25" customHeight="1" x14ac:dyDescent="0.3">
      <c r="A22" s="250"/>
      <c r="B22" s="630" t="s">
        <v>259</v>
      </c>
      <c r="C22" s="630"/>
      <c r="D22" s="631">
        <f>D19+D21</f>
        <v>3863100</v>
      </c>
      <c r="E22" s="249"/>
      <c r="F22" s="249"/>
    </row>
    <row r="23" spans="1:6" ht="23.25" customHeight="1" x14ac:dyDescent="0.3">
      <c r="A23" s="264"/>
      <c r="B23" s="761"/>
      <c r="C23" s="761"/>
      <c r="D23" s="762"/>
      <c r="E23" s="741"/>
      <c r="F23" s="741"/>
    </row>
    <row r="24" spans="1:6" ht="23.25" customHeight="1" x14ac:dyDescent="0.3">
      <c r="A24" s="264"/>
      <c r="B24" s="761"/>
      <c r="C24" s="761"/>
      <c r="D24" s="762"/>
      <c r="E24" s="741"/>
      <c r="F24" s="741"/>
    </row>
    <row r="25" spans="1:6" ht="23.25" customHeight="1" x14ac:dyDescent="0.3">
      <c r="A25" s="264"/>
      <c r="B25" s="761"/>
      <c r="C25" s="761"/>
      <c r="D25" s="762"/>
      <c r="E25" s="760"/>
      <c r="F25" s="760"/>
    </row>
    <row r="26" spans="1:6" ht="23.25" customHeight="1" x14ac:dyDescent="0.3">
      <c r="A26" s="264"/>
      <c r="B26" s="761"/>
      <c r="C26" s="761"/>
      <c r="D26" s="762"/>
      <c r="E26" s="760"/>
      <c r="F26" s="760"/>
    </row>
    <row r="27" spans="1:6" ht="23.25" customHeight="1" x14ac:dyDescent="0.3">
      <c r="A27" s="264"/>
      <c r="B27" s="761"/>
      <c r="C27" s="761"/>
      <c r="D27" s="762"/>
      <c r="E27" s="760"/>
      <c r="F27" s="760"/>
    </row>
    <row r="28" spans="1:6" ht="23.25" customHeight="1" x14ac:dyDescent="0.3">
      <c r="A28" s="264"/>
      <c r="B28" s="761"/>
      <c r="C28" s="761"/>
      <c r="D28" s="762"/>
      <c r="E28" s="741"/>
      <c r="F28" s="741"/>
    </row>
    <row r="29" spans="1:6" ht="23.25" customHeight="1" x14ac:dyDescent="0.3">
      <c r="A29" s="264"/>
      <c r="B29" s="761"/>
      <c r="C29" s="761"/>
      <c r="D29" s="762"/>
      <c r="E29" s="741"/>
      <c r="F29" s="741"/>
    </row>
    <row r="30" spans="1:6" ht="23.25" customHeight="1" x14ac:dyDescent="0.3">
      <c r="A30" s="264"/>
      <c r="B30" s="761"/>
      <c r="C30" s="761"/>
      <c r="D30" s="762"/>
      <c r="E30" s="741"/>
      <c r="F30" s="741"/>
    </row>
    <row r="31" spans="1:6" ht="23.25" customHeight="1" x14ac:dyDescent="0.3">
      <c r="A31" s="264"/>
      <c r="B31" s="761"/>
      <c r="C31" s="761"/>
      <c r="D31" s="762"/>
      <c r="E31" s="741"/>
      <c r="F31" s="741"/>
    </row>
    <row r="32" spans="1:6" ht="23.25" customHeight="1" x14ac:dyDescent="0.3">
      <c r="A32" s="262"/>
      <c r="B32" s="262"/>
      <c r="C32" s="737"/>
      <c r="D32" s="262"/>
      <c r="E32" s="724"/>
      <c r="F32" s="724"/>
    </row>
    <row r="33" spans="1:6" ht="23.25" customHeight="1" x14ac:dyDescent="0.2">
      <c r="A33" s="928" t="s">
        <v>463</v>
      </c>
      <c r="B33" s="928"/>
      <c r="C33" s="928"/>
      <c r="D33" s="928"/>
      <c r="E33" s="928"/>
      <c r="F33" s="928"/>
    </row>
    <row r="34" spans="1:6" ht="23.25" customHeight="1" x14ac:dyDescent="0.2">
      <c r="A34" s="928" t="s">
        <v>527</v>
      </c>
      <c r="B34" s="928"/>
      <c r="C34" s="928"/>
      <c r="D34" s="928"/>
      <c r="E34" s="928"/>
      <c r="F34" s="928"/>
    </row>
    <row r="35" spans="1:6" ht="23.25" customHeight="1" x14ac:dyDescent="0.3">
      <c r="A35" s="734"/>
      <c r="B35" s="629"/>
      <c r="C35" s="742"/>
      <c r="D35" s="262"/>
      <c r="E35" s="734"/>
      <c r="F35" s="734"/>
    </row>
    <row r="36" spans="1:6" ht="23.25" customHeight="1" x14ac:dyDescent="0.2">
      <c r="A36" s="929" t="s">
        <v>2</v>
      </c>
      <c r="B36" s="929" t="s">
        <v>464</v>
      </c>
      <c r="C36" s="933" t="s">
        <v>520</v>
      </c>
      <c r="D36" s="931" t="s">
        <v>327</v>
      </c>
      <c r="E36" s="929" t="s">
        <v>465</v>
      </c>
      <c r="F36" s="929" t="s">
        <v>221</v>
      </c>
    </row>
    <row r="37" spans="1:6" ht="23.25" customHeight="1" x14ac:dyDescent="0.2">
      <c r="A37" s="930"/>
      <c r="B37" s="930"/>
      <c r="C37" s="934"/>
      <c r="D37" s="932"/>
      <c r="E37" s="930"/>
      <c r="F37" s="930"/>
    </row>
    <row r="38" spans="1:6" ht="23.25" customHeight="1" x14ac:dyDescent="0.2">
      <c r="A38" s="643"/>
      <c r="B38" s="754" t="s">
        <v>189</v>
      </c>
      <c r="C38" s="755"/>
      <c r="D38" s="740"/>
      <c r="E38" s="738"/>
      <c r="F38" s="643"/>
    </row>
    <row r="39" spans="1:6" ht="23.25" customHeight="1" x14ac:dyDescent="0.3">
      <c r="A39" s="249">
        <v>1</v>
      </c>
      <c r="B39" s="637" t="s">
        <v>314</v>
      </c>
      <c r="C39" s="745">
        <v>18</v>
      </c>
      <c r="D39" s="251">
        <v>107500</v>
      </c>
      <c r="E39" s="249">
        <v>2</v>
      </c>
      <c r="F39" s="265" t="s">
        <v>238</v>
      </c>
    </row>
    <row r="40" spans="1:6" ht="23.25" customHeight="1" x14ac:dyDescent="0.3">
      <c r="A40" s="249">
        <v>2</v>
      </c>
      <c r="B40" s="637" t="s">
        <v>314</v>
      </c>
      <c r="C40" s="745">
        <v>20</v>
      </c>
      <c r="D40" s="251">
        <v>107500</v>
      </c>
      <c r="E40" s="249">
        <v>1</v>
      </c>
      <c r="F40" s="265" t="s">
        <v>238</v>
      </c>
    </row>
    <row r="41" spans="1:6" ht="23.25" customHeight="1" x14ac:dyDescent="0.3">
      <c r="A41" s="736">
        <v>3</v>
      </c>
      <c r="B41" s="730" t="s">
        <v>518</v>
      </c>
      <c r="C41" s="134">
        <v>21</v>
      </c>
      <c r="D41" s="735">
        <v>101600</v>
      </c>
      <c r="E41" s="265">
        <v>1</v>
      </c>
      <c r="F41" s="265" t="s">
        <v>25</v>
      </c>
    </row>
    <row r="42" spans="1:6" ht="23.25" customHeight="1" x14ac:dyDescent="0.3">
      <c r="A42" s="249"/>
      <c r="B42" s="637"/>
      <c r="C42" s="745"/>
      <c r="D42" s="251"/>
      <c r="E42" s="249" t="s">
        <v>57</v>
      </c>
      <c r="F42" s="265"/>
    </row>
    <row r="43" spans="1:6" ht="23.25" customHeight="1" x14ac:dyDescent="0.3">
      <c r="A43" s="733"/>
      <c r="B43" s="763" t="s">
        <v>228</v>
      </c>
      <c r="C43" s="265"/>
      <c r="D43" s="764">
        <f>SUM(D39:D42)</f>
        <v>316600</v>
      </c>
      <c r="E43" s="733"/>
      <c r="F43" s="733"/>
    </row>
    <row r="44" spans="1:6" ht="23.25" customHeight="1" x14ac:dyDescent="0.3">
      <c r="A44" s="249"/>
      <c r="B44" s="639"/>
      <c r="C44" s="748"/>
      <c r="D44" s="269"/>
      <c r="E44" s="249"/>
      <c r="F44" s="249"/>
    </row>
    <row r="45" spans="1:6" ht="23.25" customHeight="1" x14ac:dyDescent="0.3">
      <c r="A45" s="634"/>
      <c r="B45" s="642"/>
      <c r="C45" s="752"/>
      <c r="D45" s="636"/>
      <c r="E45" s="723"/>
      <c r="F45" s="634"/>
    </row>
    <row r="46" spans="1:6" ht="23.25" customHeight="1" x14ac:dyDescent="0.3">
      <c r="A46" s="249"/>
      <c r="B46" s="391"/>
      <c r="C46" s="747"/>
      <c r="D46" s="269"/>
      <c r="E46" s="249"/>
      <c r="F46" s="249"/>
    </row>
    <row r="47" spans="1:6" ht="23.25" customHeight="1" x14ac:dyDescent="0.3">
      <c r="A47" s="250"/>
      <c r="B47" s="630"/>
      <c r="C47" s="630"/>
      <c r="D47" s="661"/>
      <c r="E47" s="249"/>
      <c r="F47" s="249"/>
    </row>
    <row r="48" spans="1:6" ht="23.25" customHeight="1" x14ac:dyDescent="0.3">
      <c r="A48" s="262"/>
      <c r="B48" s="262"/>
      <c r="C48" s="737"/>
      <c r="D48" s="262"/>
      <c r="E48" s="724"/>
      <c r="F48" s="724"/>
    </row>
  </sheetData>
  <mergeCells count="15">
    <mergeCell ref="A34:F34"/>
    <mergeCell ref="A36:A37"/>
    <mergeCell ref="B36:B37"/>
    <mergeCell ref="D36:D37"/>
    <mergeCell ref="E36:E37"/>
    <mergeCell ref="F36:F37"/>
    <mergeCell ref="C36:C37"/>
    <mergeCell ref="A33:F33"/>
    <mergeCell ref="A1:F1"/>
    <mergeCell ref="A2:F2"/>
    <mergeCell ref="A4:A5"/>
    <mergeCell ref="B4:B5"/>
    <mergeCell ref="D4:D5"/>
    <mergeCell ref="E4:E5"/>
    <mergeCell ref="F4:F5"/>
  </mergeCells>
  <pageMargins left="1.1023622047244095" right="0" top="0.74803149606299213" bottom="0.74803149606299213" header="0.31496062992125984" footer="0.31496062992125984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C18" sqref="C18"/>
    </sheetView>
  </sheetViews>
  <sheetFormatPr defaultRowHeight="14.25" x14ac:dyDescent="0.2"/>
  <cols>
    <col min="1" max="1" width="6.5" customWidth="1"/>
    <col min="2" max="2" width="41.125" bestFit="1" customWidth="1"/>
    <col min="3" max="3" width="17.625" customWidth="1"/>
    <col min="7" max="7" width="9" customWidth="1"/>
  </cols>
  <sheetData>
    <row r="1" spans="1:12" ht="20.25" x14ac:dyDescent="0.2">
      <c r="A1" s="928" t="s">
        <v>463</v>
      </c>
      <c r="B1" s="928"/>
      <c r="C1" s="928"/>
      <c r="D1" s="928"/>
      <c r="E1" s="928"/>
    </row>
    <row r="2" spans="1:12" ht="20.25" x14ac:dyDescent="0.2">
      <c r="A2" s="928" t="s">
        <v>523</v>
      </c>
      <c r="B2" s="928"/>
      <c r="C2" s="928"/>
      <c r="D2" s="928"/>
      <c r="E2" s="928"/>
    </row>
    <row r="3" spans="1:12" ht="20.25" x14ac:dyDescent="0.3">
      <c r="A3" s="765"/>
      <c r="B3" s="629"/>
      <c r="C3" s="262"/>
      <c r="D3" s="765"/>
      <c r="E3" s="765"/>
    </row>
    <row r="4" spans="1:12" x14ac:dyDescent="0.2">
      <c r="A4" s="929" t="s">
        <v>2</v>
      </c>
      <c r="B4" s="929" t="s">
        <v>464</v>
      </c>
      <c r="C4" s="931" t="s">
        <v>327</v>
      </c>
      <c r="D4" s="929" t="s">
        <v>465</v>
      </c>
      <c r="E4" s="929" t="s">
        <v>221</v>
      </c>
    </row>
    <row r="5" spans="1:12" x14ac:dyDescent="0.2">
      <c r="A5" s="930"/>
      <c r="B5" s="930"/>
      <c r="C5" s="932"/>
      <c r="D5" s="930"/>
      <c r="E5" s="930"/>
    </row>
    <row r="6" spans="1:12" ht="20.25" x14ac:dyDescent="0.2">
      <c r="A6" s="766"/>
      <c r="B6" s="729" t="s">
        <v>210</v>
      </c>
      <c r="C6" s="644"/>
      <c r="D6" s="643"/>
      <c r="E6" s="643"/>
    </row>
    <row r="7" spans="1:12" ht="20.25" x14ac:dyDescent="0.3">
      <c r="A7" s="267">
        <v>1</v>
      </c>
      <c r="B7" s="647" t="s">
        <v>147</v>
      </c>
      <c r="C7" s="268"/>
      <c r="D7" s="267"/>
      <c r="E7" s="267"/>
    </row>
    <row r="8" spans="1:12" ht="20.25" x14ac:dyDescent="0.3">
      <c r="A8" s="265"/>
      <c r="B8" s="448" t="s">
        <v>148</v>
      </c>
      <c r="C8" s="439">
        <v>32800</v>
      </c>
      <c r="D8" s="265">
        <v>1</v>
      </c>
      <c r="E8" s="265" t="s">
        <v>290</v>
      </c>
      <c r="L8" s="348"/>
    </row>
    <row r="9" spans="1:12" ht="22.5" customHeight="1" x14ac:dyDescent="0.3">
      <c r="A9" s="249">
        <v>2</v>
      </c>
      <c r="B9" s="637" t="s">
        <v>198</v>
      </c>
      <c r="C9" s="251">
        <v>20300</v>
      </c>
      <c r="D9" s="249">
        <v>1</v>
      </c>
      <c r="E9" s="265" t="s">
        <v>290</v>
      </c>
    </row>
    <row r="10" spans="1:12" ht="20.25" x14ac:dyDescent="0.3">
      <c r="A10" s="373">
        <v>3</v>
      </c>
      <c r="B10" s="442" t="s">
        <v>156</v>
      </c>
      <c r="C10" s="443"/>
      <c r="D10" s="769"/>
      <c r="E10" s="769"/>
    </row>
    <row r="11" spans="1:12" ht="20.25" x14ac:dyDescent="0.3">
      <c r="A11" s="265"/>
      <c r="B11" s="444" t="s">
        <v>521</v>
      </c>
      <c r="C11" s="768">
        <v>10000</v>
      </c>
      <c r="D11" s="267">
        <v>1</v>
      </c>
      <c r="E11" s="265" t="s">
        <v>290</v>
      </c>
      <c r="I11" s="348"/>
    </row>
    <row r="12" spans="1:12" ht="20.25" x14ac:dyDescent="0.3">
      <c r="A12" s="373">
        <v>4</v>
      </c>
      <c r="B12" s="442" t="s">
        <v>156</v>
      </c>
      <c r="C12" s="380"/>
      <c r="D12" s="373"/>
      <c r="E12" s="373"/>
      <c r="K12" s="348"/>
    </row>
    <row r="13" spans="1:12" ht="20.25" x14ac:dyDescent="0.3">
      <c r="A13" s="265"/>
      <c r="B13" s="448" t="s">
        <v>522</v>
      </c>
      <c r="C13" s="440">
        <v>190000</v>
      </c>
      <c r="D13" s="265">
        <v>1</v>
      </c>
      <c r="E13" s="265" t="s">
        <v>290</v>
      </c>
    </row>
    <row r="14" spans="1:12" ht="20.25" x14ac:dyDescent="0.3">
      <c r="A14" s="373">
        <v>5</v>
      </c>
      <c r="B14" s="441" t="s">
        <v>154</v>
      </c>
      <c r="C14" s="380">
        <v>129600</v>
      </c>
      <c r="D14" s="373">
        <v>1</v>
      </c>
      <c r="E14" s="373" t="s">
        <v>290</v>
      </c>
    </row>
    <row r="15" spans="1:12" ht="20.25" x14ac:dyDescent="0.3">
      <c r="A15" s="373">
        <v>6</v>
      </c>
      <c r="B15" s="727" t="s">
        <v>150</v>
      </c>
      <c r="C15" s="380"/>
      <c r="D15" s="373"/>
      <c r="E15" s="373"/>
    </row>
    <row r="16" spans="1:12" ht="20.25" x14ac:dyDescent="0.3">
      <c r="A16" s="265"/>
      <c r="B16" s="726" t="s">
        <v>77</v>
      </c>
      <c r="C16" s="440">
        <v>101000</v>
      </c>
      <c r="D16" s="265">
        <v>1</v>
      </c>
      <c r="E16" s="265" t="s">
        <v>290</v>
      </c>
    </row>
    <row r="17" spans="1:5" ht="20.25" x14ac:dyDescent="0.3">
      <c r="A17" s="634"/>
      <c r="B17" s="376"/>
      <c r="C17" s="731"/>
      <c r="D17" s="634"/>
      <c r="E17" s="634"/>
    </row>
    <row r="18" spans="1:5" ht="20.25" x14ac:dyDescent="0.3">
      <c r="A18" s="634"/>
      <c r="B18" s="758"/>
      <c r="C18" s="767" t="s">
        <v>528</v>
      </c>
      <c r="D18" s="634"/>
      <c r="E18" s="634"/>
    </row>
    <row r="19" spans="1:5" ht="20.25" x14ac:dyDescent="0.3">
      <c r="A19" s="634"/>
      <c r="B19" s="630" t="s">
        <v>228</v>
      </c>
      <c r="C19" s="731">
        <f>SUM(C8:C18)</f>
        <v>483700</v>
      </c>
      <c r="D19" s="634"/>
      <c r="E19" s="634"/>
    </row>
    <row r="20" spans="1:5" ht="20.25" x14ac:dyDescent="0.3">
      <c r="A20" s="250"/>
      <c r="B20" s="411"/>
      <c r="C20" s="631"/>
      <c r="D20" s="249"/>
      <c r="E20" s="249"/>
    </row>
  </sheetData>
  <mergeCells count="7">
    <mergeCell ref="A1:E1"/>
    <mergeCell ref="A2:E2"/>
    <mergeCell ref="A4:A5"/>
    <mergeCell ref="B4:B5"/>
    <mergeCell ref="C4:C5"/>
    <mergeCell ref="D4:D5"/>
    <mergeCell ref="E4:E5"/>
  </mergeCells>
  <pageMargins left="0.9055118110236221" right="0.31496062992125984" top="0.94488188976377963" bottom="0.74803149606299213" header="0.31496062992125984" footer="0.31496062992125984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activeCell="K9" sqref="K9"/>
    </sheetView>
  </sheetViews>
  <sheetFormatPr defaultRowHeight="26.25" customHeight="1" x14ac:dyDescent="0.2"/>
  <cols>
    <col min="1" max="1" width="3.75" customWidth="1"/>
    <col min="2" max="2" width="35.875" customWidth="1"/>
    <col min="3" max="3" width="10.375" customWidth="1"/>
    <col min="4" max="4" width="14.625" bestFit="1" customWidth="1"/>
  </cols>
  <sheetData>
    <row r="1" spans="1:11" ht="26.25" customHeight="1" x14ac:dyDescent="0.2">
      <c r="A1" s="928" t="s">
        <v>463</v>
      </c>
      <c r="B1" s="928"/>
      <c r="C1" s="928"/>
      <c r="D1" s="928"/>
      <c r="E1" s="928"/>
      <c r="F1" s="928"/>
    </row>
    <row r="2" spans="1:11" ht="26.25" customHeight="1" x14ac:dyDescent="0.2">
      <c r="A2" s="928" t="s">
        <v>533</v>
      </c>
      <c r="B2" s="928"/>
      <c r="C2" s="928"/>
      <c r="D2" s="928"/>
      <c r="E2" s="928"/>
      <c r="F2" s="928"/>
    </row>
    <row r="3" spans="1:11" ht="26.25" customHeight="1" x14ac:dyDescent="0.3">
      <c r="A3" s="774"/>
      <c r="B3" s="629"/>
      <c r="C3" s="742"/>
      <c r="D3" s="262"/>
      <c r="E3" s="774"/>
      <c r="F3" s="774"/>
    </row>
    <row r="4" spans="1:11" ht="26.25" customHeight="1" x14ac:dyDescent="0.2">
      <c r="A4" s="929" t="s">
        <v>2</v>
      </c>
      <c r="B4" s="929" t="s">
        <v>464</v>
      </c>
      <c r="C4" s="857" t="s">
        <v>520</v>
      </c>
      <c r="D4" s="933" t="s">
        <v>327</v>
      </c>
      <c r="E4" s="929" t="s">
        <v>465</v>
      </c>
      <c r="F4" s="929" t="s">
        <v>221</v>
      </c>
    </row>
    <row r="5" spans="1:11" ht="26.25" customHeight="1" x14ac:dyDescent="0.2">
      <c r="A5" s="930"/>
      <c r="B5" s="930"/>
      <c r="C5" s="935"/>
      <c r="D5" s="934"/>
      <c r="E5" s="930"/>
      <c r="F5" s="930"/>
    </row>
    <row r="6" spans="1:11" ht="26.25" customHeight="1" x14ac:dyDescent="0.2">
      <c r="A6" s="775"/>
      <c r="B6" s="729" t="s">
        <v>210</v>
      </c>
      <c r="C6" s="755"/>
      <c r="D6" s="644"/>
      <c r="E6" s="643"/>
      <c r="F6" s="643"/>
    </row>
    <row r="7" spans="1:11" ht="26.25" customHeight="1" x14ac:dyDescent="0.3">
      <c r="A7" s="267">
        <v>1</v>
      </c>
      <c r="B7" s="647" t="s">
        <v>535</v>
      </c>
      <c r="C7" s="743"/>
      <c r="D7" s="268"/>
      <c r="E7" s="267"/>
      <c r="F7" s="267"/>
    </row>
    <row r="8" spans="1:11" ht="26.25" customHeight="1" x14ac:dyDescent="0.3">
      <c r="A8" s="265"/>
      <c r="B8" s="424" t="s">
        <v>536</v>
      </c>
      <c r="C8" s="744"/>
      <c r="D8" s="439">
        <v>270000</v>
      </c>
      <c r="E8" s="265">
        <v>1</v>
      </c>
      <c r="F8" s="265" t="s">
        <v>223</v>
      </c>
    </row>
    <row r="9" spans="1:11" ht="26.25" customHeight="1" x14ac:dyDescent="0.3">
      <c r="A9" s="634"/>
      <c r="B9" s="779" t="s">
        <v>228</v>
      </c>
      <c r="C9" s="779"/>
      <c r="D9" s="780">
        <v>270000</v>
      </c>
      <c r="E9" s="634"/>
      <c r="F9" s="634"/>
    </row>
    <row r="10" spans="1:11" ht="26.25" customHeight="1" x14ac:dyDescent="0.3">
      <c r="A10" s="772"/>
      <c r="B10" s="732" t="s">
        <v>189</v>
      </c>
      <c r="C10" s="759"/>
      <c r="D10" s="650"/>
      <c r="E10" s="772"/>
      <c r="F10" s="772"/>
    </row>
    <row r="11" spans="1:11" ht="26.25" customHeight="1" x14ac:dyDescent="0.3">
      <c r="A11" s="773">
        <v>1</v>
      </c>
      <c r="B11" s="730" t="s">
        <v>530</v>
      </c>
      <c r="C11" s="134"/>
      <c r="D11" s="778">
        <v>8000</v>
      </c>
      <c r="E11" s="265">
        <v>2</v>
      </c>
      <c r="F11" s="773" t="s">
        <v>290</v>
      </c>
      <c r="K11" s="372"/>
    </row>
    <row r="12" spans="1:11" ht="26.25" customHeight="1" x14ac:dyDescent="0.3">
      <c r="A12" s="773">
        <v>2</v>
      </c>
      <c r="B12" s="730" t="s">
        <v>531</v>
      </c>
      <c r="C12" s="134"/>
      <c r="D12" s="778">
        <v>15000</v>
      </c>
      <c r="E12" s="265">
        <v>2</v>
      </c>
      <c r="F12" s="634" t="s">
        <v>290</v>
      </c>
    </row>
    <row r="13" spans="1:11" ht="26.25" customHeight="1" x14ac:dyDescent="0.3">
      <c r="A13" s="773">
        <v>3</v>
      </c>
      <c r="B13" s="730" t="s">
        <v>247</v>
      </c>
      <c r="C13" s="134"/>
      <c r="D13" s="778">
        <v>1520000</v>
      </c>
      <c r="E13" s="265">
        <v>2</v>
      </c>
      <c r="F13" s="249" t="s">
        <v>242</v>
      </c>
    </row>
    <row r="14" spans="1:11" ht="26.25" customHeight="1" x14ac:dyDescent="0.3">
      <c r="A14" s="773">
        <v>4</v>
      </c>
      <c r="B14" s="730" t="s">
        <v>532</v>
      </c>
      <c r="C14" s="134"/>
      <c r="D14" s="778">
        <v>25800</v>
      </c>
      <c r="E14" s="265">
        <v>1</v>
      </c>
      <c r="F14" s="249" t="s">
        <v>242</v>
      </c>
    </row>
    <row r="15" spans="1:11" ht="26.25" customHeight="1" x14ac:dyDescent="0.3">
      <c r="A15" s="777"/>
      <c r="B15" s="730"/>
      <c r="C15" s="134"/>
      <c r="D15" s="778"/>
      <c r="E15" s="265"/>
      <c r="F15" s="249"/>
    </row>
    <row r="16" spans="1:11" ht="26.25" customHeight="1" x14ac:dyDescent="0.3">
      <c r="A16" s="777"/>
      <c r="B16" s="730"/>
      <c r="C16" s="134"/>
      <c r="D16" s="778"/>
      <c r="E16" s="265"/>
      <c r="F16" s="249"/>
    </row>
    <row r="17" spans="1:6" ht="26.25" customHeight="1" x14ac:dyDescent="0.3">
      <c r="A17" s="777"/>
      <c r="B17" s="730"/>
      <c r="C17" s="134"/>
      <c r="D17" s="778"/>
      <c r="E17" s="265"/>
      <c r="F17" s="249"/>
    </row>
    <row r="18" spans="1:6" ht="26.25" customHeight="1" x14ac:dyDescent="0.3">
      <c r="A18" s="773"/>
      <c r="B18" s="781" t="s">
        <v>228</v>
      </c>
      <c r="C18" s="134"/>
      <c r="D18" s="782">
        <f>SUM(D11:D14)</f>
        <v>1568800</v>
      </c>
      <c r="E18" s="265"/>
      <c r="F18" s="249"/>
    </row>
    <row r="19" spans="1:6" ht="26.25" customHeight="1" x14ac:dyDescent="0.3">
      <c r="A19" s="250"/>
      <c r="B19" s="630" t="s">
        <v>259</v>
      </c>
      <c r="C19" s="630"/>
      <c r="D19" s="631">
        <f>D9+D18</f>
        <v>1838800</v>
      </c>
      <c r="E19" s="249"/>
      <c r="F19" s="249"/>
    </row>
    <row r="20" spans="1:6" ht="26.25" customHeight="1" x14ac:dyDescent="0.3">
      <c r="A20" s="264"/>
      <c r="B20" s="761"/>
      <c r="C20" s="761"/>
      <c r="D20" s="762"/>
      <c r="E20" s="771"/>
      <c r="F20" s="771"/>
    </row>
    <row r="21" spans="1:6" ht="26.25" customHeight="1" x14ac:dyDescent="0.3">
      <c r="A21" s="264"/>
      <c r="B21" s="761"/>
      <c r="C21" s="761"/>
      <c r="D21" s="762"/>
      <c r="E21" s="771"/>
      <c r="F21" s="771"/>
    </row>
    <row r="22" spans="1:6" ht="26.25" customHeight="1" x14ac:dyDescent="0.3">
      <c r="A22" s="264"/>
      <c r="B22" s="761"/>
      <c r="C22" s="761"/>
      <c r="D22" s="762"/>
      <c r="E22" s="771"/>
      <c r="F22" s="771"/>
    </row>
    <row r="23" spans="1:6" ht="26.25" customHeight="1" x14ac:dyDescent="0.3">
      <c r="A23" s="264"/>
      <c r="B23" s="761"/>
      <c r="C23" s="761"/>
      <c r="D23" s="762"/>
      <c r="E23" s="771"/>
      <c r="F23" s="771"/>
    </row>
    <row r="24" spans="1:6" ht="26.25" customHeight="1" x14ac:dyDescent="0.3">
      <c r="A24" s="264"/>
      <c r="B24" s="761"/>
      <c r="C24" s="761"/>
      <c r="D24" s="762"/>
      <c r="E24" s="771"/>
      <c r="F24" s="771"/>
    </row>
    <row r="25" spans="1:6" ht="26.25" customHeight="1" x14ac:dyDescent="0.3">
      <c r="A25" s="264"/>
      <c r="B25" s="761"/>
      <c r="C25" s="761"/>
      <c r="D25" s="762"/>
      <c r="E25" s="771"/>
      <c r="F25" s="771"/>
    </row>
    <row r="26" spans="1:6" ht="26.25" customHeight="1" x14ac:dyDescent="0.3">
      <c r="A26" s="264"/>
      <c r="B26" s="761"/>
      <c r="C26" s="761"/>
      <c r="D26" s="762"/>
      <c r="E26" s="771"/>
      <c r="F26" s="771"/>
    </row>
    <row r="27" spans="1:6" ht="26.25" customHeight="1" x14ac:dyDescent="0.3">
      <c r="A27" s="262"/>
      <c r="B27" s="262"/>
      <c r="C27" s="774"/>
      <c r="D27" s="262"/>
      <c r="E27" s="774"/>
      <c r="F27" s="774"/>
    </row>
    <row r="28" spans="1:6" ht="26.25" customHeight="1" x14ac:dyDescent="0.2">
      <c r="A28" s="928" t="s">
        <v>463</v>
      </c>
      <c r="B28" s="928"/>
      <c r="C28" s="928"/>
      <c r="D28" s="928"/>
      <c r="E28" s="928"/>
      <c r="F28" s="928"/>
    </row>
    <row r="29" spans="1:6" ht="26.25" customHeight="1" x14ac:dyDescent="0.2">
      <c r="A29" s="928" t="s">
        <v>534</v>
      </c>
      <c r="B29" s="928"/>
      <c r="C29" s="928"/>
      <c r="D29" s="928"/>
      <c r="E29" s="928"/>
      <c r="F29" s="928"/>
    </row>
    <row r="30" spans="1:6" ht="26.25" customHeight="1" x14ac:dyDescent="0.3">
      <c r="A30" s="774"/>
      <c r="B30" s="629"/>
      <c r="C30" s="742"/>
      <c r="D30" s="262"/>
      <c r="E30" s="774"/>
      <c r="F30" s="774"/>
    </row>
    <row r="31" spans="1:6" ht="26.25" customHeight="1" x14ac:dyDescent="0.2">
      <c r="A31" s="929" t="s">
        <v>2</v>
      </c>
      <c r="B31" s="929" t="s">
        <v>464</v>
      </c>
      <c r="C31" s="933" t="s">
        <v>520</v>
      </c>
      <c r="D31" s="931" t="s">
        <v>327</v>
      </c>
      <c r="E31" s="929" t="s">
        <v>465</v>
      </c>
      <c r="F31" s="929" t="s">
        <v>221</v>
      </c>
    </row>
    <row r="32" spans="1:6" ht="26.25" customHeight="1" x14ac:dyDescent="0.2">
      <c r="A32" s="930"/>
      <c r="B32" s="930"/>
      <c r="C32" s="934"/>
      <c r="D32" s="932"/>
      <c r="E32" s="930"/>
      <c r="F32" s="930"/>
    </row>
    <row r="33" spans="1:6" ht="26.25" customHeight="1" x14ac:dyDescent="0.2">
      <c r="A33" s="643"/>
      <c r="B33" s="754" t="s">
        <v>189</v>
      </c>
      <c r="C33" s="755"/>
      <c r="D33" s="776"/>
      <c r="E33" s="775"/>
      <c r="F33" s="643"/>
    </row>
    <row r="34" spans="1:6" ht="26.25" customHeight="1" x14ac:dyDescent="0.3">
      <c r="A34" s="773">
        <v>1</v>
      </c>
      <c r="B34" s="730" t="s">
        <v>530</v>
      </c>
      <c r="C34" s="134"/>
      <c r="D34" s="778">
        <v>8000</v>
      </c>
      <c r="E34" s="265">
        <v>2</v>
      </c>
      <c r="F34" s="773" t="s">
        <v>290</v>
      </c>
    </row>
    <row r="35" spans="1:6" ht="26.25" customHeight="1" x14ac:dyDescent="0.3">
      <c r="A35" s="773">
        <v>2</v>
      </c>
      <c r="B35" s="730" t="s">
        <v>531</v>
      </c>
      <c r="C35" s="134"/>
      <c r="D35" s="778">
        <v>15000</v>
      </c>
      <c r="E35" s="265">
        <v>2</v>
      </c>
      <c r="F35" s="634" t="s">
        <v>290</v>
      </c>
    </row>
    <row r="36" spans="1:6" ht="26.25" customHeight="1" x14ac:dyDescent="0.3">
      <c r="A36" s="773">
        <v>3</v>
      </c>
      <c r="B36" s="730" t="s">
        <v>247</v>
      </c>
      <c r="C36" s="134"/>
      <c r="D36" s="778">
        <v>1520000</v>
      </c>
      <c r="E36" s="265">
        <v>2</v>
      </c>
      <c r="F36" s="249" t="s">
        <v>242</v>
      </c>
    </row>
    <row r="37" spans="1:6" ht="26.25" customHeight="1" x14ac:dyDescent="0.3">
      <c r="A37" s="773">
        <v>4</v>
      </c>
      <c r="B37" s="730" t="s">
        <v>532</v>
      </c>
      <c r="C37" s="134"/>
      <c r="D37" s="778">
        <v>25800</v>
      </c>
      <c r="E37" s="265">
        <v>1</v>
      </c>
      <c r="F37" s="249" t="s">
        <v>242</v>
      </c>
    </row>
    <row r="38" spans="1:6" ht="26.25" customHeight="1" x14ac:dyDescent="0.3">
      <c r="A38" s="773"/>
      <c r="B38" s="781" t="s">
        <v>228</v>
      </c>
      <c r="C38" s="134"/>
      <c r="D38" s="782">
        <f>SUM(D34:D37)</f>
        <v>1568800</v>
      </c>
      <c r="E38" s="265"/>
      <c r="F38" s="249"/>
    </row>
    <row r="39" spans="1:6" ht="26.25" customHeight="1" x14ac:dyDescent="0.3">
      <c r="A39" s="250"/>
      <c r="B39" s="630" t="s">
        <v>259</v>
      </c>
      <c r="C39" s="630"/>
      <c r="D39" s="631">
        <f>D32+D38</f>
        <v>1568800</v>
      </c>
      <c r="E39" s="249"/>
      <c r="F39" s="249"/>
    </row>
    <row r="40" spans="1:6" ht="26.25" customHeight="1" x14ac:dyDescent="0.3">
      <c r="A40" s="634"/>
      <c r="B40" s="642"/>
      <c r="C40" s="752"/>
      <c r="D40" s="636"/>
      <c r="E40" s="773"/>
      <c r="F40" s="634"/>
    </row>
    <row r="41" spans="1:6" ht="26.25" customHeight="1" x14ac:dyDescent="0.3">
      <c r="A41" s="249"/>
      <c r="B41" s="391"/>
      <c r="C41" s="747"/>
      <c r="D41" s="269"/>
      <c r="E41" s="249"/>
      <c r="F41" s="249"/>
    </row>
    <row r="42" spans="1:6" ht="26.25" customHeight="1" x14ac:dyDescent="0.3">
      <c r="A42" s="250"/>
      <c r="B42" s="630"/>
      <c r="C42" s="630"/>
      <c r="D42" s="661"/>
      <c r="E42" s="249"/>
      <c r="F42" s="249"/>
    </row>
    <row r="43" spans="1:6" ht="26.25" customHeight="1" x14ac:dyDescent="0.3">
      <c r="A43" s="262"/>
      <c r="B43" s="262"/>
      <c r="C43" s="774"/>
      <c r="D43" s="262"/>
      <c r="E43" s="774"/>
      <c r="F43" s="774"/>
    </row>
  </sheetData>
  <mergeCells count="16">
    <mergeCell ref="A28:F28"/>
    <mergeCell ref="A29:F29"/>
    <mergeCell ref="A31:A32"/>
    <mergeCell ref="B31:B32"/>
    <mergeCell ref="C31:C32"/>
    <mergeCell ref="D31:D32"/>
    <mergeCell ref="E31:E32"/>
    <mergeCell ref="F31:F32"/>
    <mergeCell ref="A1:F1"/>
    <mergeCell ref="A2:F2"/>
    <mergeCell ref="A4:A5"/>
    <mergeCell ref="B4:B5"/>
    <mergeCell ref="D4:D5"/>
    <mergeCell ref="E4:E5"/>
    <mergeCell ref="F4:F5"/>
    <mergeCell ref="C4:C5"/>
  </mergeCells>
  <pageMargins left="0.70866141732283472" right="0.31496062992125984" top="0.94488188976377963" bottom="0.74803149606299213" header="0.31496062992125984" footer="0.31496062992125984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10" workbookViewId="0">
      <selection activeCell="F25" sqref="F25"/>
    </sheetView>
  </sheetViews>
  <sheetFormatPr defaultRowHeight="20.25" x14ac:dyDescent="0.3"/>
  <cols>
    <col min="1" max="1" width="6.25" style="262" customWidth="1"/>
    <col min="2" max="2" width="36.625" style="262" customWidth="1"/>
    <col min="3" max="3" width="7.875" style="737" customWidth="1"/>
    <col min="4" max="4" width="16.25" style="262" customWidth="1"/>
    <col min="5" max="5" width="9.375" style="655" customWidth="1"/>
    <col min="6" max="6" width="11.375" style="655" customWidth="1"/>
    <col min="7" max="16384" width="9" style="262"/>
  </cols>
  <sheetData>
    <row r="1" spans="1:12" x14ac:dyDescent="0.3">
      <c r="A1" s="928" t="s">
        <v>463</v>
      </c>
      <c r="B1" s="928"/>
      <c r="C1" s="928"/>
      <c r="D1" s="928"/>
      <c r="E1" s="928"/>
      <c r="F1" s="928"/>
    </row>
    <row r="2" spans="1:12" x14ac:dyDescent="0.3">
      <c r="A2" s="928" t="s">
        <v>525</v>
      </c>
      <c r="B2" s="928"/>
      <c r="C2" s="928"/>
      <c r="D2" s="928"/>
      <c r="E2" s="928"/>
      <c r="F2" s="928"/>
    </row>
    <row r="3" spans="1:12" x14ac:dyDescent="0.3">
      <c r="A3" s="655"/>
      <c r="B3" s="629"/>
      <c r="C3" s="742"/>
    </row>
    <row r="4" spans="1:12" x14ac:dyDescent="0.3">
      <c r="A4" s="929" t="s">
        <v>2</v>
      </c>
      <c r="B4" s="929" t="s">
        <v>464</v>
      </c>
      <c r="C4" s="738"/>
      <c r="D4" s="931" t="s">
        <v>327</v>
      </c>
      <c r="E4" s="929" t="s">
        <v>465</v>
      </c>
      <c r="F4" s="929" t="s">
        <v>221</v>
      </c>
    </row>
    <row r="5" spans="1:12" ht="27.75" customHeight="1" x14ac:dyDescent="0.3">
      <c r="A5" s="930"/>
      <c r="B5" s="930"/>
      <c r="C5" s="739"/>
      <c r="D5" s="932"/>
      <c r="E5" s="930"/>
      <c r="F5" s="930"/>
    </row>
    <row r="6" spans="1:12" ht="29.25" customHeight="1" x14ac:dyDescent="0.3">
      <c r="A6" s="657"/>
      <c r="B6" s="648" t="s">
        <v>189</v>
      </c>
      <c r="C6" s="643"/>
      <c r="D6" s="644"/>
      <c r="E6" s="643"/>
      <c r="F6" s="643"/>
    </row>
    <row r="7" spans="1:12" x14ac:dyDescent="0.3">
      <c r="A7" s="267">
        <v>1</v>
      </c>
      <c r="B7" s="647" t="s">
        <v>59</v>
      </c>
      <c r="C7" s="743"/>
      <c r="D7" s="268"/>
      <c r="E7" s="267"/>
      <c r="F7" s="267"/>
      <c r="L7" s="264"/>
    </row>
    <row r="8" spans="1:12" x14ac:dyDescent="0.3">
      <c r="A8" s="265"/>
      <c r="B8" s="448" t="s">
        <v>103</v>
      </c>
      <c r="C8" s="744"/>
      <c r="D8" s="439">
        <v>449800</v>
      </c>
      <c r="E8" s="265">
        <v>1</v>
      </c>
      <c r="F8" s="265" t="s">
        <v>223</v>
      </c>
    </row>
    <row r="9" spans="1:12" x14ac:dyDescent="0.3">
      <c r="A9" s="249">
        <v>2</v>
      </c>
      <c r="B9" s="637" t="s">
        <v>190</v>
      </c>
      <c r="C9" s="745"/>
      <c r="D9" s="251">
        <v>1623600</v>
      </c>
      <c r="E9" s="249">
        <v>1</v>
      </c>
      <c r="F9" s="249" t="s">
        <v>233</v>
      </c>
    </row>
    <row r="10" spans="1:12" x14ac:dyDescent="0.3">
      <c r="A10" s="249">
        <v>4</v>
      </c>
      <c r="B10" s="448" t="s">
        <v>108</v>
      </c>
      <c r="C10" s="744"/>
      <c r="D10" s="440">
        <v>5201800</v>
      </c>
      <c r="E10" s="249">
        <v>1</v>
      </c>
      <c r="F10" s="249"/>
    </row>
    <row r="11" spans="1:12" x14ac:dyDescent="0.3">
      <c r="A11" s="249">
        <v>3</v>
      </c>
      <c r="B11" s="448" t="s">
        <v>108</v>
      </c>
      <c r="C11" s="744"/>
      <c r="D11" s="269">
        <v>8515850</v>
      </c>
      <c r="E11" s="249">
        <v>2</v>
      </c>
      <c r="F11" s="249" t="s">
        <v>242</v>
      </c>
    </row>
    <row r="12" spans="1:12" x14ac:dyDescent="0.3">
      <c r="A12" s="249">
        <v>5</v>
      </c>
      <c r="B12" s="638" t="s">
        <v>58</v>
      </c>
      <c r="C12" s="746"/>
      <c r="D12" s="269">
        <v>1635000</v>
      </c>
      <c r="E12" s="249">
        <v>1</v>
      </c>
      <c r="F12" s="249" t="s">
        <v>242</v>
      </c>
    </row>
    <row r="13" spans="1:12" x14ac:dyDescent="0.3">
      <c r="A13" s="249">
        <v>6</v>
      </c>
      <c r="B13" s="638" t="s">
        <v>131</v>
      </c>
      <c r="C13" s="746"/>
      <c r="D13" s="269">
        <v>974400</v>
      </c>
      <c r="E13" s="249">
        <v>2</v>
      </c>
      <c r="F13" s="249" t="s">
        <v>242</v>
      </c>
    </row>
    <row r="14" spans="1:12" x14ac:dyDescent="0.3">
      <c r="A14" s="249">
        <v>7</v>
      </c>
      <c r="B14" s="391" t="s">
        <v>126</v>
      </c>
      <c r="C14" s="747"/>
      <c r="D14" s="269">
        <v>1392000</v>
      </c>
      <c r="E14" s="249">
        <v>1</v>
      </c>
      <c r="F14" s="249" t="s">
        <v>242</v>
      </c>
      <c r="I14" s="264"/>
    </row>
    <row r="15" spans="1:12" x14ac:dyDescent="0.3">
      <c r="A15" s="249">
        <v>8</v>
      </c>
      <c r="B15" s="639" t="s">
        <v>131</v>
      </c>
      <c r="C15" s="748"/>
      <c r="D15" s="269">
        <v>417600</v>
      </c>
      <c r="E15" s="249">
        <v>1</v>
      </c>
      <c r="F15" s="249" t="s">
        <v>242</v>
      </c>
      <c r="L15" s="264"/>
    </row>
    <row r="16" spans="1:12" ht="18.75" customHeight="1" x14ac:dyDescent="0.3">
      <c r="A16" s="936">
        <v>9</v>
      </c>
      <c r="B16" s="441" t="s">
        <v>195</v>
      </c>
      <c r="C16" s="749"/>
      <c r="D16" s="941">
        <v>1520000</v>
      </c>
      <c r="E16" s="936">
        <v>2</v>
      </c>
      <c r="F16" s="936" t="s">
        <v>242</v>
      </c>
    </row>
    <row r="17" spans="1:11" ht="18.75" customHeight="1" x14ac:dyDescent="0.3">
      <c r="A17" s="854"/>
      <c r="B17" s="266" t="s">
        <v>196</v>
      </c>
      <c r="C17" s="265"/>
      <c r="D17" s="942"/>
      <c r="E17" s="854"/>
      <c r="F17" s="854"/>
    </row>
    <row r="18" spans="1:11" ht="18" customHeight="1" x14ac:dyDescent="0.3">
      <c r="A18" s="936">
        <v>10</v>
      </c>
      <c r="B18" s="640" t="s">
        <v>128</v>
      </c>
      <c r="C18" s="750"/>
      <c r="D18" s="939">
        <v>2048000</v>
      </c>
      <c r="E18" s="936">
        <v>1</v>
      </c>
      <c r="F18" s="936" t="s">
        <v>242</v>
      </c>
    </row>
    <row r="19" spans="1:11" ht="18" customHeight="1" x14ac:dyDescent="0.3">
      <c r="A19" s="854"/>
      <c r="B19" s="641" t="s">
        <v>129</v>
      </c>
      <c r="C19" s="751"/>
      <c r="D19" s="940"/>
      <c r="E19" s="854"/>
      <c r="F19" s="854"/>
      <c r="I19" s="264"/>
    </row>
    <row r="20" spans="1:11" ht="20.25" customHeight="1" x14ac:dyDescent="0.3">
      <c r="A20" s="936">
        <v>11</v>
      </c>
      <c r="B20" s="375" t="s">
        <v>111</v>
      </c>
      <c r="C20" s="373"/>
      <c r="D20" s="937">
        <v>112800</v>
      </c>
      <c r="E20" s="936">
        <v>1</v>
      </c>
      <c r="F20" s="936" t="s">
        <v>290</v>
      </c>
    </row>
    <row r="21" spans="1:11" ht="20.25" customHeight="1" x14ac:dyDescent="0.3">
      <c r="A21" s="854"/>
      <c r="B21" s="266" t="s">
        <v>112</v>
      </c>
      <c r="C21" s="265"/>
      <c r="D21" s="938"/>
      <c r="E21" s="854"/>
      <c r="F21" s="854"/>
    </row>
    <row r="22" spans="1:11" ht="18" customHeight="1" x14ac:dyDescent="0.3">
      <c r="A22" s="936">
        <v>12</v>
      </c>
      <c r="B22" s="375" t="s">
        <v>117</v>
      </c>
      <c r="C22" s="373"/>
      <c r="D22" s="375"/>
      <c r="E22" s="373"/>
      <c r="F22" s="632"/>
      <c r="J22" s="264"/>
    </row>
    <row r="23" spans="1:11" ht="18" customHeight="1" x14ac:dyDescent="0.3">
      <c r="A23" s="853"/>
      <c r="B23" s="268" t="s">
        <v>118</v>
      </c>
      <c r="C23" s="267"/>
      <c r="D23" s="635">
        <v>154000</v>
      </c>
      <c r="E23" s="267">
        <v>1</v>
      </c>
      <c r="F23" s="653" t="s">
        <v>290</v>
      </c>
    </row>
    <row r="24" spans="1:11" ht="18" customHeight="1" x14ac:dyDescent="0.3">
      <c r="A24" s="854"/>
      <c r="B24" s="266" t="s">
        <v>119</v>
      </c>
      <c r="C24" s="265"/>
      <c r="D24" s="266"/>
      <c r="E24" s="659"/>
      <c r="F24" s="633"/>
    </row>
    <row r="25" spans="1:11" ht="40.5" x14ac:dyDescent="0.3">
      <c r="A25" s="634">
        <v>13</v>
      </c>
      <c r="B25" s="642" t="s">
        <v>468</v>
      </c>
      <c r="C25" s="752"/>
      <c r="D25" s="636">
        <v>88800</v>
      </c>
      <c r="E25" s="654">
        <v>1</v>
      </c>
      <c r="F25" s="770" t="s">
        <v>290</v>
      </c>
    </row>
    <row r="26" spans="1:11" x14ac:dyDescent="0.3">
      <c r="A26" s="634"/>
      <c r="B26" s="645" t="s">
        <v>228</v>
      </c>
      <c r="C26" s="645"/>
      <c r="D26" s="646">
        <f>SUM(D8:D25)</f>
        <v>24133650</v>
      </c>
      <c r="E26" s="654"/>
      <c r="F26" s="634"/>
      <c r="K26" s="264"/>
    </row>
    <row r="27" spans="1:11" ht="28.5" customHeight="1" x14ac:dyDescent="0.3">
      <c r="A27" s="656"/>
      <c r="B27" s="649" t="s">
        <v>210</v>
      </c>
      <c r="C27" s="753"/>
      <c r="D27" s="650"/>
      <c r="E27" s="653"/>
      <c r="F27" s="656"/>
      <c r="K27" s="264"/>
    </row>
    <row r="28" spans="1:11" ht="15.75" customHeight="1" x14ac:dyDescent="0.3">
      <c r="A28" s="653"/>
      <c r="B28" s="652"/>
      <c r="C28" s="753"/>
      <c r="D28" s="650"/>
      <c r="E28" s="653"/>
      <c r="F28" s="653"/>
      <c r="K28" s="264"/>
    </row>
    <row r="29" spans="1:11" ht="35.25" customHeight="1" x14ac:dyDescent="0.3">
      <c r="A29" s="654">
        <v>1</v>
      </c>
      <c r="B29" s="642" t="s">
        <v>466</v>
      </c>
      <c r="C29" s="752"/>
      <c r="D29" s="651">
        <v>59600</v>
      </c>
      <c r="E29" s="265" t="s">
        <v>467</v>
      </c>
      <c r="F29" s="265" t="s">
        <v>232</v>
      </c>
    </row>
    <row r="30" spans="1:11" ht="21" customHeight="1" x14ac:dyDescent="0.3">
      <c r="A30" s="250"/>
      <c r="B30" s="630" t="s">
        <v>259</v>
      </c>
      <c r="C30" s="630"/>
      <c r="D30" s="631">
        <f>D26+D29</f>
        <v>24193250</v>
      </c>
      <c r="E30" s="249"/>
      <c r="F30" s="249"/>
    </row>
    <row r="35" spans="1:11" x14ac:dyDescent="0.3">
      <c r="A35" s="928" t="s">
        <v>463</v>
      </c>
      <c r="B35" s="928"/>
      <c r="C35" s="928"/>
      <c r="D35" s="928"/>
      <c r="E35" s="928"/>
      <c r="F35" s="928"/>
    </row>
    <row r="36" spans="1:11" x14ac:dyDescent="0.3">
      <c r="A36" s="928" t="s">
        <v>524</v>
      </c>
      <c r="B36" s="928"/>
      <c r="C36" s="928"/>
      <c r="D36" s="928"/>
      <c r="E36" s="928"/>
      <c r="F36" s="928"/>
    </row>
    <row r="37" spans="1:11" ht="11.25" customHeight="1" x14ac:dyDescent="0.3">
      <c r="A37" s="655"/>
      <c r="B37" s="629"/>
      <c r="C37" s="742"/>
    </row>
    <row r="38" spans="1:11" x14ac:dyDescent="0.3">
      <c r="A38" s="929" t="s">
        <v>2</v>
      </c>
      <c r="B38" s="929" t="s">
        <v>464</v>
      </c>
      <c r="C38" s="933" t="s">
        <v>520</v>
      </c>
      <c r="D38" s="933" t="s">
        <v>327</v>
      </c>
      <c r="E38" s="929" t="s">
        <v>465</v>
      </c>
      <c r="F38" s="929" t="s">
        <v>221</v>
      </c>
    </row>
    <row r="39" spans="1:11" ht="27.75" customHeight="1" x14ac:dyDescent="0.3">
      <c r="A39" s="930"/>
      <c r="B39" s="930"/>
      <c r="C39" s="934"/>
      <c r="D39" s="934"/>
      <c r="E39" s="930"/>
      <c r="F39" s="930"/>
    </row>
    <row r="40" spans="1:11" x14ac:dyDescent="0.3">
      <c r="A40" s="657"/>
      <c r="B40" s="729" t="s">
        <v>189</v>
      </c>
      <c r="C40" s="738"/>
      <c r="D40" s="658"/>
      <c r="E40" s="643"/>
      <c r="F40" s="643"/>
    </row>
    <row r="41" spans="1:11" x14ac:dyDescent="0.3">
      <c r="A41" s="853">
        <v>1</v>
      </c>
      <c r="B41" s="268" t="s">
        <v>117</v>
      </c>
      <c r="C41" s="267">
        <v>2</v>
      </c>
      <c r="D41" s="268"/>
      <c r="E41" s="267"/>
      <c r="F41" s="660"/>
      <c r="K41" s="264"/>
    </row>
    <row r="42" spans="1:11" x14ac:dyDescent="0.3">
      <c r="A42" s="853"/>
      <c r="B42" s="268" t="s">
        <v>118</v>
      </c>
      <c r="C42" s="267"/>
      <c r="D42" s="635">
        <v>154000</v>
      </c>
      <c r="E42" s="267">
        <v>1</v>
      </c>
      <c r="F42" s="653" t="s">
        <v>290</v>
      </c>
    </row>
    <row r="43" spans="1:11" x14ac:dyDescent="0.3">
      <c r="A43" s="854"/>
      <c r="B43" s="266" t="s">
        <v>119</v>
      </c>
      <c r="C43" s="265"/>
      <c r="D43" s="266"/>
      <c r="E43" s="659"/>
      <c r="F43" s="633"/>
    </row>
    <row r="44" spans="1:11" x14ac:dyDescent="0.3">
      <c r="A44" s="936">
        <v>2</v>
      </c>
      <c r="B44" s="640" t="s">
        <v>128</v>
      </c>
      <c r="C44" s="750"/>
      <c r="D44" s="939">
        <v>2048000</v>
      </c>
      <c r="E44" s="936">
        <v>1</v>
      </c>
      <c r="F44" s="936" t="s">
        <v>242</v>
      </c>
    </row>
    <row r="45" spans="1:11" x14ac:dyDescent="0.3">
      <c r="A45" s="854"/>
      <c r="B45" s="641" t="s">
        <v>129</v>
      </c>
      <c r="C45" s="751">
        <v>4</v>
      </c>
      <c r="D45" s="940"/>
      <c r="E45" s="854"/>
      <c r="F45" s="854"/>
    </row>
    <row r="46" spans="1:11" ht="26.25" customHeight="1" x14ac:dyDescent="0.3">
      <c r="A46" s="249">
        <v>3</v>
      </c>
      <c r="B46" s="638" t="s">
        <v>131</v>
      </c>
      <c r="C46" s="746">
        <v>5</v>
      </c>
      <c r="D46" s="269">
        <v>974400</v>
      </c>
      <c r="E46" s="249">
        <v>2</v>
      </c>
      <c r="F46" s="249" t="s">
        <v>242</v>
      </c>
    </row>
    <row r="47" spans="1:11" ht="24" customHeight="1" x14ac:dyDescent="0.3">
      <c r="A47" s="249">
        <v>4</v>
      </c>
      <c r="B47" s="638" t="s">
        <v>58</v>
      </c>
      <c r="C47" s="746">
        <v>6</v>
      </c>
      <c r="D47" s="269">
        <v>1635000</v>
      </c>
      <c r="E47" s="249">
        <v>1</v>
      </c>
      <c r="F47" s="249" t="s">
        <v>242</v>
      </c>
    </row>
    <row r="48" spans="1:11" ht="24.75" customHeight="1" x14ac:dyDescent="0.3">
      <c r="A48" s="249">
        <v>5</v>
      </c>
      <c r="B48" s="637" t="s">
        <v>190</v>
      </c>
      <c r="C48" s="745">
        <v>7</v>
      </c>
      <c r="D48" s="251">
        <v>1623600</v>
      </c>
      <c r="E48" s="249">
        <v>1</v>
      </c>
      <c r="F48" s="249" t="s">
        <v>233</v>
      </c>
    </row>
    <row r="49" spans="1:10" x14ac:dyDescent="0.3">
      <c r="A49" s="936">
        <v>6</v>
      </c>
      <c r="B49" s="375" t="s">
        <v>111</v>
      </c>
      <c r="C49" s="373"/>
      <c r="D49" s="937">
        <v>112800</v>
      </c>
      <c r="E49" s="936">
        <v>1</v>
      </c>
      <c r="F49" s="936" t="s">
        <v>290</v>
      </c>
    </row>
    <row r="50" spans="1:10" x14ac:dyDescent="0.3">
      <c r="A50" s="854"/>
      <c r="B50" s="266" t="s">
        <v>112</v>
      </c>
      <c r="C50" s="265">
        <v>8</v>
      </c>
      <c r="D50" s="938"/>
      <c r="E50" s="854"/>
      <c r="F50" s="854"/>
    </row>
    <row r="51" spans="1:10" ht="24" customHeight="1" x14ac:dyDescent="0.3">
      <c r="A51" s="249">
        <v>7</v>
      </c>
      <c r="B51" s="639" t="s">
        <v>131</v>
      </c>
      <c r="C51" s="748">
        <v>9</v>
      </c>
      <c r="D51" s="269">
        <v>417600</v>
      </c>
      <c r="E51" s="249">
        <v>1</v>
      </c>
      <c r="F51" s="249" t="s">
        <v>242</v>
      </c>
    </row>
    <row r="52" spans="1:10" ht="40.5" x14ac:dyDescent="0.3">
      <c r="A52" s="634">
        <v>8</v>
      </c>
      <c r="B52" s="642" t="s">
        <v>468</v>
      </c>
      <c r="C52" s="752">
        <v>10</v>
      </c>
      <c r="D52" s="636">
        <v>88800</v>
      </c>
      <c r="E52" s="654">
        <v>1</v>
      </c>
      <c r="F52" s="634" t="s">
        <v>242</v>
      </c>
      <c r="J52" s="264"/>
    </row>
    <row r="53" spans="1:10" ht="23.25" customHeight="1" x14ac:dyDescent="0.3">
      <c r="A53" s="249">
        <v>9</v>
      </c>
      <c r="B53" s="391" t="s">
        <v>126</v>
      </c>
      <c r="C53" s="747">
        <v>11</v>
      </c>
      <c r="D53" s="269">
        <v>1392000</v>
      </c>
      <c r="E53" s="249">
        <v>1</v>
      </c>
      <c r="F53" s="249" t="s">
        <v>242</v>
      </c>
    </row>
    <row r="54" spans="1:10" ht="23.25" customHeight="1" x14ac:dyDescent="0.3">
      <c r="A54" s="249">
        <v>10</v>
      </c>
      <c r="B54" s="258" t="s">
        <v>519</v>
      </c>
      <c r="C54" s="361">
        <v>13</v>
      </c>
      <c r="D54" s="269">
        <v>449800</v>
      </c>
      <c r="E54" s="249"/>
      <c r="F54" s="134" t="s">
        <v>223</v>
      </c>
    </row>
    <row r="55" spans="1:10" ht="23.25" customHeight="1" x14ac:dyDescent="0.3">
      <c r="A55" s="249">
        <v>11</v>
      </c>
      <c r="B55" s="391" t="s">
        <v>108</v>
      </c>
      <c r="C55" s="737">
        <v>15</v>
      </c>
      <c r="D55" s="269">
        <v>5201800</v>
      </c>
      <c r="E55" s="249">
        <v>1</v>
      </c>
      <c r="F55" s="249" t="s">
        <v>242</v>
      </c>
    </row>
    <row r="56" spans="1:10" ht="23.25" customHeight="1" x14ac:dyDescent="0.3">
      <c r="A56" s="249">
        <v>12</v>
      </c>
      <c r="B56" s="391" t="s">
        <v>108</v>
      </c>
      <c r="C56" s="747">
        <v>14</v>
      </c>
      <c r="D56" s="269">
        <v>8515850</v>
      </c>
      <c r="E56" s="249">
        <v>2</v>
      </c>
      <c r="F56" s="249" t="s">
        <v>242</v>
      </c>
    </row>
    <row r="57" spans="1:10" ht="28.5" customHeight="1" x14ac:dyDescent="0.3">
      <c r="A57" s="250"/>
      <c r="B57" s="630" t="s">
        <v>228</v>
      </c>
      <c r="C57" s="630"/>
      <c r="D57" s="661">
        <f>SUM(D42:D56)</f>
        <v>22613650</v>
      </c>
      <c r="E57" s="249"/>
      <c r="F57" s="249"/>
    </row>
  </sheetData>
  <mergeCells count="37">
    <mergeCell ref="A35:F35"/>
    <mergeCell ref="D20:D21"/>
    <mergeCell ref="E20:E21"/>
    <mergeCell ref="F18:F19"/>
    <mergeCell ref="F20:F21"/>
    <mergeCell ref="A18:A19"/>
    <mergeCell ref="D18:D19"/>
    <mergeCell ref="E18:E19"/>
    <mergeCell ref="A16:A17"/>
    <mergeCell ref="A20:A21"/>
    <mergeCell ref="A22:A24"/>
    <mergeCell ref="A2:F2"/>
    <mergeCell ref="A1:F1"/>
    <mergeCell ref="F4:F5"/>
    <mergeCell ref="E4:E5"/>
    <mergeCell ref="D16:D17"/>
    <mergeCell ref="E16:E17"/>
    <mergeCell ref="F16:F17"/>
    <mergeCell ref="A4:A5"/>
    <mergeCell ref="B4:B5"/>
    <mergeCell ref="D4:D5"/>
    <mergeCell ref="A36:F36"/>
    <mergeCell ref="A38:A39"/>
    <mergeCell ref="B38:B39"/>
    <mergeCell ref="D38:D39"/>
    <mergeCell ref="E38:E39"/>
    <mergeCell ref="F38:F39"/>
    <mergeCell ref="C38:C39"/>
    <mergeCell ref="A49:A50"/>
    <mergeCell ref="D49:D50"/>
    <mergeCell ref="E49:E50"/>
    <mergeCell ref="F49:F50"/>
    <mergeCell ref="A41:A43"/>
    <mergeCell ref="A44:A45"/>
    <mergeCell ref="D44:D45"/>
    <mergeCell ref="E44:E45"/>
    <mergeCell ref="F44:F45"/>
  </mergeCells>
  <pageMargins left="0.51181102362204722" right="0" top="0.74803149606299213" bottom="0.74803149606299213" header="0.31496062992125984" footer="0.31496062992125984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7"/>
  <sheetViews>
    <sheetView topLeftCell="A34" zoomScale="84" zoomScaleNormal="84" workbookViewId="0">
      <selection activeCell="V51" sqref="V51:W53"/>
    </sheetView>
  </sheetViews>
  <sheetFormatPr defaultColWidth="9" defaultRowHeight="18.75" x14ac:dyDescent="0.3"/>
  <cols>
    <col min="1" max="1" width="6.125" style="45" customWidth="1"/>
    <col min="2" max="2" width="32.75" style="1" bestFit="1" customWidth="1"/>
    <col min="3" max="3" width="11.625" style="1" customWidth="1"/>
    <col min="4" max="4" width="5.375" style="45" customWidth="1"/>
    <col min="5" max="5" width="9.625" style="1" customWidth="1"/>
    <col min="6" max="6" width="9.875" style="1" customWidth="1"/>
    <col min="7" max="7" width="10.625" style="305" customWidth="1"/>
    <col min="8" max="8" width="12.625" style="2" customWidth="1"/>
    <col min="9" max="9" width="14.75" style="1" customWidth="1"/>
    <col min="10" max="10" width="6.75" style="45" customWidth="1"/>
    <col min="11" max="11" width="9" style="284" customWidth="1"/>
    <col min="12" max="12" width="9" style="1"/>
    <col min="13" max="14" width="9" style="1" customWidth="1"/>
    <col min="15" max="15" width="12.375" style="1" customWidth="1"/>
    <col min="16" max="16384" width="9" style="1"/>
  </cols>
  <sheetData>
    <row r="1" spans="1:11" x14ac:dyDescent="0.3">
      <c r="A1" s="783">
        <v>1</v>
      </c>
      <c r="B1" s="783"/>
      <c r="C1" s="783"/>
      <c r="D1" s="783"/>
      <c r="E1" s="783"/>
      <c r="F1" s="783"/>
      <c r="G1" s="783"/>
      <c r="H1" s="783"/>
      <c r="I1" s="783"/>
      <c r="J1" s="783"/>
      <c r="K1" s="783"/>
    </row>
    <row r="2" spans="1:11" x14ac:dyDescent="0.3">
      <c r="A2" s="783" t="s">
        <v>0</v>
      </c>
      <c r="B2" s="783"/>
      <c r="C2" s="783"/>
      <c r="D2" s="783"/>
      <c r="E2" s="783"/>
      <c r="F2" s="783"/>
      <c r="G2" s="783"/>
      <c r="H2" s="783"/>
      <c r="I2" s="783"/>
      <c r="J2" s="783"/>
      <c r="K2" s="783"/>
    </row>
    <row r="3" spans="1:11" x14ac:dyDescent="0.3">
      <c r="A3" s="793" t="s">
        <v>189</v>
      </c>
      <c r="B3" s="793"/>
      <c r="C3" s="127"/>
      <c r="D3" s="198"/>
      <c r="E3" s="127"/>
      <c r="F3" s="127"/>
      <c r="G3" s="304"/>
      <c r="H3" s="235"/>
      <c r="I3" s="127"/>
      <c r="J3" s="198"/>
      <c r="K3" s="198"/>
    </row>
    <row r="4" spans="1:11" x14ac:dyDescent="0.3">
      <c r="A4" s="838" t="s">
        <v>17</v>
      </c>
      <c r="B4" s="810"/>
      <c r="C4" s="810"/>
      <c r="D4" s="810"/>
      <c r="E4" s="810"/>
      <c r="F4" s="810"/>
      <c r="G4" s="810"/>
      <c r="H4" s="810"/>
    </row>
    <row r="5" spans="1:11" x14ac:dyDescent="0.3">
      <c r="A5" s="838" t="s">
        <v>63</v>
      </c>
      <c r="B5" s="810"/>
      <c r="C5" s="810"/>
      <c r="D5" s="810"/>
      <c r="E5" s="810"/>
      <c r="F5" s="810"/>
      <c r="G5" s="810"/>
    </row>
    <row r="6" spans="1:11" x14ac:dyDescent="0.3">
      <c r="A6" s="838" t="s">
        <v>18</v>
      </c>
      <c r="B6" s="810"/>
      <c r="C6" s="810"/>
      <c r="D6" s="810"/>
      <c r="E6" s="4"/>
      <c r="F6" s="4"/>
    </row>
    <row r="7" spans="1:11" x14ac:dyDescent="0.3">
      <c r="A7" s="839" t="s">
        <v>73</v>
      </c>
      <c r="B7" s="840"/>
      <c r="C7" s="840"/>
      <c r="D7" s="840"/>
      <c r="E7" s="199"/>
      <c r="F7" s="4"/>
    </row>
    <row r="8" spans="1:11" x14ac:dyDescent="0.3">
      <c r="A8" s="138" t="s">
        <v>2</v>
      </c>
      <c r="B8" s="5" t="s">
        <v>3</v>
      </c>
      <c r="C8" s="795" t="s">
        <v>4</v>
      </c>
      <c r="D8" s="796"/>
      <c r="E8" s="796"/>
      <c r="F8" s="797"/>
      <c r="G8" s="6" t="s">
        <v>5</v>
      </c>
      <c r="H8" s="7" t="s">
        <v>6</v>
      </c>
      <c r="I8" s="8" t="s">
        <v>7</v>
      </c>
      <c r="J8" s="9" t="s">
        <v>8</v>
      </c>
      <c r="K8" s="5" t="s">
        <v>9</v>
      </c>
    </row>
    <row r="9" spans="1:11" x14ac:dyDescent="0.3">
      <c r="A9" s="153"/>
      <c r="B9" s="10"/>
      <c r="C9" s="11" t="s">
        <v>10</v>
      </c>
      <c r="D9" s="12" t="s">
        <v>11</v>
      </c>
      <c r="E9" s="11" t="s">
        <v>12</v>
      </c>
      <c r="F9" s="12" t="s">
        <v>13</v>
      </c>
      <c r="G9" s="49"/>
      <c r="H9" s="13" t="s">
        <v>14</v>
      </c>
      <c r="I9" s="14"/>
      <c r="J9" s="12"/>
      <c r="K9" s="134"/>
    </row>
    <row r="10" spans="1:11" x14ac:dyDescent="0.3">
      <c r="A10" s="69"/>
      <c r="B10" s="234" t="s">
        <v>16</v>
      </c>
      <c r="C10" s="16"/>
      <c r="D10" s="70"/>
      <c r="E10" s="16"/>
      <c r="F10" s="17"/>
      <c r="G10" s="306"/>
      <c r="H10" s="19"/>
      <c r="I10" s="16"/>
      <c r="J10" s="70"/>
      <c r="K10" s="69"/>
    </row>
    <row r="11" spans="1:11" x14ac:dyDescent="0.3">
      <c r="A11" s="29">
        <v>1</v>
      </c>
      <c r="B11" s="202" t="s">
        <v>59</v>
      </c>
      <c r="C11" s="20"/>
      <c r="D11" s="30"/>
      <c r="E11" s="20"/>
      <c r="F11" s="21"/>
      <c r="G11" s="307"/>
      <c r="H11" s="23"/>
      <c r="I11" s="24"/>
      <c r="J11" s="25"/>
      <c r="K11" s="27"/>
    </row>
    <row r="12" spans="1:11" x14ac:dyDescent="0.3">
      <c r="A12" s="29"/>
      <c r="B12" s="33" t="s">
        <v>103</v>
      </c>
      <c r="C12" s="20"/>
      <c r="D12" s="30"/>
      <c r="E12" s="20"/>
      <c r="F12" s="21" t="s">
        <v>15</v>
      </c>
      <c r="G12" s="36" t="s">
        <v>104</v>
      </c>
      <c r="H12" s="26">
        <v>449800</v>
      </c>
      <c r="I12" s="179" t="s">
        <v>289</v>
      </c>
      <c r="J12" s="25">
        <v>1</v>
      </c>
      <c r="K12" s="27" t="s">
        <v>223</v>
      </c>
    </row>
    <row r="13" spans="1:11" x14ac:dyDescent="0.3">
      <c r="A13" s="29"/>
      <c r="B13"/>
      <c r="C13" s="20"/>
      <c r="D13" s="30"/>
      <c r="E13" s="20"/>
      <c r="F13" s="21" t="s">
        <v>37</v>
      </c>
      <c r="G13" s="308">
        <v>554</v>
      </c>
      <c r="H13" s="28">
        <f>G13*100</f>
        <v>55400</v>
      </c>
      <c r="I13" s="179"/>
      <c r="J13" s="30"/>
      <c r="K13" s="29"/>
    </row>
    <row r="14" spans="1:11" x14ac:dyDescent="0.3">
      <c r="A14" s="29"/>
      <c r="B14" s="24"/>
      <c r="C14" s="20"/>
      <c r="D14" s="30"/>
      <c r="E14" s="20"/>
      <c r="F14" s="21" t="s">
        <v>38</v>
      </c>
      <c r="G14" s="308">
        <v>399</v>
      </c>
      <c r="H14" s="28">
        <f t="shared" ref="H14:H21" si="0">G14*100</f>
        <v>39900</v>
      </c>
      <c r="I14" s="29"/>
      <c r="J14" s="30"/>
      <c r="K14" s="29"/>
    </row>
    <row r="15" spans="1:11" x14ac:dyDescent="0.3">
      <c r="A15" s="29"/>
      <c r="B15" s="21"/>
      <c r="C15" s="20"/>
      <c r="D15" s="30"/>
      <c r="E15" s="20"/>
      <c r="F15" s="21" t="s">
        <v>39</v>
      </c>
      <c r="G15" s="309">
        <v>239</v>
      </c>
      <c r="H15" s="28">
        <f>G15*100</f>
        <v>23900</v>
      </c>
      <c r="I15" s="32"/>
      <c r="J15" s="30"/>
      <c r="K15" s="29"/>
    </row>
    <row r="16" spans="1:11" x14ac:dyDescent="0.3">
      <c r="A16" s="29"/>
      <c r="B16" s="21"/>
      <c r="C16" s="20"/>
      <c r="D16" s="30"/>
      <c r="E16" s="20"/>
      <c r="F16" s="21" t="s">
        <v>40</v>
      </c>
      <c r="G16" s="308">
        <v>223</v>
      </c>
      <c r="H16" s="28">
        <f>G16*100</f>
        <v>22300</v>
      </c>
      <c r="I16" s="29"/>
      <c r="J16" s="30"/>
      <c r="K16" s="29"/>
    </row>
    <row r="17" spans="1:11" x14ac:dyDescent="0.3">
      <c r="A17" s="29"/>
      <c r="B17" s="33"/>
      <c r="C17" s="20"/>
      <c r="D17" s="30"/>
      <c r="E17" s="20"/>
      <c r="F17" s="21" t="s">
        <v>41</v>
      </c>
      <c r="G17" s="308">
        <v>625</v>
      </c>
      <c r="H17" s="28">
        <f t="shared" si="0"/>
        <v>62500</v>
      </c>
      <c r="I17" s="34"/>
      <c r="J17" s="35"/>
      <c r="K17" s="29"/>
    </row>
    <row r="18" spans="1:11" x14ac:dyDescent="0.3">
      <c r="A18" s="29"/>
      <c r="B18" s="21"/>
      <c r="C18" s="20"/>
      <c r="D18" s="30"/>
      <c r="E18" s="20"/>
      <c r="F18" s="21" t="s">
        <v>42</v>
      </c>
      <c r="G18" s="36">
        <v>273</v>
      </c>
      <c r="H18" s="28">
        <f>G18*100</f>
        <v>27300</v>
      </c>
      <c r="I18" s="29"/>
      <c r="J18" s="30"/>
      <c r="K18" s="29"/>
    </row>
    <row r="19" spans="1:11" x14ac:dyDescent="0.3">
      <c r="A19" s="29"/>
      <c r="B19" s="21"/>
      <c r="C19" s="20"/>
      <c r="D19" s="30"/>
      <c r="E19" s="20"/>
      <c r="F19" s="21" t="s">
        <v>43</v>
      </c>
      <c r="G19" s="308">
        <v>105</v>
      </c>
      <c r="H19" s="28">
        <f t="shared" si="0"/>
        <v>10500</v>
      </c>
      <c r="I19" s="155"/>
      <c r="J19" s="30"/>
      <c r="K19" s="29"/>
    </row>
    <row r="20" spans="1:11" x14ac:dyDescent="0.3">
      <c r="A20" s="29"/>
      <c r="B20" s="38"/>
      <c r="C20" s="20"/>
      <c r="D20" s="30"/>
      <c r="E20" s="20"/>
      <c r="F20" s="21" t="s">
        <v>44</v>
      </c>
      <c r="G20" s="308">
        <v>217</v>
      </c>
      <c r="H20" s="28">
        <f t="shared" si="0"/>
        <v>21700</v>
      </c>
      <c r="I20" s="29"/>
      <c r="J20" s="30"/>
      <c r="K20" s="29"/>
    </row>
    <row r="21" spans="1:11" x14ac:dyDescent="0.3">
      <c r="A21" s="29"/>
      <c r="B21" s="21"/>
      <c r="C21" s="20"/>
      <c r="D21" s="30"/>
      <c r="E21" s="20"/>
      <c r="F21" s="21" t="s">
        <v>45</v>
      </c>
      <c r="G21" s="308">
        <v>387</v>
      </c>
      <c r="H21" s="28">
        <f t="shared" si="0"/>
        <v>38700</v>
      </c>
      <c r="I21" s="29"/>
      <c r="J21" s="30"/>
      <c r="K21" s="29"/>
    </row>
    <row r="22" spans="1:11" x14ac:dyDescent="0.3">
      <c r="A22" s="29"/>
      <c r="B22" s="21"/>
      <c r="C22" s="20"/>
      <c r="D22" s="30"/>
      <c r="E22" s="20"/>
      <c r="F22" s="21" t="s">
        <v>46</v>
      </c>
      <c r="G22" s="36">
        <v>351</v>
      </c>
      <c r="H22" s="28">
        <f t="shared" ref="H22:H28" si="1">G22*100</f>
        <v>35100</v>
      </c>
      <c r="I22" s="20"/>
      <c r="J22" s="30"/>
      <c r="K22" s="29"/>
    </row>
    <row r="23" spans="1:11" x14ac:dyDescent="0.3">
      <c r="A23" s="29"/>
      <c r="B23" s="21"/>
      <c r="C23" s="20"/>
      <c r="D23" s="30"/>
      <c r="E23" s="20"/>
      <c r="F23" s="21" t="s">
        <v>47</v>
      </c>
      <c r="G23" s="308">
        <v>170</v>
      </c>
      <c r="H23" s="28">
        <f>G23*100</f>
        <v>17000</v>
      </c>
      <c r="I23" s="20"/>
      <c r="J23" s="30"/>
      <c r="K23" s="29"/>
    </row>
    <row r="24" spans="1:11" x14ac:dyDescent="0.3">
      <c r="A24" s="29"/>
      <c r="B24" s="21"/>
      <c r="C24" s="20"/>
      <c r="D24" s="30"/>
      <c r="E24" s="20"/>
      <c r="F24" s="21" t="s">
        <v>48</v>
      </c>
      <c r="G24" s="308">
        <v>209</v>
      </c>
      <c r="H24" s="28">
        <f t="shared" si="1"/>
        <v>20900</v>
      </c>
      <c r="I24" s="280"/>
      <c r="J24" s="30"/>
      <c r="K24" s="29"/>
    </row>
    <row r="25" spans="1:11" x14ac:dyDescent="0.3">
      <c r="A25" s="29"/>
      <c r="B25" s="21"/>
      <c r="C25" s="20"/>
      <c r="D25" s="30"/>
      <c r="E25" s="20"/>
      <c r="F25" s="21" t="s">
        <v>49</v>
      </c>
      <c r="G25" s="308">
        <v>263</v>
      </c>
      <c r="H25" s="28">
        <f t="shared" si="1"/>
        <v>26300</v>
      </c>
      <c r="I25" s="20"/>
      <c r="J25" s="30"/>
      <c r="K25" s="29"/>
    </row>
    <row r="26" spans="1:11" x14ac:dyDescent="0.3">
      <c r="A26" s="29"/>
      <c r="B26" s="21"/>
      <c r="C26" s="20"/>
      <c r="D26" s="30"/>
      <c r="E26" s="20"/>
      <c r="F26" s="21" t="s">
        <v>36</v>
      </c>
      <c r="G26" s="308">
        <v>163</v>
      </c>
      <c r="H26" s="28">
        <f>G26*100</f>
        <v>16300</v>
      </c>
      <c r="I26" s="20"/>
      <c r="J26" s="30"/>
      <c r="K26" s="29"/>
    </row>
    <row r="27" spans="1:11" x14ac:dyDescent="0.3">
      <c r="A27" s="29"/>
      <c r="B27" s="21"/>
      <c r="C27" s="20"/>
      <c r="D27" s="30"/>
      <c r="E27" s="20"/>
      <c r="F27" s="21" t="s">
        <v>50</v>
      </c>
      <c r="G27" s="308">
        <v>253</v>
      </c>
      <c r="H27" s="28">
        <f t="shared" si="1"/>
        <v>25300</v>
      </c>
      <c r="I27" s="20"/>
      <c r="J27" s="30"/>
      <c r="K27" s="29"/>
    </row>
    <row r="28" spans="1:11" x14ac:dyDescent="0.3">
      <c r="A28" s="80"/>
      <c r="B28" s="39"/>
      <c r="C28" s="40"/>
      <c r="D28" s="65"/>
      <c r="E28" s="40"/>
      <c r="F28" s="39" t="s">
        <v>51</v>
      </c>
      <c r="G28" s="310">
        <v>67</v>
      </c>
      <c r="H28" s="41">
        <f t="shared" si="1"/>
        <v>6700</v>
      </c>
      <c r="I28" s="129"/>
      <c r="J28" s="65"/>
      <c r="K28" s="80"/>
    </row>
    <row r="29" spans="1:11" x14ac:dyDescent="0.3">
      <c r="A29" s="67"/>
      <c r="B29" s="43"/>
      <c r="C29" s="43"/>
      <c r="D29" s="67"/>
      <c r="E29" s="43"/>
      <c r="F29" s="43"/>
      <c r="G29" s="311"/>
      <c r="H29" s="190"/>
      <c r="I29" s="48"/>
      <c r="J29" s="67"/>
      <c r="K29" s="67"/>
    </row>
    <row r="30" spans="1:11" x14ac:dyDescent="0.3">
      <c r="A30" s="67"/>
      <c r="B30" s="43"/>
      <c r="C30" s="43"/>
      <c r="D30" s="67"/>
      <c r="E30" s="43"/>
      <c r="F30" s="43"/>
      <c r="G30" s="312"/>
      <c r="H30" s="44"/>
      <c r="I30" s="43"/>
      <c r="J30" s="67"/>
      <c r="K30" s="67"/>
    </row>
    <row r="31" spans="1:11" x14ac:dyDescent="0.3">
      <c r="A31" s="67"/>
      <c r="B31" s="43"/>
      <c r="C31" s="43"/>
      <c r="D31" s="67"/>
      <c r="E31" s="43"/>
      <c r="F31" s="43"/>
      <c r="G31" s="312"/>
      <c r="H31" s="44"/>
      <c r="I31" s="43"/>
      <c r="J31" s="67"/>
      <c r="K31" s="67"/>
    </row>
    <row r="32" spans="1:11" x14ac:dyDescent="0.3">
      <c r="F32" s="45" t="s">
        <v>27</v>
      </c>
    </row>
    <row r="33" spans="1:16" x14ac:dyDescent="0.3">
      <c r="A33" s="783" t="s">
        <v>93</v>
      </c>
      <c r="B33" s="783"/>
      <c r="C33" s="783"/>
      <c r="D33" s="783"/>
      <c r="E33" s="783"/>
      <c r="F33" s="783"/>
      <c r="G33" s="783"/>
      <c r="H33" s="783"/>
      <c r="I33" s="783"/>
      <c r="J33" s="783"/>
      <c r="K33" s="783"/>
    </row>
    <row r="34" spans="1:16" x14ac:dyDescent="0.3">
      <c r="A34" s="783" t="s">
        <v>0</v>
      </c>
      <c r="B34" s="783"/>
      <c r="C34" s="783"/>
      <c r="D34" s="783"/>
      <c r="E34" s="783"/>
      <c r="F34" s="783"/>
      <c r="G34" s="783"/>
      <c r="H34" s="783"/>
      <c r="I34" s="783"/>
      <c r="J34" s="783"/>
      <c r="K34" s="783"/>
      <c r="P34" s="1" t="s">
        <v>57</v>
      </c>
    </row>
    <row r="35" spans="1:16" x14ac:dyDescent="0.3">
      <c r="A35" s="798" t="s">
        <v>24</v>
      </c>
      <c r="B35" s="798"/>
      <c r="C35" s="798"/>
      <c r="D35" s="798"/>
      <c r="E35" s="798"/>
      <c r="F35" s="798"/>
      <c r="G35" s="798"/>
      <c r="H35" s="798"/>
      <c r="I35" s="798"/>
      <c r="J35" s="798"/>
      <c r="K35" s="798"/>
    </row>
    <row r="36" spans="1:16" x14ac:dyDescent="0.3">
      <c r="A36" s="210" t="s">
        <v>105</v>
      </c>
      <c r="B36" s="211"/>
      <c r="C36" s="211"/>
      <c r="D36" s="211"/>
      <c r="E36" s="211"/>
      <c r="F36" s="211"/>
      <c r="G36" s="299"/>
      <c r="H36" s="211"/>
      <c r="I36" s="211"/>
      <c r="J36" s="211"/>
      <c r="K36" s="299"/>
    </row>
    <row r="37" spans="1:16" x14ac:dyDescent="0.3">
      <c r="A37" s="823" t="s">
        <v>22</v>
      </c>
      <c r="B37" s="815"/>
      <c r="C37" s="815"/>
      <c r="D37" s="815"/>
      <c r="E37" s="815"/>
      <c r="F37" s="815"/>
      <c r="G37" s="815"/>
      <c r="H37" s="815"/>
      <c r="I37" s="815"/>
      <c r="J37" s="815"/>
      <c r="K37" s="815"/>
    </row>
    <row r="38" spans="1:16" x14ac:dyDescent="0.3">
      <c r="A38" s="212" t="s">
        <v>69</v>
      </c>
      <c r="B38" s="213"/>
      <c r="C38" s="213"/>
      <c r="D38" s="213"/>
      <c r="E38" s="213"/>
      <c r="F38" s="213"/>
      <c r="G38" s="300"/>
      <c r="H38" s="213"/>
      <c r="I38" s="213"/>
      <c r="J38" s="213"/>
      <c r="K38" s="300"/>
    </row>
    <row r="39" spans="1:16" x14ac:dyDescent="0.3">
      <c r="A39" s="138" t="s">
        <v>2</v>
      </c>
      <c r="B39" s="5" t="s">
        <v>3</v>
      </c>
      <c r="C39" s="795" t="s">
        <v>4</v>
      </c>
      <c r="D39" s="796"/>
      <c r="E39" s="796"/>
      <c r="F39" s="797"/>
      <c r="G39" s="6" t="s">
        <v>5</v>
      </c>
      <c r="H39" s="6" t="s">
        <v>6</v>
      </c>
      <c r="I39" s="48" t="s">
        <v>7</v>
      </c>
      <c r="J39" s="5" t="s">
        <v>8</v>
      </c>
      <c r="K39" s="288" t="s">
        <v>9</v>
      </c>
    </row>
    <row r="40" spans="1:16" x14ac:dyDescent="0.3">
      <c r="A40" s="153"/>
      <c r="B40" s="14"/>
      <c r="C40" s="11" t="s">
        <v>10</v>
      </c>
      <c r="D40" s="12" t="s">
        <v>11</v>
      </c>
      <c r="E40" s="11" t="s">
        <v>12</v>
      </c>
      <c r="F40" s="12" t="s">
        <v>13</v>
      </c>
      <c r="G40" s="49"/>
      <c r="H40" s="49" t="s">
        <v>14</v>
      </c>
      <c r="I40" s="15"/>
      <c r="J40" s="134"/>
      <c r="K40" s="289"/>
    </row>
    <row r="41" spans="1:16" x14ac:dyDescent="0.3">
      <c r="A41" s="96"/>
      <c r="B41" s="233" t="s">
        <v>16</v>
      </c>
      <c r="C41" s="50"/>
      <c r="D41" s="69"/>
      <c r="E41" s="16"/>
      <c r="F41" s="51"/>
      <c r="G41" s="306"/>
      <c r="H41" s="18"/>
      <c r="I41" s="17"/>
      <c r="J41" s="69"/>
      <c r="K41" s="290"/>
    </row>
    <row r="42" spans="1:16" x14ac:dyDescent="0.3">
      <c r="A42" s="76">
        <v>2</v>
      </c>
      <c r="B42" s="52" t="s">
        <v>190</v>
      </c>
      <c r="C42" s="53"/>
      <c r="D42" s="29"/>
      <c r="E42" s="20"/>
      <c r="F42" s="54" t="s">
        <v>15</v>
      </c>
      <c r="G42" s="313" t="s">
        <v>106</v>
      </c>
      <c r="H42" s="128">
        <v>1623600</v>
      </c>
      <c r="I42" s="179" t="s">
        <v>287</v>
      </c>
      <c r="J42" s="27">
        <v>1</v>
      </c>
      <c r="K42" s="291" t="s">
        <v>233</v>
      </c>
    </row>
    <row r="43" spans="1:16" x14ac:dyDescent="0.3">
      <c r="A43" s="76"/>
      <c r="B43" s="243" t="s">
        <v>200</v>
      </c>
      <c r="C43" s="53"/>
      <c r="D43" s="29"/>
      <c r="E43" s="56"/>
      <c r="F43" s="20" t="s">
        <v>37</v>
      </c>
      <c r="G43" s="57">
        <v>13</v>
      </c>
      <c r="H43" s="128">
        <f>G43*9900</f>
        <v>128700</v>
      </c>
      <c r="I43" s="193"/>
      <c r="J43" s="194"/>
      <c r="K43" s="291"/>
    </row>
    <row r="44" spans="1:16" x14ac:dyDescent="0.3">
      <c r="A44" s="76"/>
      <c r="B44" s="58"/>
      <c r="C44" s="53"/>
      <c r="D44" s="29"/>
      <c r="E44" s="59"/>
      <c r="F44" s="20" t="s">
        <v>50</v>
      </c>
      <c r="G44" s="57">
        <v>9</v>
      </c>
      <c r="H44" s="128">
        <f t="shared" ref="H44:H58" si="2">G44*9900</f>
        <v>89100</v>
      </c>
      <c r="I44" s="195"/>
      <c r="J44" s="196"/>
      <c r="K44" s="291"/>
    </row>
    <row r="45" spans="1:16" x14ac:dyDescent="0.3">
      <c r="A45" s="76"/>
      <c r="B45" s="58"/>
      <c r="C45" s="53"/>
      <c r="D45" s="29"/>
      <c r="E45" s="59"/>
      <c r="F45" s="20" t="s">
        <v>48</v>
      </c>
      <c r="G45" s="57">
        <v>11</v>
      </c>
      <c r="H45" s="128">
        <f t="shared" si="2"/>
        <v>108900</v>
      </c>
      <c r="I45" s="195"/>
      <c r="J45" s="196"/>
      <c r="K45" s="291"/>
    </row>
    <row r="46" spans="1:16" x14ac:dyDescent="0.3">
      <c r="A46" s="76"/>
      <c r="B46" s="58"/>
      <c r="C46" s="53"/>
      <c r="D46" s="29"/>
      <c r="E46" s="56"/>
      <c r="F46" s="20" t="s">
        <v>43</v>
      </c>
      <c r="G46" s="314">
        <v>5</v>
      </c>
      <c r="H46" s="128">
        <f t="shared" si="2"/>
        <v>49500</v>
      </c>
      <c r="I46" s="195"/>
      <c r="J46" s="196"/>
      <c r="K46" s="282"/>
    </row>
    <row r="47" spans="1:16" x14ac:dyDescent="0.3">
      <c r="A47" s="76"/>
      <c r="B47" s="58"/>
      <c r="C47" s="53"/>
      <c r="D47" s="29"/>
      <c r="E47" s="56"/>
      <c r="F47" s="20" t="s">
        <v>42</v>
      </c>
      <c r="G47" s="314">
        <v>16</v>
      </c>
      <c r="H47" s="128">
        <f t="shared" si="2"/>
        <v>158400</v>
      </c>
      <c r="I47" s="195"/>
      <c r="J47" s="196"/>
      <c r="K47" s="282"/>
    </row>
    <row r="48" spans="1:16" x14ac:dyDescent="0.3">
      <c r="A48" s="76"/>
      <c r="B48" s="58"/>
      <c r="C48" s="53"/>
      <c r="D48" s="29"/>
      <c r="E48" s="56"/>
      <c r="F48" s="20" t="s">
        <v>39</v>
      </c>
      <c r="G48" s="314">
        <v>14</v>
      </c>
      <c r="H48" s="128">
        <f t="shared" si="2"/>
        <v>138600</v>
      </c>
      <c r="I48" s="195"/>
      <c r="J48" s="196"/>
      <c r="K48" s="282"/>
    </row>
    <row r="49" spans="1:15" x14ac:dyDescent="0.3">
      <c r="A49" s="76"/>
      <c r="B49" s="58"/>
      <c r="C49" s="53"/>
      <c r="D49" s="29"/>
      <c r="E49" s="56"/>
      <c r="F49" s="20" t="s">
        <v>49</v>
      </c>
      <c r="G49" s="314">
        <v>15</v>
      </c>
      <c r="H49" s="128">
        <f t="shared" si="2"/>
        <v>148500</v>
      </c>
      <c r="I49" s="195"/>
      <c r="J49" s="196"/>
      <c r="K49" s="282"/>
      <c r="O49" s="453"/>
    </row>
    <row r="50" spans="1:15" x14ac:dyDescent="0.3">
      <c r="A50" s="76"/>
      <c r="B50" s="58"/>
      <c r="C50" s="53"/>
      <c r="D50" s="29"/>
      <c r="E50" s="56"/>
      <c r="F50" s="20" t="s">
        <v>41</v>
      </c>
      <c r="G50" s="314">
        <v>17</v>
      </c>
      <c r="H50" s="128">
        <f t="shared" si="2"/>
        <v>168300</v>
      </c>
      <c r="I50" s="273"/>
      <c r="J50" s="196"/>
      <c r="K50" s="282"/>
    </row>
    <row r="51" spans="1:15" x14ac:dyDescent="0.3">
      <c r="A51" s="76"/>
      <c r="B51" s="58"/>
      <c r="C51" s="53"/>
      <c r="D51" s="29"/>
      <c r="E51" s="56"/>
      <c r="F51" s="20" t="s">
        <v>40</v>
      </c>
      <c r="G51" s="314">
        <v>12</v>
      </c>
      <c r="H51" s="128">
        <f t="shared" si="2"/>
        <v>118800</v>
      </c>
      <c r="I51" s="196"/>
      <c r="J51" s="194"/>
      <c r="K51" s="282"/>
    </row>
    <row r="52" spans="1:15" x14ac:dyDescent="0.3">
      <c r="A52" s="76"/>
      <c r="B52" s="58"/>
      <c r="C52" s="53"/>
      <c r="D52" s="29"/>
      <c r="E52" s="56"/>
      <c r="F52" s="20" t="s">
        <v>47</v>
      </c>
      <c r="G52" s="314">
        <v>7</v>
      </c>
      <c r="H52" s="128">
        <f t="shared" si="2"/>
        <v>69300</v>
      </c>
      <c r="I52" s="193"/>
      <c r="J52" s="194"/>
      <c r="K52" s="282"/>
    </row>
    <row r="53" spans="1:15" x14ac:dyDescent="0.3">
      <c r="A53" s="76"/>
      <c r="B53" s="58"/>
      <c r="C53" s="53"/>
      <c r="D53" s="29"/>
      <c r="E53" s="61"/>
      <c r="F53" s="21" t="s">
        <v>38</v>
      </c>
      <c r="G53" s="314">
        <v>9</v>
      </c>
      <c r="H53" s="128">
        <f t="shared" si="2"/>
        <v>89100</v>
      </c>
      <c r="I53" s="195"/>
      <c r="J53" s="196"/>
      <c r="K53" s="282"/>
    </row>
    <row r="54" spans="1:15" x14ac:dyDescent="0.3">
      <c r="A54" s="76"/>
      <c r="B54" s="58"/>
      <c r="C54" s="53"/>
      <c r="D54" s="29"/>
      <c r="E54" s="61"/>
      <c r="F54" s="21" t="s">
        <v>45</v>
      </c>
      <c r="G54" s="314">
        <v>9</v>
      </c>
      <c r="H54" s="128">
        <f t="shared" si="2"/>
        <v>89100</v>
      </c>
      <c r="I54" s="195"/>
      <c r="J54" s="196"/>
      <c r="K54" s="282"/>
    </row>
    <row r="55" spans="1:15" x14ac:dyDescent="0.3">
      <c r="A55" s="76"/>
      <c r="B55" s="58"/>
      <c r="C55" s="53"/>
      <c r="D55" s="29"/>
      <c r="E55" s="61"/>
      <c r="F55" s="21" t="s">
        <v>46</v>
      </c>
      <c r="G55" s="314">
        <v>9</v>
      </c>
      <c r="H55" s="128">
        <f t="shared" si="2"/>
        <v>89100</v>
      </c>
      <c r="I55" s="195"/>
      <c r="J55" s="196"/>
      <c r="K55" s="282"/>
    </row>
    <row r="56" spans="1:15" x14ac:dyDescent="0.3">
      <c r="A56" s="76"/>
      <c r="B56" s="58"/>
      <c r="C56" s="53"/>
      <c r="D56" s="29"/>
      <c r="E56" s="61"/>
      <c r="F56" s="21" t="s">
        <v>44</v>
      </c>
      <c r="G56" s="36">
        <v>6</v>
      </c>
      <c r="H56" s="128">
        <f t="shared" si="2"/>
        <v>59400</v>
      </c>
      <c r="I56" s="195"/>
      <c r="J56" s="196"/>
      <c r="K56" s="282"/>
    </row>
    <row r="57" spans="1:15" x14ac:dyDescent="0.3">
      <c r="A57" s="76"/>
      <c r="B57" s="58"/>
      <c r="C57" s="53"/>
      <c r="D57" s="29"/>
      <c r="E57" s="61"/>
      <c r="F57" s="21" t="s">
        <v>36</v>
      </c>
      <c r="G57" s="36">
        <v>7</v>
      </c>
      <c r="H57" s="128">
        <f t="shared" si="2"/>
        <v>69300</v>
      </c>
      <c r="I57" s="195"/>
      <c r="J57" s="196"/>
      <c r="K57" s="282"/>
    </row>
    <row r="58" spans="1:15" x14ac:dyDescent="0.3">
      <c r="A58" s="200"/>
      <c r="B58" s="62"/>
      <c r="C58" s="63"/>
      <c r="D58" s="80"/>
      <c r="E58" s="64"/>
      <c r="F58" s="39" t="s">
        <v>51</v>
      </c>
      <c r="G58" s="188">
        <v>5</v>
      </c>
      <c r="H58" s="128">
        <f t="shared" si="2"/>
        <v>49500</v>
      </c>
      <c r="I58" s="200"/>
      <c r="J58" s="80"/>
      <c r="K58" s="292"/>
    </row>
    <row r="59" spans="1:15" x14ac:dyDescent="0.3">
      <c r="A59" s="67"/>
      <c r="B59" s="66"/>
      <c r="C59" s="43"/>
      <c r="D59" s="67"/>
      <c r="E59" s="67"/>
      <c r="F59" s="43"/>
      <c r="G59" s="312">
        <f>SUM(G438)</f>
        <v>0</v>
      </c>
      <c r="H59" s="671"/>
      <c r="I59" s="67"/>
      <c r="J59" s="67"/>
      <c r="K59" s="67"/>
    </row>
    <row r="60" spans="1:15" x14ac:dyDescent="0.3">
      <c r="A60" s="67"/>
      <c r="B60" s="66"/>
      <c r="C60" s="43"/>
      <c r="D60" s="67"/>
      <c r="E60" s="67"/>
      <c r="F60" s="43"/>
      <c r="G60" s="312"/>
      <c r="H60" s="44"/>
      <c r="I60" s="67"/>
      <c r="J60" s="67"/>
      <c r="K60" s="67"/>
    </row>
    <row r="61" spans="1:15" x14ac:dyDescent="0.3">
      <c r="A61" s="67"/>
      <c r="B61" s="66"/>
      <c r="C61" s="43"/>
      <c r="D61" s="67"/>
      <c r="E61" s="43"/>
      <c r="F61" s="43" t="s">
        <v>28</v>
      </c>
      <c r="G61" s="312"/>
      <c r="H61" s="44"/>
      <c r="I61" s="67"/>
      <c r="J61" s="67"/>
      <c r="K61" s="67"/>
    </row>
    <row r="62" spans="1:15" x14ac:dyDescent="0.3">
      <c r="A62" s="783" t="s">
        <v>93</v>
      </c>
      <c r="B62" s="783"/>
      <c r="C62" s="783"/>
      <c r="D62" s="783"/>
      <c r="E62" s="783"/>
      <c r="F62" s="783"/>
      <c r="G62" s="783"/>
      <c r="H62" s="783"/>
      <c r="I62" s="783"/>
      <c r="J62" s="783"/>
      <c r="K62" s="783"/>
    </row>
    <row r="63" spans="1:15" x14ac:dyDescent="0.3">
      <c r="A63" s="783" t="s">
        <v>0</v>
      </c>
      <c r="B63" s="783"/>
      <c r="C63" s="783"/>
      <c r="D63" s="783"/>
      <c r="E63" s="783"/>
      <c r="F63" s="783"/>
      <c r="G63" s="783"/>
      <c r="H63" s="783"/>
      <c r="I63" s="783"/>
      <c r="J63" s="783"/>
      <c r="K63" s="783"/>
    </row>
    <row r="64" spans="1:15" x14ac:dyDescent="0.3">
      <c r="A64" s="798" t="s">
        <v>24</v>
      </c>
      <c r="B64" s="798"/>
      <c r="C64" s="798"/>
      <c r="D64" s="798"/>
      <c r="E64" s="798"/>
      <c r="F64" s="798"/>
      <c r="G64" s="798"/>
      <c r="H64" s="798"/>
      <c r="I64" s="798"/>
      <c r="J64" s="798"/>
      <c r="K64" s="798"/>
    </row>
    <row r="65" spans="1:11" x14ac:dyDescent="0.3">
      <c r="A65" s="841" t="s">
        <v>105</v>
      </c>
      <c r="B65" s="815"/>
      <c r="C65" s="815"/>
      <c r="D65" s="815"/>
      <c r="E65" s="815"/>
      <c r="F65" s="815"/>
      <c r="G65" s="815"/>
      <c r="H65" s="815"/>
      <c r="I65" s="815"/>
      <c r="J65" s="815"/>
      <c r="K65" s="815"/>
    </row>
    <row r="66" spans="1:11" x14ac:dyDescent="0.3">
      <c r="A66" s="210" t="s">
        <v>22</v>
      </c>
      <c r="B66" s="211"/>
      <c r="C66" s="211"/>
      <c r="D66" s="211"/>
      <c r="E66" s="211"/>
      <c r="F66" s="211"/>
      <c r="G66" s="299"/>
      <c r="H66" s="211"/>
      <c r="I66" s="211"/>
      <c r="J66" s="211"/>
      <c r="K66" s="299"/>
    </row>
    <row r="67" spans="1:11" x14ac:dyDescent="0.3">
      <c r="A67" s="212" t="s">
        <v>61</v>
      </c>
      <c r="B67" s="213"/>
      <c r="C67" s="213"/>
      <c r="D67" s="213"/>
      <c r="E67" s="213"/>
      <c r="F67" s="213"/>
      <c r="G67" s="300"/>
      <c r="H67" s="213"/>
      <c r="I67" s="213"/>
      <c r="J67" s="213"/>
      <c r="K67" s="300"/>
    </row>
    <row r="68" spans="1:11" x14ac:dyDescent="0.3">
      <c r="A68" s="138" t="s">
        <v>2</v>
      </c>
      <c r="B68" s="5" t="s">
        <v>3</v>
      </c>
      <c r="C68" s="795" t="s">
        <v>4</v>
      </c>
      <c r="D68" s="796"/>
      <c r="E68" s="796"/>
      <c r="F68" s="797"/>
      <c r="G68" s="315" t="s">
        <v>5</v>
      </c>
      <c r="H68" s="6" t="s">
        <v>6</v>
      </c>
      <c r="I68" s="48" t="s">
        <v>7</v>
      </c>
      <c r="J68" s="5" t="s">
        <v>8</v>
      </c>
      <c r="K68" s="288" t="s">
        <v>9</v>
      </c>
    </row>
    <row r="69" spans="1:11" x14ac:dyDescent="0.3">
      <c r="A69" s="153"/>
      <c r="B69" s="14"/>
      <c r="C69" s="11" t="s">
        <v>10</v>
      </c>
      <c r="D69" s="12" t="s">
        <v>11</v>
      </c>
      <c r="E69" s="11" t="s">
        <v>12</v>
      </c>
      <c r="F69" s="12" t="s">
        <v>13</v>
      </c>
      <c r="G69" s="316"/>
      <c r="H69" s="49" t="s">
        <v>14</v>
      </c>
      <c r="I69" s="15"/>
      <c r="J69" s="134"/>
      <c r="K69" s="289"/>
    </row>
    <row r="70" spans="1:11" x14ac:dyDescent="0.3">
      <c r="A70" s="96">
        <v>3</v>
      </c>
      <c r="B70" s="68" t="s">
        <v>58</v>
      </c>
      <c r="C70" s="17"/>
      <c r="D70" s="69"/>
      <c r="E70" s="16"/>
      <c r="F70" s="54" t="s">
        <v>15</v>
      </c>
      <c r="G70" s="306" t="s">
        <v>107</v>
      </c>
      <c r="H70" s="18">
        <v>1635000</v>
      </c>
      <c r="I70" s="70" t="s">
        <v>293</v>
      </c>
      <c r="J70" s="69">
        <v>1</v>
      </c>
      <c r="K70" s="290" t="s">
        <v>242</v>
      </c>
    </row>
    <row r="71" spans="1:11" x14ac:dyDescent="0.3">
      <c r="A71" s="76"/>
      <c r="B71" s="20" t="s">
        <v>201</v>
      </c>
      <c r="C71" s="21"/>
      <c r="D71" s="29"/>
      <c r="E71" s="20"/>
      <c r="F71" s="20" t="s">
        <v>37</v>
      </c>
      <c r="G71" s="36">
        <v>19</v>
      </c>
      <c r="H71" s="55">
        <v>95000</v>
      </c>
      <c r="I71" s="27"/>
      <c r="J71" s="29"/>
      <c r="K71" s="282"/>
    </row>
    <row r="72" spans="1:11" x14ac:dyDescent="0.3">
      <c r="A72" s="76"/>
      <c r="B72" s="20"/>
      <c r="C72" s="21"/>
      <c r="D72" s="29"/>
      <c r="E72" s="20"/>
      <c r="F72" s="20" t="s">
        <v>50</v>
      </c>
      <c r="G72" s="36">
        <v>19</v>
      </c>
      <c r="H72" s="36">
        <v>95000</v>
      </c>
      <c r="I72" s="30"/>
      <c r="J72" s="29"/>
      <c r="K72" s="282"/>
    </row>
    <row r="73" spans="1:11" x14ac:dyDescent="0.3">
      <c r="A73" s="76"/>
      <c r="B73" s="20"/>
      <c r="C73" s="21"/>
      <c r="D73" s="29"/>
      <c r="E73" s="20"/>
      <c r="F73" s="20" t="s">
        <v>48</v>
      </c>
      <c r="G73" s="308">
        <v>16</v>
      </c>
      <c r="H73" s="31">
        <v>80000</v>
      </c>
      <c r="I73" s="71"/>
      <c r="J73" s="72"/>
      <c r="K73" s="282"/>
    </row>
    <row r="74" spans="1:11" x14ac:dyDescent="0.3">
      <c r="A74" s="76"/>
      <c r="B74" s="73"/>
      <c r="C74" s="21"/>
      <c r="D74" s="29"/>
      <c r="E74" s="20"/>
      <c r="F74" s="20" t="s">
        <v>43</v>
      </c>
      <c r="G74" s="308">
        <v>10</v>
      </c>
      <c r="H74" s="31">
        <v>50000</v>
      </c>
      <c r="I74" s="30"/>
      <c r="J74" s="29"/>
      <c r="K74" s="282"/>
    </row>
    <row r="75" spans="1:11" x14ac:dyDescent="0.3">
      <c r="A75" s="76"/>
      <c r="B75" s="20"/>
      <c r="C75" s="21"/>
      <c r="D75" s="29"/>
      <c r="E75" s="20"/>
      <c r="F75" s="20" t="s">
        <v>42</v>
      </c>
      <c r="G75" s="36">
        <v>34</v>
      </c>
      <c r="H75" s="128">
        <v>170000</v>
      </c>
      <c r="I75" s="30"/>
      <c r="J75" s="29"/>
      <c r="K75" s="282"/>
    </row>
    <row r="76" spans="1:11" x14ac:dyDescent="0.3">
      <c r="A76" s="76"/>
      <c r="B76" s="20"/>
      <c r="C76" s="21"/>
      <c r="D76" s="29"/>
      <c r="E76" s="20"/>
      <c r="F76" s="20" t="s">
        <v>39</v>
      </c>
      <c r="G76" s="36">
        <v>29</v>
      </c>
      <c r="H76" s="128">
        <v>145000</v>
      </c>
      <c r="I76" s="30"/>
      <c r="J76" s="29"/>
      <c r="K76" s="282"/>
    </row>
    <row r="77" spans="1:11" x14ac:dyDescent="0.3">
      <c r="A77" s="76"/>
      <c r="B77" s="20"/>
      <c r="C77" s="21"/>
      <c r="D77" s="29"/>
      <c r="E77" s="20"/>
      <c r="F77" s="20" t="s">
        <v>49</v>
      </c>
      <c r="G77" s="36">
        <v>24</v>
      </c>
      <c r="H77" s="128">
        <v>120000</v>
      </c>
      <c r="I77" s="30"/>
      <c r="J77" s="29"/>
      <c r="K77" s="282"/>
    </row>
    <row r="78" spans="1:11" x14ac:dyDescent="0.3">
      <c r="A78" s="76"/>
      <c r="B78" s="20"/>
      <c r="C78" s="21"/>
      <c r="D78" s="29"/>
      <c r="E78" s="20"/>
      <c r="F78" s="20" t="s">
        <v>41</v>
      </c>
      <c r="G78" s="308">
        <v>38</v>
      </c>
      <c r="H78" s="31">
        <v>190000</v>
      </c>
      <c r="I78" s="30"/>
      <c r="J78" s="29"/>
      <c r="K78" s="282"/>
    </row>
    <row r="79" spans="1:11" x14ac:dyDescent="0.3">
      <c r="A79" s="76"/>
      <c r="B79" s="20"/>
      <c r="C79" s="21"/>
      <c r="D79" s="29"/>
      <c r="E79" s="20"/>
      <c r="F79" s="20" t="s">
        <v>40</v>
      </c>
      <c r="G79" s="308">
        <v>31</v>
      </c>
      <c r="H79" s="31">
        <v>155000</v>
      </c>
      <c r="I79" s="30"/>
      <c r="J79" s="29"/>
      <c r="K79" s="282"/>
    </row>
    <row r="80" spans="1:11" x14ac:dyDescent="0.3">
      <c r="A80" s="76"/>
      <c r="B80" s="20"/>
      <c r="C80" s="21"/>
      <c r="D80" s="29"/>
      <c r="E80" s="20"/>
      <c r="F80" s="20" t="s">
        <v>47</v>
      </c>
      <c r="G80" s="308">
        <v>13</v>
      </c>
      <c r="H80" s="31">
        <v>65000</v>
      </c>
      <c r="I80" s="30"/>
      <c r="J80" s="29"/>
      <c r="K80" s="282"/>
    </row>
    <row r="81" spans="1:11" x14ac:dyDescent="0.3">
      <c r="A81" s="76"/>
      <c r="B81" s="20"/>
      <c r="C81" s="21"/>
      <c r="D81" s="29"/>
      <c r="E81" s="20"/>
      <c r="F81" s="21" t="s">
        <v>38</v>
      </c>
      <c r="G81" s="308">
        <v>27</v>
      </c>
      <c r="H81" s="31">
        <v>135000</v>
      </c>
      <c r="I81" s="30"/>
      <c r="J81" s="29"/>
      <c r="K81" s="282"/>
    </row>
    <row r="82" spans="1:11" x14ac:dyDescent="0.3">
      <c r="A82" s="76"/>
      <c r="B82" s="20"/>
      <c r="C82" s="21"/>
      <c r="D82" s="29"/>
      <c r="E82" s="20"/>
      <c r="F82" s="21" t="s">
        <v>45</v>
      </c>
      <c r="G82" s="308">
        <v>15</v>
      </c>
      <c r="H82" s="31">
        <v>75000</v>
      </c>
      <c r="I82" s="30"/>
      <c r="J82" s="29"/>
      <c r="K82" s="282"/>
    </row>
    <row r="83" spans="1:11" x14ac:dyDescent="0.3">
      <c r="A83" s="76"/>
      <c r="B83" s="20"/>
      <c r="C83" s="21"/>
      <c r="D83" s="29"/>
      <c r="E83" s="20"/>
      <c r="F83" s="21" t="s">
        <v>46</v>
      </c>
      <c r="G83" s="308">
        <v>23</v>
      </c>
      <c r="H83" s="31">
        <v>115000</v>
      </c>
      <c r="I83" s="30"/>
      <c r="J83" s="29"/>
      <c r="K83" s="282"/>
    </row>
    <row r="84" spans="1:11" x14ac:dyDescent="0.3">
      <c r="A84" s="76"/>
      <c r="B84" s="20"/>
      <c r="C84" s="21"/>
      <c r="D84" s="29"/>
      <c r="E84" s="20"/>
      <c r="F84" s="21" t="s">
        <v>44</v>
      </c>
      <c r="G84" s="308">
        <v>11</v>
      </c>
      <c r="H84" s="31">
        <v>55000</v>
      </c>
      <c r="I84" s="30"/>
      <c r="J84" s="29"/>
      <c r="K84" s="282"/>
    </row>
    <row r="85" spans="1:11" x14ac:dyDescent="0.3">
      <c r="A85" s="76"/>
      <c r="B85" s="20"/>
      <c r="C85" s="21"/>
      <c r="D85" s="29"/>
      <c r="E85" s="20"/>
      <c r="F85" s="21" t="s">
        <v>36</v>
      </c>
      <c r="G85" s="308">
        <v>14</v>
      </c>
      <c r="H85" s="31">
        <v>70000</v>
      </c>
      <c r="I85" s="30"/>
      <c r="J85" s="29"/>
      <c r="K85" s="282"/>
    </row>
    <row r="86" spans="1:11" x14ac:dyDescent="0.3">
      <c r="A86" s="76"/>
      <c r="B86" s="20"/>
      <c r="C86" s="21"/>
      <c r="D86" s="29"/>
      <c r="E86" s="20"/>
      <c r="F86" s="272" t="s">
        <v>51</v>
      </c>
      <c r="G86" s="308">
        <v>4</v>
      </c>
      <c r="H86" s="31">
        <v>20000</v>
      </c>
      <c r="I86" s="30"/>
      <c r="J86" s="29"/>
      <c r="K86" s="282"/>
    </row>
    <row r="87" spans="1:11" x14ac:dyDescent="0.3">
      <c r="A87" s="200"/>
      <c r="B87" s="40"/>
      <c r="C87" s="39"/>
      <c r="D87" s="80"/>
      <c r="E87" s="40"/>
      <c r="F87" s="40"/>
      <c r="G87" s="310"/>
      <c r="H87" s="41"/>
      <c r="I87" s="65"/>
      <c r="J87" s="80"/>
      <c r="K87" s="292"/>
    </row>
    <row r="88" spans="1:11" x14ac:dyDescent="0.3">
      <c r="A88" s="67"/>
      <c r="B88" s="43"/>
      <c r="C88" s="43"/>
      <c r="D88" s="67"/>
      <c r="E88" s="43"/>
      <c r="F88" s="43"/>
      <c r="G88" s="312"/>
      <c r="H88" s="44"/>
      <c r="I88" s="67"/>
      <c r="J88" s="67"/>
      <c r="K88" s="67"/>
    </row>
    <row r="89" spans="1:11" x14ac:dyDescent="0.3">
      <c r="A89" s="67"/>
      <c r="B89" s="43"/>
      <c r="C89" s="43"/>
      <c r="D89" s="67"/>
      <c r="E89" s="43"/>
      <c r="F89" s="43"/>
      <c r="G89" s="312"/>
      <c r="H89" s="44"/>
      <c r="I89" s="67"/>
      <c r="J89" s="67"/>
      <c r="K89" s="67"/>
    </row>
    <row r="90" spans="1:11" x14ac:dyDescent="0.3">
      <c r="A90" s="67"/>
      <c r="B90" s="43"/>
      <c r="C90" s="43"/>
      <c r="D90" s="67"/>
      <c r="E90" s="43"/>
      <c r="F90" s="43"/>
      <c r="G90" s="312"/>
      <c r="H90" s="44"/>
      <c r="I90" s="67"/>
      <c r="J90" s="67"/>
      <c r="K90" s="67"/>
    </row>
    <row r="91" spans="1:11" x14ac:dyDescent="0.3">
      <c r="F91" s="45" t="s">
        <v>29</v>
      </c>
    </row>
    <row r="92" spans="1:11" x14ac:dyDescent="0.3">
      <c r="A92" s="783" t="s">
        <v>93</v>
      </c>
      <c r="B92" s="783"/>
      <c r="C92" s="783"/>
      <c r="D92" s="783"/>
      <c r="E92" s="783"/>
      <c r="F92" s="783"/>
      <c r="G92" s="783"/>
      <c r="H92" s="783"/>
      <c r="I92" s="783"/>
      <c r="J92" s="783"/>
      <c r="K92" s="783"/>
    </row>
    <row r="93" spans="1:11" x14ac:dyDescent="0.3">
      <c r="A93" s="783" t="s">
        <v>0</v>
      </c>
      <c r="B93" s="783"/>
      <c r="C93" s="783"/>
      <c r="D93" s="783"/>
      <c r="E93" s="783"/>
      <c r="F93" s="783"/>
      <c r="G93" s="783"/>
      <c r="H93" s="783"/>
      <c r="I93" s="783"/>
      <c r="J93" s="783"/>
      <c r="K93" s="783"/>
    </row>
    <row r="94" spans="1:11" x14ac:dyDescent="0.3">
      <c r="A94" s="809" t="s">
        <v>24</v>
      </c>
      <c r="B94" s="809"/>
      <c r="C94" s="809"/>
      <c r="D94" s="809"/>
      <c r="E94" s="809"/>
      <c r="F94" s="809"/>
      <c r="G94" s="809"/>
      <c r="H94" s="809"/>
      <c r="I94" s="809"/>
      <c r="J94" s="809"/>
      <c r="K94" s="809"/>
    </row>
    <row r="95" spans="1:11" x14ac:dyDescent="0.3">
      <c r="A95" s="214" t="s">
        <v>105</v>
      </c>
      <c r="B95" s="215"/>
      <c r="C95" s="215"/>
      <c r="D95" s="215"/>
      <c r="E95" s="215"/>
      <c r="F95" s="215"/>
      <c r="G95" s="295"/>
      <c r="H95" s="215"/>
      <c r="I95" s="215"/>
      <c r="J95" s="215"/>
      <c r="K95" s="295"/>
    </row>
    <row r="96" spans="1:11" x14ac:dyDescent="0.3">
      <c r="A96" s="216" t="s">
        <v>22</v>
      </c>
      <c r="B96" s="217"/>
      <c r="C96" s="217"/>
      <c r="D96" s="217"/>
      <c r="E96" s="217"/>
      <c r="F96" s="217"/>
      <c r="G96" s="95"/>
      <c r="H96" s="217"/>
      <c r="I96" s="217"/>
      <c r="J96" s="217"/>
      <c r="K96" s="95"/>
    </row>
    <row r="97" spans="1:15" x14ac:dyDescent="0.3">
      <c r="A97" s="832" t="s">
        <v>82</v>
      </c>
      <c r="B97" s="833"/>
      <c r="C97" s="833"/>
      <c r="D97" s="833"/>
      <c r="E97" s="833"/>
      <c r="F97" s="833"/>
      <c r="G97" s="833"/>
      <c r="H97" s="833"/>
      <c r="I97" s="833"/>
      <c r="J97" s="833"/>
      <c r="K97" s="833"/>
    </row>
    <row r="98" spans="1:15" x14ac:dyDescent="0.3">
      <c r="A98" s="207" t="s">
        <v>83</v>
      </c>
      <c r="B98" s="4"/>
      <c r="C98" s="4"/>
      <c r="D98" s="141"/>
      <c r="E98" s="4"/>
      <c r="F98" s="4"/>
    </row>
    <row r="99" spans="1:15" x14ac:dyDescent="0.3">
      <c r="A99" s="138" t="s">
        <v>2</v>
      </c>
      <c r="B99" s="5" t="s">
        <v>3</v>
      </c>
      <c r="C99" s="795" t="s">
        <v>4</v>
      </c>
      <c r="D99" s="796"/>
      <c r="E99" s="796"/>
      <c r="F99" s="797"/>
      <c r="G99" s="6" t="s">
        <v>5</v>
      </c>
      <c r="H99" s="6" t="s">
        <v>6</v>
      </c>
      <c r="I99" s="48" t="s">
        <v>7</v>
      </c>
      <c r="J99" s="5" t="s">
        <v>8</v>
      </c>
      <c r="K99" s="288" t="s">
        <v>9</v>
      </c>
    </row>
    <row r="100" spans="1:15" x14ac:dyDescent="0.3">
      <c r="A100" s="153"/>
      <c r="B100" s="14"/>
      <c r="C100" s="11" t="s">
        <v>10</v>
      </c>
      <c r="D100" s="12" t="s">
        <v>11</v>
      </c>
      <c r="E100" s="11" t="s">
        <v>12</v>
      </c>
      <c r="F100" s="12" t="s">
        <v>13</v>
      </c>
      <c r="G100" s="49"/>
      <c r="H100" s="49" t="s">
        <v>14</v>
      </c>
      <c r="I100" s="15"/>
      <c r="J100" s="134"/>
      <c r="K100" s="289"/>
    </row>
    <row r="101" spans="1:15" x14ac:dyDescent="0.3">
      <c r="A101" s="76">
        <v>4</v>
      </c>
      <c r="B101" s="73" t="s">
        <v>108</v>
      </c>
      <c r="C101" s="20"/>
      <c r="D101" s="30"/>
      <c r="E101" s="20"/>
      <c r="F101" s="60" t="s">
        <v>81</v>
      </c>
      <c r="G101" s="308" t="s">
        <v>109</v>
      </c>
      <c r="H101" s="77">
        <v>5201800</v>
      </c>
      <c r="I101" s="179" t="s">
        <v>287</v>
      </c>
      <c r="J101" s="29">
        <v>1</v>
      </c>
      <c r="K101" s="282" t="s">
        <v>242</v>
      </c>
      <c r="M101" s="191"/>
      <c r="N101" s="81"/>
      <c r="O101" s="43"/>
    </row>
    <row r="102" spans="1:15" x14ac:dyDescent="0.3">
      <c r="A102" s="76"/>
      <c r="B102" s="20" t="s">
        <v>473</v>
      </c>
      <c r="C102" s="20"/>
      <c r="D102" s="30"/>
      <c r="E102" s="20"/>
      <c r="F102" s="20" t="s">
        <v>37</v>
      </c>
      <c r="G102" s="317">
        <v>7</v>
      </c>
      <c r="H102" s="57">
        <f>G102*41950</f>
        <v>293650</v>
      </c>
      <c r="I102" s="29"/>
      <c r="J102" s="29"/>
      <c r="K102" s="282"/>
      <c r="M102" s="81"/>
      <c r="N102" s="81"/>
      <c r="O102" s="43"/>
    </row>
    <row r="103" spans="1:15" x14ac:dyDescent="0.3">
      <c r="A103" s="76"/>
      <c r="B103" s="20"/>
      <c r="C103" s="53"/>
      <c r="D103" s="29"/>
      <c r="E103" s="20"/>
      <c r="F103" s="20" t="s">
        <v>50</v>
      </c>
      <c r="G103" s="318">
        <v>7</v>
      </c>
      <c r="H103" s="57">
        <f t="shared" ref="H103:H116" si="3">G103*41950</f>
        <v>293650</v>
      </c>
      <c r="I103" s="27"/>
      <c r="J103" s="29"/>
      <c r="K103" s="282"/>
      <c r="M103" s="81"/>
      <c r="N103" s="81"/>
      <c r="O103" s="43"/>
    </row>
    <row r="104" spans="1:15" x14ac:dyDescent="0.3">
      <c r="A104" s="76"/>
      <c r="B104" s="24"/>
      <c r="C104" s="53"/>
      <c r="D104" s="72"/>
      <c r="E104" s="78"/>
      <c r="F104" s="20" t="s">
        <v>48</v>
      </c>
      <c r="G104" s="318">
        <v>6</v>
      </c>
      <c r="H104" s="57">
        <f>G104*41950</f>
        <v>251700</v>
      </c>
      <c r="I104" s="32"/>
      <c r="J104" s="29"/>
      <c r="K104" s="282"/>
      <c r="M104" s="81"/>
      <c r="N104" s="81"/>
      <c r="O104" s="43"/>
    </row>
    <row r="105" spans="1:15" x14ac:dyDescent="0.3">
      <c r="A105" s="76"/>
      <c r="B105" s="24"/>
      <c r="C105" s="53"/>
      <c r="D105" s="72"/>
      <c r="E105" s="78"/>
      <c r="F105" s="20" t="s">
        <v>42</v>
      </c>
      <c r="G105" s="318">
        <v>13</v>
      </c>
      <c r="H105" s="57">
        <f>G105*41950</f>
        <v>545350</v>
      </c>
      <c r="I105" s="32"/>
      <c r="J105" s="29"/>
      <c r="K105" s="282"/>
      <c r="M105" s="81"/>
      <c r="N105" s="81"/>
      <c r="O105" s="43"/>
    </row>
    <row r="106" spans="1:15" x14ac:dyDescent="0.3">
      <c r="A106" s="76"/>
      <c r="B106" s="24"/>
      <c r="C106" s="53"/>
      <c r="D106" s="72"/>
      <c r="E106" s="78"/>
      <c r="F106" s="20" t="s">
        <v>39</v>
      </c>
      <c r="G106" s="318">
        <v>11</v>
      </c>
      <c r="H106" s="57">
        <f t="shared" si="3"/>
        <v>461450</v>
      </c>
      <c r="I106" s="32"/>
      <c r="J106" s="29"/>
      <c r="K106" s="282"/>
      <c r="M106" s="81"/>
      <c r="N106" s="81"/>
      <c r="O106" s="43"/>
    </row>
    <row r="107" spans="1:15" x14ac:dyDescent="0.3">
      <c r="A107" s="76"/>
      <c r="B107" s="24"/>
      <c r="C107" s="53"/>
      <c r="D107" s="72"/>
      <c r="E107" s="78"/>
      <c r="F107" s="20" t="s">
        <v>41</v>
      </c>
      <c r="G107" s="318">
        <v>14</v>
      </c>
      <c r="H107" s="57">
        <f>G107*41950</f>
        <v>587300</v>
      </c>
      <c r="I107" s="32"/>
      <c r="J107" s="29"/>
      <c r="K107" s="282"/>
      <c r="M107" s="81"/>
      <c r="N107" s="81"/>
      <c r="O107" s="43"/>
    </row>
    <row r="108" spans="1:15" x14ac:dyDescent="0.3">
      <c r="A108" s="76"/>
      <c r="B108" s="24"/>
      <c r="C108" s="53"/>
      <c r="D108" s="72"/>
      <c r="E108" s="78"/>
      <c r="F108" s="20" t="s">
        <v>49</v>
      </c>
      <c r="G108" s="318">
        <v>9</v>
      </c>
      <c r="H108" s="57">
        <f t="shared" si="3"/>
        <v>377550</v>
      </c>
      <c r="I108" s="32"/>
      <c r="J108" s="29"/>
      <c r="K108" s="282"/>
      <c r="M108" s="81"/>
      <c r="N108" s="81"/>
      <c r="O108" s="43"/>
    </row>
    <row r="109" spans="1:15" x14ac:dyDescent="0.3">
      <c r="A109" s="76"/>
      <c r="B109" s="24"/>
      <c r="C109" s="53"/>
      <c r="D109" s="72"/>
      <c r="E109" s="78"/>
      <c r="F109" s="20" t="s">
        <v>40</v>
      </c>
      <c r="G109" s="318">
        <v>12</v>
      </c>
      <c r="H109" s="57">
        <f t="shared" si="3"/>
        <v>503400</v>
      </c>
      <c r="I109" s="32"/>
      <c r="J109" s="29"/>
      <c r="K109" s="282"/>
      <c r="M109" s="81"/>
      <c r="N109" s="81"/>
      <c r="O109" s="43"/>
    </row>
    <row r="110" spans="1:15" x14ac:dyDescent="0.3">
      <c r="A110" s="76"/>
      <c r="B110" s="24"/>
      <c r="C110" s="53"/>
      <c r="D110" s="72"/>
      <c r="E110" s="78"/>
      <c r="F110" s="20" t="s">
        <v>47</v>
      </c>
      <c r="G110" s="318">
        <v>5</v>
      </c>
      <c r="H110" s="57">
        <f t="shared" si="3"/>
        <v>209750</v>
      </c>
      <c r="I110" s="32"/>
      <c r="J110" s="29"/>
      <c r="K110" s="282"/>
      <c r="M110" s="81"/>
      <c r="N110" s="81"/>
      <c r="O110" s="43"/>
    </row>
    <row r="111" spans="1:15" x14ac:dyDescent="0.3">
      <c r="A111" s="76"/>
      <c r="B111" s="24"/>
      <c r="C111" s="53"/>
      <c r="D111" s="29"/>
      <c r="E111" s="20"/>
      <c r="F111" s="20" t="s">
        <v>44</v>
      </c>
      <c r="G111" s="318">
        <v>4</v>
      </c>
      <c r="H111" s="57">
        <f t="shared" si="3"/>
        <v>167800</v>
      </c>
      <c r="I111" s="32"/>
      <c r="J111" s="29"/>
      <c r="K111" s="282"/>
      <c r="M111" s="81"/>
      <c r="N111" s="81"/>
      <c r="O111" s="43"/>
    </row>
    <row r="112" spans="1:15" x14ac:dyDescent="0.3">
      <c r="A112" s="76"/>
      <c r="B112" s="24"/>
      <c r="C112" s="53"/>
      <c r="D112" s="29"/>
      <c r="E112" s="20"/>
      <c r="F112" s="21" t="s">
        <v>45</v>
      </c>
      <c r="G112" s="318">
        <v>6</v>
      </c>
      <c r="H112" s="57">
        <f t="shared" si="3"/>
        <v>251700</v>
      </c>
      <c r="I112" s="32"/>
      <c r="J112" s="29"/>
      <c r="K112" s="282"/>
      <c r="M112" s="81"/>
      <c r="N112" s="81"/>
      <c r="O112" s="43"/>
    </row>
    <row r="113" spans="1:15" x14ac:dyDescent="0.3">
      <c r="A113" s="76"/>
      <c r="B113" s="24"/>
      <c r="C113" s="53"/>
      <c r="D113" s="29"/>
      <c r="E113" s="20"/>
      <c r="F113" s="21" t="s">
        <v>38</v>
      </c>
      <c r="G113" s="318">
        <v>10</v>
      </c>
      <c r="H113" s="57">
        <f t="shared" si="3"/>
        <v>419500</v>
      </c>
      <c r="I113" s="32"/>
      <c r="J113" s="29"/>
      <c r="K113" s="282"/>
      <c r="M113" s="81"/>
      <c r="N113" s="81"/>
      <c r="O113" s="43"/>
    </row>
    <row r="114" spans="1:15" x14ac:dyDescent="0.3">
      <c r="A114" s="76"/>
      <c r="B114" s="24"/>
      <c r="C114" s="53"/>
      <c r="D114" s="29"/>
      <c r="E114" s="20"/>
      <c r="F114" s="21" t="s">
        <v>43</v>
      </c>
      <c r="G114" s="318">
        <v>4</v>
      </c>
      <c r="H114" s="57">
        <f t="shared" si="3"/>
        <v>167800</v>
      </c>
      <c r="I114" s="32"/>
      <c r="J114" s="29"/>
      <c r="K114" s="282"/>
      <c r="M114" s="81"/>
      <c r="N114" s="81"/>
      <c r="O114" s="43"/>
    </row>
    <row r="115" spans="1:15" x14ac:dyDescent="0.3">
      <c r="A115" s="76"/>
      <c r="B115" s="24"/>
      <c r="C115" s="53"/>
      <c r="D115" s="29"/>
      <c r="E115" s="20"/>
      <c r="F115" s="21" t="s">
        <v>46</v>
      </c>
      <c r="G115" s="318">
        <v>9</v>
      </c>
      <c r="H115" s="57">
        <f t="shared" si="3"/>
        <v>377550</v>
      </c>
      <c r="I115" s="32"/>
      <c r="J115" s="29"/>
      <c r="K115" s="282"/>
      <c r="M115" s="81"/>
      <c r="N115" s="81"/>
      <c r="O115" s="43"/>
    </row>
    <row r="116" spans="1:15" x14ac:dyDescent="0.3">
      <c r="A116" s="76"/>
      <c r="B116" s="24"/>
      <c r="C116" s="53"/>
      <c r="D116" s="29"/>
      <c r="E116" s="20"/>
      <c r="F116" s="21" t="s">
        <v>36</v>
      </c>
      <c r="G116" s="318">
        <v>5</v>
      </c>
      <c r="H116" s="57">
        <f t="shared" si="3"/>
        <v>209750</v>
      </c>
      <c r="I116" s="32"/>
      <c r="J116" s="29"/>
      <c r="K116" s="282"/>
      <c r="M116" s="81"/>
      <c r="N116" s="81"/>
      <c r="O116" s="43"/>
    </row>
    <row r="117" spans="1:15" x14ac:dyDescent="0.3">
      <c r="A117" s="200"/>
      <c r="B117" s="40"/>
      <c r="C117" s="63"/>
      <c r="D117" s="80"/>
      <c r="E117" s="40"/>
      <c r="F117" s="39" t="s">
        <v>51</v>
      </c>
      <c r="G117" s="188">
        <v>2</v>
      </c>
      <c r="H117" s="188">
        <f>G117*41950</f>
        <v>83900</v>
      </c>
      <c r="I117" s="79"/>
      <c r="J117" s="80"/>
      <c r="K117" s="292"/>
      <c r="M117" s="43"/>
      <c r="N117" s="43"/>
      <c r="O117" s="43"/>
    </row>
    <row r="118" spans="1:15" x14ac:dyDescent="0.3">
      <c r="A118" s="67"/>
      <c r="B118" s="43"/>
      <c r="C118" s="43"/>
      <c r="D118" s="67"/>
      <c r="E118" s="43"/>
      <c r="F118" s="43"/>
      <c r="G118" s="81"/>
      <c r="H118" s="81"/>
      <c r="I118" s="82"/>
      <c r="J118" s="67"/>
      <c r="K118" s="67"/>
      <c r="M118" s="43"/>
      <c r="N118" s="43"/>
      <c r="O118" s="43"/>
    </row>
    <row r="119" spans="1:15" x14ac:dyDescent="0.3">
      <c r="A119" s="67"/>
      <c r="B119" s="43"/>
      <c r="C119" s="43"/>
      <c r="D119" s="67"/>
      <c r="E119" s="43"/>
      <c r="F119" s="43"/>
      <c r="G119" s="81"/>
      <c r="H119" s="81"/>
      <c r="I119" s="82"/>
      <c r="J119" s="67"/>
      <c r="K119" s="67"/>
    </row>
    <row r="120" spans="1:15" x14ac:dyDescent="0.3">
      <c r="A120" s="67"/>
      <c r="B120" s="43"/>
      <c r="C120" s="43"/>
      <c r="D120" s="67"/>
      <c r="E120" s="43"/>
      <c r="F120" s="43"/>
      <c r="G120" s="81"/>
      <c r="H120" s="81"/>
      <c r="I120" s="82"/>
      <c r="J120" s="67"/>
      <c r="K120" s="67"/>
    </row>
    <row r="121" spans="1:15" x14ac:dyDescent="0.3">
      <c r="A121" s="67"/>
      <c r="B121" s="43"/>
      <c r="C121" s="43"/>
      <c r="D121" s="67"/>
      <c r="E121" s="43"/>
      <c r="F121" s="43" t="s">
        <v>33</v>
      </c>
      <c r="G121" s="81"/>
      <c r="H121" s="81"/>
      <c r="I121" s="82"/>
      <c r="J121" s="67"/>
      <c r="K121" s="67"/>
    </row>
    <row r="122" spans="1:15" x14ac:dyDescent="0.3">
      <c r="A122" s="783" t="s">
        <v>93</v>
      </c>
      <c r="B122" s="783"/>
      <c r="C122" s="783"/>
      <c r="D122" s="783"/>
      <c r="E122" s="783"/>
      <c r="F122" s="783"/>
      <c r="G122" s="783"/>
      <c r="H122" s="783"/>
      <c r="I122" s="783"/>
      <c r="J122" s="783"/>
      <c r="K122" s="783"/>
    </row>
    <row r="123" spans="1:15" x14ac:dyDescent="0.3">
      <c r="A123" s="783" t="s">
        <v>0</v>
      </c>
      <c r="B123" s="783"/>
      <c r="C123" s="783"/>
      <c r="D123" s="783"/>
      <c r="E123" s="783"/>
      <c r="F123" s="783"/>
      <c r="G123" s="783"/>
      <c r="H123" s="783"/>
      <c r="I123" s="783"/>
      <c r="J123" s="783"/>
      <c r="K123" s="783"/>
    </row>
    <row r="124" spans="1:15" x14ac:dyDescent="0.3">
      <c r="A124" s="798" t="s">
        <v>24</v>
      </c>
      <c r="B124" s="798"/>
      <c r="C124" s="798"/>
      <c r="D124" s="798"/>
      <c r="E124" s="798"/>
      <c r="F124" s="798"/>
      <c r="G124" s="798"/>
      <c r="H124" s="798"/>
      <c r="I124" s="798"/>
      <c r="J124" s="798"/>
      <c r="K124" s="798"/>
    </row>
    <row r="125" spans="1:15" x14ac:dyDescent="0.3">
      <c r="A125" s="837" t="s">
        <v>105</v>
      </c>
      <c r="B125" s="799"/>
      <c r="C125" s="799"/>
      <c r="D125" s="799"/>
      <c r="E125" s="799"/>
      <c r="F125" s="799"/>
      <c r="G125" s="799"/>
      <c r="H125" s="799"/>
      <c r="I125" s="799"/>
      <c r="J125" s="799"/>
      <c r="K125" s="799"/>
    </row>
    <row r="126" spans="1:15" x14ac:dyDescent="0.3">
      <c r="A126" s="216" t="s">
        <v>20</v>
      </c>
      <c r="B126" s="217"/>
      <c r="C126" s="217"/>
      <c r="D126" s="217"/>
      <c r="E126" s="217"/>
      <c r="F126" s="217"/>
      <c r="G126" s="95"/>
      <c r="H126" s="217"/>
      <c r="I126" s="217"/>
      <c r="J126" s="217"/>
      <c r="K126" s="95"/>
    </row>
    <row r="127" spans="1:15" x14ac:dyDescent="0.3">
      <c r="A127" s="218" t="s">
        <v>84</v>
      </c>
      <c r="B127" s="219"/>
      <c r="C127" s="219"/>
      <c r="D127" s="219"/>
      <c r="E127" s="219"/>
      <c r="F127" s="219"/>
      <c r="G127" s="293"/>
      <c r="H127" s="219"/>
      <c r="I127" s="219"/>
      <c r="J127" s="219"/>
      <c r="K127" s="293"/>
    </row>
    <row r="128" spans="1:15" x14ac:dyDescent="0.3">
      <c r="A128" s="209"/>
      <c r="B128" s="199"/>
      <c r="C128" s="4"/>
      <c r="D128" s="141"/>
      <c r="E128" s="4"/>
      <c r="F128" s="4"/>
    </row>
    <row r="129" spans="1:11" x14ac:dyDescent="0.3">
      <c r="A129" s="138" t="s">
        <v>2</v>
      </c>
      <c r="B129" s="5" t="s">
        <v>3</v>
      </c>
      <c r="C129" s="795" t="s">
        <v>4</v>
      </c>
      <c r="D129" s="796"/>
      <c r="E129" s="796"/>
      <c r="F129" s="797"/>
      <c r="G129" s="6" t="s">
        <v>5</v>
      </c>
      <c r="H129" s="6" t="s">
        <v>6</v>
      </c>
      <c r="I129" s="48" t="s">
        <v>7</v>
      </c>
      <c r="J129" s="5" t="s">
        <v>8</v>
      </c>
      <c r="K129" s="288" t="s">
        <v>9</v>
      </c>
    </row>
    <row r="130" spans="1:11" x14ac:dyDescent="0.3">
      <c r="A130" s="153"/>
      <c r="B130" s="14"/>
      <c r="C130" s="11" t="s">
        <v>10</v>
      </c>
      <c r="D130" s="12" t="s">
        <v>11</v>
      </c>
      <c r="E130" s="11" t="s">
        <v>12</v>
      </c>
      <c r="F130" s="12" t="s">
        <v>13</v>
      </c>
      <c r="G130" s="49"/>
      <c r="H130" s="49" t="s">
        <v>14</v>
      </c>
      <c r="I130" s="15"/>
      <c r="J130" s="134"/>
      <c r="K130" s="289"/>
    </row>
    <row r="131" spans="1:11" x14ac:dyDescent="0.3">
      <c r="A131" s="96"/>
      <c r="B131" s="83"/>
      <c r="C131" s="84"/>
      <c r="D131" s="158"/>
      <c r="E131" s="16"/>
      <c r="F131" s="17"/>
      <c r="G131" s="319"/>
      <c r="H131" s="86"/>
      <c r="I131" s="27"/>
      <c r="J131" s="69"/>
      <c r="K131" s="290"/>
    </row>
    <row r="132" spans="1:11" x14ac:dyDescent="0.3">
      <c r="A132" s="76">
        <v>5</v>
      </c>
      <c r="B132" s="20" t="s">
        <v>111</v>
      </c>
      <c r="C132" s="87"/>
      <c r="D132" s="88"/>
      <c r="E132" s="87"/>
      <c r="F132" s="20"/>
      <c r="G132" s="308" t="s">
        <v>15</v>
      </c>
      <c r="H132" s="89">
        <v>112800</v>
      </c>
      <c r="I132" s="30" t="s">
        <v>183</v>
      </c>
      <c r="J132" s="29">
        <v>1</v>
      </c>
      <c r="K132" s="282" t="s">
        <v>290</v>
      </c>
    </row>
    <row r="133" spans="1:11" x14ac:dyDescent="0.3">
      <c r="A133" s="76"/>
      <c r="B133" s="20" t="s">
        <v>112</v>
      </c>
      <c r="C133" s="20"/>
      <c r="D133" s="30"/>
      <c r="E133" s="20"/>
      <c r="F133" s="20"/>
      <c r="G133" s="308"/>
      <c r="H133" s="31"/>
      <c r="I133" s="90"/>
      <c r="J133" s="29"/>
      <c r="K133" s="282"/>
    </row>
    <row r="134" spans="1:11" x14ac:dyDescent="0.3">
      <c r="A134" s="76"/>
      <c r="B134" s="20" t="s">
        <v>203</v>
      </c>
      <c r="C134" s="87"/>
      <c r="D134" s="91"/>
      <c r="E134" s="87"/>
      <c r="F134" s="20"/>
      <c r="G134" s="308"/>
      <c r="H134" s="89"/>
      <c r="I134" s="30"/>
      <c r="J134" s="29"/>
      <c r="K134" s="282"/>
    </row>
    <row r="135" spans="1:11" x14ac:dyDescent="0.3">
      <c r="A135" s="76"/>
      <c r="B135" s="20"/>
      <c r="C135" s="87"/>
      <c r="D135" s="88"/>
      <c r="E135" s="87"/>
      <c r="F135" s="20"/>
      <c r="G135" s="308"/>
      <c r="H135" s="89"/>
      <c r="I135" s="30"/>
      <c r="J135" s="29"/>
      <c r="K135" s="282"/>
    </row>
    <row r="136" spans="1:11" x14ac:dyDescent="0.3">
      <c r="A136" s="76">
        <v>6</v>
      </c>
      <c r="B136" s="20" t="s">
        <v>113</v>
      </c>
      <c r="C136" s="87"/>
      <c r="D136" s="88"/>
      <c r="E136" s="87"/>
      <c r="F136" s="20"/>
      <c r="G136" s="308"/>
      <c r="H136" s="89"/>
      <c r="I136" s="30"/>
      <c r="J136" s="29"/>
      <c r="K136" s="282"/>
    </row>
    <row r="137" spans="1:11" x14ac:dyDescent="0.3">
      <c r="A137" s="76"/>
      <c r="B137" s="20" t="s">
        <v>114</v>
      </c>
      <c r="C137" s="87" t="s">
        <v>267</v>
      </c>
      <c r="D137" s="88">
        <v>9</v>
      </c>
      <c r="E137" s="277" t="s">
        <v>268</v>
      </c>
      <c r="F137" s="276" t="s">
        <v>46</v>
      </c>
      <c r="G137" s="308" t="s">
        <v>55</v>
      </c>
      <c r="H137" s="89">
        <v>88800</v>
      </c>
      <c r="I137" s="179" t="s">
        <v>287</v>
      </c>
      <c r="J137" s="29">
        <v>1</v>
      </c>
      <c r="K137" s="282" t="s">
        <v>290</v>
      </c>
    </row>
    <row r="138" spans="1:11" x14ac:dyDescent="0.3">
      <c r="A138" s="76"/>
      <c r="B138" s="20" t="s">
        <v>202</v>
      </c>
      <c r="C138" s="87"/>
      <c r="D138" s="88"/>
      <c r="E138" s="87"/>
      <c r="F138" s="20"/>
      <c r="G138" s="308"/>
      <c r="H138" s="89"/>
      <c r="I138" s="30"/>
      <c r="J138" s="29"/>
      <c r="K138" s="282"/>
    </row>
    <row r="139" spans="1:11" x14ac:dyDescent="0.3">
      <c r="A139" s="76"/>
      <c r="B139" s="20"/>
      <c r="C139" s="87"/>
      <c r="D139" s="88"/>
      <c r="E139" s="87"/>
      <c r="F139" s="20"/>
      <c r="G139" s="308"/>
      <c r="H139" s="89"/>
      <c r="I139" s="30"/>
      <c r="J139" s="29"/>
      <c r="K139" s="282"/>
    </row>
    <row r="140" spans="1:11" x14ac:dyDescent="0.3">
      <c r="A140" s="76"/>
      <c r="B140" s="20"/>
      <c r="C140" s="87"/>
      <c r="D140" s="88"/>
      <c r="E140" s="87"/>
      <c r="F140" s="20"/>
      <c r="G140" s="308"/>
      <c r="H140" s="89"/>
      <c r="I140" s="30"/>
      <c r="J140" s="29"/>
      <c r="K140" s="282"/>
    </row>
    <row r="141" spans="1:11" x14ac:dyDescent="0.3">
      <c r="A141" s="76"/>
      <c r="B141" s="20"/>
      <c r="C141" s="87"/>
      <c r="D141" s="88"/>
      <c r="E141" s="87"/>
      <c r="F141" s="20"/>
      <c r="G141" s="308"/>
      <c r="H141" s="89"/>
      <c r="I141" s="30"/>
      <c r="J141" s="29"/>
      <c r="K141" s="282"/>
    </row>
    <row r="142" spans="1:11" x14ac:dyDescent="0.3">
      <c r="A142" s="76"/>
      <c r="B142" s="20"/>
      <c r="C142" s="87"/>
      <c r="D142" s="88"/>
      <c r="E142" s="87"/>
      <c r="F142" s="20"/>
      <c r="G142" s="308"/>
      <c r="H142" s="89"/>
      <c r="I142" s="30"/>
      <c r="J142" s="29"/>
      <c r="K142" s="282"/>
    </row>
    <row r="143" spans="1:11" x14ac:dyDescent="0.3">
      <c r="A143" s="76"/>
      <c r="B143" s="20"/>
      <c r="C143" s="87"/>
      <c r="D143" s="88"/>
      <c r="E143" s="87"/>
      <c r="F143" s="20"/>
      <c r="G143" s="308"/>
      <c r="H143" s="89"/>
      <c r="I143" s="30"/>
      <c r="J143" s="29"/>
      <c r="K143" s="282"/>
    </row>
    <row r="144" spans="1:11" x14ac:dyDescent="0.3">
      <c r="A144" s="76"/>
      <c r="B144" s="20"/>
      <c r="C144" s="87"/>
      <c r="D144" s="88"/>
      <c r="E144" s="87"/>
      <c r="F144" s="20"/>
      <c r="G144" s="308"/>
      <c r="H144" s="89"/>
      <c r="I144" s="30"/>
      <c r="J144" s="29"/>
      <c r="K144" s="282"/>
    </row>
    <row r="145" spans="1:12" x14ac:dyDescent="0.3">
      <c r="A145" s="76"/>
      <c r="B145" s="20"/>
      <c r="C145" s="87"/>
      <c r="D145" s="91"/>
      <c r="E145" s="87"/>
      <c r="F145" s="20"/>
      <c r="G145" s="308"/>
      <c r="H145" s="89"/>
      <c r="I145" s="30"/>
      <c r="J145" s="29"/>
      <c r="K145" s="282"/>
    </row>
    <row r="146" spans="1:12" x14ac:dyDescent="0.3">
      <c r="A146" s="76"/>
      <c r="B146" s="20"/>
      <c r="C146" s="87"/>
      <c r="D146" s="88"/>
      <c r="E146" s="87"/>
      <c r="F146" s="20"/>
      <c r="G146" s="308"/>
      <c r="H146" s="89"/>
      <c r="I146" s="30"/>
      <c r="J146" s="29"/>
      <c r="K146" s="282"/>
    </row>
    <row r="147" spans="1:12" ht="25.5" customHeight="1" x14ac:dyDescent="0.3">
      <c r="A147" s="200"/>
      <c r="B147" s="40"/>
      <c r="C147" s="92"/>
      <c r="D147" s="93"/>
      <c r="E147" s="92"/>
      <c r="F147" s="40"/>
      <c r="G147" s="310"/>
      <c r="H147" s="189"/>
      <c r="I147" s="65"/>
      <c r="J147" s="80"/>
      <c r="K147" s="292"/>
    </row>
    <row r="148" spans="1:12" ht="28.5" customHeight="1" x14ac:dyDescent="0.3">
      <c r="A148" s="67"/>
      <c r="B148" s="43"/>
      <c r="C148" s="94"/>
      <c r="D148" s="95"/>
      <c r="E148" s="94"/>
      <c r="F148" s="43"/>
      <c r="G148" s="312"/>
      <c r="H148" s="44"/>
      <c r="I148" s="67"/>
      <c r="J148" s="67"/>
      <c r="K148" s="67"/>
      <c r="L148" s="43"/>
    </row>
    <row r="149" spans="1:12" x14ac:dyDescent="0.3">
      <c r="A149" s="67"/>
      <c r="B149" s="43"/>
      <c r="C149" s="94"/>
      <c r="D149" s="95"/>
      <c r="E149" s="94"/>
      <c r="F149" s="43"/>
      <c r="G149" s="312"/>
      <c r="H149" s="44"/>
      <c r="I149" s="67"/>
      <c r="J149" s="67"/>
      <c r="K149" s="67"/>
    </row>
    <row r="150" spans="1:12" x14ac:dyDescent="0.3">
      <c r="A150" s="67"/>
      <c r="B150" s="43"/>
      <c r="C150" s="94"/>
      <c r="D150" s="95"/>
      <c r="E150" s="94"/>
      <c r="F150" s="43" t="s">
        <v>30</v>
      </c>
      <c r="G150" s="312"/>
      <c r="H150" s="44"/>
      <c r="I150" s="67"/>
      <c r="J150" s="67"/>
      <c r="K150" s="67"/>
    </row>
    <row r="151" spans="1:12" x14ac:dyDescent="0.3">
      <c r="A151" s="783" t="s">
        <v>188</v>
      </c>
      <c r="B151" s="783"/>
      <c r="C151" s="783"/>
      <c r="D151" s="783"/>
      <c r="E151" s="783"/>
      <c r="F151" s="783"/>
      <c r="G151" s="783"/>
      <c r="H151" s="783"/>
      <c r="I151" s="783"/>
      <c r="J151" s="783"/>
      <c r="K151" s="783"/>
    </row>
    <row r="152" spans="1:12" x14ac:dyDescent="0.3">
      <c r="A152" s="783" t="s">
        <v>0</v>
      </c>
      <c r="B152" s="783"/>
      <c r="C152" s="783"/>
      <c r="D152" s="783"/>
      <c r="E152" s="783"/>
      <c r="F152" s="783"/>
      <c r="G152" s="783"/>
      <c r="H152" s="783"/>
      <c r="I152" s="783"/>
      <c r="J152" s="783"/>
      <c r="K152" s="783"/>
    </row>
    <row r="153" spans="1:12" x14ac:dyDescent="0.3">
      <c r="A153" s="809" t="s">
        <v>24</v>
      </c>
      <c r="B153" s="809"/>
      <c r="C153" s="809"/>
      <c r="D153" s="809"/>
      <c r="E153" s="809"/>
      <c r="F153" s="809"/>
      <c r="G153" s="809"/>
      <c r="H153" s="809"/>
      <c r="I153" s="809"/>
      <c r="J153" s="809"/>
      <c r="K153" s="809"/>
    </row>
    <row r="154" spans="1:12" x14ac:dyDescent="0.3">
      <c r="A154" s="826" t="s">
        <v>105</v>
      </c>
      <c r="B154" s="827"/>
      <c r="C154" s="827"/>
      <c r="D154" s="827"/>
      <c r="E154" s="827"/>
    </row>
    <row r="155" spans="1:12" x14ac:dyDescent="0.3">
      <c r="A155" s="830" t="s">
        <v>115</v>
      </c>
      <c r="B155" s="831"/>
      <c r="C155" s="831"/>
      <c r="D155" s="831"/>
    </row>
    <row r="156" spans="1:12" x14ac:dyDescent="0.3">
      <c r="A156" s="832" t="s">
        <v>116</v>
      </c>
      <c r="B156" s="833"/>
      <c r="C156" s="833"/>
      <c r="D156" s="833"/>
      <c r="E156" s="4"/>
      <c r="F156" s="4"/>
    </row>
    <row r="157" spans="1:12" x14ac:dyDescent="0.3">
      <c r="A157" s="208"/>
      <c r="B157" s="15"/>
      <c r="C157" s="4"/>
      <c r="D157" s="141"/>
      <c r="E157" s="4"/>
      <c r="F157" s="4"/>
    </row>
    <row r="158" spans="1:12" x14ac:dyDescent="0.3">
      <c r="A158" s="138" t="s">
        <v>2</v>
      </c>
      <c r="B158" s="5" t="s">
        <v>3</v>
      </c>
      <c r="C158" s="795" t="s">
        <v>4</v>
      </c>
      <c r="D158" s="796"/>
      <c r="E158" s="796"/>
      <c r="F158" s="797"/>
      <c r="G158" s="6" t="s">
        <v>5</v>
      </c>
      <c r="H158" s="6" t="s">
        <v>6</v>
      </c>
      <c r="I158" s="48" t="s">
        <v>7</v>
      </c>
      <c r="J158" s="5" t="s">
        <v>8</v>
      </c>
      <c r="K158" s="288" t="s">
        <v>9</v>
      </c>
    </row>
    <row r="159" spans="1:12" x14ac:dyDescent="0.3">
      <c r="A159" s="153"/>
      <c r="B159" s="14"/>
      <c r="C159" s="11" t="s">
        <v>10</v>
      </c>
      <c r="D159" s="12" t="s">
        <v>11</v>
      </c>
      <c r="E159" s="11" t="s">
        <v>12</v>
      </c>
      <c r="F159" s="12" t="s">
        <v>13</v>
      </c>
      <c r="G159" s="49"/>
      <c r="H159" s="49" t="s">
        <v>14</v>
      </c>
      <c r="I159" s="15"/>
      <c r="J159" s="134"/>
      <c r="K159" s="289"/>
    </row>
    <row r="160" spans="1:12" x14ac:dyDescent="0.3">
      <c r="A160" s="96">
        <v>7</v>
      </c>
      <c r="B160" s="16" t="s">
        <v>117</v>
      </c>
      <c r="C160" s="17"/>
      <c r="D160" s="69"/>
      <c r="E160" s="17"/>
      <c r="F160" s="16"/>
      <c r="G160" s="287" t="s">
        <v>120</v>
      </c>
      <c r="H160" s="31">
        <v>154000</v>
      </c>
      <c r="I160" s="71" t="s">
        <v>337</v>
      </c>
      <c r="J160" s="29">
        <v>1</v>
      </c>
      <c r="K160" s="282" t="s">
        <v>290</v>
      </c>
    </row>
    <row r="161" spans="1:11" x14ac:dyDescent="0.3">
      <c r="A161" s="76"/>
      <c r="B161" s="20" t="s">
        <v>118</v>
      </c>
      <c r="C161" s="21"/>
      <c r="D161" s="29"/>
      <c r="E161" s="21"/>
      <c r="F161" s="20" t="s">
        <v>37</v>
      </c>
      <c r="G161" s="287">
        <v>30</v>
      </c>
      <c r="H161" s="31">
        <v>14100</v>
      </c>
      <c r="I161" s="30"/>
      <c r="J161" s="29"/>
      <c r="K161" s="282"/>
    </row>
    <row r="162" spans="1:11" x14ac:dyDescent="0.3">
      <c r="A162" s="76"/>
      <c r="B162" s="20" t="s">
        <v>119</v>
      </c>
      <c r="C162" s="97"/>
      <c r="D162" s="72"/>
      <c r="E162" s="21"/>
      <c r="F162" s="20" t="s">
        <v>50</v>
      </c>
      <c r="G162" s="320">
        <v>18</v>
      </c>
      <c r="H162" s="31">
        <v>8450</v>
      </c>
      <c r="I162" s="27"/>
      <c r="J162" s="29"/>
      <c r="K162" s="282"/>
    </row>
    <row r="163" spans="1:11" x14ac:dyDescent="0.3">
      <c r="A163" s="76"/>
      <c r="B163" s="20" t="s">
        <v>204</v>
      </c>
      <c r="C163" s="21"/>
      <c r="D163" s="72"/>
      <c r="E163" s="21"/>
      <c r="F163" s="20" t="s">
        <v>48</v>
      </c>
      <c r="G163" s="287">
        <v>16</v>
      </c>
      <c r="H163" s="31">
        <v>7520</v>
      </c>
      <c r="I163" s="21"/>
      <c r="J163" s="29"/>
      <c r="K163" s="282"/>
    </row>
    <row r="164" spans="1:11" x14ac:dyDescent="0.3">
      <c r="A164" s="76"/>
      <c r="B164" s="20"/>
      <c r="C164" s="21"/>
      <c r="D164" s="29"/>
      <c r="E164" s="21"/>
      <c r="F164" s="20" t="s">
        <v>42</v>
      </c>
      <c r="G164" s="287">
        <v>38</v>
      </c>
      <c r="H164" s="31">
        <v>17860</v>
      </c>
      <c r="I164" s="21"/>
      <c r="J164" s="29"/>
      <c r="K164" s="282"/>
    </row>
    <row r="165" spans="1:11" x14ac:dyDescent="0.3">
      <c r="A165" s="76"/>
      <c r="B165" s="20"/>
      <c r="C165" s="21"/>
      <c r="D165" s="29"/>
      <c r="E165" s="21"/>
      <c r="F165" s="20" t="s">
        <v>39</v>
      </c>
      <c r="G165" s="287">
        <v>14</v>
      </c>
      <c r="H165" s="31">
        <v>6550</v>
      </c>
      <c r="I165" s="21"/>
      <c r="J165" s="29"/>
      <c r="K165" s="282"/>
    </row>
    <row r="166" spans="1:11" x14ac:dyDescent="0.3">
      <c r="A166" s="76"/>
      <c r="B166" s="20"/>
      <c r="C166" s="21"/>
      <c r="D166" s="29"/>
      <c r="E166" s="21"/>
      <c r="F166" s="20" t="s">
        <v>41</v>
      </c>
      <c r="G166" s="287">
        <v>32</v>
      </c>
      <c r="H166" s="31">
        <v>15040</v>
      </c>
      <c r="I166" s="21"/>
      <c r="J166" s="29"/>
      <c r="K166" s="282"/>
    </row>
    <row r="167" spans="1:11" x14ac:dyDescent="0.3">
      <c r="A167" s="76"/>
      <c r="B167" s="20"/>
      <c r="C167" s="21"/>
      <c r="D167" s="29"/>
      <c r="E167" s="21"/>
      <c r="F167" s="20" t="s">
        <v>49</v>
      </c>
      <c r="G167" s="287">
        <v>32</v>
      </c>
      <c r="H167" s="31">
        <v>15040</v>
      </c>
      <c r="I167" s="21"/>
      <c r="J167" s="29"/>
      <c r="K167" s="282"/>
    </row>
    <row r="168" spans="1:11" x14ac:dyDescent="0.3">
      <c r="A168" s="76"/>
      <c r="B168" s="20"/>
      <c r="C168" s="21"/>
      <c r="D168" s="29"/>
      <c r="E168" s="21"/>
      <c r="F168" s="20" t="s">
        <v>40</v>
      </c>
      <c r="G168" s="287">
        <v>22</v>
      </c>
      <c r="H168" s="31">
        <v>10340</v>
      </c>
      <c r="I168" s="21"/>
      <c r="J168" s="29"/>
      <c r="K168" s="282"/>
    </row>
    <row r="169" spans="1:11" x14ac:dyDescent="0.3">
      <c r="A169" s="76"/>
      <c r="B169" s="20"/>
      <c r="C169" s="21"/>
      <c r="D169" s="29"/>
      <c r="E169" s="21"/>
      <c r="F169" s="20" t="s">
        <v>47</v>
      </c>
      <c r="G169" s="287">
        <v>14</v>
      </c>
      <c r="H169" s="31">
        <v>6550</v>
      </c>
      <c r="I169" s="21"/>
      <c r="J169" s="29"/>
      <c r="K169" s="282"/>
    </row>
    <row r="170" spans="1:11" x14ac:dyDescent="0.3">
      <c r="A170" s="76"/>
      <c r="B170" s="20"/>
      <c r="C170" s="21"/>
      <c r="D170" s="29"/>
      <c r="E170" s="21"/>
      <c r="F170" s="20" t="s">
        <v>44</v>
      </c>
      <c r="G170" s="287">
        <v>14</v>
      </c>
      <c r="H170" s="31">
        <v>6550</v>
      </c>
      <c r="I170" s="21"/>
      <c r="J170" s="29"/>
      <c r="K170" s="282"/>
    </row>
    <row r="171" spans="1:11" x14ac:dyDescent="0.3">
      <c r="A171" s="76"/>
      <c r="B171" s="20"/>
      <c r="C171" s="21"/>
      <c r="D171" s="29"/>
      <c r="E171" s="21"/>
      <c r="F171" s="20" t="s">
        <v>45</v>
      </c>
      <c r="G171" s="287">
        <v>18</v>
      </c>
      <c r="H171" s="31">
        <v>8450</v>
      </c>
      <c r="I171" s="21"/>
      <c r="J171" s="29"/>
      <c r="K171" s="282"/>
    </row>
    <row r="172" spans="1:11" x14ac:dyDescent="0.3">
      <c r="A172" s="76"/>
      <c r="B172" s="20"/>
      <c r="C172" s="21"/>
      <c r="D172" s="29"/>
      <c r="E172" s="21"/>
      <c r="F172" s="20" t="s">
        <v>38</v>
      </c>
      <c r="G172" s="287">
        <v>24</v>
      </c>
      <c r="H172" s="31">
        <v>11280</v>
      </c>
      <c r="I172" s="21"/>
      <c r="J172" s="29"/>
      <c r="K172" s="282"/>
    </row>
    <row r="173" spans="1:11" x14ac:dyDescent="0.3">
      <c r="A173" s="76"/>
      <c r="B173" s="20"/>
      <c r="C173" s="21"/>
      <c r="D173" s="29"/>
      <c r="E173" s="21"/>
      <c r="F173" s="20" t="s">
        <v>43</v>
      </c>
      <c r="G173" s="287">
        <v>12</v>
      </c>
      <c r="H173" s="31">
        <v>5640</v>
      </c>
      <c r="I173" s="21"/>
      <c r="J173" s="29"/>
      <c r="K173" s="282"/>
    </row>
    <row r="174" spans="1:11" x14ac:dyDescent="0.3">
      <c r="A174" s="76"/>
      <c r="B174" s="20"/>
      <c r="C174" s="21"/>
      <c r="D174" s="29"/>
      <c r="E174" s="21"/>
      <c r="F174" s="20" t="s">
        <v>46</v>
      </c>
      <c r="G174" s="287">
        <v>22</v>
      </c>
      <c r="H174" s="31">
        <v>10340</v>
      </c>
      <c r="I174" s="21"/>
      <c r="J174" s="29"/>
      <c r="K174" s="282"/>
    </row>
    <row r="175" spans="1:11" x14ac:dyDescent="0.3">
      <c r="A175" s="76"/>
      <c r="B175" s="20"/>
      <c r="C175" s="21"/>
      <c r="D175" s="29"/>
      <c r="E175" s="21"/>
      <c r="F175" s="20" t="s">
        <v>36</v>
      </c>
      <c r="G175" s="287">
        <v>12</v>
      </c>
      <c r="H175" s="31">
        <v>5640</v>
      </c>
      <c r="I175" s="21"/>
      <c r="J175" s="29"/>
      <c r="K175" s="282"/>
    </row>
    <row r="176" spans="1:11" x14ac:dyDescent="0.3">
      <c r="A176" s="200"/>
      <c r="B176" s="40"/>
      <c r="C176" s="39"/>
      <c r="D176" s="80"/>
      <c r="E176" s="39"/>
      <c r="F176" s="40" t="s">
        <v>51</v>
      </c>
      <c r="G176" s="321">
        <v>10</v>
      </c>
      <c r="H176" s="41">
        <v>4650</v>
      </c>
      <c r="I176" s="39"/>
      <c r="J176" s="80"/>
      <c r="K176" s="292"/>
    </row>
    <row r="177" spans="1:14" x14ac:dyDescent="0.3">
      <c r="A177" s="67"/>
      <c r="B177" s="43"/>
      <c r="C177" s="43"/>
      <c r="D177" s="67"/>
      <c r="E177" s="43"/>
      <c r="F177" s="43"/>
      <c r="G177" s="312"/>
      <c r="H177" s="44"/>
      <c r="I177" s="43"/>
      <c r="J177" s="67"/>
      <c r="K177" s="67"/>
    </row>
    <row r="178" spans="1:14" x14ac:dyDescent="0.3">
      <c r="A178" s="67"/>
      <c r="B178" s="43"/>
      <c r="C178" s="43"/>
      <c r="D178" s="67"/>
      <c r="E178" s="43"/>
      <c r="F178" s="43"/>
      <c r="G178" s="312"/>
      <c r="H178" s="44"/>
      <c r="I178" s="43"/>
      <c r="J178" s="67"/>
      <c r="K178" s="67"/>
    </row>
    <row r="179" spans="1:14" x14ac:dyDescent="0.3">
      <c r="A179" s="67"/>
      <c r="B179" s="43"/>
      <c r="C179" s="43"/>
      <c r="D179" s="67"/>
      <c r="E179" s="43"/>
      <c r="F179" s="43"/>
      <c r="G179" s="312"/>
      <c r="H179" s="44"/>
      <c r="I179" s="43"/>
      <c r="J179" s="67"/>
      <c r="K179" s="67"/>
    </row>
    <row r="180" spans="1:14" x14ac:dyDescent="0.3">
      <c r="F180" s="45" t="s">
        <v>31</v>
      </c>
    </row>
    <row r="181" spans="1:14" x14ac:dyDescent="0.3">
      <c r="A181" s="783" t="s">
        <v>93</v>
      </c>
      <c r="B181" s="783"/>
      <c r="C181" s="783"/>
      <c r="D181" s="783"/>
      <c r="E181" s="783"/>
      <c r="F181" s="783"/>
      <c r="G181" s="783"/>
      <c r="H181" s="783"/>
      <c r="I181" s="783"/>
      <c r="J181" s="783"/>
      <c r="K181" s="783"/>
    </row>
    <row r="182" spans="1:14" x14ac:dyDescent="0.3">
      <c r="A182" s="783" t="s">
        <v>0</v>
      </c>
      <c r="B182" s="783"/>
      <c r="C182" s="783"/>
      <c r="D182" s="783"/>
      <c r="E182" s="783"/>
      <c r="F182" s="783"/>
      <c r="G182" s="783"/>
      <c r="H182" s="783"/>
      <c r="I182" s="783"/>
      <c r="J182" s="783"/>
      <c r="K182" s="783"/>
    </row>
    <row r="183" spans="1:14" x14ac:dyDescent="0.3">
      <c r="A183" s="226" t="s">
        <v>24</v>
      </c>
      <c r="B183" s="226"/>
      <c r="C183" s="226"/>
      <c r="D183" s="226"/>
      <c r="E183" s="226"/>
      <c r="F183" s="226"/>
      <c r="G183" s="298"/>
      <c r="H183" s="226"/>
      <c r="I183" s="226"/>
      <c r="J183" s="226"/>
      <c r="K183" s="298"/>
    </row>
    <row r="184" spans="1:14" x14ac:dyDescent="0.3">
      <c r="A184" s="214" t="s">
        <v>135</v>
      </c>
      <c r="B184" s="215"/>
      <c r="C184" s="215"/>
      <c r="D184" s="215"/>
      <c r="E184" s="215"/>
      <c r="F184" s="215"/>
      <c r="G184" s="295"/>
      <c r="H184" s="215"/>
      <c r="I184" s="215"/>
      <c r="J184" s="215"/>
      <c r="K184" s="295"/>
    </row>
    <row r="185" spans="1:14" x14ac:dyDescent="0.3">
      <c r="A185" s="220" t="s">
        <v>136</v>
      </c>
      <c r="B185" s="221"/>
      <c r="C185" s="221"/>
      <c r="D185" s="221"/>
      <c r="E185" s="221"/>
      <c r="F185" s="221"/>
      <c r="G185" s="283"/>
      <c r="H185" s="221"/>
      <c r="I185" s="221"/>
      <c r="J185" s="221"/>
      <c r="K185" s="283"/>
    </row>
    <row r="186" spans="1:14" x14ac:dyDescent="0.3">
      <c r="A186" s="835" t="s">
        <v>137</v>
      </c>
      <c r="B186" s="836"/>
      <c r="C186" s="836"/>
      <c r="D186" s="836"/>
      <c r="E186" s="836"/>
      <c r="F186" s="836"/>
      <c r="G186" s="836"/>
      <c r="H186" s="836"/>
      <c r="I186" s="836"/>
      <c r="J186" s="836"/>
      <c r="K186" s="836"/>
    </row>
    <row r="187" spans="1:14" x14ac:dyDescent="0.3">
      <c r="A187" s="222" t="s">
        <v>138</v>
      </c>
      <c r="B187" s="223"/>
      <c r="C187" s="223"/>
      <c r="D187" s="223"/>
      <c r="E187" s="223"/>
      <c r="F187" s="223"/>
      <c r="G187" s="301"/>
      <c r="H187" s="223"/>
      <c r="I187" s="223"/>
      <c r="J187" s="223"/>
      <c r="K187" s="301"/>
    </row>
    <row r="188" spans="1:14" x14ac:dyDescent="0.3">
      <c r="A188" s="138" t="s">
        <v>2</v>
      </c>
      <c r="B188" s="5" t="s">
        <v>3</v>
      </c>
      <c r="C188" s="795" t="s">
        <v>4</v>
      </c>
      <c r="D188" s="796"/>
      <c r="E188" s="796"/>
      <c r="F188" s="797"/>
      <c r="G188" s="6" t="s">
        <v>5</v>
      </c>
      <c r="H188" s="6" t="s">
        <v>6</v>
      </c>
      <c r="I188" s="48" t="s">
        <v>7</v>
      </c>
      <c r="J188" s="5" t="s">
        <v>8</v>
      </c>
      <c r="K188" s="288" t="s">
        <v>9</v>
      </c>
    </row>
    <row r="189" spans="1:14" x14ac:dyDescent="0.3">
      <c r="A189" s="153"/>
      <c r="B189" s="14"/>
      <c r="C189" s="11" t="s">
        <v>10</v>
      </c>
      <c r="D189" s="12" t="s">
        <v>11</v>
      </c>
      <c r="E189" s="11" t="s">
        <v>12</v>
      </c>
      <c r="F189" s="12" t="s">
        <v>13</v>
      </c>
      <c r="G189" s="49"/>
      <c r="H189" s="49" t="s">
        <v>14</v>
      </c>
      <c r="I189" s="15"/>
      <c r="J189" s="134"/>
      <c r="K189" s="289"/>
    </row>
    <row r="190" spans="1:14" x14ac:dyDescent="0.3">
      <c r="A190" s="29">
        <v>8</v>
      </c>
      <c r="B190" s="20" t="s">
        <v>78</v>
      </c>
      <c r="C190" s="97"/>
      <c r="D190" s="29"/>
      <c r="E190" s="21"/>
      <c r="F190" s="20" t="s">
        <v>15</v>
      </c>
      <c r="G190" s="322" t="s">
        <v>26</v>
      </c>
      <c r="H190" s="100">
        <v>101600</v>
      </c>
      <c r="I190" s="30" t="s">
        <v>183</v>
      </c>
      <c r="J190" s="29">
        <v>1</v>
      </c>
      <c r="K190" s="29" t="s">
        <v>25</v>
      </c>
      <c r="L190" s="43"/>
      <c r="M190" s="43"/>
      <c r="N190" s="43"/>
    </row>
    <row r="191" spans="1:14" x14ac:dyDescent="0.3">
      <c r="A191" s="29"/>
      <c r="B191" s="20" t="s">
        <v>205</v>
      </c>
      <c r="C191" s="97"/>
      <c r="D191" s="29"/>
      <c r="E191" s="21" t="s">
        <v>139</v>
      </c>
      <c r="F191" s="20" t="s">
        <v>37</v>
      </c>
      <c r="G191" s="322">
        <v>1</v>
      </c>
      <c r="H191" s="146">
        <v>8000</v>
      </c>
      <c r="I191" s="30"/>
      <c r="J191" s="29"/>
      <c r="K191" s="29"/>
      <c r="L191" s="43"/>
      <c r="M191" s="180"/>
      <c r="N191" s="43"/>
    </row>
    <row r="192" spans="1:14" x14ac:dyDescent="0.3">
      <c r="A192" s="29"/>
      <c r="B192" s="20"/>
      <c r="C192" s="21"/>
      <c r="D192" s="29"/>
      <c r="E192" s="21" t="s">
        <v>140</v>
      </c>
      <c r="F192" s="20" t="s">
        <v>38</v>
      </c>
      <c r="G192" s="287">
        <v>1</v>
      </c>
      <c r="H192" s="31">
        <v>6400</v>
      </c>
      <c r="I192" s="90"/>
      <c r="J192" s="29"/>
      <c r="K192" s="29"/>
      <c r="L192" s="43"/>
      <c r="M192" s="44"/>
      <c r="N192" s="43"/>
    </row>
    <row r="193" spans="1:14" x14ac:dyDescent="0.3">
      <c r="A193" s="29"/>
      <c r="B193" s="101"/>
      <c r="C193" s="21"/>
      <c r="D193" s="29"/>
      <c r="E193" s="21" t="s">
        <v>88</v>
      </c>
      <c r="F193" s="20" t="s">
        <v>39</v>
      </c>
      <c r="G193" s="287">
        <v>1</v>
      </c>
      <c r="H193" s="31">
        <v>6000</v>
      </c>
      <c r="I193" s="30"/>
      <c r="J193" s="29"/>
      <c r="K193" s="29"/>
      <c r="L193" s="43"/>
      <c r="M193" s="44"/>
      <c r="N193" s="43"/>
    </row>
    <row r="194" spans="1:14" x14ac:dyDescent="0.3">
      <c r="A194" s="29"/>
      <c r="B194" s="73"/>
      <c r="C194" s="21"/>
      <c r="D194" s="29"/>
      <c r="E194" s="21" t="s">
        <v>91</v>
      </c>
      <c r="F194" s="20" t="s">
        <v>40</v>
      </c>
      <c r="G194" s="320">
        <v>1</v>
      </c>
      <c r="H194" s="74">
        <v>5200</v>
      </c>
      <c r="I194" s="30"/>
      <c r="J194" s="29"/>
      <c r="K194" s="29"/>
      <c r="L194" s="43"/>
      <c r="M194" s="181"/>
      <c r="N194" s="43"/>
    </row>
    <row r="195" spans="1:14" x14ac:dyDescent="0.3">
      <c r="A195" s="29"/>
      <c r="B195" s="20"/>
      <c r="C195" s="21"/>
      <c r="D195" s="29"/>
      <c r="E195" s="21" t="s">
        <v>140</v>
      </c>
      <c r="F195" s="20" t="s">
        <v>41</v>
      </c>
      <c r="G195" s="287">
        <v>1</v>
      </c>
      <c r="H195" s="31">
        <v>6400</v>
      </c>
      <c r="I195" s="30"/>
      <c r="J195" s="29"/>
      <c r="K195" s="29"/>
      <c r="L195" s="43"/>
      <c r="M195" s="44"/>
      <c r="N195" s="43"/>
    </row>
    <row r="196" spans="1:14" x14ac:dyDescent="0.3">
      <c r="A196" s="29"/>
      <c r="B196" s="87"/>
      <c r="C196" s="21"/>
      <c r="D196" s="29"/>
      <c r="E196" s="21" t="s">
        <v>90</v>
      </c>
      <c r="F196" s="20" t="s">
        <v>42</v>
      </c>
      <c r="G196" s="287">
        <v>1</v>
      </c>
      <c r="H196" s="31">
        <v>4800</v>
      </c>
      <c r="I196" s="90"/>
      <c r="J196" s="29"/>
      <c r="K196" s="29"/>
      <c r="L196" s="43"/>
      <c r="M196" s="44"/>
      <c r="N196" s="43"/>
    </row>
    <row r="197" spans="1:14" x14ac:dyDescent="0.3">
      <c r="A197" s="29"/>
      <c r="B197" s="87"/>
      <c r="C197" s="21"/>
      <c r="D197" s="29"/>
      <c r="E197" s="21" t="s">
        <v>89</v>
      </c>
      <c r="F197" s="20" t="s">
        <v>43</v>
      </c>
      <c r="G197" s="287">
        <v>1</v>
      </c>
      <c r="H197" s="31">
        <v>5600</v>
      </c>
      <c r="I197" s="30"/>
      <c r="J197" s="29"/>
      <c r="K197" s="29"/>
      <c r="L197" s="43"/>
      <c r="M197" s="44"/>
      <c r="N197" s="43"/>
    </row>
    <row r="198" spans="1:14" x14ac:dyDescent="0.3">
      <c r="A198" s="29"/>
      <c r="B198" s="20"/>
      <c r="C198" s="21"/>
      <c r="D198" s="29"/>
      <c r="E198" s="21" t="s">
        <v>90</v>
      </c>
      <c r="F198" s="20" t="s">
        <v>44</v>
      </c>
      <c r="G198" s="287">
        <v>1</v>
      </c>
      <c r="H198" s="31">
        <v>4800</v>
      </c>
      <c r="I198" s="30"/>
      <c r="J198" s="29"/>
      <c r="K198" s="29"/>
      <c r="L198" s="43"/>
      <c r="M198" s="44"/>
      <c r="N198" s="43"/>
    </row>
    <row r="199" spans="1:14" x14ac:dyDescent="0.3">
      <c r="A199" s="29"/>
      <c r="B199" s="20"/>
      <c r="C199" s="21"/>
      <c r="D199" s="29"/>
      <c r="E199" s="21" t="s">
        <v>89</v>
      </c>
      <c r="F199" s="20" t="s">
        <v>45</v>
      </c>
      <c r="G199" s="287">
        <v>1</v>
      </c>
      <c r="H199" s="31">
        <v>5600</v>
      </c>
      <c r="I199" s="30"/>
      <c r="J199" s="29"/>
      <c r="K199" s="29"/>
      <c r="L199" s="43"/>
      <c r="M199" s="44"/>
      <c r="N199" s="43"/>
    </row>
    <row r="200" spans="1:14" x14ac:dyDescent="0.3">
      <c r="A200" s="29"/>
      <c r="B200" s="20"/>
      <c r="C200" s="21"/>
      <c r="D200" s="29"/>
      <c r="E200" s="21" t="s">
        <v>92</v>
      </c>
      <c r="F200" s="20" t="s">
        <v>46</v>
      </c>
      <c r="G200" s="287">
        <v>1</v>
      </c>
      <c r="H200" s="31">
        <v>7200</v>
      </c>
      <c r="I200" s="30"/>
      <c r="J200" s="29"/>
      <c r="K200" s="29"/>
      <c r="L200" s="43"/>
      <c r="M200" s="44"/>
      <c r="N200" s="43"/>
    </row>
    <row r="201" spans="1:14" x14ac:dyDescent="0.3">
      <c r="A201" s="29"/>
      <c r="B201" s="20"/>
      <c r="C201" s="21"/>
      <c r="D201" s="29"/>
      <c r="E201" s="21" t="s">
        <v>140</v>
      </c>
      <c r="F201" s="20" t="s">
        <v>47</v>
      </c>
      <c r="G201" s="308">
        <v>1</v>
      </c>
      <c r="H201" s="31">
        <v>6400</v>
      </c>
      <c r="I201" s="30"/>
      <c r="J201" s="29"/>
      <c r="K201" s="29"/>
      <c r="L201" s="43"/>
      <c r="M201" s="44"/>
      <c r="N201" s="43"/>
    </row>
    <row r="202" spans="1:14" x14ac:dyDescent="0.3">
      <c r="A202" s="29"/>
      <c r="B202" s="20"/>
      <c r="C202" s="21"/>
      <c r="D202" s="29"/>
      <c r="E202" s="21" t="s">
        <v>141</v>
      </c>
      <c r="F202" s="20" t="s">
        <v>48</v>
      </c>
      <c r="G202" s="308">
        <v>1</v>
      </c>
      <c r="H202" s="31">
        <v>9200</v>
      </c>
      <c r="I202" s="30"/>
      <c r="J202" s="29"/>
      <c r="K202" s="29"/>
      <c r="L202" s="43"/>
      <c r="M202" s="44"/>
      <c r="N202" s="43"/>
    </row>
    <row r="203" spans="1:14" x14ac:dyDescent="0.3">
      <c r="A203" s="29"/>
      <c r="B203" s="20"/>
      <c r="C203" s="21"/>
      <c r="D203" s="29"/>
      <c r="E203" s="21" t="s">
        <v>140</v>
      </c>
      <c r="F203" s="20" t="s">
        <v>49</v>
      </c>
      <c r="G203" s="308">
        <v>1</v>
      </c>
      <c r="H203" s="31">
        <v>6400</v>
      </c>
      <c r="I203" s="30"/>
      <c r="J203" s="29"/>
      <c r="K203" s="29"/>
      <c r="L203" s="43"/>
      <c r="M203" s="44"/>
      <c r="N203" s="43"/>
    </row>
    <row r="204" spans="1:14" x14ac:dyDescent="0.3">
      <c r="A204" s="29"/>
      <c r="B204" s="20"/>
      <c r="C204" s="21"/>
      <c r="D204" s="29"/>
      <c r="E204" s="21" t="s">
        <v>88</v>
      </c>
      <c r="F204" s="20" t="s">
        <v>50</v>
      </c>
      <c r="G204" s="308">
        <v>1</v>
      </c>
      <c r="H204" s="31">
        <v>6000</v>
      </c>
      <c r="I204" s="30"/>
      <c r="J204" s="29"/>
      <c r="K204" s="29"/>
      <c r="L204" s="43"/>
      <c r="M204" s="44"/>
      <c r="N204" s="43"/>
    </row>
    <row r="205" spans="1:14" x14ac:dyDescent="0.3">
      <c r="A205" s="29"/>
      <c r="B205" s="20"/>
      <c r="C205" s="21"/>
      <c r="D205" s="29"/>
      <c r="E205" s="21" t="s">
        <v>87</v>
      </c>
      <c r="F205" s="20" t="s">
        <v>36</v>
      </c>
      <c r="G205" s="308">
        <v>1</v>
      </c>
      <c r="H205" s="31">
        <v>7600</v>
      </c>
      <c r="I205" s="30"/>
      <c r="J205" s="29"/>
      <c r="K205" s="29"/>
      <c r="L205" s="43"/>
      <c r="M205" s="44"/>
      <c r="N205" s="43"/>
    </row>
    <row r="206" spans="1:14" x14ac:dyDescent="0.3">
      <c r="A206" s="80"/>
      <c r="B206" s="40"/>
      <c r="C206" s="39"/>
      <c r="D206" s="80"/>
      <c r="E206" s="39" t="s">
        <v>142</v>
      </c>
      <c r="F206" s="40" t="s">
        <v>51</v>
      </c>
      <c r="G206" s="310">
        <v>1</v>
      </c>
      <c r="H206" s="41">
        <v>6000</v>
      </c>
      <c r="I206" s="65"/>
      <c r="J206" s="80"/>
      <c r="K206" s="80"/>
      <c r="L206" s="43"/>
      <c r="M206" s="44"/>
      <c r="N206" s="43"/>
    </row>
    <row r="207" spans="1:14" x14ac:dyDescent="0.3">
      <c r="A207" s="67"/>
      <c r="B207" s="43"/>
      <c r="C207" s="43"/>
      <c r="D207" s="67"/>
      <c r="E207" s="43"/>
      <c r="F207" s="43"/>
      <c r="G207" s="312"/>
      <c r="H207" s="44"/>
      <c r="I207" s="67"/>
      <c r="J207" s="67"/>
      <c r="K207" s="67"/>
      <c r="L207" s="43"/>
      <c r="M207" s="44"/>
      <c r="N207" s="43"/>
    </row>
    <row r="208" spans="1:14" x14ac:dyDescent="0.3">
      <c r="A208" s="67"/>
      <c r="B208" s="43"/>
      <c r="C208" s="43"/>
      <c r="D208" s="67"/>
      <c r="E208" s="43"/>
      <c r="F208" s="43"/>
      <c r="G208" s="312"/>
      <c r="H208" s="44"/>
      <c r="I208" s="67"/>
      <c r="J208" s="67"/>
      <c r="K208" s="67"/>
      <c r="L208" s="43"/>
      <c r="M208" s="44"/>
      <c r="N208" s="43"/>
    </row>
    <row r="209" spans="1:14" x14ac:dyDescent="0.3">
      <c r="A209" s="67"/>
      <c r="B209" s="43"/>
      <c r="C209" s="43"/>
      <c r="D209" s="67"/>
      <c r="E209" s="43"/>
      <c r="F209" s="43"/>
      <c r="G209" s="312"/>
      <c r="H209" s="44"/>
      <c r="I209" s="43"/>
      <c r="J209" s="67"/>
      <c r="K209" s="67"/>
      <c r="L209" s="43"/>
      <c r="M209" s="44"/>
      <c r="N209" s="43"/>
    </row>
    <row r="210" spans="1:14" x14ac:dyDescent="0.3">
      <c r="A210" s="67"/>
      <c r="B210" s="43"/>
      <c r="C210" s="43"/>
      <c r="D210" s="67"/>
      <c r="E210" s="43"/>
      <c r="F210" s="67">
        <v>8</v>
      </c>
      <c r="G210" s="312"/>
      <c r="H210" s="44"/>
      <c r="I210" s="43"/>
      <c r="J210" s="67"/>
      <c r="K210" s="67"/>
    </row>
    <row r="211" spans="1:14" x14ac:dyDescent="0.3">
      <c r="A211" s="783" t="s">
        <v>93</v>
      </c>
      <c r="B211" s="783"/>
      <c r="C211" s="783"/>
      <c r="D211" s="783"/>
      <c r="E211" s="783"/>
      <c r="F211" s="783"/>
      <c r="G211" s="783"/>
      <c r="H211" s="783"/>
      <c r="I211" s="783"/>
      <c r="J211" s="783"/>
      <c r="K211" s="783"/>
    </row>
    <row r="212" spans="1:14" x14ac:dyDescent="0.3">
      <c r="A212" s="783" t="s">
        <v>0</v>
      </c>
      <c r="B212" s="783"/>
      <c r="C212" s="783"/>
      <c r="D212" s="783"/>
      <c r="E212" s="783"/>
      <c r="F212" s="783"/>
      <c r="G212" s="783"/>
      <c r="H212" s="783"/>
      <c r="I212" s="783"/>
      <c r="J212" s="783"/>
      <c r="K212" s="783"/>
    </row>
    <row r="213" spans="1:14" x14ac:dyDescent="0.3">
      <c r="A213" s="226" t="s">
        <v>24</v>
      </c>
      <c r="B213" s="226"/>
      <c r="C213" s="226"/>
      <c r="D213" s="226"/>
      <c r="E213" s="226"/>
      <c r="F213" s="226"/>
      <c r="G213" s="298"/>
      <c r="H213" s="226"/>
      <c r="I213" s="226"/>
      <c r="J213" s="226"/>
      <c r="K213" s="298"/>
    </row>
    <row r="214" spans="1:14" x14ac:dyDescent="0.3">
      <c r="A214" s="214" t="s">
        <v>135</v>
      </c>
      <c r="B214" s="215"/>
      <c r="C214" s="215"/>
      <c r="D214" s="215"/>
      <c r="E214" s="215"/>
      <c r="F214" s="215"/>
      <c r="G214" s="295"/>
      <c r="H214" s="215"/>
      <c r="I214" s="215"/>
      <c r="J214" s="215"/>
      <c r="K214" s="295"/>
    </row>
    <row r="215" spans="1:14" x14ac:dyDescent="0.3">
      <c r="A215" s="220" t="s">
        <v>136</v>
      </c>
      <c r="B215" s="221"/>
      <c r="C215" s="221"/>
      <c r="D215" s="221"/>
      <c r="E215" s="221"/>
      <c r="F215" s="221"/>
      <c r="G215" s="283"/>
      <c r="H215" s="221"/>
      <c r="I215" s="221"/>
      <c r="J215" s="221"/>
      <c r="K215" s="283"/>
    </row>
    <row r="216" spans="1:14" x14ac:dyDescent="0.3">
      <c r="A216" s="218" t="s">
        <v>137</v>
      </c>
      <c r="B216" s="219"/>
      <c r="C216" s="219"/>
      <c r="D216" s="219"/>
      <c r="E216" s="219"/>
      <c r="F216" s="219"/>
      <c r="G216" s="293"/>
      <c r="H216" s="219"/>
      <c r="I216" s="219"/>
      <c r="J216" s="219"/>
      <c r="K216" s="293"/>
    </row>
    <row r="217" spans="1:14" x14ac:dyDescent="0.3">
      <c r="A217" s="845" t="s">
        <v>143</v>
      </c>
      <c r="B217" s="791"/>
      <c r="C217" s="791"/>
      <c r="D217" s="791"/>
      <c r="E217" s="791"/>
      <c r="F217" s="791"/>
      <c r="G217" s="791"/>
      <c r="H217" s="791"/>
      <c r="I217" s="791"/>
      <c r="J217" s="791"/>
      <c r="K217" s="791"/>
    </row>
    <row r="218" spans="1:14" x14ac:dyDescent="0.3">
      <c r="A218" s="138" t="s">
        <v>2</v>
      </c>
      <c r="B218" s="5" t="s">
        <v>3</v>
      </c>
      <c r="C218" s="795" t="s">
        <v>4</v>
      </c>
      <c r="D218" s="796"/>
      <c r="E218" s="796"/>
      <c r="F218" s="797"/>
      <c r="G218" s="6" t="s">
        <v>5</v>
      </c>
      <c r="H218" s="6" t="s">
        <v>6</v>
      </c>
      <c r="I218" s="48" t="s">
        <v>7</v>
      </c>
      <c r="J218" s="5" t="s">
        <v>8</v>
      </c>
      <c r="K218" s="288" t="s">
        <v>9</v>
      </c>
    </row>
    <row r="219" spans="1:14" x14ac:dyDescent="0.3">
      <c r="A219" s="153"/>
      <c r="B219" s="14"/>
      <c r="C219" s="11" t="s">
        <v>10</v>
      </c>
      <c r="D219" s="12" t="s">
        <v>11</v>
      </c>
      <c r="E219" s="11" t="s">
        <v>12</v>
      </c>
      <c r="F219" s="12" t="s">
        <v>13</v>
      </c>
      <c r="G219" s="49"/>
      <c r="H219" s="49" t="s">
        <v>14</v>
      </c>
      <c r="I219" s="15"/>
      <c r="J219" s="134"/>
      <c r="K219" s="289"/>
    </row>
    <row r="220" spans="1:14" x14ac:dyDescent="0.3">
      <c r="A220" s="29">
        <v>9</v>
      </c>
      <c r="B220" s="20" t="s">
        <v>60</v>
      </c>
      <c r="C220" s="103"/>
      <c r="D220" s="29"/>
      <c r="E220" s="21"/>
      <c r="F220" s="20"/>
      <c r="G220" s="323" t="s">
        <v>26</v>
      </c>
      <c r="H220" s="104">
        <v>142400</v>
      </c>
      <c r="I220" s="27" t="s">
        <v>294</v>
      </c>
      <c r="J220" s="29">
        <v>2</v>
      </c>
      <c r="K220" s="29" t="s">
        <v>25</v>
      </c>
    </row>
    <row r="221" spans="1:14" x14ac:dyDescent="0.3">
      <c r="A221" s="29"/>
      <c r="B221" s="129" t="s">
        <v>21</v>
      </c>
      <c r="C221" s="21"/>
      <c r="D221" s="29"/>
      <c r="E221" s="21"/>
      <c r="F221" s="31" t="s">
        <v>37</v>
      </c>
      <c r="G221" s="308" t="s">
        <v>23</v>
      </c>
      <c r="H221" s="177">
        <v>8900</v>
      </c>
      <c r="I221" s="30"/>
      <c r="J221" s="29"/>
      <c r="K221" s="29"/>
    </row>
    <row r="222" spans="1:14" x14ac:dyDescent="0.3">
      <c r="A222" s="29"/>
      <c r="B222" s="20" t="s">
        <v>144</v>
      </c>
      <c r="C222" s="106"/>
      <c r="D222" s="29"/>
      <c r="E222" s="21"/>
      <c r="F222" s="31" t="s">
        <v>38</v>
      </c>
      <c r="G222" s="308" t="s">
        <v>23</v>
      </c>
      <c r="H222" s="177">
        <v>8900</v>
      </c>
      <c r="I222" s="90"/>
      <c r="J222" s="29"/>
      <c r="K222" s="29"/>
    </row>
    <row r="223" spans="1:14" x14ac:dyDescent="0.3">
      <c r="A223" s="29"/>
      <c r="B223" s="73"/>
      <c r="C223" s="21"/>
      <c r="D223" s="29"/>
      <c r="E223" s="21"/>
      <c r="F223" s="31" t="s">
        <v>39</v>
      </c>
      <c r="G223" s="308" t="s">
        <v>23</v>
      </c>
      <c r="H223" s="177">
        <v>8900</v>
      </c>
      <c r="I223" s="30"/>
      <c r="J223" s="29"/>
      <c r="K223" s="29"/>
    </row>
    <row r="224" spans="1:14" x14ac:dyDescent="0.3">
      <c r="A224" s="29"/>
      <c r="B224" s="73"/>
      <c r="C224" s="21"/>
      <c r="D224" s="29"/>
      <c r="E224" s="21"/>
      <c r="F224" s="31" t="s">
        <v>40</v>
      </c>
      <c r="G224" s="308" t="s">
        <v>23</v>
      </c>
      <c r="H224" s="177">
        <v>8900</v>
      </c>
      <c r="I224" s="30"/>
      <c r="J224" s="29"/>
      <c r="K224" s="29"/>
    </row>
    <row r="225" spans="1:11" x14ac:dyDescent="0.3">
      <c r="A225" s="29"/>
      <c r="B225" s="20"/>
      <c r="C225" s="21"/>
      <c r="D225" s="29"/>
      <c r="E225" s="21"/>
      <c r="F225" s="31" t="s">
        <v>41</v>
      </c>
      <c r="G225" s="308" t="s">
        <v>23</v>
      </c>
      <c r="H225" s="177">
        <v>8900</v>
      </c>
      <c r="I225" s="30"/>
      <c r="J225" s="29"/>
      <c r="K225" s="29"/>
    </row>
    <row r="226" spans="1:11" x14ac:dyDescent="0.3">
      <c r="A226" s="29"/>
      <c r="B226" s="20"/>
      <c r="C226" s="103"/>
      <c r="D226" s="29"/>
      <c r="E226" s="21"/>
      <c r="F226" s="31" t="s">
        <v>42</v>
      </c>
      <c r="G226" s="308" t="s">
        <v>23</v>
      </c>
      <c r="H226" s="177">
        <v>8900</v>
      </c>
      <c r="I226" s="30"/>
      <c r="J226" s="29"/>
      <c r="K226" s="29"/>
    </row>
    <row r="227" spans="1:11" x14ac:dyDescent="0.3">
      <c r="A227" s="29"/>
      <c r="B227" s="20"/>
      <c r="C227" s="107"/>
      <c r="D227" s="29"/>
      <c r="E227" s="21"/>
      <c r="F227" s="31" t="s">
        <v>43</v>
      </c>
      <c r="G227" s="308" t="s">
        <v>23</v>
      </c>
      <c r="H227" s="177">
        <v>8900</v>
      </c>
      <c r="I227" s="30"/>
      <c r="J227" s="29"/>
      <c r="K227" s="29"/>
    </row>
    <row r="228" spans="1:11" x14ac:dyDescent="0.3">
      <c r="A228" s="29"/>
      <c r="B228" s="20"/>
      <c r="C228" s="107"/>
      <c r="D228" s="29"/>
      <c r="E228" s="21"/>
      <c r="F228" s="31" t="s">
        <v>44</v>
      </c>
      <c r="G228" s="308" t="s">
        <v>23</v>
      </c>
      <c r="H228" s="177">
        <v>8900</v>
      </c>
      <c r="I228" s="30"/>
      <c r="J228" s="29"/>
      <c r="K228" s="29"/>
    </row>
    <row r="229" spans="1:11" x14ac:dyDescent="0.3">
      <c r="A229" s="29"/>
      <c r="B229" s="108"/>
      <c r="C229" s="21"/>
      <c r="D229" s="29"/>
      <c r="E229" s="21"/>
      <c r="F229" s="31" t="s">
        <v>45</v>
      </c>
      <c r="G229" s="308" t="s">
        <v>23</v>
      </c>
      <c r="H229" s="177">
        <v>8900</v>
      </c>
      <c r="I229" s="21"/>
      <c r="J229" s="29"/>
      <c r="K229" s="29"/>
    </row>
    <row r="230" spans="1:11" x14ac:dyDescent="0.3">
      <c r="A230" s="29"/>
      <c r="B230" s="108"/>
      <c r="C230" s="21"/>
      <c r="D230" s="29"/>
      <c r="E230" s="21"/>
      <c r="F230" s="31" t="s">
        <v>46</v>
      </c>
      <c r="G230" s="308" t="s">
        <v>23</v>
      </c>
      <c r="H230" s="177">
        <v>8900</v>
      </c>
      <c r="I230" s="21"/>
      <c r="J230" s="29"/>
      <c r="K230" s="29"/>
    </row>
    <row r="231" spans="1:11" x14ac:dyDescent="0.3">
      <c r="A231" s="29"/>
      <c r="B231" s="108"/>
      <c r="C231" s="21"/>
      <c r="D231" s="29"/>
      <c r="E231" s="21"/>
      <c r="F231" s="31" t="s">
        <v>47</v>
      </c>
      <c r="G231" s="308" t="s">
        <v>23</v>
      </c>
      <c r="H231" s="177">
        <v>8900</v>
      </c>
      <c r="I231" s="21"/>
      <c r="J231" s="29"/>
      <c r="K231" s="29"/>
    </row>
    <row r="232" spans="1:11" x14ac:dyDescent="0.3">
      <c r="A232" s="29"/>
      <c r="B232" s="108"/>
      <c r="C232" s="21"/>
      <c r="D232" s="29"/>
      <c r="E232" s="21"/>
      <c r="F232" s="31" t="s">
        <v>48</v>
      </c>
      <c r="G232" s="308" t="s">
        <v>23</v>
      </c>
      <c r="H232" s="177">
        <v>8900</v>
      </c>
      <c r="I232" s="21"/>
      <c r="J232" s="29"/>
      <c r="K232" s="29"/>
    </row>
    <row r="233" spans="1:11" x14ac:dyDescent="0.3">
      <c r="A233" s="29"/>
      <c r="B233" s="108"/>
      <c r="C233" s="21"/>
      <c r="D233" s="29"/>
      <c r="E233" s="21"/>
      <c r="F233" s="31" t="s">
        <v>49</v>
      </c>
      <c r="G233" s="308" t="s">
        <v>23</v>
      </c>
      <c r="H233" s="177">
        <v>8900</v>
      </c>
      <c r="I233" s="21"/>
      <c r="J233" s="29"/>
      <c r="K233" s="29"/>
    </row>
    <row r="234" spans="1:11" x14ac:dyDescent="0.3">
      <c r="A234" s="29"/>
      <c r="B234" s="108"/>
      <c r="C234" s="21"/>
      <c r="D234" s="29"/>
      <c r="E234" s="21"/>
      <c r="F234" s="31" t="s">
        <v>36</v>
      </c>
      <c r="G234" s="308" t="s">
        <v>23</v>
      </c>
      <c r="H234" s="177">
        <v>8900</v>
      </c>
      <c r="I234" s="21"/>
      <c r="J234" s="29"/>
      <c r="K234" s="29"/>
    </row>
    <row r="235" spans="1:11" x14ac:dyDescent="0.3">
      <c r="A235" s="29"/>
      <c r="B235" s="108"/>
      <c r="C235" s="21"/>
      <c r="D235" s="29"/>
      <c r="E235" s="21"/>
      <c r="F235" s="31" t="s">
        <v>50</v>
      </c>
      <c r="G235" s="308" t="s">
        <v>23</v>
      </c>
      <c r="H235" s="177">
        <v>8900</v>
      </c>
      <c r="I235" s="21"/>
      <c r="J235" s="29"/>
      <c r="K235" s="29"/>
    </row>
    <row r="236" spans="1:11" x14ac:dyDescent="0.3">
      <c r="A236" s="80"/>
      <c r="B236" s="110"/>
      <c r="C236" s="39"/>
      <c r="D236" s="80"/>
      <c r="E236" s="39"/>
      <c r="F236" s="41" t="s">
        <v>51</v>
      </c>
      <c r="G236" s="310" t="s">
        <v>23</v>
      </c>
      <c r="H236" s="672">
        <v>8900</v>
      </c>
      <c r="I236" s="39"/>
      <c r="J236" s="80"/>
      <c r="K236" s="80"/>
    </row>
    <row r="237" spans="1:11" x14ac:dyDescent="0.3">
      <c r="A237" s="67"/>
      <c r="B237" s="142"/>
      <c r="C237" s="43"/>
      <c r="D237" s="67"/>
      <c r="E237" s="43"/>
      <c r="F237" s="44"/>
      <c r="G237" s="312"/>
      <c r="H237" s="244"/>
      <c r="I237" s="43"/>
      <c r="J237" s="67"/>
      <c r="K237" s="67"/>
    </row>
    <row r="238" spans="1:11" x14ac:dyDescent="0.3">
      <c r="B238" s="4"/>
      <c r="H238" s="112"/>
    </row>
    <row r="239" spans="1:11" x14ac:dyDescent="0.3">
      <c r="B239" s="4"/>
      <c r="H239" s="112"/>
    </row>
    <row r="240" spans="1:11" x14ac:dyDescent="0.3">
      <c r="F240" s="45" t="s">
        <v>34</v>
      </c>
    </row>
    <row r="241" spans="1:11" x14ac:dyDescent="0.3">
      <c r="A241" s="783" t="s">
        <v>93</v>
      </c>
      <c r="B241" s="783"/>
      <c r="C241" s="783"/>
      <c r="D241" s="783"/>
      <c r="E241" s="783"/>
      <c r="F241" s="783"/>
      <c r="G241" s="783"/>
      <c r="H241" s="783"/>
      <c r="I241" s="783"/>
      <c r="J241" s="783"/>
      <c r="K241" s="783"/>
    </row>
    <row r="242" spans="1:11" x14ac:dyDescent="0.3">
      <c r="A242" s="783" t="s">
        <v>0</v>
      </c>
      <c r="B242" s="783"/>
      <c r="C242" s="783"/>
      <c r="D242" s="783"/>
      <c r="E242" s="783"/>
      <c r="F242" s="783"/>
      <c r="G242" s="783"/>
      <c r="H242" s="783"/>
      <c r="I242" s="783"/>
      <c r="J242" s="783"/>
      <c r="K242" s="783"/>
    </row>
    <row r="243" spans="1:11" x14ac:dyDescent="0.3">
      <c r="A243" s="231" t="s">
        <v>24</v>
      </c>
      <c r="B243" s="231"/>
      <c r="C243" s="231"/>
      <c r="D243" s="231"/>
      <c r="E243" s="231"/>
      <c r="F243" s="231"/>
      <c r="G243" s="297"/>
      <c r="H243" s="231"/>
      <c r="I243" s="231"/>
      <c r="J243" s="231"/>
      <c r="K243" s="297"/>
    </row>
    <row r="244" spans="1:11" x14ac:dyDescent="0.3">
      <c r="A244" s="837" t="s">
        <v>135</v>
      </c>
      <c r="B244" s="799"/>
      <c r="C244" s="799"/>
      <c r="D244" s="799"/>
      <c r="E244" s="799"/>
      <c r="F244" s="799"/>
      <c r="G244" s="799"/>
      <c r="H244" s="799"/>
      <c r="I244" s="799"/>
      <c r="J244" s="799"/>
      <c r="K244" s="799"/>
    </row>
    <row r="245" spans="1:11" x14ac:dyDescent="0.3">
      <c r="A245" s="842" t="s">
        <v>136</v>
      </c>
      <c r="B245" s="843"/>
      <c r="C245" s="843"/>
      <c r="D245" s="843"/>
      <c r="E245" s="843"/>
      <c r="F245" s="843"/>
      <c r="G245" s="843"/>
      <c r="H245" s="843"/>
      <c r="I245" s="843"/>
      <c r="J245" s="843"/>
      <c r="K245" s="843"/>
    </row>
    <row r="246" spans="1:11" x14ac:dyDescent="0.3">
      <c r="A246" s="832" t="s">
        <v>137</v>
      </c>
      <c r="B246" s="833"/>
      <c r="C246" s="833"/>
      <c r="D246" s="833"/>
      <c r="E246" s="833"/>
      <c r="F246" s="833"/>
      <c r="G246" s="833"/>
      <c r="H246" s="833"/>
      <c r="I246" s="833"/>
      <c r="J246" s="833"/>
      <c r="K246" s="833"/>
    </row>
    <row r="247" spans="1:11" x14ac:dyDescent="0.3">
      <c r="A247" s="844" t="s">
        <v>143</v>
      </c>
      <c r="B247" s="800"/>
      <c r="C247" s="800"/>
      <c r="D247" s="800"/>
      <c r="E247" s="800"/>
      <c r="F247" s="800"/>
      <c r="G247" s="800"/>
      <c r="H247" s="800"/>
      <c r="I247" s="800"/>
      <c r="J247" s="800"/>
      <c r="K247" s="800"/>
    </row>
    <row r="248" spans="1:11" x14ac:dyDescent="0.3">
      <c r="A248" s="138" t="s">
        <v>2</v>
      </c>
      <c r="B248" s="5" t="s">
        <v>3</v>
      </c>
      <c r="C248" s="795" t="s">
        <v>4</v>
      </c>
      <c r="D248" s="796"/>
      <c r="E248" s="796"/>
      <c r="F248" s="797"/>
      <c r="G248" s="6" t="s">
        <v>5</v>
      </c>
      <c r="H248" s="6" t="s">
        <v>6</v>
      </c>
      <c r="I248" s="48" t="s">
        <v>7</v>
      </c>
      <c r="J248" s="5" t="s">
        <v>8</v>
      </c>
      <c r="K248" s="288" t="s">
        <v>9</v>
      </c>
    </row>
    <row r="249" spans="1:11" x14ac:dyDescent="0.3">
      <c r="A249" s="153"/>
      <c r="B249" s="14"/>
      <c r="C249" s="11" t="s">
        <v>10</v>
      </c>
      <c r="D249" s="12" t="s">
        <v>11</v>
      </c>
      <c r="E249" s="11" t="s">
        <v>12</v>
      </c>
      <c r="F249" s="12" t="s">
        <v>13</v>
      </c>
      <c r="G249" s="49"/>
      <c r="H249" s="49" t="s">
        <v>14</v>
      </c>
      <c r="I249" s="15"/>
      <c r="J249" s="134"/>
      <c r="K249" s="289"/>
    </row>
    <row r="250" spans="1:11" x14ac:dyDescent="0.3">
      <c r="A250" s="114">
        <v>10</v>
      </c>
      <c r="B250" s="120" t="s">
        <v>145</v>
      </c>
      <c r="C250" s="50"/>
      <c r="D250" s="69"/>
      <c r="E250" s="16"/>
      <c r="F250" s="51"/>
      <c r="G250" s="306" t="s">
        <v>15</v>
      </c>
      <c r="H250" s="18">
        <v>80000</v>
      </c>
      <c r="I250" s="27" t="s">
        <v>294</v>
      </c>
      <c r="J250" s="69">
        <v>2</v>
      </c>
      <c r="K250" s="290" t="s">
        <v>25</v>
      </c>
    </row>
    <row r="251" spans="1:11" x14ac:dyDescent="0.3">
      <c r="A251" s="76"/>
      <c r="B251" s="116"/>
      <c r="C251" s="53"/>
      <c r="D251" s="29"/>
      <c r="E251" s="20"/>
      <c r="F251" s="31" t="s">
        <v>37</v>
      </c>
      <c r="G251" s="324"/>
      <c r="H251" s="100">
        <v>5000</v>
      </c>
      <c r="I251" s="25"/>
      <c r="J251" s="27"/>
      <c r="K251" s="291"/>
    </row>
    <row r="252" spans="1:11" x14ac:dyDescent="0.3">
      <c r="A252" s="76"/>
      <c r="B252" s="73"/>
      <c r="C252" s="53"/>
      <c r="D252" s="29"/>
      <c r="E252" s="20"/>
      <c r="F252" s="31" t="s">
        <v>38</v>
      </c>
      <c r="G252" s="307"/>
      <c r="H252" s="100">
        <v>5000</v>
      </c>
      <c r="I252" s="25"/>
      <c r="J252" s="27"/>
      <c r="K252" s="291"/>
    </row>
    <row r="253" spans="1:11" x14ac:dyDescent="0.3">
      <c r="A253" s="76"/>
      <c r="B253" s="73"/>
      <c r="C253" s="53"/>
      <c r="D253" s="29"/>
      <c r="E253" s="20"/>
      <c r="F253" s="31" t="s">
        <v>39</v>
      </c>
      <c r="G253" s="324"/>
      <c r="H253" s="100">
        <v>5000</v>
      </c>
      <c r="I253" s="25"/>
      <c r="J253" s="27"/>
      <c r="K253" s="291"/>
    </row>
    <row r="254" spans="1:11" x14ac:dyDescent="0.3">
      <c r="A254" s="76"/>
      <c r="B254" s="73"/>
      <c r="C254" s="53"/>
      <c r="D254" s="29"/>
      <c r="E254" s="20"/>
      <c r="F254" s="31" t="s">
        <v>40</v>
      </c>
      <c r="G254" s="324"/>
      <c r="H254" s="100">
        <v>5000</v>
      </c>
      <c r="I254" s="25"/>
      <c r="J254" s="27"/>
      <c r="K254" s="291"/>
    </row>
    <row r="255" spans="1:11" x14ac:dyDescent="0.3">
      <c r="A255" s="76"/>
      <c r="B255" s="73"/>
      <c r="C255" s="53"/>
      <c r="D255" s="29"/>
      <c r="E255" s="20"/>
      <c r="F255" s="31" t="s">
        <v>41</v>
      </c>
      <c r="G255" s="324"/>
      <c r="H255" s="100">
        <v>5000</v>
      </c>
      <c r="I255" s="25"/>
      <c r="J255" s="27"/>
      <c r="K255" s="291"/>
    </row>
    <row r="256" spans="1:11" x14ac:dyDescent="0.3">
      <c r="A256" s="76"/>
      <c r="B256" s="73"/>
      <c r="C256" s="53"/>
      <c r="D256" s="29"/>
      <c r="E256" s="20"/>
      <c r="F256" s="31" t="s">
        <v>42</v>
      </c>
      <c r="G256" s="324"/>
      <c r="H256" s="100">
        <v>5000</v>
      </c>
      <c r="I256" s="25"/>
      <c r="J256" s="27"/>
      <c r="K256" s="291"/>
    </row>
    <row r="257" spans="1:11" x14ac:dyDescent="0.3">
      <c r="A257" s="76"/>
      <c r="B257" s="73"/>
      <c r="C257" s="53"/>
      <c r="D257" s="29"/>
      <c r="E257" s="20"/>
      <c r="F257" s="31" t="s">
        <v>43</v>
      </c>
      <c r="G257" s="324"/>
      <c r="H257" s="100">
        <v>5000</v>
      </c>
      <c r="I257" s="25"/>
      <c r="J257" s="27"/>
      <c r="K257" s="291"/>
    </row>
    <row r="258" spans="1:11" x14ac:dyDescent="0.3">
      <c r="A258" s="76"/>
      <c r="B258" s="73"/>
      <c r="C258" s="53"/>
      <c r="D258" s="29"/>
      <c r="E258" s="20"/>
      <c r="F258" s="31" t="s">
        <v>44</v>
      </c>
      <c r="G258" s="324"/>
      <c r="H258" s="100">
        <v>5000</v>
      </c>
      <c r="I258" s="25"/>
      <c r="J258" s="27"/>
      <c r="K258" s="291"/>
    </row>
    <row r="259" spans="1:11" x14ac:dyDescent="0.3">
      <c r="A259" s="76"/>
      <c r="B259" s="73"/>
      <c r="C259" s="53"/>
      <c r="D259" s="29"/>
      <c r="E259" s="20"/>
      <c r="F259" s="31" t="s">
        <v>45</v>
      </c>
      <c r="G259" s="308"/>
      <c r="H259" s="100">
        <v>5000</v>
      </c>
      <c r="I259" s="30"/>
      <c r="J259" s="29"/>
      <c r="K259" s="282"/>
    </row>
    <row r="260" spans="1:11" x14ac:dyDescent="0.3">
      <c r="A260" s="76"/>
      <c r="B260" s="20"/>
      <c r="C260" s="53"/>
      <c r="D260" s="29"/>
      <c r="E260" s="20"/>
      <c r="F260" s="31" t="s">
        <v>46</v>
      </c>
      <c r="G260" s="309"/>
      <c r="H260" s="100">
        <v>5000</v>
      </c>
      <c r="I260" s="90"/>
      <c r="J260" s="27"/>
      <c r="K260" s="291"/>
    </row>
    <row r="261" spans="1:11" x14ac:dyDescent="0.3">
      <c r="A261" s="76"/>
      <c r="B261" s="117"/>
      <c r="C261" s="20"/>
      <c r="D261" s="30"/>
      <c r="E261" s="20"/>
      <c r="F261" s="31" t="s">
        <v>47</v>
      </c>
      <c r="G261" s="308"/>
      <c r="H261" s="100">
        <v>5000</v>
      </c>
      <c r="I261" s="30"/>
      <c r="J261" s="29"/>
      <c r="K261" s="282"/>
    </row>
    <row r="262" spans="1:11" x14ac:dyDescent="0.3">
      <c r="A262" s="76"/>
      <c r="B262" s="73"/>
      <c r="C262" s="20"/>
      <c r="D262" s="30"/>
      <c r="E262" s="20"/>
      <c r="F262" s="31" t="s">
        <v>48</v>
      </c>
      <c r="G262" s="309"/>
      <c r="H262" s="100">
        <v>5000</v>
      </c>
      <c r="I262" s="25"/>
      <c r="J262" s="27"/>
      <c r="K262" s="291"/>
    </row>
    <row r="263" spans="1:11" x14ac:dyDescent="0.3">
      <c r="A263" s="76"/>
      <c r="B263" s="73"/>
      <c r="C263" s="20"/>
      <c r="D263" s="30"/>
      <c r="E263" s="20"/>
      <c r="F263" s="31" t="s">
        <v>49</v>
      </c>
      <c r="G263" s="324"/>
      <c r="H263" s="100">
        <v>5000</v>
      </c>
      <c r="I263" s="30"/>
      <c r="J263" s="27"/>
      <c r="K263" s="291"/>
    </row>
    <row r="264" spans="1:11" x14ac:dyDescent="0.3">
      <c r="A264" s="76"/>
      <c r="B264" s="20"/>
      <c r="C264" s="20"/>
      <c r="D264" s="30"/>
      <c r="E264" s="20"/>
      <c r="F264" s="31" t="s">
        <v>36</v>
      </c>
      <c r="G264" s="324"/>
      <c r="H264" s="100">
        <v>5000</v>
      </c>
      <c r="I264" s="30"/>
      <c r="J264" s="27"/>
      <c r="K264" s="291"/>
    </row>
    <row r="265" spans="1:11" x14ac:dyDescent="0.3">
      <c r="A265" s="76"/>
      <c r="B265" s="117"/>
      <c r="C265" s="20"/>
      <c r="D265" s="30"/>
      <c r="E265" s="20"/>
      <c r="F265" s="31" t="s">
        <v>50</v>
      </c>
      <c r="G265" s="308"/>
      <c r="H265" s="100">
        <v>5000</v>
      </c>
      <c r="I265" s="30"/>
      <c r="J265" s="29"/>
      <c r="K265" s="282"/>
    </row>
    <row r="266" spans="1:11" x14ac:dyDescent="0.3">
      <c r="A266" s="76"/>
      <c r="B266" s="73"/>
      <c r="C266" s="20"/>
      <c r="D266" s="30"/>
      <c r="E266" s="20"/>
      <c r="F266" s="130" t="s">
        <v>51</v>
      </c>
      <c r="G266" s="309"/>
      <c r="H266" s="100">
        <v>5000</v>
      </c>
      <c r="I266" s="25"/>
      <c r="J266" s="27"/>
      <c r="K266" s="291"/>
    </row>
    <row r="267" spans="1:11" x14ac:dyDescent="0.3">
      <c r="A267" s="76"/>
      <c r="B267" s="73"/>
      <c r="C267" s="20"/>
      <c r="D267" s="30"/>
      <c r="E267" s="20"/>
      <c r="F267" s="20"/>
      <c r="G267" s="308"/>
      <c r="H267" s="31"/>
      <c r="I267" s="30"/>
      <c r="J267" s="29"/>
      <c r="K267" s="282"/>
    </row>
    <row r="268" spans="1:11" x14ac:dyDescent="0.3">
      <c r="A268" s="200"/>
      <c r="B268" s="40"/>
      <c r="C268" s="40"/>
      <c r="D268" s="65"/>
      <c r="E268" s="40"/>
      <c r="F268" s="39"/>
      <c r="G268" s="310"/>
      <c r="H268" s="41"/>
      <c r="I268" s="65"/>
      <c r="J268" s="80"/>
      <c r="K268" s="292"/>
    </row>
    <row r="269" spans="1:11" x14ac:dyDescent="0.3">
      <c r="A269" s="67"/>
      <c r="B269" s="43"/>
      <c r="C269" s="43"/>
      <c r="D269" s="67"/>
      <c r="E269" s="43"/>
      <c r="F269" s="43"/>
      <c r="G269" s="312"/>
      <c r="H269" s="44"/>
      <c r="I269" s="67"/>
      <c r="J269" s="67"/>
      <c r="K269" s="67"/>
    </row>
    <row r="270" spans="1:11" x14ac:dyDescent="0.3">
      <c r="A270" s="67"/>
      <c r="B270" s="43"/>
      <c r="C270" s="43"/>
      <c r="D270" s="67"/>
      <c r="E270" s="43"/>
      <c r="F270" s="67" t="s">
        <v>52</v>
      </c>
      <c r="G270" s="312"/>
      <c r="H270" s="44"/>
      <c r="I270" s="67"/>
      <c r="J270" s="67"/>
      <c r="K270" s="67"/>
    </row>
    <row r="271" spans="1:11" x14ac:dyDescent="0.3">
      <c r="A271" s="783" t="s">
        <v>93</v>
      </c>
      <c r="B271" s="783"/>
      <c r="C271" s="783"/>
      <c r="D271" s="783"/>
      <c r="E271" s="783"/>
      <c r="F271" s="783"/>
      <c r="G271" s="783"/>
      <c r="H271" s="783"/>
      <c r="I271" s="783"/>
      <c r="J271" s="783"/>
      <c r="K271" s="783"/>
    </row>
    <row r="272" spans="1:11" x14ac:dyDescent="0.3">
      <c r="A272" s="783" t="s">
        <v>0</v>
      </c>
      <c r="B272" s="783"/>
      <c r="C272" s="783"/>
      <c r="D272" s="783"/>
      <c r="E272" s="783"/>
      <c r="F272" s="783"/>
      <c r="G272" s="783"/>
      <c r="H272" s="783"/>
      <c r="I272" s="783"/>
      <c r="J272" s="783"/>
      <c r="K272" s="783"/>
    </row>
    <row r="273" spans="1:11" x14ac:dyDescent="0.3">
      <c r="A273" s="798" t="s">
        <v>24</v>
      </c>
      <c r="B273" s="798"/>
      <c r="C273" s="798"/>
      <c r="D273" s="798"/>
      <c r="E273" s="798"/>
      <c r="F273" s="798"/>
      <c r="G273" s="798"/>
      <c r="H273" s="798"/>
      <c r="I273" s="798"/>
      <c r="J273" s="798"/>
      <c r="K273" s="798"/>
    </row>
    <row r="274" spans="1:11" x14ac:dyDescent="0.3">
      <c r="A274" s="214" t="s">
        <v>105</v>
      </c>
      <c r="B274" s="215"/>
      <c r="C274" s="215"/>
      <c r="D274" s="215"/>
      <c r="E274" s="215"/>
      <c r="F274" s="215"/>
      <c r="G274" s="295"/>
      <c r="H274" s="215"/>
      <c r="I274" s="215"/>
      <c r="J274" s="215"/>
      <c r="K274" s="295"/>
    </row>
    <row r="275" spans="1:11" x14ac:dyDescent="0.3">
      <c r="A275" s="216" t="s">
        <v>115</v>
      </c>
      <c r="B275" s="217"/>
      <c r="C275" s="217"/>
      <c r="D275" s="217"/>
      <c r="E275" s="217"/>
      <c r="F275" s="217"/>
      <c r="G275" s="95"/>
      <c r="H275" s="217"/>
      <c r="I275" s="217"/>
      <c r="J275" s="217"/>
      <c r="K275" s="95"/>
    </row>
    <row r="276" spans="1:11" x14ac:dyDescent="0.3">
      <c r="A276" s="218" t="s">
        <v>116</v>
      </c>
      <c r="B276" s="219"/>
      <c r="C276" s="219"/>
      <c r="D276" s="219"/>
      <c r="E276" s="219"/>
      <c r="F276" s="219"/>
      <c r="G276" s="293"/>
      <c r="H276" s="219"/>
      <c r="I276" s="219"/>
      <c r="J276" s="219"/>
      <c r="K276" s="293"/>
    </row>
    <row r="277" spans="1:11" x14ac:dyDescent="0.3">
      <c r="A277" s="224" t="s">
        <v>130</v>
      </c>
      <c r="B277" s="225"/>
      <c r="C277" s="225"/>
      <c r="D277" s="225"/>
      <c r="E277" s="225"/>
      <c r="F277" s="225"/>
      <c r="G277" s="302"/>
      <c r="H277" s="225"/>
      <c r="I277" s="225"/>
      <c r="J277" s="225"/>
      <c r="K277" s="302"/>
    </row>
    <row r="278" spans="1:11" x14ac:dyDescent="0.3">
      <c r="A278" s="138" t="s">
        <v>2</v>
      </c>
      <c r="B278" s="5" t="s">
        <v>3</v>
      </c>
      <c r="C278" s="795" t="s">
        <v>4</v>
      </c>
      <c r="D278" s="796"/>
      <c r="E278" s="796"/>
      <c r="F278" s="797"/>
      <c r="G278" s="6" t="s">
        <v>5</v>
      </c>
      <c r="H278" s="6" t="s">
        <v>6</v>
      </c>
      <c r="I278" s="48" t="s">
        <v>7</v>
      </c>
      <c r="J278" s="5" t="s">
        <v>8</v>
      </c>
      <c r="K278" s="288" t="s">
        <v>9</v>
      </c>
    </row>
    <row r="279" spans="1:11" x14ac:dyDescent="0.3">
      <c r="A279" s="153"/>
      <c r="B279" s="14"/>
      <c r="C279" s="11" t="s">
        <v>10</v>
      </c>
      <c r="D279" s="12" t="s">
        <v>11</v>
      </c>
      <c r="E279" s="11" t="s">
        <v>12</v>
      </c>
      <c r="F279" s="12" t="s">
        <v>13</v>
      </c>
      <c r="G279" s="49"/>
      <c r="H279" s="49" t="s">
        <v>14</v>
      </c>
      <c r="I279" s="15"/>
      <c r="J279" s="134"/>
      <c r="K279" s="289"/>
    </row>
    <row r="280" spans="1:11" x14ac:dyDescent="0.3">
      <c r="A280" s="96">
        <v>11</v>
      </c>
      <c r="B280" s="120" t="s">
        <v>128</v>
      </c>
      <c r="C280" s="50"/>
      <c r="D280" s="69"/>
      <c r="E280" s="16"/>
      <c r="F280" s="51"/>
      <c r="G280" s="306" t="s">
        <v>127</v>
      </c>
      <c r="H280" s="18">
        <v>2048000</v>
      </c>
      <c r="I280" s="179" t="s">
        <v>287</v>
      </c>
      <c r="J280" s="69">
        <v>1</v>
      </c>
      <c r="K280" s="290" t="s">
        <v>242</v>
      </c>
    </row>
    <row r="281" spans="1:11" x14ac:dyDescent="0.3">
      <c r="A281" s="76"/>
      <c r="B281" s="204" t="s">
        <v>129</v>
      </c>
      <c r="C281" s="53"/>
      <c r="D281" s="29"/>
      <c r="E281" s="20"/>
      <c r="F281" s="31" t="s">
        <v>37</v>
      </c>
      <c r="G281" s="36">
        <v>13</v>
      </c>
      <c r="H281" s="146">
        <f>G281*12800</f>
        <v>166400</v>
      </c>
      <c r="I281" s="25"/>
      <c r="J281" s="27"/>
      <c r="K281" s="291"/>
    </row>
    <row r="282" spans="1:11" x14ac:dyDescent="0.3">
      <c r="A282" s="76"/>
      <c r="B282" s="73" t="s">
        <v>206</v>
      </c>
      <c r="C282" s="53"/>
      <c r="D282" s="29"/>
      <c r="E282" s="20"/>
      <c r="F282" s="31" t="s">
        <v>38</v>
      </c>
      <c r="G282" s="308">
        <v>13</v>
      </c>
      <c r="H282" s="146">
        <f t="shared" ref="H282:H296" si="4">G282*12800</f>
        <v>166400</v>
      </c>
      <c r="I282" s="25"/>
      <c r="J282" s="27"/>
      <c r="K282" s="291"/>
    </row>
    <row r="283" spans="1:11" x14ac:dyDescent="0.3">
      <c r="A283" s="76"/>
      <c r="B283" s="73"/>
      <c r="C283" s="53"/>
      <c r="D283" s="29"/>
      <c r="E283" s="20"/>
      <c r="F283" s="31" t="s">
        <v>39</v>
      </c>
      <c r="G283" s="308">
        <v>13</v>
      </c>
      <c r="H283" s="146">
        <f t="shared" si="4"/>
        <v>166400</v>
      </c>
      <c r="I283" s="30"/>
      <c r="J283" s="27"/>
      <c r="K283" s="291"/>
    </row>
    <row r="284" spans="1:11" x14ac:dyDescent="0.3">
      <c r="A284" s="76"/>
      <c r="B284" s="73"/>
      <c r="C284" s="53"/>
      <c r="D284" s="29"/>
      <c r="E284" s="20"/>
      <c r="F284" s="31" t="s">
        <v>40</v>
      </c>
      <c r="G284" s="308">
        <v>15</v>
      </c>
      <c r="H284" s="146">
        <f>G284*12800</f>
        <v>192000</v>
      </c>
      <c r="I284" s="30"/>
      <c r="J284" s="29"/>
      <c r="K284" s="282"/>
    </row>
    <row r="285" spans="1:11" x14ac:dyDescent="0.3">
      <c r="A285" s="76"/>
      <c r="B285" s="20"/>
      <c r="C285" s="53"/>
      <c r="D285" s="29"/>
      <c r="E285" s="20"/>
      <c r="F285" s="31" t="s">
        <v>41</v>
      </c>
      <c r="G285" s="308">
        <v>16</v>
      </c>
      <c r="H285" s="146">
        <f t="shared" si="4"/>
        <v>204800</v>
      </c>
      <c r="I285" s="90"/>
      <c r="J285" s="27"/>
      <c r="K285" s="291"/>
    </row>
    <row r="286" spans="1:11" x14ac:dyDescent="0.3">
      <c r="A286" s="76"/>
      <c r="B286" s="117"/>
      <c r="C286" s="20"/>
      <c r="D286" s="30"/>
      <c r="E286" s="20"/>
      <c r="F286" s="31" t="s">
        <v>42</v>
      </c>
      <c r="G286" s="308">
        <v>15</v>
      </c>
      <c r="H286" s="146">
        <f>G286*12800</f>
        <v>192000</v>
      </c>
      <c r="I286" s="30"/>
      <c r="J286" s="29"/>
      <c r="K286" s="282"/>
    </row>
    <row r="287" spans="1:11" x14ac:dyDescent="0.3">
      <c r="A287" s="76"/>
      <c r="B287" s="73"/>
      <c r="C287" s="20"/>
      <c r="D287" s="30"/>
      <c r="E287" s="20"/>
      <c r="F287" s="31" t="s">
        <v>43</v>
      </c>
      <c r="G287" s="308">
        <v>5</v>
      </c>
      <c r="H287" s="146">
        <f t="shared" si="4"/>
        <v>64000</v>
      </c>
      <c r="I287" s="71"/>
      <c r="J287" s="27"/>
      <c r="K287" s="291"/>
    </row>
    <row r="288" spans="1:11" x14ac:dyDescent="0.3">
      <c r="A288" s="76"/>
      <c r="B288" s="73"/>
      <c r="C288" s="20"/>
      <c r="D288" s="30"/>
      <c r="E288" s="20"/>
      <c r="F288" s="31" t="s">
        <v>44</v>
      </c>
      <c r="G288" s="308">
        <v>6</v>
      </c>
      <c r="H288" s="146">
        <f t="shared" si="4"/>
        <v>76800</v>
      </c>
      <c r="I288" s="30"/>
      <c r="J288" s="27"/>
      <c r="K288" s="291"/>
    </row>
    <row r="289" spans="1:15" x14ac:dyDescent="0.3">
      <c r="A289" s="76"/>
      <c r="B289" s="20"/>
      <c r="C289" s="20"/>
      <c r="D289" s="30"/>
      <c r="E289" s="20"/>
      <c r="F289" s="31" t="s">
        <v>45</v>
      </c>
      <c r="G289" s="308">
        <v>7</v>
      </c>
      <c r="H289" s="146">
        <f t="shared" si="4"/>
        <v>89600</v>
      </c>
      <c r="I289" s="30"/>
      <c r="J289" s="27"/>
      <c r="K289" s="291"/>
    </row>
    <row r="290" spans="1:15" x14ac:dyDescent="0.3">
      <c r="A290" s="76"/>
      <c r="B290" s="20"/>
      <c r="C290" s="20"/>
      <c r="D290" s="30"/>
      <c r="E290" s="20"/>
      <c r="F290" s="31" t="s">
        <v>46</v>
      </c>
      <c r="G290" s="308">
        <v>12</v>
      </c>
      <c r="H290" s="146">
        <f t="shared" si="4"/>
        <v>153600</v>
      </c>
      <c r="I290" s="30"/>
      <c r="J290" s="27"/>
      <c r="K290" s="291"/>
    </row>
    <row r="291" spans="1:15" x14ac:dyDescent="0.3">
      <c r="A291" s="76"/>
      <c r="B291" s="20"/>
      <c r="C291" s="20"/>
      <c r="D291" s="30"/>
      <c r="E291" s="20"/>
      <c r="F291" s="31" t="s">
        <v>47</v>
      </c>
      <c r="G291" s="308">
        <v>7</v>
      </c>
      <c r="H291" s="100">
        <f>G291*12800</f>
        <v>89600</v>
      </c>
      <c r="I291" s="30"/>
      <c r="J291" s="27"/>
      <c r="K291" s="291"/>
    </row>
    <row r="292" spans="1:15" x14ac:dyDescent="0.3">
      <c r="A292" s="76"/>
      <c r="B292" s="20"/>
      <c r="C292" s="20"/>
      <c r="D292" s="30"/>
      <c r="E292" s="20"/>
      <c r="F292" s="31" t="s">
        <v>48</v>
      </c>
      <c r="G292" s="308">
        <v>8</v>
      </c>
      <c r="H292" s="146">
        <f t="shared" si="4"/>
        <v>102400</v>
      </c>
      <c r="I292" s="30"/>
      <c r="J292" s="27"/>
      <c r="K292" s="291"/>
    </row>
    <row r="293" spans="1:15" x14ac:dyDescent="0.3">
      <c r="A293" s="76"/>
      <c r="B293" s="20"/>
      <c r="C293" s="20"/>
      <c r="D293" s="30"/>
      <c r="E293" s="20"/>
      <c r="F293" s="31" t="s">
        <v>49</v>
      </c>
      <c r="G293" s="308">
        <v>11</v>
      </c>
      <c r="H293" s="146">
        <f t="shared" si="4"/>
        <v>140800</v>
      </c>
      <c r="I293" s="30"/>
      <c r="J293" s="27"/>
      <c r="K293" s="291"/>
    </row>
    <row r="294" spans="1:15" x14ac:dyDescent="0.3">
      <c r="A294" s="76"/>
      <c r="B294" s="117"/>
      <c r="C294" s="20"/>
      <c r="D294" s="30"/>
      <c r="E294" s="20"/>
      <c r="F294" s="31" t="s">
        <v>36</v>
      </c>
      <c r="G294" s="308">
        <v>6</v>
      </c>
      <c r="H294" s="146">
        <f t="shared" si="4"/>
        <v>76800</v>
      </c>
      <c r="I294" s="30"/>
      <c r="J294" s="29"/>
      <c r="K294" s="282"/>
    </row>
    <row r="295" spans="1:15" x14ac:dyDescent="0.3">
      <c r="A295" s="76"/>
      <c r="B295" s="73"/>
      <c r="C295" s="20"/>
      <c r="D295" s="30"/>
      <c r="E295" s="20"/>
      <c r="F295" s="31" t="s">
        <v>50</v>
      </c>
      <c r="G295" s="308">
        <v>9</v>
      </c>
      <c r="H295" s="146">
        <f>G295*12800</f>
        <v>115200</v>
      </c>
      <c r="I295" s="30"/>
      <c r="J295" s="27"/>
      <c r="K295" s="291"/>
    </row>
    <row r="296" spans="1:15" x14ac:dyDescent="0.3">
      <c r="A296" s="76"/>
      <c r="B296" s="73"/>
      <c r="C296" s="20"/>
      <c r="D296" s="30"/>
      <c r="E296" s="20"/>
      <c r="F296" s="130" t="s">
        <v>51</v>
      </c>
      <c r="G296" s="308">
        <v>4</v>
      </c>
      <c r="H296" s="146">
        <f t="shared" si="4"/>
        <v>51200</v>
      </c>
      <c r="I296" s="30"/>
      <c r="J296" s="29"/>
      <c r="K296" s="282"/>
    </row>
    <row r="297" spans="1:15" x14ac:dyDescent="0.3">
      <c r="A297" s="200"/>
      <c r="B297" s="40"/>
      <c r="C297" s="40"/>
      <c r="D297" s="65"/>
      <c r="E297" s="40"/>
      <c r="F297" s="40"/>
      <c r="G297" s="310"/>
      <c r="H297" s="41"/>
      <c r="I297" s="65"/>
      <c r="J297" s="80"/>
      <c r="K297" s="292"/>
    </row>
    <row r="298" spans="1:15" x14ac:dyDescent="0.3">
      <c r="A298" s="67"/>
      <c r="B298" s="43"/>
      <c r="C298" s="43"/>
      <c r="D298" s="67"/>
      <c r="E298" s="43"/>
      <c r="F298" s="43"/>
      <c r="G298" s="312"/>
      <c r="H298" s="44"/>
      <c r="I298" s="67"/>
      <c r="J298" s="67"/>
      <c r="K298" s="67"/>
    </row>
    <row r="299" spans="1:15" x14ac:dyDescent="0.3">
      <c r="A299" s="67"/>
      <c r="B299" s="43"/>
      <c r="C299" s="43"/>
      <c r="D299" s="67"/>
      <c r="E299" s="43"/>
      <c r="F299" s="43"/>
      <c r="G299" s="312"/>
      <c r="H299" s="44"/>
      <c r="I299" s="67"/>
      <c r="J299" s="67"/>
      <c r="K299" s="67"/>
    </row>
    <row r="300" spans="1:15" x14ac:dyDescent="0.3">
      <c r="F300" s="67" t="s">
        <v>53</v>
      </c>
      <c r="G300" s="312"/>
      <c r="H300" s="44"/>
    </row>
    <row r="301" spans="1:15" x14ac:dyDescent="0.3">
      <c r="A301" s="783" t="s">
        <v>187</v>
      </c>
      <c r="B301" s="783"/>
      <c r="C301" s="783"/>
      <c r="D301" s="783"/>
      <c r="E301" s="783"/>
      <c r="F301" s="783"/>
      <c r="G301" s="783"/>
      <c r="H301" s="783"/>
      <c r="I301" s="783"/>
      <c r="J301" s="783"/>
      <c r="K301" s="783"/>
    </row>
    <row r="302" spans="1:15" x14ac:dyDescent="0.3">
      <c r="A302" s="783" t="s">
        <v>0</v>
      </c>
      <c r="B302" s="783"/>
      <c r="C302" s="783"/>
      <c r="D302" s="783"/>
      <c r="E302" s="783"/>
      <c r="F302" s="783"/>
      <c r="G302" s="783"/>
      <c r="H302" s="783"/>
      <c r="I302" s="783"/>
      <c r="J302" s="783"/>
      <c r="K302" s="783"/>
    </row>
    <row r="303" spans="1:15" x14ac:dyDescent="0.3">
      <c r="A303" s="793" t="s">
        <v>24</v>
      </c>
      <c r="B303" s="793"/>
      <c r="C303" s="793"/>
      <c r="D303" s="793"/>
      <c r="E303" s="793"/>
    </row>
    <row r="304" spans="1:15" x14ac:dyDescent="0.3">
      <c r="A304" s="826" t="s">
        <v>105</v>
      </c>
      <c r="B304" s="827"/>
      <c r="C304" s="827"/>
      <c r="D304" s="827"/>
      <c r="E304" s="827"/>
      <c r="F304" s="827"/>
      <c r="G304" s="827"/>
      <c r="O304" s="205"/>
    </row>
    <row r="305" spans="1:11" x14ac:dyDescent="0.3">
      <c r="A305" s="830" t="s">
        <v>115</v>
      </c>
      <c r="B305" s="831"/>
      <c r="C305" s="831"/>
      <c r="D305" s="159"/>
      <c r="E305" s="3"/>
      <c r="F305" s="4"/>
    </row>
    <row r="306" spans="1:11" x14ac:dyDescent="0.3">
      <c r="A306" s="218" t="s">
        <v>116</v>
      </c>
      <c r="B306" s="219"/>
      <c r="C306" s="219"/>
      <c r="D306" s="219"/>
      <c r="E306" s="219"/>
      <c r="F306" s="219"/>
      <c r="G306" s="293"/>
      <c r="H306" s="219"/>
      <c r="I306" s="219"/>
      <c r="J306" s="219"/>
      <c r="K306" s="293"/>
    </row>
    <row r="307" spans="1:11" x14ac:dyDescent="0.3">
      <c r="A307" s="847" t="s">
        <v>130</v>
      </c>
      <c r="B307" s="848"/>
      <c r="C307" s="848"/>
      <c r="D307" s="848"/>
      <c r="E307" s="848"/>
      <c r="F307" s="848"/>
      <c r="G307" s="848"/>
      <c r="H307" s="848"/>
      <c r="I307" s="848"/>
      <c r="J307" s="848"/>
      <c r="K307" s="848"/>
    </row>
    <row r="308" spans="1:11" x14ac:dyDescent="0.3">
      <c r="A308" s="138" t="s">
        <v>2</v>
      </c>
      <c r="B308" s="5" t="s">
        <v>3</v>
      </c>
      <c r="C308" s="795" t="s">
        <v>4</v>
      </c>
      <c r="D308" s="796"/>
      <c r="E308" s="796"/>
      <c r="F308" s="797"/>
      <c r="G308" s="6" t="s">
        <v>5</v>
      </c>
      <c r="H308" s="6" t="s">
        <v>6</v>
      </c>
      <c r="I308" s="48" t="s">
        <v>7</v>
      </c>
      <c r="J308" s="5" t="s">
        <v>8</v>
      </c>
      <c r="K308" s="288" t="s">
        <v>9</v>
      </c>
    </row>
    <row r="309" spans="1:11" x14ac:dyDescent="0.3">
      <c r="A309" s="153"/>
      <c r="B309" s="14"/>
      <c r="C309" s="11" t="s">
        <v>10</v>
      </c>
      <c r="D309" s="12" t="s">
        <v>11</v>
      </c>
      <c r="E309" s="11" t="s">
        <v>12</v>
      </c>
      <c r="F309" s="12" t="s">
        <v>13</v>
      </c>
      <c r="G309" s="49"/>
      <c r="H309" s="49" t="s">
        <v>14</v>
      </c>
      <c r="I309" s="15"/>
      <c r="J309" s="134"/>
      <c r="K309" s="289"/>
    </row>
    <row r="310" spans="1:11" x14ac:dyDescent="0.3">
      <c r="A310" s="96">
        <v>12</v>
      </c>
      <c r="B310" s="115" t="s">
        <v>126</v>
      </c>
      <c r="C310" s="50"/>
      <c r="D310" s="69"/>
      <c r="E310" s="16"/>
      <c r="F310" s="51"/>
      <c r="G310" s="306" t="s">
        <v>127</v>
      </c>
      <c r="H310" s="18">
        <v>1392000</v>
      </c>
      <c r="I310" s="179" t="s">
        <v>287</v>
      </c>
      <c r="J310" s="69">
        <v>1</v>
      </c>
      <c r="K310" s="290" t="s">
        <v>242</v>
      </c>
    </row>
    <row r="311" spans="1:11" x14ac:dyDescent="0.3">
      <c r="A311" s="76"/>
      <c r="B311" s="73" t="s">
        <v>472</v>
      </c>
      <c r="C311" s="53"/>
      <c r="D311" s="29"/>
      <c r="E311" s="20"/>
      <c r="F311" s="60" t="s">
        <v>37</v>
      </c>
      <c r="G311" s="307">
        <v>13</v>
      </c>
      <c r="H311" s="128">
        <f>G311*8700</f>
        <v>113100</v>
      </c>
      <c r="I311" s="121"/>
      <c r="J311" s="27"/>
      <c r="K311" s="291"/>
    </row>
    <row r="312" spans="1:11" x14ac:dyDescent="0.3">
      <c r="A312" s="76"/>
      <c r="B312" s="73"/>
      <c r="C312" s="53"/>
      <c r="D312" s="29"/>
      <c r="E312" s="20"/>
      <c r="F312" s="60" t="s">
        <v>50</v>
      </c>
      <c r="G312" s="36">
        <v>9</v>
      </c>
      <c r="H312" s="128">
        <f t="shared" ref="H312:H326" si="5">G312*8700</f>
        <v>78300</v>
      </c>
      <c r="I312" s="25"/>
      <c r="J312" s="27"/>
      <c r="K312" s="291"/>
    </row>
    <row r="313" spans="1:11" x14ac:dyDescent="0.3">
      <c r="A313" s="76"/>
      <c r="B313" s="122"/>
      <c r="C313" s="53"/>
      <c r="D313" s="29"/>
      <c r="E313" s="20"/>
      <c r="F313" s="60" t="s">
        <v>48</v>
      </c>
      <c r="G313" s="308">
        <v>8</v>
      </c>
      <c r="H313" s="128">
        <f t="shared" si="5"/>
        <v>69600</v>
      </c>
      <c r="I313" s="30"/>
      <c r="J313" s="29"/>
      <c r="K313" s="282"/>
    </row>
    <row r="314" spans="1:11" x14ac:dyDescent="0.3">
      <c r="A314" s="76"/>
      <c r="B314" s="73"/>
      <c r="C314" s="53"/>
      <c r="D314" s="29"/>
      <c r="E314" s="20"/>
      <c r="F314" s="60" t="s">
        <v>42</v>
      </c>
      <c r="G314" s="308">
        <v>15</v>
      </c>
      <c r="H314" s="128">
        <f t="shared" si="5"/>
        <v>130500</v>
      </c>
      <c r="I314" s="30"/>
      <c r="J314" s="29"/>
      <c r="K314" s="282"/>
    </row>
    <row r="315" spans="1:11" x14ac:dyDescent="0.3">
      <c r="A315" s="76"/>
      <c r="B315" s="123"/>
      <c r="C315" s="53"/>
      <c r="D315" s="29"/>
      <c r="E315" s="20"/>
      <c r="F315" s="60" t="s">
        <v>39</v>
      </c>
      <c r="G315" s="36">
        <v>13</v>
      </c>
      <c r="H315" s="128">
        <f t="shared" si="5"/>
        <v>113100</v>
      </c>
      <c r="I315" s="90"/>
      <c r="J315" s="27"/>
      <c r="K315" s="291"/>
    </row>
    <row r="316" spans="1:11" x14ac:dyDescent="0.3">
      <c r="A316" s="76"/>
      <c r="B316" s="123"/>
      <c r="C316" s="20"/>
      <c r="D316" s="30"/>
      <c r="E316" s="20"/>
      <c r="F316" s="60" t="s">
        <v>41</v>
      </c>
      <c r="G316" s="327">
        <v>16</v>
      </c>
      <c r="H316" s="128">
        <f t="shared" si="5"/>
        <v>139200</v>
      </c>
      <c r="I316" s="25"/>
      <c r="J316" s="27"/>
      <c r="K316" s="291"/>
    </row>
    <row r="317" spans="1:11" x14ac:dyDescent="0.3">
      <c r="A317" s="76"/>
      <c r="B317" s="124"/>
      <c r="C317" s="20"/>
      <c r="D317" s="30"/>
      <c r="E317" s="20"/>
      <c r="F317" s="20" t="s">
        <v>49</v>
      </c>
      <c r="G317" s="308">
        <v>11</v>
      </c>
      <c r="H317" s="128">
        <f t="shared" si="5"/>
        <v>95700</v>
      </c>
      <c r="I317" s="71"/>
      <c r="J317" s="72"/>
      <c r="K317" s="282"/>
    </row>
    <row r="318" spans="1:11" x14ac:dyDescent="0.3">
      <c r="A318" s="76"/>
      <c r="B318" s="123"/>
      <c r="C318" s="20"/>
      <c r="D318" s="30"/>
      <c r="E318" s="20"/>
      <c r="F318" s="53" t="s">
        <v>40</v>
      </c>
      <c r="G318" s="308">
        <v>15</v>
      </c>
      <c r="H318" s="128">
        <f t="shared" si="5"/>
        <v>130500</v>
      </c>
      <c r="I318" s="71"/>
      <c r="J318" s="72"/>
      <c r="K318" s="282"/>
    </row>
    <row r="319" spans="1:11" x14ac:dyDescent="0.3">
      <c r="A319" s="76"/>
      <c r="B319" s="123"/>
      <c r="C319" s="20"/>
      <c r="D319" s="30"/>
      <c r="E319" s="20"/>
      <c r="F319" s="53" t="s">
        <v>47</v>
      </c>
      <c r="G319" s="327">
        <v>7</v>
      </c>
      <c r="H319" s="128">
        <f t="shared" si="5"/>
        <v>60900</v>
      </c>
      <c r="I319" s="25"/>
      <c r="J319" s="72"/>
      <c r="K319" s="291"/>
    </row>
    <row r="320" spans="1:11" x14ac:dyDescent="0.3">
      <c r="A320" s="76"/>
      <c r="B320" s="123"/>
      <c r="C320" s="20"/>
      <c r="D320" s="30"/>
      <c r="E320" s="20"/>
      <c r="F320" s="53" t="s">
        <v>44</v>
      </c>
      <c r="G320" s="308">
        <v>6</v>
      </c>
      <c r="H320" s="128">
        <f t="shared" si="5"/>
        <v>52200</v>
      </c>
      <c r="I320" s="71"/>
      <c r="J320" s="72"/>
      <c r="K320" s="282"/>
    </row>
    <row r="321" spans="1:16" x14ac:dyDescent="0.3">
      <c r="A321" s="76"/>
      <c r="B321" s="123"/>
      <c r="C321" s="20"/>
      <c r="D321" s="30"/>
      <c r="E321" s="20"/>
      <c r="F321" s="53" t="s">
        <v>45</v>
      </c>
      <c r="G321" s="308">
        <v>7</v>
      </c>
      <c r="H321" s="128">
        <f t="shared" si="5"/>
        <v>60900</v>
      </c>
      <c r="I321" s="71"/>
      <c r="J321" s="72"/>
      <c r="K321" s="282"/>
    </row>
    <row r="322" spans="1:16" x14ac:dyDescent="0.3">
      <c r="A322" s="76"/>
      <c r="B322" s="123"/>
      <c r="C322" s="20"/>
      <c r="D322" s="30"/>
      <c r="E322" s="20"/>
      <c r="F322" s="53" t="s">
        <v>38</v>
      </c>
      <c r="G322" s="308">
        <v>13</v>
      </c>
      <c r="H322" s="128">
        <f t="shared" si="5"/>
        <v>113100</v>
      </c>
      <c r="I322" s="71"/>
      <c r="J322" s="72"/>
      <c r="K322" s="282"/>
    </row>
    <row r="323" spans="1:16" x14ac:dyDescent="0.3">
      <c r="A323" s="76"/>
      <c r="B323" s="116"/>
      <c r="C323" s="20"/>
      <c r="D323" s="30"/>
      <c r="E323" s="20"/>
      <c r="F323" s="53" t="s">
        <v>43</v>
      </c>
      <c r="G323" s="308">
        <v>5</v>
      </c>
      <c r="H323" s="128">
        <f t="shared" si="5"/>
        <v>43500</v>
      </c>
      <c r="I323" s="30"/>
      <c r="J323" s="29"/>
      <c r="K323" s="282"/>
    </row>
    <row r="324" spans="1:16" x14ac:dyDescent="0.3">
      <c r="A324" s="203"/>
      <c r="B324" s="129"/>
      <c r="C324" s="129"/>
      <c r="D324" s="178"/>
      <c r="E324" s="129"/>
      <c r="F324" s="182" t="s">
        <v>46</v>
      </c>
      <c r="G324" s="325">
        <v>12</v>
      </c>
      <c r="H324" s="128">
        <f t="shared" si="5"/>
        <v>104400</v>
      </c>
      <c r="I324" s="178"/>
      <c r="J324" s="155"/>
      <c r="K324" s="296"/>
    </row>
    <row r="325" spans="1:16" x14ac:dyDescent="0.3">
      <c r="A325" s="76"/>
      <c r="B325" s="123"/>
      <c r="C325" s="20"/>
      <c r="D325" s="30"/>
      <c r="E325" s="20"/>
      <c r="F325" s="53" t="s">
        <v>36</v>
      </c>
      <c r="G325" s="308">
        <v>6</v>
      </c>
      <c r="H325" s="128">
        <f t="shared" si="5"/>
        <v>52200</v>
      </c>
      <c r="I325" s="71"/>
      <c r="J325" s="72"/>
      <c r="K325" s="282"/>
    </row>
    <row r="326" spans="1:16" x14ac:dyDescent="0.3">
      <c r="A326" s="76"/>
      <c r="B326" s="123"/>
      <c r="C326" s="20"/>
      <c r="D326" s="30"/>
      <c r="E326" s="20"/>
      <c r="F326" s="53" t="s">
        <v>51</v>
      </c>
      <c r="G326" s="308">
        <v>4</v>
      </c>
      <c r="H326" s="128">
        <f t="shared" si="5"/>
        <v>34800</v>
      </c>
      <c r="I326" s="71"/>
      <c r="J326" s="72"/>
      <c r="K326" s="282"/>
    </row>
    <row r="327" spans="1:16" x14ac:dyDescent="0.3">
      <c r="A327" s="203"/>
      <c r="B327" s="184"/>
      <c r="C327" s="129"/>
      <c r="D327" s="178"/>
      <c r="E327" s="129"/>
      <c r="F327" s="182"/>
      <c r="G327" s="326"/>
      <c r="H327" s="185"/>
      <c r="I327" s="186"/>
      <c r="J327" s="187"/>
      <c r="K327" s="296"/>
    </row>
    <row r="328" spans="1:16" x14ac:dyDescent="0.3">
      <c r="A328" s="203"/>
      <c r="B328" s="184"/>
      <c r="C328" s="129"/>
      <c r="D328" s="178"/>
      <c r="E328" s="129"/>
      <c r="F328" s="182"/>
      <c r="G328" s="326"/>
      <c r="H328" s="185"/>
      <c r="I328" s="186"/>
      <c r="J328" s="187"/>
      <c r="K328" s="296"/>
    </row>
    <row r="329" spans="1:16" x14ac:dyDescent="0.3">
      <c r="A329" s="200"/>
      <c r="B329" s="151"/>
      <c r="C329" s="40"/>
      <c r="D329" s="65"/>
      <c r="E329" s="40"/>
      <c r="F329" s="63"/>
      <c r="G329" s="310"/>
      <c r="H329" s="41"/>
      <c r="I329" s="183"/>
      <c r="J329" s="152"/>
      <c r="K329" s="292"/>
    </row>
    <row r="330" spans="1:16" x14ac:dyDescent="0.3">
      <c r="F330" s="45" t="s">
        <v>54</v>
      </c>
    </row>
    <row r="331" spans="1:16" x14ac:dyDescent="0.3">
      <c r="A331" s="783" t="s">
        <v>93</v>
      </c>
      <c r="B331" s="783"/>
      <c r="C331" s="783"/>
      <c r="D331" s="783"/>
      <c r="E331" s="783"/>
      <c r="F331" s="783"/>
      <c r="G331" s="783"/>
      <c r="H331" s="783"/>
      <c r="I331" s="783"/>
      <c r="J331" s="783"/>
      <c r="K331" s="783"/>
    </row>
    <row r="332" spans="1:16" x14ac:dyDescent="0.3">
      <c r="A332" s="783" t="s">
        <v>0</v>
      </c>
      <c r="B332" s="783"/>
      <c r="C332" s="783"/>
      <c r="D332" s="783"/>
      <c r="E332" s="783"/>
      <c r="F332" s="783"/>
      <c r="G332" s="783"/>
      <c r="H332" s="783"/>
      <c r="I332" s="783"/>
      <c r="J332" s="783"/>
      <c r="K332" s="783"/>
    </row>
    <row r="333" spans="1:16" x14ac:dyDescent="0.3">
      <c r="A333" s="809" t="s">
        <v>24</v>
      </c>
      <c r="B333" s="809"/>
      <c r="C333" s="809"/>
      <c r="D333" s="809"/>
      <c r="E333" s="809"/>
      <c r="F333" s="809"/>
      <c r="G333" s="809"/>
      <c r="H333" s="809"/>
      <c r="I333" s="809"/>
      <c r="J333" s="809"/>
      <c r="K333" s="809"/>
    </row>
    <row r="334" spans="1:16" x14ac:dyDescent="0.3">
      <c r="A334" s="214" t="s">
        <v>105</v>
      </c>
      <c r="B334" s="215"/>
      <c r="C334" s="215"/>
      <c r="D334" s="215"/>
      <c r="E334" s="215"/>
      <c r="F334" s="215"/>
      <c r="G334" s="295"/>
      <c r="H334" s="215"/>
      <c r="I334" s="215"/>
      <c r="J334" s="215"/>
      <c r="K334" s="295"/>
      <c r="M334" s="43"/>
      <c r="N334" s="43"/>
      <c r="O334" s="43"/>
    </row>
    <row r="335" spans="1:16" x14ac:dyDescent="0.3">
      <c r="A335" s="830" t="s">
        <v>115</v>
      </c>
      <c r="B335" s="831"/>
      <c r="C335" s="831"/>
      <c r="D335" s="159"/>
      <c r="E335" s="3"/>
      <c r="M335" s="160"/>
      <c r="N335" s="43"/>
      <c r="O335" s="43"/>
    </row>
    <row r="336" spans="1:16" x14ac:dyDescent="0.3">
      <c r="A336" s="832" t="s">
        <v>116</v>
      </c>
      <c r="B336" s="833"/>
      <c r="C336" s="833"/>
      <c r="D336" s="833"/>
      <c r="E336" s="4"/>
      <c r="H336" s="44"/>
      <c r="M336" s="160"/>
      <c r="N336" s="43"/>
      <c r="O336" s="43"/>
      <c r="P336" s="43"/>
    </row>
    <row r="337" spans="1:15" x14ac:dyDescent="0.3">
      <c r="A337" s="828" t="s">
        <v>130</v>
      </c>
      <c r="B337" s="829"/>
      <c r="C337" s="829"/>
      <c r="D337" s="159"/>
      <c r="E337" s="4"/>
      <c r="F337" s="4"/>
      <c r="M337" s="160"/>
      <c r="N337" s="43"/>
      <c r="O337" s="43"/>
    </row>
    <row r="338" spans="1:15" x14ac:dyDescent="0.3">
      <c r="A338" s="138" t="s">
        <v>2</v>
      </c>
      <c r="B338" s="5" t="s">
        <v>3</v>
      </c>
      <c r="C338" s="795" t="s">
        <v>4</v>
      </c>
      <c r="D338" s="796"/>
      <c r="E338" s="796"/>
      <c r="F338" s="797"/>
      <c r="G338" s="6" t="s">
        <v>5</v>
      </c>
      <c r="H338" s="6" t="s">
        <v>6</v>
      </c>
      <c r="I338" s="48" t="s">
        <v>7</v>
      </c>
      <c r="J338" s="5" t="s">
        <v>8</v>
      </c>
      <c r="K338" s="288" t="s">
        <v>9</v>
      </c>
      <c r="M338" s="160"/>
      <c r="N338" s="43"/>
      <c r="O338" s="43"/>
    </row>
    <row r="339" spans="1:15" x14ac:dyDescent="0.3">
      <c r="A339" s="153"/>
      <c r="B339" s="14"/>
      <c r="C339" s="11" t="s">
        <v>10</v>
      </c>
      <c r="D339" s="12" t="s">
        <v>11</v>
      </c>
      <c r="E339" s="11" t="s">
        <v>12</v>
      </c>
      <c r="F339" s="12" t="s">
        <v>13</v>
      </c>
      <c r="G339" s="49"/>
      <c r="H339" s="49" t="s">
        <v>14</v>
      </c>
      <c r="I339" s="15"/>
      <c r="J339" s="134"/>
      <c r="K339" s="289"/>
      <c r="M339" s="160"/>
      <c r="N339" s="43"/>
      <c r="O339" s="43"/>
    </row>
    <row r="340" spans="1:15" x14ac:dyDescent="0.3">
      <c r="A340" s="96">
        <v>13</v>
      </c>
      <c r="B340" s="120" t="s">
        <v>131</v>
      </c>
      <c r="C340" s="16"/>
      <c r="D340" s="70"/>
      <c r="E340" s="16"/>
      <c r="F340" s="51"/>
      <c r="G340" s="306" t="s">
        <v>132</v>
      </c>
      <c r="H340" s="75">
        <v>417600</v>
      </c>
      <c r="I340" s="179" t="s">
        <v>287</v>
      </c>
      <c r="J340" s="69">
        <v>1</v>
      </c>
      <c r="K340" s="290" t="s">
        <v>242</v>
      </c>
      <c r="M340" s="160"/>
      <c r="N340" s="43"/>
      <c r="O340" s="43"/>
    </row>
    <row r="341" spans="1:15" x14ac:dyDescent="0.3">
      <c r="A341" s="76"/>
      <c r="B341" s="101" t="s">
        <v>207</v>
      </c>
      <c r="C341" s="20"/>
      <c r="D341" s="30"/>
      <c r="E341" s="20"/>
      <c r="F341" s="60" t="s">
        <v>37</v>
      </c>
      <c r="G341" s="327">
        <v>4</v>
      </c>
      <c r="H341" s="31">
        <f>G341*8700</f>
        <v>34800</v>
      </c>
      <c r="I341" s="25"/>
      <c r="J341" s="29"/>
      <c r="K341" s="282"/>
      <c r="M341" s="160"/>
      <c r="N341" s="43"/>
      <c r="O341" s="43"/>
    </row>
    <row r="342" spans="1:15" x14ac:dyDescent="0.3">
      <c r="A342" s="76"/>
      <c r="B342" s="101"/>
      <c r="C342" s="20"/>
      <c r="D342" s="30"/>
      <c r="E342" s="20"/>
      <c r="F342" s="60" t="s">
        <v>50</v>
      </c>
      <c r="G342" s="309">
        <v>3</v>
      </c>
      <c r="H342" s="329">
        <f t="shared" ref="H342:H356" si="6">G342*8700</f>
        <v>26100</v>
      </c>
      <c r="I342" s="29"/>
      <c r="J342" s="29"/>
      <c r="K342" s="282"/>
      <c r="M342" s="160"/>
      <c r="N342" s="43"/>
      <c r="O342" s="43"/>
    </row>
    <row r="343" spans="1:15" x14ac:dyDescent="0.3">
      <c r="A343" s="76"/>
      <c r="B343" s="101"/>
      <c r="C343" s="20"/>
      <c r="D343" s="30"/>
      <c r="E343" s="20"/>
      <c r="F343" s="60" t="s">
        <v>48</v>
      </c>
      <c r="G343" s="309">
        <v>2</v>
      </c>
      <c r="H343" s="130">
        <f t="shared" si="6"/>
        <v>17400</v>
      </c>
      <c r="I343" s="29"/>
      <c r="J343" s="29"/>
      <c r="K343" s="282"/>
      <c r="M343" s="160"/>
      <c r="N343" s="43"/>
      <c r="O343" s="43"/>
    </row>
    <row r="344" spans="1:15" x14ac:dyDescent="0.3">
      <c r="A344" s="76"/>
      <c r="B344" s="101"/>
      <c r="C344" s="20"/>
      <c r="D344" s="30"/>
      <c r="E344" s="20"/>
      <c r="F344" s="60" t="s">
        <v>42</v>
      </c>
      <c r="G344" s="309">
        <v>4</v>
      </c>
      <c r="H344" s="130">
        <f t="shared" si="6"/>
        <v>34800</v>
      </c>
      <c r="I344" s="29"/>
      <c r="J344" s="29"/>
      <c r="K344" s="282"/>
      <c r="M344" s="160"/>
      <c r="N344" s="43"/>
      <c r="O344" s="43"/>
    </row>
    <row r="345" spans="1:15" x14ac:dyDescent="0.3">
      <c r="A345" s="76"/>
      <c r="B345" s="101"/>
      <c r="C345" s="20"/>
      <c r="D345" s="30"/>
      <c r="E345" s="20"/>
      <c r="F345" s="60" t="s">
        <v>39</v>
      </c>
      <c r="G345" s="309">
        <v>4</v>
      </c>
      <c r="H345" s="130">
        <f t="shared" si="6"/>
        <v>34800</v>
      </c>
      <c r="I345" s="29"/>
      <c r="J345" s="29"/>
      <c r="K345" s="282"/>
      <c r="M345" s="132"/>
      <c r="N345" s="43"/>
      <c r="O345" s="43"/>
    </row>
    <row r="346" spans="1:15" x14ac:dyDescent="0.3">
      <c r="A346" s="76"/>
      <c r="B346" s="101"/>
      <c r="C346" s="20"/>
      <c r="D346" s="30"/>
      <c r="E346" s="20"/>
      <c r="F346" s="60" t="s">
        <v>41</v>
      </c>
      <c r="G346" s="309">
        <v>5</v>
      </c>
      <c r="H346" s="31">
        <f t="shared" si="6"/>
        <v>43500</v>
      </c>
      <c r="I346" s="29"/>
      <c r="J346" s="29"/>
      <c r="K346" s="282"/>
      <c r="M346" s="132"/>
      <c r="N346" s="43"/>
      <c r="O346" s="43"/>
    </row>
    <row r="347" spans="1:15" x14ac:dyDescent="0.3">
      <c r="A347" s="76"/>
      <c r="B347" s="101"/>
      <c r="C347" s="20"/>
      <c r="D347" s="30"/>
      <c r="E347" s="20"/>
      <c r="F347" s="60" t="s">
        <v>49</v>
      </c>
      <c r="G347" s="309">
        <v>3</v>
      </c>
      <c r="H347" s="329">
        <f t="shared" si="6"/>
        <v>26100</v>
      </c>
      <c r="I347" s="29"/>
      <c r="J347" s="29"/>
      <c r="K347" s="282"/>
      <c r="M347" s="133"/>
      <c r="N347" s="43"/>
      <c r="O347" s="43"/>
    </row>
    <row r="348" spans="1:15" x14ac:dyDescent="0.3">
      <c r="A348" s="76"/>
      <c r="B348" s="101"/>
      <c r="C348" s="20"/>
      <c r="D348" s="35"/>
      <c r="E348" s="20"/>
      <c r="F348" s="60" t="s">
        <v>40</v>
      </c>
      <c r="G348" s="309">
        <v>4</v>
      </c>
      <c r="H348" s="130">
        <f t="shared" si="6"/>
        <v>34800</v>
      </c>
      <c r="I348" s="29"/>
      <c r="J348" s="29"/>
      <c r="K348" s="282"/>
      <c r="M348" s="132"/>
      <c r="N348" s="43"/>
      <c r="O348" s="43"/>
    </row>
    <row r="349" spans="1:15" x14ac:dyDescent="0.3">
      <c r="A349" s="76"/>
      <c r="B349" s="101"/>
      <c r="C349" s="20"/>
      <c r="D349" s="30"/>
      <c r="E349" s="20"/>
      <c r="F349" s="21" t="s">
        <v>47</v>
      </c>
      <c r="G349" s="309">
        <v>2</v>
      </c>
      <c r="H349" s="31">
        <f t="shared" si="6"/>
        <v>17400</v>
      </c>
      <c r="I349" s="29"/>
      <c r="J349" s="29"/>
      <c r="K349" s="282"/>
      <c r="M349" s="132"/>
      <c r="N349" s="43"/>
      <c r="O349" s="43"/>
    </row>
    <row r="350" spans="1:15" x14ac:dyDescent="0.3">
      <c r="A350" s="76"/>
      <c r="B350" s="101"/>
      <c r="C350" s="20"/>
      <c r="D350" s="30"/>
      <c r="E350" s="20"/>
      <c r="F350" s="20" t="s">
        <v>44</v>
      </c>
      <c r="G350" s="309">
        <v>2</v>
      </c>
      <c r="H350" s="31">
        <f t="shared" si="6"/>
        <v>17400</v>
      </c>
      <c r="I350" s="29"/>
      <c r="J350" s="29"/>
      <c r="K350" s="282"/>
      <c r="M350" s="43"/>
      <c r="N350" s="43"/>
      <c r="O350" s="43"/>
    </row>
    <row r="351" spans="1:15" x14ac:dyDescent="0.3">
      <c r="A351" s="76"/>
      <c r="B351" s="101"/>
      <c r="C351" s="20"/>
      <c r="D351" s="30"/>
      <c r="E351" s="20"/>
      <c r="F351" s="20" t="s">
        <v>45</v>
      </c>
      <c r="G351" s="309">
        <v>2</v>
      </c>
      <c r="H351" s="31">
        <f t="shared" si="6"/>
        <v>17400</v>
      </c>
      <c r="I351" s="29"/>
      <c r="J351" s="29"/>
      <c r="K351" s="282"/>
      <c r="M351" s="43"/>
      <c r="N351" s="43"/>
      <c r="O351" s="121"/>
    </row>
    <row r="352" spans="1:15" x14ac:dyDescent="0.3">
      <c r="A352" s="76"/>
      <c r="B352" s="20"/>
      <c r="C352" s="20"/>
      <c r="D352" s="30"/>
      <c r="E352" s="20"/>
      <c r="F352" s="20" t="s">
        <v>38</v>
      </c>
      <c r="G352" s="308">
        <v>4</v>
      </c>
      <c r="H352" s="329">
        <f t="shared" si="6"/>
        <v>34800</v>
      </c>
      <c r="I352" s="32"/>
      <c r="J352" s="29"/>
      <c r="K352" s="282"/>
    </row>
    <row r="353" spans="1:11" x14ac:dyDescent="0.3">
      <c r="A353" s="76"/>
      <c r="B353" s="101"/>
      <c r="C353" s="20"/>
      <c r="D353" s="30"/>
      <c r="E353" s="20"/>
      <c r="F353" s="20" t="s">
        <v>43</v>
      </c>
      <c r="G353" s="308">
        <v>2</v>
      </c>
      <c r="H353" s="31">
        <f t="shared" si="6"/>
        <v>17400</v>
      </c>
      <c r="I353" s="29"/>
      <c r="J353" s="29"/>
      <c r="K353" s="282"/>
    </row>
    <row r="354" spans="1:11" x14ac:dyDescent="0.3">
      <c r="A354" s="76"/>
      <c r="B354" s="73"/>
      <c r="C354" s="20"/>
      <c r="D354" s="30"/>
      <c r="E354" s="20"/>
      <c r="F354" s="20" t="s">
        <v>46</v>
      </c>
      <c r="G354" s="36">
        <v>4</v>
      </c>
      <c r="H354" s="31">
        <f t="shared" si="6"/>
        <v>34800</v>
      </c>
      <c r="I354" s="29"/>
      <c r="J354" s="29"/>
      <c r="K354" s="282"/>
    </row>
    <row r="355" spans="1:11" x14ac:dyDescent="0.3">
      <c r="A355" s="76"/>
      <c r="B355" s="20"/>
      <c r="C355" s="20"/>
      <c r="D355" s="30"/>
      <c r="E355" s="20"/>
      <c r="F355" s="20" t="s">
        <v>36</v>
      </c>
      <c r="G355" s="308">
        <v>2</v>
      </c>
      <c r="H355" s="329">
        <f t="shared" si="6"/>
        <v>17400</v>
      </c>
      <c r="I355" s="29"/>
      <c r="J355" s="29"/>
      <c r="K355" s="282"/>
    </row>
    <row r="356" spans="1:11" x14ac:dyDescent="0.3">
      <c r="A356" s="76"/>
      <c r="B356" s="87"/>
      <c r="C356" s="20"/>
      <c r="D356" s="30"/>
      <c r="E356" s="20"/>
      <c r="F356" s="20" t="s">
        <v>51</v>
      </c>
      <c r="G356" s="308">
        <v>1</v>
      </c>
      <c r="H356" s="130">
        <f t="shared" si="6"/>
        <v>8700</v>
      </c>
      <c r="I356" s="29"/>
      <c r="J356" s="29"/>
      <c r="K356" s="282"/>
    </row>
    <row r="357" spans="1:11" x14ac:dyDescent="0.3">
      <c r="A357" s="76"/>
      <c r="B357" s="20"/>
      <c r="C357" s="20"/>
      <c r="D357" s="30"/>
      <c r="E357" s="20"/>
      <c r="F357" s="21"/>
      <c r="G357" s="308"/>
      <c r="H357" s="31"/>
      <c r="I357" s="30"/>
      <c r="J357" s="29"/>
      <c r="K357" s="282"/>
    </row>
    <row r="358" spans="1:11" x14ac:dyDescent="0.3">
      <c r="A358" s="200"/>
      <c r="B358" s="40"/>
      <c r="C358" s="40"/>
      <c r="D358" s="65"/>
      <c r="E358" s="40"/>
      <c r="F358" s="39"/>
      <c r="G358" s="310"/>
      <c r="H358" s="41"/>
      <c r="I358" s="65"/>
      <c r="J358" s="80"/>
      <c r="K358" s="292"/>
    </row>
    <row r="360" spans="1:11" x14ac:dyDescent="0.3">
      <c r="F360" s="43" t="s">
        <v>191</v>
      </c>
    </row>
    <row r="361" spans="1:11" x14ac:dyDescent="0.3">
      <c r="A361" s="783" t="s">
        <v>93</v>
      </c>
      <c r="B361" s="783"/>
      <c r="C361" s="783"/>
      <c r="D361" s="783"/>
      <c r="E361" s="783"/>
      <c r="F361" s="783"/>
      <c r="G361" s="783"/>
      <c r="H361" s="783"/>
      <c r="I361" s="783"/>
      <c r="J361" s="783"/>
      <c r="K361" s="783"/>
    </row>
    <row r="362" spans="1:11" x14ac:dyDescent="0.3">
      <c r="A362" s="783" t="s">
        <v>0</v>
      </c>
      <c r="B362" s="783"/>
      <c r="C362" s="783"/>
      <c r="D362" s="783"/>
      <c r="E362" s="783"/>
      <c r="F362" s="783"/>
      <c r="G362" s="783"/>
      <c r="H362" s="783"/>
      <c r="I362" s="783"/>
      <c r="J362" s="783"/>
      <c r="K362" s="783"/>
    </row>
    <row r="363" spans="1:11" x14ac:dyDescent="0.3">
      <c r="A363" s="226" t="s">
        <v>24</v>
      </c>
      <c r="B363" s="226"/>
      <c r="C363" s="226"/>
      <c r="D363" s="226"/>
      <c r="E363" s="226"/>
      <c r="F363" s="226"/>
      <c r="G363" s="298"/>
      <c r="H363" s="226"/>
      <c r="I363" s="226"/>
      <c r="J363" s="226"/>
      <c r="K363" s="298"/>
    </row>
    <row r="364" spans="1:11" x14ac:dyDescent="0.3">
      <c r="A364" s="846" t="s">
        <v>105</v>
      </c>
      <c r="B364" s="846"/>
      <c r="C364" s="846"/>
      <c r="D364" s="846"/>
      <c r="E364" s="846"/>
      <c r="F364" s="846"/>
      <c r="G364" s="846"/>
      <c r="H364" s="846"/>
      <c r="I364" s="846"/>
      <c r="J364" s="846"/>
      <c r="K364" s="846"/>
    </row>
    <row r="365" spans="1:11" x14ac:dyDescent="0.3">
      <c r="A365" s="824" t="s">
        <v>79</v>
      </c>
      <c r="B365" s="825"/>
      <c r="C365" s="825"/>
      <c r="D365" s="825"/>
      <c r="E365" s="825"/>
      <c r="F365" s="825"/>
      <c r="G365" s="825"/>
      <c r="H365" s="825"/>
      <c r="I365" s="825"/>
      <c r="J365" s="825"/>
      <c r="K365" s="825"/>
    </row>
    <row r="366" spans="1:11" x14ac:dyDescent="0.3">
      <c r="A366" s="824" t="s">
        <v>61</v>
      </c>
      <c r="B366" s="825"/>
      <c r="C366" s="825"/>
      <c r="D366" s="825"/>
      <c r="E366" s="825"/>
      <c r="F366" s="825"/>
      <c r="G366" s="825"/>
      <c r="H366" s="825"/>
      <c r="I366" s="825"/>
      <c r="J366" s="825"/>
      <c r="K366" s="825"/>
    </row>
    <row r="367" spans="1:11" x14ac:dyDescent="0.3">
      <c r="A367" s="141" t="s">
        <v>62</v>
      </c>
      <c r="B367" s="4"/>
      <c r="C367" s="4"/>
      <c r="D367" s="141"/>
      <c r="E367" s="4"/>
      <c r="F367" s="4"/>
      <c r="G367" s="328"/>
      <c r="H367" s="112"/>
      <c r="I367" s="4"/>
      <c r="J367" s="141"/>
      <c r="K367" s="141"/>
    </row>
    <row r="368" spans="1:11" x14ac:dyDescent="0.3">
      <c r="A368" s="138" t="s">
        <v>2</v>
      </c>
      <c r="B368" s="5" t="s">
        <v>3</v>
      </c>
      <c r="C368" s="795" t="s">
        <v>4</v>
      </c>
      <c r="D368" s="796"/>
      <c r="E368" s="796"/>
      <c r="F368" s="797"/>
      <c r="G368" s="6" t="s">
        <v>5</v>
      </c>
      <c r="H368" s="6" t="s">
        <v>6</v>
      </c>
      <c r="I368" s="48" t="s">
        <v>7</v>
      </c>
      <c r="J368" s="5" t="s">
        <v>8</v>
      </c>
      <c r="K368" s="288" t="s">
        <v>9</v>
      </c>
    </row>
    <row r="369" spans="1:11" x14ac:dyDescent="0.3">
      <c r="A369" s="153"/>
      <c r="B369" s="14"/>
      <c r="C369" s="11" t="s">
        <v>10</v>
      </c>
      <c r="D369" s="12" t="s">
        <v>11</v>
      </c>
      <c r="E369" s="11" t="s">
        <v>12</v>
      </c>
      <c r="F369" s="12" t="s">
        <v>13</v>
      </c>
      <c r="G369" s="49"/>
      <c r="H369" s="49" t="s">
        <v>14</v>
      </c>
      <c r="I369" s="15"/>
      <c r="J369" s="134"/>
      <c r="K369" s="289"/>
    </row>
    <row r="370" spans="1:11" x14ac:dyDescent="0.3">
      <c r="A370" s="69">
        <v>14</v>
      </c>
      <c r="B370" s="24" t="s">
        <v>108</v>
      </c>
      <c r="C370" s="17"/>
      <c r="D370" s="69"/>
      <c r="E370" s="16"/>
      <c r="F370" s="51"/>
      <c r="G370" s="306" t="s">
        <v>110</v>
      </c>
      <c r="H370" s="18">
        <v>8515850</v>
      </c>
      <c r="I370" s="27" t="s">
        <v>294</v>
      </c>
      <c r="J370" s="27">
        <v>2</v>
      </c>
      <c r="K370" s="290" t="s">
        <v>242</v>
      </c>
    </row>
    <row r="371" spans="1:11" x14ac:dyDescent="0.3">
      <c r="A371" s="29"/>
      <c r="B371" s="24" t="s">
        <v>471</v>
      </c>
      <c r="C371" s="21"/>
      <c r="D371" s="29"/>
      <c r="E371" s="20"/>
      <c r="F371" s="60" t="s">
        <v>37</v>
      </c>
      <c r="G371" s="307">
        <v>12</v>
      </c>
      <c r="H371" s="128">
        <f>G371*41950</f>
        <v>503400</v>
      </c>
      <c r="I371" s="30"/>
      <c r="J371" s="29"/>
      <c r="K371" s="291"/>
    </row>
    <row r="372" spans="1:11" x14ac:dyDescent="0.3">
      <c r="A372" s="76"/>
      <c r="B372" s="20"/>
      <c r="C372" s="21"/>
      <c r="D372" s="29"/>
      <c r="E372" s="20"/>
      <c r="F372" s="60" t="s">
        <v>50</v>
      </c>
      <c r="G372" s="314">
        <v>12</v>
      </c>
      <c r="H372" s="128">
        <f t="shared" ref="H372:H380" si="7">G372*41950</f>
        <v>503400</v>
      </c>
      <c r="I372" s="25"/>
      <c r="J372" s="125"/>
      <c r="K372" s="291"/>
    </row>
    <row r="373" spans="1:11" x14ac:dyDescent="0.3">
      <c r="A373" s="76"/>
      <c r="B373" s="53"/>
      <c r="C373" s="20"/>
      <c r="D373" s="29"/>
      <c r="E373" s="20"/>
      <c r="F373" s="60" t="s">
        <v>48</v>
      </c>
      <c r="G373" s="308">
        <v>10</v>
      </c>
      <c r="H373" s="128">
        <f t="shared" si="7"/>
        <v>419500</v>
      </c>
      <c r="I373" s="30"/>
      <c r="J373" s="29"/>
      <c r="K373" s="282"/>
    </row>
    <row r="374" spans="1:11" x14ac:dyDescent="0.3">
      <c r="A374" s="76"/>
      <c r="B374" s="20"/>
      <c r="C374" s="21"/>
      <c r="D374" s="29"/>
      <c r="E374" s="20"/>
      <c r="F374" s="60" t="s">
        <v>42</v>
      </c>
      <c r="G374" s="308">
        <v>21</v>
      </c>
      <c r="H374" s="128">
        <f t="shared" si="7"/>
        <v>880950</v>
      </c>
      <c r="I374" s="30"/>
      <c r="J374" s="29"/>
      <c r="K374" s="282"/>
    </row>
    <row r="375" spans="1:11" x14ac:dyDescent="0.3">
      <c r="A375" s="76"/>
      <c r="B375" s="20"/>
      <c r="C375" s="21"/>
      <c r="D375" s="29"/>
      <c r="E375" s="20"/>
      <c r="F375" s="60" t="s">
        <v>39</v>
      </c>
      <c r="G375" s="309">
        <v>18</v>
      </c>
      <c r="H375" s="128">
        <f t="shared" si="7"/>
        <v>755100</v>
      </c>
      <c r="I375" s="90"/>
      <c r="J375" s="27"/>
      <c r="K375" s="291"/>
    </row>
    <row r="376" spans="1:11" x14ac:dyDescent="0.3">
      <c r="A376" s="76"/>
      <c r="B376" s="20"/>
      <c r="C376" s="21"/>
      <c r="D376" s="29"/>
      <c r="E376" s="20"/>
      <c r="F376" s="60" t="s">
        <v>41</v>
      </c>
      <c r="G376" s="314">
        <v>24</v>
      </c>
      <c r="H376" s="128">
        <f>G376*41950</f>
        <v>1006800</v>
      </c>
      <c r="I376" s="25"/>
      <c r="J376" s="125"/>
      <c r="K376" s="291"/>
    </row>
    <row r="377" spans="1:11" x14ac:dyDescent="0.3">
      <c r="A377" s="76"/>
      <c r="B377" s="73"/>
      <c r="C377" s="21"/>
      <c r="D377" s="29"/>
      <c r="E377" s="20"/>
      <c r="F377" s="60" t="s">
        <v>49</v>
      </c>
      <c r="G377" s="308">
        <v>15</v>
      </c>
      <c r="H377" s="128">
        <f t="shared" si="7"/>
        <v>629250</v>
      </c>
      <c r="I377" s="71"/>
      <c r="J377" s="72"/>
      <c r="K377" s="282"/>
    </row>
    <row r="378" spans="1:11" x14ac:dyDescent="0.3">
      <c r="A378" s="76"/>
      <c r="B378" s="20"/>
      <c r="C378" s="21"/>
      <c r="D378" s="29"/>
      <c r="E378" s="20"/>
      <c r="F378" s="60" t="s">
        <v>40</v>
      </c>
      <c r="G378" s="314">
        <v>19</v>
      </c>
      <c r="H378" s="128">
        <f t="shared" si="7"/>
        <v>797050</v>
      </c>
      <c r="I378" s="30"/>
      <c r="J378" s="27"/>
      <c r="K378" s="291"/>
    </row>
    <row r="379" spans="1:11" x14ac:dyDescent="0.3">
      <c r="A379" s="76"/>
      <c r="B379" s="20"/>
      <c r="C379" s="21"/>
      <c r="D379" s="29"/>
      <c r="E379" s="20"/>
      <c r="F379" s="20" t="s">
        <v>47</v>
      </c>
      <c r="G379" s="308">
        <v>8</v>
      </c>
      <c r="H379" s="128">
        <f t="shared" si="7"/>
        <v>335600</v>
      </c>
      <c r="I379" s="30"/>
      <c r="J379" s="29"/>
      <c r="K379" s="282"/>
    </row>
    <row r="380" spans="1:11" x14ac:dyDescent="0.3">
      <c r="A380" s="29"/>
      <c r="B380" s="126"/>
      <c r="C380" s="21"/>
      <c r="D380" s="29"/>
      <c r="E380" s="20"/>
      <c r="F380" s="20" t="s">
        <v>44</v>
      </c>
      <c r="G380" s="308">
        <v>7</v>
      </c>
      <c r="H380" s="128">
        <f t="shared" si="7"/>
        <v>293650</v>
      </c>
      <c r="I380" s="29"/>
      <c r="J380" s="29"/>
      <c r="K380" s="29"/>
    </row>
    <row r="381" spans="1:11" x14ac:dyDescent="0.3">
      <c r="A381" s="29"/>
      <c r="B381" s="20"/>
      <c r="C381" s="20"/>
      <c r="D381" s="29"/>
      <c r="E381" s="20"/>
      <c r="F381" s="20" t="s">
        <v>45</v>
      </c>
      <c r="G381" s="308">
        <v>9</v>
      </c>
      <c r="H381" s="128">
        <f t="shared" ref="H381:H386" si="8">G381*41950</f>
        <v>377550</v>
      </c>
      <c r="I381" s="29"/>
      <c r="J381" s="29"/>
      <c r="K381" s="29"/>
    </row>
    <row r="382" spans="1:11" x14ac:dyDescent="0.3">
      <c r="A382" s="29"/>
      <c r="B382" s="20"/>
      <c r="C382" s="20"/>
      <c r="D382" s="29"/>
      <c r="E382" s="20"/>
      <c r="F382" s="20" t="s">
        <v>38</v>
      </c>
      <c r="G382" s="308">
        <v>17</v>
      </c>
      <c r="H382" s="128">
        <f t="shared" si="8"/>
        <v>713150</v>
      </c>
      <c r="I382" s="20"/>
      <c r="J382" s="29"/>
      <c r="K382" s="29"/>
    </row>
    <row r="383" spans="1:11" x14ac:dyDescent="0.3">
      <c r="A383" s="29"/>
      <c r="B383" s="20"/>
      <c r="C383" s="20"/>
      <c r="D383" s="29"/>
      <c r="E383" s="20"/>
      <c r="F383" s="20" t="s">
        <v>43</v>
      </c>
      <c r="G383" s="308">
        <v>6</v>
      </c>
      <c r="H383" s="128">
        <f t="shared" si="8"/>
        <v>251700</v>
      </c>
      <c r="J383" s="29"/>
      <c r="K383" s="29"/>
    </row>
    <row r="384" spans="1:11" x14ac:dyDescent="0.3">
      <c r="A384" s="29"/>
      <c r="B384" s="20"/>
      <c r="C384" s="20"/>
      <c r="D384" s="29"/>
      <c r="E384" s="20"/>
      <c r="F384" s="20" t="s">
        <v>46</v>
      </c>
      <c r="G384" s="308">
        <v>14</v>
      </c>
      <c r="H384" s="128">
        <f t="shared" si="8"/>
        <v>587300</v>
      </c>
      <c r="J384" s="29"/>
      <c r="K384" s="29"/>
    </row>
    <row r="385" spans="1:16" x14ac:dyDescent="0.3">
      <c r="A385" s="29"/>
      <c r="B385" s="20"/>
      <c r="C385" s="20"/>
      <c r="D385" s="29"/>
      <c r="E385" s="20"/>
      <c r="F385" s="20" t="s">
        <v>36</v>
      </c>
      <c r="G385" s="308">
        <v>9</v>
      </c>
      <c r="H385" s="128">
        <f t="shared" si="8"/>
        <v>377550</v>
      </c>
      <c r="I385" s="20"/>
      <c r="J385" s="29"/>
      <c r="K385" s="29"/>
      <c r="P385" s="43"/>
    </row>
    <row r="386" spans="1:16" x14ac:dyDescent="0.3">
      <c r="A386" s="29"/>
      <c r="B386" s="20"/>
      <c r="C386" s="20"/>
      <c r="D386" s="29"/>
      <c r="E386" s="20"/>
      <c r="F386" s="129" t="s">
        <v>51</v>
      </c>
      <c r="G386" s="308">
        <v>2</v>
      </c>
      <c r="H386" s="128">
        <f t="shared" si="8"/>
        <v>83900</v>
      </c>
      <c r="I386" s="20"/>
      <c r="J386" s="29"/>
      <c r="K386" s="29"/>
    </row>
    <row r="387" spans="1:16" x14ac:dyDescent="0.3">
      <c r="A387" s="80"/>
      <c r="B387" s="40"/>
      <c r="C387" s="40"/>
      <c r="D387" s="80"/>
      <c r="E387" s="40"/>
      <c r="F387" s="40"/>
      <c r="G387" s="310"/>
      <c r="H387" s="41"/>
      <c r="I387" s="40"/>
      <c r="J387" s="80"/>
      <c r="K387" s="80"/>
    </row>
    <row r="388" spans="1:16" x14ac:dyDescent="0.3">
      <c r="A388" s="67"/>
      <c r="B388" s="43"/>
      <c r="C388" s="43"/>
      <c r="D388" s="67"/>
      <c r="E388" s="43"/>
      <c r="F388" s="43"/>
      <c r="G388" s="312"/>
      <c r="H388" s="44"/>
      <c r="I388" s="43"/>
      <c r="J388" s="67"/>
      <c r="K388" s="67"/>
    </row>
    <row r="389" spans="1:16" x14ac:dyDescent="0.3">
      <c r="A389" s="67"/>
      <c r="B389" s="43"/>
      <c r="C389" s="43"/>
      <c r="D389" s="67"/>
      <c r="E389" s="43"/>
      <c r="F389" s="43"/>
      <c r="G389" s="312"/>
      <c r="H389" s="44"/>
      <c r="I389" s="43"/>
      <c r="J389" s="67"/>
      <c r="K389" s="67"/>
    </row>
    <row r="390" spans="1:16" x14ac:dyDescent="0.3">
      <c r="F390" s="43" t="s">
        <v>192</v>
      </c>
    </row>
    <row r="391" spans="1:16" x14ac:dyDescent="0.3">
      <c r="A391" s="783" t="s">
        <v>93</v>
      </c>
      <c r="B391" s="783"/>
      <c r="C391" s="783"/>
      <c r="D391" s="783"/>
      <c r="E391" s="783"/>
      <c r="F391" s="783"/>
      <c r="G391" s="783"/>
      <c r="H391" s="783"/>
      <c r="I391" s="783"/>
      <c r="J391" s="783"/>
      <c r="K391" s="783"/>
    </row>
    <row r="392" spans="1:16" x14ac:dyDescent="0.3">
      <c r="A392" s="783" t="s">
        <v>0</v>
      </c>
      <c r="B392" s="783"/>
      <c r="C392" s="783"/>
      <c r="D392" s="783"/>
      <c r="E392" s="783"/>
      <c r="F392" s="783"/>
      <c r="G392" s="783"/>
      <c r="H392" s="783"/>
      <c r="I392" s="783"/>
      <c r="J392" s="783"/>
      <c r="K392" s="783"/>
    </row>
    <row r="393" spans="1:16" x14ac:dyDescent="0.3">
      <c r="A393" s="814" t="s">
        <v>24</v>
      </c>
      <c r="B393" s="814"/>
      <c r="C393" s="814"/>
      <c r="D393" s="814"/>
      <c r="E393" s="814"/>
      <c r="F393" s="814"/>
      <c r="G393" s="814"/>
      <c r="H393" s="814"/>
      <c r="I393" s="814"/>
      <c r="J393" s="814"/>
      <c r="K393" s="814"/>
    </row>
    <row r="394" spans="1:16" x14ac:dyDescent="0.3">
      <c r="A394" s="846" t="s">
        <v>105</v>
      </c>
      <c r="B394" s="846"/>
      <c r="C394" s="846"/>
      <c r="D394" s="846"/>
      <c r="E394" s="846"/>
      <c r="F394" s="846"/>
      <c r="G394" s="846"/>
      <c r="H394" s="846"/>
      <c r="I394" s="846"/>
      <c r="J394" s="846"/>
      <c r="K394" s="846"/>
    </row>
    <row r="395" spans="1:16" x14ac:dyDescent="0.3">
      <c r="A395" s="824" t="s">
        <v>121</v>
      </c>
      <c r="B395" s="825"/>
      <c r="C395" s="825"/>
      <c r="D395" s="825"/>
      <c r="E395" s="825"/>
      <c r="F395" s="825"/>
      <c r="G395" s="825"/>
      <c r="H395" s="825"/>
      <c r="I395" s="825"/>
      <c r="J395" s="825"/>
      <c r="K395" s="825"/>
    </row>
    <row r="396" spans="1:16" x14ac:dyDescent="0.3">
      <c r="A396" s="227" t="s">
        <v>122</v>
      </c>
      <c r="B396" s="228"/>
      <c r="C396" s="228"/>
      <c r="D396" s="228"/>
      <c r="E396" s="228"/>
      <c r="F396" s="228"/>
      <c r="G396" s="303"/>
      <c r="H396" s="228"/>
      <c r="I396" s="228"/>
      <c r="J396" s="228"/>
      <c r="K396" s="303"/>
    </row>
    <row r="397" spans="1:16" x14ac:dyDescent="0.3">
      <c r="A397" s="834" t="s">
        <v>123</v>
      </c>
      <c r="B397" s="834"/>
      <c r="C397" s="834"/>
      <c r="D397" s="834"/>
      <c r="E397" s="834"/>
      <c r="F397" s="834"/>
      <c r="G397" s="834"/>
      <c r="H397" s="834"/>
      <c r="I397" s="834"/>
      <c r="J397" s="834"/>
      <c r="K397" s="834"/>
    </row>
    <row r="398" spans="1:16" x14ac:dyDescent="0.3">
      <c r="A398" s="138" t="s">
        <v>2</v>
      </c>
      <c r="B398" s="5" t="s">
        <v>3</v>
      </c>
      <c r="C398" s="795" t="s">
        <v>4</v>
      </c>
      <c r="D398" s="796"/>
      <c r="E398" s="796"/>
      <c r="F398" s="797"/>
      <c r="G398" s="6" t="s">
        <v>5</v>
      </c>
      <c r="H398" s="6" t="s">
        <v>6</v>
      </c>
      <c r="I398" s="48" t="s">
        <v>7</v>
      </c>
      <c r="J398" s="5" t="s">
        <v>8</v>
      </c>
      <c r="K398" s="288" t="s">
        <v>9</v>
      </c>
      <c r="M398" s="43"/>
      <c r="N398" s="132"/>
      <c r="O398" s="44"/>
      <c r="P398" s="43"/>
    </row>
    <row r="399" spans="1:16" x14ac:dyDescent="0.3">
      <c r="A399" s="153"/>
      <c r="B399" s="14"/>
      <c r="C399" s="11" t="s">
        <v>10</v>
      </c>
      <c r="D399" s="12" t="s">
        <v>11</v>
      </c>
      <c r="E399" s="11" t="s">
        <v>12</v>
      </c>
      <c r="F399" s="12" t="s">
        <v>13</v>
      </c>
      <c r="G399" s="49"/>
      <c r="H399" s="49" t="s">
        <v>14</v>
      </c>
      <c r="I399" s="15"/>
      <c r="J399" s="134"/>
      <c r="K399" s="289"/>
      <c r="M399" s="43"/>
      <c r="N399" s="132"/>
      <c r="O399" s="160"/>
      <c r="P399" s="43"/>
    </row>
    <row r="400" spans="1:16" ht="20.25" x14ac:dyDescent="0.3">
      <c r="A400" s="69">
        <v>15</v>
      </c>
      <c r="B400" s="206" t="s">
        <v>124</v>
      </c>
      <c r="C400" s="17"/>
      <c r="D400" s="69"/>
      <c r="E400" s="16"/>
      <c r="F400" s="51"/>
      <c r="G400" s="306" t="s">
        <v>15</v>
      </c>
      <c r="H400" s="18">
        <v>80000</v>
      </c>
      <c r="I400" s="27" t="s">
        <v>338</v>
      </c>
      <c r="J400" s="27">
        <v>2</v>
      </c>
      <c r="K400" s="282" t="s">
        <v>290</v>
      </c>
      <c r="M400" s="43"/>
      <c r="N400" s="133"/>
      <c r="O400" s="160"/>
      <c r="P400" s="43"/>
    </row>
    <row r="401" spans="1:16" x14ac:dyDescent="0.3">
      <c r="A401" s="76"/>
      <c r="B401" s="20"/>
      <c r="C401" s="53"/>
      <c r="D401" s="29"/>
      <c r="E401" s="20"/>
      <c r="F401" s="60" t="s">
        <v>37</v>
      </c>
      <c r="G401" s="314">
        <v>30</v>
      </c>
      <c r="H401" s="128">
        <v>7400</v>
      </c>
      <c r="I401" s="25"/>
      <c r="J401" s="125"/>
      <c r="K401" s="291"/>
      <c r="M401" s="43"/>
      <c r="N401" s="132"/>
      <c r="O401" s="160"/>
      <c r="P401" s="43"/>
    </row>
    <row r="402" spans="1:16" x14ac:dyDescent="0.3">
      <c r="A402" s="76"/>
      <c r="B402" s="53"/>
      <c r="C402" s="53"/>
      <c r="D402" s="29"/>
      <c r="E402" s="20"/>
      <c r="F402" s="60" t="s">
        <v>50</v>
      </c>
      <c r="G402" s="308">
        <v>18</v>
      </c>
      <c r="H402" s="128">
        <v>4400</v>
      </c>
      <c r="I402" s="30"/>
      <c r="J402" s="29"/>
      <c r="K402" s="282"/>
      <c r="M402" s="43"/>
      <c r="N402" s="160"/>
      <c r="O402" s="160"/>
      <c r="P402" s="43"/>
    </row>
    <row r="403" spans="1:16" x14ac:dyDescent="0.3">
      <c r="A403" s="76"/>
      <c r="B403" s="20"/>
      <c r="C403" s="53"/>
      <c r="D403" s="29"/>
      <c r="E403" s="20"/>
      <c r="F403" s="60" t="s">
        <v>48</v>
      </c>
      <c r="G403" s="308">
        <v>16</v>
      </c>
      <c r="H403" s="128">
        <v>3900</v>
      </c>
      <c r="I403" s="30"/>
      <c r="J403" s="29"/>
      <c r="K403" s="282"/>
      <c r="M403" s="43"/>
      <c r="N403" s="133"/>
      <c r="O403" s="160"/>
      <c r="P403" s="43"/>
    </row>
    <row r="404" spans="1:16" x14ac:dyDescent="0.3">
      <c r="A404" s="76"/>
      <c r="B404" s="20"/>
      <c r="C404" s="53"/>
      <c r="D404" s="29"/>
      <c r="E404" s="20"/>
      <c r="F404" s="60" t="s">
        <v>42</v>
      </c>
      <c r="G404" s="309">
        <v>38</v>
      </c>
      <c r="H404" s="128">
        <v>9200</v>
      </c>
      <c r="I404" s="90"/>
      <c r="J404" s="27"/>
      <c r="K404" s="291"/>
      <c r="M404" s="43"/>
      <c r="N404" s="132"/>
      <c r="O404" s="160"/>
      <c r="P404" s="43"/>
    </row>
    <row r="405" spans="1:16" x14ac:dyDescent="0.3">
      <c r="A405" s="76"/>
      <c r="B405" s="20"/>
      <c r="C405" s="20"/>
      <c r="D405" s="30"/>
      <c r="E405" s="20"/>
      <c r="F405" s="60" t="s">
        <v>39</v>
      </c>
      <c r="G405" s="314">
        <v>14</v>
      </c>
      <c r="H405" s="128">
        <v>3500</v>
      </c>
      <c r="I405" s="25"/>
      <c r="J405" s="125"/>
      <c r="K405" s="291"/>
      <c r="M405" s="43"/>
      <c r="N405" s="192"/>
      <c r="O405" s="160"/>
      <c r="P405" s="43"/>
    </row>
    <row r="406" spans="1:16" x14ac:dyDescent="0.3">
      <c r="A406" s="76"/>
      <c r="B406" s="73"/>
      <c r="C406" s="20"/>
      <c r="D406" s="30"/>
      <c r="E406" s="20"/>
      <c r="F406" s="60" t="s">
        <v>41</v>
      </c>
      <c r="G406" s="308">
        <v>32</v>
      </c>
      <c r="H406" s="128">
        <v>7800</v>
      </c>
      <c r="I406" s="71"/>
      <c r="J406" s="72"/>
      <c r="K406" s="282"/>
      <c r="M406" s="43"/>
      <c r="N406" s="132"/>
      <c r="O406" s="160"/>
      <c r="P406" s="43"/>
    </row>
    <row r="407" spans="1:16" x14ac:dyDescent="0.3">
      <c r="A407" s="76"/>
      <c r="B407" s="20"/>
      <c r="C407" s="20"/>
      <c r="D407" s="30"/>
      <c r="E407" s="20"/>
      <c r="F407" s="60" t="s">
        <v>49</v>
      </c>
      <c r="G407" s="314">
        <v>32</v>
      </c>
      <c r="H407" s="128">
        <v>7800</v>
      </c>
      <c r="I407" s="30"/>
      <c r="J407" s="27"/>
      <c r="K407" s="291"/>
      <c r="M407" s="43"/>
      <c r="N407" s="132"/>
      <c r="O407" s="160"/>
      <c r="P407" s="43"/>
    </row>
    <row r="408" spans="1:16" x14ac:dyDescent="0.3">
      <c r="A408" s="76"/>
      <c r="B408" s="20"/>
      <c r="C408" s="20"/>
      <c r="D408" s="30"/>
      <c r="E408" s="20"/>
      <c r="F408" s="60" t="s">
        <v>40</v>
      </c>
      <c r="G408" s="308">
        <v>22</v>
      </c>
      <c r="H408" s="128">
        <v>5350</v>
      </c>
      <c r="I408" s="30"/>
      <c r="J408" s="29"/>
      <c r="K408" s="282"/>
      <c r="M408" s="43"/>
      <c r="N408" s="132"/>
      <c r="O408" s="160"/>
      <c r="P408" s="43"/>
    </row>
    <row r="409" spans="1:16" x14ac:dyDescent="0.3">
      <c r="A409" s="29"/>
      <c r="B409" s="126"/>
      <c r="C409" s="20"/>
      <c r="D409" s="29"/>
      <c r="E409" s="20"/>
      <c r="F409" s="20" t="s">
        <v>47</v>
      </c>
      <c r="G409" s="308">
        <v>14</v>
      </c>
      <c r="H409" s="128">
        <v>3400</v>
      </c>
      <c r="I409" s="29"/>
      <c r="J409" s="29"/>
      <c r="K409" s="29"/>
      <c r="M409" s="43"/>
      <c r="N409" s="132"/>
      <c r="O409" s="160"/>
      <c r="P409" s="43"/>
    </row>
    <row r="410" spans="1:16" x14ac:dyDescent="0.3">
      <c r="A410" s="29"/>
      <c r="B410" s="20"/>
      <c r="C410" s="20"/>
      <c r="D410" s="29"/>
      <c r="E410" s="20"/>
      <c r="F410" s="20" t="s">
        <v>44</v>
      </c>
      <c r="G410" s="308">
        <v>14</v>
      </c>
      <c r="H410" s="128">
        <v>3400</v>
      </c>
      <c r="I410" s="29"/>
      <c r="J410" s="29"/>
      <c r="K410" s="29"/>
      <c r="M410" s="43"/>
      <c r="N410" s="132"/>
      <c r="O410" s="160"/>
      <c r="P410" s="43"/>
    </row>
    <row r="411" spans="1:16" x14ac:dyDescent="0.3">
      <c r="A411" s="29"/>
      <c r="B411" s="20"/>
      <c r="C411" s="20"/>
      <c r="D411" s="29"/>
      <c r="E411" s="20"/>
      <c r="F411" s="20" t="s">
        <v>45</v>
      </c>
      <c r="G411" s="308">
        <v>18</v>
      </c>
      <c r="H411" s="128">
        <v>4400</v>
      </c>
      <c r="I411" s="20"/>
      <c r="J411" s="29"/>
      <c r="K411" s="29"/>
      <c r="M411" s="43"/>
      <c r="N411" s="132"/>
      <c r="O411" s="160"/>
      <c r="P411" s="43"/>
    </row>
    <row r="412" spans="1:16" x14ac:dyDescent="0.3">
      <c r="A412" s="29"/>
      <c r="B412" s="20"/>
      <c r="C412" s="20"/>
      <c r="D412" s="29"/>
      <c r="E412" s="20"/>
      <c r="F412" s="20" t="s">
        <v>38</v>
      </c>
      <c r="G412" s="308">
        <v>24</v>
      </c>
      <c r="H412" s="128">
        <v>5850</v>
      </c>
      <c r="I412" s="20"/>
      <c r="J412" s="29"/>
      <c r="K412" s="29"/>
      <c r="M412" s="43"/>
      <c r="N412" s="132"/>
      <c r="O412" s="160"/>
      <c r="P412" s="43"/>
    </row>
    <row r="413" spans="1:16" x14ac:dyDescent="0.3">
      <c r="A413" s="29"/>
      <c r="B413" s="20"/>
      <c r="C413" s="20"/>
      <c r="D413" s="29"/>
      <c r="E413" s="20"/>
      <c r="F413" s="20" t="s">
        <v>43</v>
      </c>
      <c r="G413" s="308">
        <v>12</v>
      </c>
      <c r="H413" s="128">
        <v>2920</v>
      </c>
      <c r="I413" s="20"/>
      <c r="J413" s="29"/>
      <c r="K413" s="29"/>
      <c r="M413" s="43"/>
      <c r="N413" s="132"/>
      <c r="O413" s="160"/>
      <c r="P413" s="43"/>
    </row>
    <row r="414" spans="1:16" x14ac:dyDescent="0.3">
      <c r="A414" s="29"/>
      <c r="B414" s="20"/>
      <c r="C414" s="20"/>
      <c r="D414" s="29"/>
      <c r="E414" s="20"/>
      <c r="F414" s="20" t="s">
        <v>46</v>
      </c>
      <c r="G414" s="308">
        <v>22</v>
      </c>
      <c r="H414" s="128">
        <v>5350</v>
      </c>
      <c r="I414" s="20"/>
      <c r="J414" s="29"/>
      <c r="K414" s="29"/>
      <c r="M414" s="43"/>
      <c r="N414" s="132"/>
      <c r="O414" s="160"/>
      <c r="P414" s="43"/>
    </row>
    <row r="415" spans="1:16" x14ac:dyDescent="0.3">
      <c r="A415" s="29"/>
      <c r="B415" s="20"/>
      <c r="C415" s="20"/>
      <c r="D415" s="29"/>
      <c r="E415" s="20"/>
      <c r="F415" s="20" t="s">
        <v>36</v>
      </c>
      <c r="G415" s="308">
        <v>12</v>
      </c>
      <c r="H415" s="128">
        <v>2920</v>
      </c>
      <c r="I415" s="20"/>
      <c r="J415" s="29"/>
      <c r="K415" s="29"/>
      <c r="M415" s="43"/>
      <c r="N415" s="43"/>
      <c r="O415" s="43"/>
      <c r="P415" s="43"/>
    </row>
    <row r="416" spans="1:16" x14ac:dyDescent="0.3">
      <c r="A416" s="80"/>
      <c r="B416" s="40"/>
      <c r="C416" s="40"/>
      <c r="D416" s="80"/>
      <c r="E416" s="40"/>
      <c r="F416" s="40" t="s">
        <v>51</v>
      </c>
      <c r="G416" s="310">
        <v>10</v>
      </c>
      <c r="H416" s="131">
        <v>2410</v>
      </c>
      <c r="I416" s="40"/>
      <c r="J416" s="80"/>
      <c r="K416" s="80"/>
    </row>
    <row r="417" spans="1:14" ht="30.75" customHeight="1" x14ac:dyDescent="0.3">
      <c r="A417" s="67"/>
      <c r="B417" s="43"/>
      <c r="C417" s="43"/>
      <c r="D417" s="67"/>
      <c r="E417" s="43"/>
      <c r="F417" s="43"/>
      <c r="G417" s="312"/>
      <c r="H417" s="160"/>
      <c r="I417" s="43"/>
      <c r="J417" s="67"/>
      <c r="K417" s="67"/>
    </row>
    <row r="419" spans="1:14" x14ac:dyDescent="0.3">
      <c r="F419" s="43" t="s">
        <v>193</v>
      </c>
    </row>
    <row r="420" spans="1:14" x14ac:dyDescent="0.3">
      <c r="A420" s="783" t="s">
        <v>93</v>
      </c>
      <c r="B420" s="783"/>
      <c r="C420" s="783"/>
      <c r="D420" s="783"/>
      <c r="E420" s="783"/>
      <c r="F420" s="783"/>
      <c r="G420" s="783"/>
      <c r="H420" s="783"/>
      <c r="I420" s="783"/>
      <c r="J420" s="783"/>
      <c r="K420" s="783"/>
    </row>
    <row r="421" spans="1:14" x14ac:dyDescent="0.3">
      <c r="A421" s="783" t="s">
        <v>0</v>
      </c>
      <c r="B421" s="783"/>
      <c r="C421" s="783"/>
      <c r="D421" s="783"/>
      <c r="E421" s="783"/>
      <c r="F421" s="783"/>
      <c r="G421" s="783"/>
      <c r="H421" s="783"/>
      <c r="I421" s="783"/>
      <c r="J421" s="783"/>
      <c r="K421" s="783"/>
      <c r="N421" s="197"/>
    </row>
    <row r="422" spans="1:14" x14ac:dyDescent="0.3">
      <c r="A422" s="814" t="s">
        <v>24</v>
      </c>
      <c r="B422" s="814"/>
      <c r="C422" s="814"/>
      <c r="D422" s="814"/>
      <c r="E422" s="814"/>
      <c r="F422" s="814"/>
      <c r="G422" s="814"/>
      <c r="H422" s="814"/>
      <c r="I422" s="814"/>
      <c r="J422" s="814"/>
      <c r="K422" s="814"/>
    </row>
    <row r="423" spans="1:14" x14ac:dyDescent="0.3">
      <c r="A423" s="846" t="s">
        <v>105</v>
      </c>
      <c r="B423" s="846"/>
      <c r="C423" s="846"/>
      <c r="D423" s="846"/>
      <c r="E423" s="846"/>
      <c r="F423" s="846"/>
      <c r="G423" s="846"/>
      <c r="H423" s="846"/>
      <c r="I423" s="846"/>
      <c r="J423" s="846"/>
      <c r="K423" s="846"/>
    </row>
    <row r="424" spans="1:14" x14ac:dyDescent="0.3">
      <c r="A424" s="824" t="s">
        <v>121</v>
      </c>
      <c r="B424" s="825"/>
      <c r="C424" s="825"/>
      <c r="D424" s="825"/>
      <c r="E424" s="825"/>
      <c r="F424" s="825"/>
      <c r="G424" s="825"/>
      <c r="H424" s="825"/>
      <c r="I424" s="825"/>
      <c r="J424" s="825"/>
      <c r="K424" s="825"/>
    </row>
    <row r="425" spans="1:14" x14ac:dyDescent="0.3">
      <c r="A425" s="227" t="s">
        <v>122</v>
      </c>
      <c r="B425" s="228"/>
      <c r="C425" s="228"/>
      <c r="D425" s="228"/>
      <c r="E425" s="228"/>
      <c r="F425" s="228"/>
      <c r="G425" s="303"/>
      <c r="H425" s="228"/>
      <c r="I425" s="228"/>
      <c r="J425" s="228"/>
      <c r="K425" s="303"/>
    </row>
    <row r="426" spans="1:14" x14ac:dyDescent="0.3">
      <c r="A426" s="834" t="s">
        <v>123</v>
      </c>
      <c r="B426" s="834"/>
      <c r="C426" s="834"/>
      <c r="D426" s="834"/>
      <c r="E426" s="834"/>
      <c r="F426" s="834"/>
      <c r="G426" s="834"/>
      <c r="H426" s="834"/>
      <c r="I426" s="834"/>
      <c r="J426" s="834"/>
      <c r="K426" s="834"/>
    </row>
    <row r="427" spans="1:14" x14ac:dyDescent="0.3">
      <c r="A427" s="138" t="s">
        <v>2</v>
      </c>
      <c r="B427" s="5" t="s">
        <v>3</v>
      </c>
      <c r="C427" s="795" t="s">
        <v>4</v>
      </c>
      <c r="D427" s="796"/>
      <c r="E427" s="796"/>
      <c r="F427" s="797"/>
      <c r="G427" s="6" t="s">
        <v>5</v>
      </c>
      <c r="H427" s="6" t="s">
        <v>6</v>
      </c>
      <c r="I427" s="48" t="s">
        <v>7</v>
      </c>
      <c r="J427" s="5" t="s">
        <v>8</v>
      </c>
      <c r="K427" s="288" t="s">
        <v>9</v>
      </c>
    </row>
    <row r="428" spans="1:14" x14ac:dyDescent="0.3">
      <c r="A428" s="153"/>
      <c r="B428" s="14"/>
      <c r="C428" s="11" t="s">
        <v>10</v>
      </c>
      <c r="D428" s="12" t="s">
        <v>11</v>
      </c>
      <c r="E428" s="11" t="s">
        <v>12</v>
      </c>
      <c r="F428" s="12" t="s">
        <v>13</v>
      </c>
      <c r="G428" s="49"/>
      <c r="H428" s="49" t="s">
        <v>14</v>
      </c>
      <c r="I428" s="15"/>
      <c r="J428" s="134"/>
      <c r="K428" s="289"/>
    </row>
    <row r="429" spans="1:14" ht="20.25" x14ac:dyDescent="0.3">
      <c r="A429" s="69">
        <v>16</v>
      </c>
      <c r="B429" s="206" t="s">
        <v>125</v>
      </c>
      <c r="C429" s="17"/>
      <c r="D429" s="69"/>
      <c r="E429" s="16"/>
      <c r="F429" s="51"/>
      <c r="G429" s="306" t="s">
        <v>15</v>
      </c>
      <c r="H429" s="18">
        <v>15000</v>
      </c>
      <c r="I429" s="374">
        <v>22341</v>
      </c>
      <c r="J429" s="27">
        <v>2</v>
      </c>
      <c r="K429" s="290"/>
    </row>
    <row r="430" spans="1:14" x14ac:dyDescent="0.3">
      <c r="A430" s="29"/>
      <c r="B430" s="24"/>
      <c r="C430" s="53"/>
      <c r="D430" s="29"/>
      <c r="E430" s="20"/>
      <c r="F430" s="60" t="s">
        <v>37</v>
      </c>
      <c r="G430" s="307"/>
      <c r="H430" s="128"/>
      <c r="I430" s="30"/>
      <c r="J430" s="29"/>
      <c r="K430" s="291"/>
    </row>
    <row r="431" spans="1:14" x14ac:dyDescent="0.3">
      <c r="A431" s="76"/>
      <c r="B431" s="29" t="s">
        <v>295</v>
      </c>
      <c r="C431" s="53"/>
      <c r="D431" s="29"/>
      <c r="E431" s="20"/>
      <c r="F431" s="60" t="s">
        <v>50</v>
      </c>
      <c r="G431" s="314"/>
      <c r="H431" s="55"/>
      <c r="I431" s="25"/>
      <c r="J431" s="125"/>
      <c r="K431" s="291"/>
    </row>
    <row r="432" spans="1:14" x14ac:dyDescent="0.3">
      <c r="A432" s="76"/>
      <c r="B432" s="53"/>
      <c r="C432" s="53"/>
      <c r="D432" s="29"/>
      <c r="E432" s="20"/>
      <c r="F432" s="60" t="s">
        <v>48</v>
      </c>
      <c r="G432" s="308"/>
      <c r="H432" s="31"/>
      <c r="I432" s="30"/>
      <c r="J432" s="29"/>
      <c r="K432" s="282"/>
    </row>
    <row r="433" spans="1:11" x14ac:dyDescent="0.3">
      <c r="A433" s="76"/>
      <c r="B433" s="20"/>
      <c r="C433" s="53"/>
      <c r="D433" s="29"/>
      <c r="E433" s="20"/>
      <c r="F433" s="60" t="s">
        <v>42</v>
      </c>
      <c r="G433" s="308"/>
      <c r="H433" s="31"/>
      <c r="I433" s="30"/>
      <c r="J433" s="29"/>
      <c r="K433" s="282"/>
    </row>
    <row r="434" spans="1:11" x14ac:dyDescent="0.3">
      <c r="A434" s="76"/>
      <c r="B434" s="20"/>
      <c r="C434" s="53"/>
      <c r="D434" s="29"/>
      <c r="E434" s="20"/>
      <c r="F434" s="60" t="s">
        <v>39</v>
      </c>
      <c r="G434" s="309"/>
      <c r="H434" s="55"/>
      <c r="I434" s="90"/>
      <c r="J434" s="27"/>
      <c r="K434" s="291"/>
    </row>
    <row r="435" spans="1:11" x14ac:dyDescent="0.3">
      <c r="A435" s="76"/>
      <c r="B435" s="20"/>
      <c r="C435" s="20"/>
      <c r="D435" s="30"/>
      <c r="E435" s="20"/>
      <c r="F435" s="60" t="s">
        <v>41</v>
      </c>
      <c r="G435" s="314"/>
      <c r="H435" s="55"/>
      <c r="I435" s="25"/>
      <c r="J435" s="125"/>
      <c r="K435" s="291"/>
    </row>
    <row r="436" spans="1:11" x14ac:dyDescent="0.3">
      <c r="A436" s="76"/>
      <c r="B436" s="73"/>
      <c r="C436" s="20"/>
      <c r="D436" s="30"/>
      <c r="E436" s="20"/>
      <c r="F436" s="60" t="s">
        <v>49</v>
      </c>
      <c r="G436" s="308"/>
      <c r="H436" s="31"/>
      <c r="I436" s="71"/>
      <c r="J436" s="72"/>
      <c r="K436" s="282"/>
    </row>
    <row r="437" spans="1:11" x14ac:dyDescent="0.3">
      <c r="A437" s="76"/>
      <c r="B437" s="20"/>
      <c r="C437" s="20"/>
      <c r="D437" s="30"/>
      <c r="E437" s="20"/>
      <c r="F437" s="60" t="s">
        <v>40</v>
      </c>
      <c r="G437" s="324"/>
      <c r="H437" s="119"/>
      <c r="I437" s="30"/>
      <c r="J437" s="27"/>
      <c r="K437" s="291"/>
    </row>
    <row r="438" spans="1:11" x14ac:dyDescent="0.3">
      <c r="A438" s="76"/>
      <c r="B438" s="20"/>
      <c r="C438" s="20"/>
      <c r="D438" s="30"/>
      <c r="E438" s="20"/>
      <c r="F438" s="20" t="s">
        <v>47</v>
      </c>
      <c r="G438" s="308"/>
      <c r="H438" s="31"/>
      <c r="I438" s="30"/>
      <c r="J438" s="29"/>
      <c r="K438" s="282"/>
    </row>
    <row r="439" spans="1:11" x14ac:dyDescent="0.3">
      <c r="A439" s="29"/>
      <c r="B439" s="126"/>
      <c r="C439" s="20"/>
      <c r="D439" s="29"/>
      <c r="E439" s="20"/>
      <c r="F439" s="20" t="s">
        <v>44</v>
      </c>
      <c r="G439" s="308"/>
      <c r="H439" s="31"/>
      <c r="I439" s="29"/>
      <c r="J439" s="29"/>
      <c r="K439" s="29"/>
    </row>
    <row r="440" spans="1:11" x14ac:dyDescent="0.3">
      <c r="A440" s="29"/>
      <c r="B440" s="20"/>
      <c r="C440" s="20"/>
      <c r="D440" s="29"/>
      <c r="E440" s="20"/>
      <c r="F440" s="20" t="s">
        <v>45</v>
      </c>
      <c r="G440" s="308"/>
      <c r="H440" s="31"/>
      <c r="I440" s="29"/>
      <c r="J440" s="29"/>
      <c r="K440" s="29"/>
    </row>
    <row r="441" spans="1:11" x14ac:dyDescent="0.3">
      <c r="A441" s="29"/>
      <c r="B441" s="20"/>
      <c r="C441" s="20"/>
      <c r="D441" s="29"/>
      <c r="E441" s="20"/>
      <c r="F441" s="20" t="s">
        <v>38</v>
      </c>
      <c r="G441" s="308"/>
      <c r="H441" s="31"/>
      <c r="I441" s="20"/>
      <c r="J441" s="29"/>
      <c r="K441" s="29"/>
    </row>
    <row r="442" spans="1:11" x14ac:dyDescent="0.3">
      <c r="A442" s="29"/>
      <c r="B442" s="20"/>
      <c r="C442" s="20"/>
      <c r="D442" s="29"/>
      <c r="E442" s="20"/>
      <c r="F442" s="20" t="s">
        <v>43</v>
      </c>
      <c r="G442" s="308"/>
      <c r="H442" s="31"/>
      <c r="I442" s="20"/>
      <c r="J442" s="29"/>
      <c r="K442" s="29"/>
    </row>
    <row r="443" spans="1:11" x14ac:dyDescent="0.3">
      <c r="A443" s="29"/>
      <c r="B443" s="20"/>
      <c r="C443" s="20"/>
      <c r="D443" s="29"/>
      <c r="E443" s="20"/>
      <c r="F443" s="20" t="s">
        <v>46</v>
      </c>
      <c r="G443" s="308"/>
      <c r="H443" s="31"/>
      <c r="I443" s="20"/>
      <c r="J443" s="29"/>
      <c r="K443" s="29"/>
    </row>
    <row r="444" spans="1:11" x14ac:dyDescent="0.3">
      <c r="A444" s="29"/>
      <c r="B444" s="20"/>
      <c r="C444" s="20"/>
      <c r="D444" s="29"/>
      <c r="E444" s="20"/>
      <c r="F444" s="20" t="s">
        <v>36</v>
      </c>
      <c r="G444" s="308"/>
      <c r="H444" s="31"/>
      <c r="I444" s="20"/>
      <c r="J444" s="29"/>
      <c r="K444" s="29"/>
    </row>
    <row r="445" spans="1:11" x14ac:dyDescent="0.3">
      <c r="A445" s="29"/>
      <c r="B445" s="20"/>
      <c r="C445" s="20"/>
      <c r="D445" s="29"/>
      <c r="E445" s="20"/>
      <c r="F445" s="129" t="s">
        <v>51</v>
      </c>
      <c r="G445" s="308"/>
      <c r="H445" s="31"/>
      <c r="I445" s="20"/>
      <c r="J445" s="29"/>
      <c r="K445" s="29"/>
    </row>
    <row r="446" spans="1:11" x14ac:dyDescent="0.3">
      <c r="A446" s="80"/>
      <c r="B446" s="40"/>
      <c r="C446" s="40"/>
      <c r="D446" s="80"/>
      <c r="E446" s="40"/>
      <c r="F446" s="40"/>
      <c r="G446" s="310"/>
      <c r="H446" s="41"/>
      <c r="I446" s="40"/>
      <c r="J446" s="80"/>
      <c r="K446" s="80"/>
    </row>
    <row r="447" spans="1:11" x14ac:dyDescent="0.3">
      <c r="A447" s="67"/>
      <c r="B447" s="43"/>
      <c r="C447" s="43"/>
      <c r="D447" s="67"/>
      <c r="E447" s="43"/>
      <c r="F447" s="43"/>
      <c r="G447" s="312"/>
      <c r="H447" s="44"/>
      <c r="I447" s="43"/>
      <c r="J447" s="67"/>
      <c r="K447" s="67"/>
    </row>
    <row r="449" spans="1:14" x14ac:dyDescent="0.3">
      <c r="F449" s="43" t="s">
        <v>194</v>
      </c>
    </row>
    <row r="450" spans="1:14" x14ac:dyDescent="0.3">
      <c r="A450" s="849" t="s">
        <v>93</v>
      </c>
      <c r="B450" s="849"/>
      <c r="C450" s="849"/>
      <c r="D450" s="849"/>
      <c r="E450" s="849"/>
      <c r="F450" s="849"/>
      <c r="G450" s="849"/>
      <c r="H450" s="849"/>
      <c r="I450" s="849"/>
      <c r="J450" s="849"/>
      <c r="K450" s="849"/>
    </row>
    <row r="451" spans="1:14" x14ac:dyDescent="0.3">
      <c r="A451" s="849" t="s">
        <v>0</v>
      </c>
      <c r="B451" s="849"/>
      <c r="C451" s="849"/>
      <c r="D451" s="849"/>
      <c r="E451" s="849"/>
      <c r="F451" s="849"/>
      <c r="G451" s="849"/>
      <c r="H451" s="849"/>
      <c r="I451" s="849"/>
      <c r="J451" s="849"/>
      <c r="K451" s="849"/>
    </row>
    <row r="452" spans="1:14" x14ac:dyDescent="0.3">
      <c r="A452" s="798" t="s">
        <v>24</v>
      </c>
      <c r="B452" s="798"/>
      <c r="C452" s="798"/>
      <c r="D452" s="798"/>
      <c r="E452" s="798"/>
      <c r="F452" s="798"/>
      <c r="G452" s="798"/>
    </row>
    <row r="453" spans="1:14" x14ac:dyDescent="0.3">
      <c r="A453" s="837" t="s">
        <v>105</v>
      </c>
      <c r="B453" s="799"/>
      <c r="C453" s="799"/>
      <c r="D453" s="799"/>
      <c r="E453" s="799"/>
      <c r="F453" s="799"/>
      <c r="G453" s="799"/>
      <c r="H453" s="799"/>
      <c r="I453" s="799"/>
      <c r="J453" s="799"/>
      <c r="K453" s="799"/>
    </row>
    <row r="454" spans="1:14" x14ac:dyDescent="0.3">
      <c r="A454" s="216" t="s">
        <v>115</v>
      </c>
      <c r="B454" s="217"/>
      <c r="C454" s="217"/>
      <c r="D454" s="217"/>
      <c r="E454" s="217"/>
      <c r="F454" s="217"/>
      <c r="G454" s="95"/>
      <c r="H454" s="217"/>
      <c r="I454" s="217"/>
      <c r="J454" s="217"/>
      <c r="K454" s="95"/>
    </row>
    <row r="455" spans="1:14" x14ac:dyDescent="0.3">
      <c r="A455" s="835" t="s">
        <v>116</v>
      </c>
      <c r="B455" s="836"/>
      <c r="C455" s="836"/>
      <c r="D455" s="836"/>
      <c r="E455" s="836"/>
      <c r="F455" s="836"/>
      <c r="G455" s="836"/>
      <c r="H455" s="836"/>
      <c r="I455" s="836"/>
      <c r="J455" s="836"/>
      <c r="K455" s="836"/>
    </row>
    <row r="456" spans="1:14" x14ac:dyDescent="0.3">
      <c r="A456" s="224" t="s">
        <v>130</v>
      </c>
      <c r="B456" s="225"/>
      <c r="C456" s="225"/>
      <c r="D456" s="225"/>
      <c r="E456" s="225"/>
      <c r="F456" s="225"/>
      <c r="G456" s="302"/>
      <c r="H456" s="225"/>
      <c r="I456" s="225"/>
      <c r="J456" s="225"/>
      <c r="K456" s="302"/>
      <c r="N456" s="43"/>
    </row>
    <row r="457" spans="1:14" x14ac:dyDescent="0.3">
      <c r="A457" s="138" t="s">
        <v>2</v>
      </c>
      <c r="B457" s="5" t="s">
        <v>3</v>
      </c>
      <c r="C457" s="795" t="s">
        <v>4</v>
      </c>
      <c r="D457" s="796"/>
      <c r="E457" s="796"/>
      <c r="F457" s="797"/>
      <c r="G457" s="6" t="s">
        <v>5</v>
      </c>
      <c r="H457" s="6" t="s">
        <v>6</v>
      </c>
      <c r="I457" s="48" t="s">
        <v>7</v>
      </c>
      <c r="J457" s="5" t="s">
        <v>8</v>
      </c>
      <c r="K457" s="288" t="s">
        <v>9</v>
      </c>
    </row>
    <row r="458" spans="1:14" x14ac:dyDescent="0.3">
      <c r="A458" s="153"/>
      <c r="B458" s="14"/>
      <c r="C458" s="11" t="s">
        <v>10</v>
      </c>
      <c r="D458" s="12" t="s">
        <v>11</v>
      </c>
      <c r="E458" s="11" t="s">
        <v>12</v>
      </c>
      <c r="F458" s="12" t="s">
        <v>13</v>
      </c>
      <c r="G458" s="49"/>
      <c r="H458" s="49" t="s">
        <v>14</v>
      </c>
      <c r="I458" s="15"/>
      <c r="J458" s="134"/>
      <c r="K458" s="289"/>
    </row>
    <row r="459" spans="1:14" x14ac:dyDescent="0.3">
      <c r="A459" s="69">
        <v>17</v>
      </c>
      <c r="B459" s="116" t="s">
        <v>131</v>
      </c>
      <c r="C459" s="17"/>
      <c r="D459" s="69"/>
      <c r="E459" s="16"/>
      <c r="F459" s="51"/>
      <c r="G459" s="306" t="s">
        <v>85</v>
      </c>
      <c r="H459" s="18">
        <v>974400</v>
      </c>
      <c r="I459" s="25"/>
      <c r="J459" s="27">
        <v>2</v>
      </c>
      <c r="K459" s="290"/>
    </row>
    <row r="460" spans="1:14" x14ac:dyDescent="0.3">
      <c r="A460" s="29"/>
      <c r="B460" s="24" t="s">
        <v>208</v>
      </c>
      <c r="C460" s="53"/>
      <c r="D460" s="29"/>
      <c r="E460" s="20"/>
      <c r="F460" s="60" t="s">
        <v>37</v>
      </c>
      <c r="G460" s="307">
        <v>9</v>
      </c>
      <c r="H460" s="128">
        <f>G460*8700</f>
        <v>78300</v>
      </c>
      <c r="I460" s="30"/>
      <c r="J460" s="29"/>
      <c r="K460" s="291" t="s">
        <v>242</v>
      </c>
    </row>
    <row r="461" spans="1:14" x14ac:dyDescent="0.3">
      <c r="A461" s="76"/>
      <c r="B461" s="20"/>
      <c r="C461" s="53"/>
      <c r="D461" s="29"/>
      <c r="E461" s="20"/>
      <c r="F461" s="60" t="s">
        <v>50</v>
      </c>
      <c r="G461" s="314">
        <v>6</v>
      </c>
      <c r="H461" s="128">
        <f t="shared" ref="H461:H475" si="9">G461*8700</f>
        <v>52200</v>
      </c>
      <c r="I461" s="25"/>
      <c r="J461" s="125"/>
      <c r="K461" s="291"/>
    </row>
    <row r="462" spans="1:14" x14ac:dyDescent="0.3">
      <c r="A462" s="76"/>
      <c r="B462" s="53"/>
      <c r="C462" s="53"/>
      <c r="D462" s="29"/>
      <c r="E462" s="20"/>
      <c r="F462" s="60" t="s">
        <v>48</v>
      </c>
      <c r="G462" s="308">
        <v>6</v>
      </c>
      <c r="H462" s="128">
        <f t="shared" si="9"/>
        <v>52200</v>
      </c>
      <c r="I462" s="30"/>
      <c r="J462" s="29"/>
      <c r="K462" s="282"/>
    </row>
    <row r="463" spans="1:14" x14ac:dyDescent="0.3">
      <c r="A463" s="76"/>
      <c r="B463" s="20"/>
      <c r="C463" s="53"/>
      <c r="D463" s="29"/>
      <c r="E463" s="20"/>
      <c r="F463" s="60" t="s">
        <v>42</v>
      </c>
      <c r="G463" s="308">
        <v>11</v>
      </c>
      <c r="H463" s="128">
        <f t="shared" si="9"/>
        <v>95700</v>
      </c>
      <c r="I463" s="30"/>
      <c r="J463" s="29"/>
      <c r="K463" s="282"/>
    </row>
    <row r="464" spans="1:14" x14ac:dyDescent="0.3">
      <c r="A464" s="76"/>
      <c r="B464" s="20"/>
      <c r="C464" s="53"/>
      <c r="D464" s="29"/>
      <c r="E464" s="20"/>
      <c r="F464" s="60" t="s">
        <v>39</v>
      </c>
      <c r="G464" s="309">
        <v>9</v>
      </c>
      <c r="H464" s="128">
        <f t="shared" si="9"/>
        <v>78300</v>
      </c>
      <c r="I464" s="90"/>
      <c r="J464" s="27"/>
      <c r="K464" s="291"/>
    </row>
    <row r="465" spans="1:11" x14ac:dyDescent="0.3">
      <c r="A465" s="76"/>
      <c r="B465" s="20"/>
      <c r="C465" s="20"/>
      <c r="D465" s="30"/>
      <c r="E465" s="20"/>
      <c r="F465" s="60" t="s">
        <v>41</v>
      </c>
      <c r="G465" s="314">
        <v>11</v>
      </c>
      <c r="H465" s="128">
        <f t="shared" si="9"/>
        <v>95700</v>
      </c>
      <c r="I465" s="25"/>
      <c r="J465" s="125"/>
      <c r="K465" s="291"/>
    </row>
    <row r="466" spans="1:11" x14ac:dyDescent="0.3">
      <c r="A466" s="76"/>
      <c r="B466" s="73"/>
      <c r="C466" s="20"/>
      <c r="D466" s="30"/>
      <c r="E466" s="20"/>
      <c r="F466" s="60" t="s">
        <v>49</v>
      </c>
      <c r="G466" s="308">
        <v>8</v>
      </c>
      <c r="H466" s="128">
        <f t="shared" si="9"/>
        <v>69600</v>
      </c>
      <c r="I466" s="71"/>
      <c r="J466" s="72"/>
      <c r="K466" s="282"/>
    </row>
    <row r="467" spans="1:11" x14ac:dyDescent="0.3">
      <c r="A467" s="76"/>
      <c r="B467" s="20"/>
      <c r="C467" s="20"/>
      <c r="D467" s="30"/>
      <c r="E467" s="20"/>
      <c r="F467" s="60" t="s">
        <v>40</v>
      </c>
      <c r="G467" s="314">
        <v>11</v>
      </c>
      <c r="H467" s="128">
        <f t="shared" si="9"/>
        <v>95700</v>
      </c>
      <c r="I467" s="30"/>
      <c r="J467" s="27"/>
      <c r="K467" s="291"/>
    </row>
    <row r="468" spans="1:11" x14ac:dyDescent="0.3">
      <c r="A468" s="76"/>
      <c r="B468" s="20"/>
      <c r="C468" s="20"/>
      <c r="D468" s="30"/>
      <c r="E468" s="20"/>
      <c r="F468" s="20" t="s">
        <v>47</v>
      </c>
      <c r="G468" s="308">
        <v>5</v>
      </c>
      <c r="H468" s="128">
        <f t="shared" si="9"/>
        <v>43500</v>
      </c>
      <c r="I468" s="30"/>
      <c r="J468" s="29"/>
      <c r="K468" s="282"/>
    </row>
    <row r="469" spans="1:11" x14ac:dyDescent="0.3">
      <c r="A469" s="29"/>
      <c r="B469" s="126"/>
      <c r="C469" s="20"/>
      <c r="D469" s="29"/>
      <c r="E469" s="20"/>
      <c r="F469" s="20" t="s">
        <v>44</v>
      </c>
      <c r="G469" s="308">
        <v>4</v>
      </c>
      <c r="H469" s="128">
        <f t="shared" si="9"/>
        <v>34800</v>
      </c>
      <c r="I469" s="29"/>
      <c r="J469" s="29"/>
      <c r="K469" s="29"/>
    </row>
    <row r="470" spans="1:11" x14ac:dyDescent="0.3">
      <c r="A470" s="29"/>
      <c r="B470" s="20"/>
      <c r="C470" s="20"/>
      <c r="D470" s="29"/>
      <c r="E470" s="20"/>
      <c r="F470" s="20" t="s">
        <v>45</v>
      </c>
      <c r="G470" s="308">
        <v>5</v>
      </c>
      <c r="H470" s="128">
        <f t="shared" si="9"/>
        <v>43500</v>
      </c>
      <c r="I470" s="29"/>
      <c r="J470" s="29"/>
      <c r="K470" s="29"/>
    </row>
    <row r="471" spans="1:11" x14ac:dyDescent="0.3">
      <c r="A471" s="29"/>
      <c r="B471" s="20"/>
      <c r="C471" s="20"/>
      <c r="D471" s="29"/>
      <c r="E471" s="20"/>
      <c r="F471" s="20" t="s">
        <v>38</v>
      </c>
      <c r="G471" s="308">
        <v>9</v>
      </c>
      <c r="H471" s="128">
        <f t="shared" si="9"/>
        <v>78300</v>
      </c>
      <c r="I471" s="20"/>
      <c r="J471" s="29"/>
      <c r="K471" s="29"/>
    </row>
    <row r="472" spans="1:11" x14ac:dyDescent="0.3">
      <c r="A472" s="29"/>
      <c r="B472" s="20"/>
      <c r="C472" s="20"/>
      <c r="D472" s="29"/>
      <c r="E472" s="20"/>
      <c r="F472" s="20" t="s">
        <v>43</v>
      </c>
      <c r="G472" s="308">
        <v>3</v>
      </c>
      <c r="H472" s="128">
        <f t="shared" si="9"/>
        <v>26100</v>
      </c>
      <c r="I472" s="20"/>
      <c r="J472" s="29"/>
      <c r="K472" s="29"/>
    </row>
    <row r="473" spans="1:11" x14ac:dyDescent="0.3">
      <c r="A473" s="29"/>
      <c r="B473" s="20"/>
      <c r="C473" s="20"/>
      <c r="D473" s="29"/>
      <c r="E473" s="20"/>
      <c r="F473" s="20" t="s">
        <v>46</v>
      </c>
      <c r="G473" s="308">
        <v>8</v>
      </c>
      <c r="H473" s="128">
        <f t="shared" si="9"/>
        <v>69600</v>
      </c>
      <c r="I473" s="20"/>
      <c r="J473" s="29"/>
      <c r="K473" s="29"/>
    </row>
    <row r="474" spans="1:11" x14ac:dyDescent="0.3">
      <c r="A474" s="29"/>
      <c r="B474" s="20"/>
      <c r="C474" s="20"/>
      <c r="D474" s="29"/>
      <c r="E474" s="20"/>
      <c r="F474" s="20" t="s">
        <v>36</v>
      </c>
      <c r="G474" s="308">
        <v>4</v>
      </c>
      <c r="H474" s="128">
        <f t="shared" si="9"/>
        <v>34800</v>
      </c>
      <c r="I474" s="20"/>
      <c r="J474" s="29"/>
      <c r="K474" s="29"/>
    </row>
    <row r="475" spans="1:11" x14ac:dyDescent="0.3">
      <c r="A475" s="29"/>
      <c r="B475" s="20"/>
      <c r="C475" s="20"/>
      <c r="D475" s="29"/>
      <c r="E475" s="20"/>
      <c r="F475" s="129" t="s">
        <v>51</v>
      </c>
      <c r="G475" s="308">
        <v>3</v>
      </c>
      <c r="H475" s="128">
        <f t="shared" si="9"/>
        <v>26100</v>
      </c>
      <c r="I475" s="20"/>
      <c r="J475" s="29"/>
      <c r="K475" s="29"/>
    </row>
    <row r="476" spans="1:11" x14ac:dyDescent="0.3">
      <c r="A476" s="80"/>
      <c r="B476" s="40"/>
      <c r="C476" s="40"/>
      <c r="D476" s="80"/>
      <c r="E476" s="40"/>
      <c r="F476" s="40"/>
      <c r="G476" s="310"/>
      <c r="H476" s="41"/>
      <c r="I476" s="40"/>
      <c r="J476" s="80"/>
      <c r="K476" s="80"/>
    </row>
    <row r="477" spans="1:11" x14ac:dyDescent="0.3">
      <c r="A477" s="67"/>
      <c r="B477" s="43"/>
      <c r="C477" s="43"/>
      <c r="D477" s="67"/>
      <c r="E477" s="43"/>
      <c r="F477" s="43"/>
      <c r="G477" s="312"/>
      <c r="H477" s="44"/>
      <c r="I477" s="43"/>
      <c r="J477" s="67"/>
      <c r="K477" s="67"/>
    </row>
    <row r="478" spans="1:11" x14ac:dyDescent="0.3">
      <c r="A478" s="67"/>
      <c r="B478" s="43"/>
      <c r="C478" s="43"/>
      <c r="D478" s="67"/>
      <c r="E478" s="43"/>
      <c r="F478" s="43"/>
      <c r="G478" s="312"/>
      <c r="H478" s="44"/>
      <c r="I478" s="43"/>
      <c r="J478" s="67"/>
      <c r="K478" s="67"/>
    </row>
    <row r="480" spans="1:11" x14ac:dyDescent="0.3">
      <c r="F480" s="43" t="s">
        <v>197</v>
      </c>
    </row>
    <row r="481" spans="1:11" x14ac:dyDescent="0.3">
      <c r="A481" s="783" t="s">
        <v>93</v>
      </c>
      <c r="B481" s="783"/>
      <c r="C481" s="783"/>
      <c r="D481" s="783"/>
      <c r="E481" s="783"/>
      <c r="F481" s="783"/>
      <c r="G481" s="783"/>
      <c r="H481" s="783"/>
      <c r="I481" s="783"/>
      <c r="J481" s="783"/>
      <c r="K481" s="783"/>
    </row>
    <row r="482" spans="1:11" x14ac:dyDescent="0.3">
      <c r="A482" s="783" t="s">
        <v>0</v>
      </c>
      <c r="B482" s="783"/>
      <c r="C482" s="783"/>
      <c r="D482" s="783"/>
      <c r="E482" s="783"/>
      <c r="F482" s="783"/>
      <c r="G482" s="783"/>
      <c r="H482" s="783"/>
      <c r="I482" s="783"/>
      <c r="J482" s="783"/>
      <c r="K482" s="783"/>
    </row>
    <row r="483" spans="1:11" x14ac:dyDescent="0.3">
      <c r="A483" s="798" t="s">
        <v>24</v>
      </c>
      <c r="B483" s="798"/>
      <c r="C483" s="798"/>
      <c r="D483" s="798"/>
      <c r="E483" s="798"/>
      <c r="F483" s="798"/>
      <c r="G483" s="798"/>
      <c r="H483" s="798"/>
      <c r="I483" s="798"/>
      <c r="J483" s="798"/>
      <c r="K483" s="798"/>
    </row>
    <row r="484" spans="1:11" x14ac:dyDescent="0.3">
      <c r="A484" s="826" t="s">
        <v>105</v>
      </c>
      <c r="B484" s="827"/>
      <c r="C484" s="827"/>
      <c r="D484" s="827"/>
      <c r="E484" s="827"/>
      <c r="F484" s="827"/>
      <c r="G484" s="827"/>
      <c r="H484" s="827"/>
      <c r="I484" s="827"/>
      <c r="J484" s="827"/>
      <c r="K484" s="827"/>
    </row>
    <row r="485" spans="1:11" x14ac:dyDescent="0.3">
      <c r="A485" s="850" t="s">
        <v>115</v>
      </c>
      <c r="B485" s="851"/>
      <c r="C485" s="851"/>
      <c r="D485" s="851"/>
      <c r="E485" s="851"/>
      <c r="F485" s="851"/>
      <c r="G485" s="851"/>
      <c r="H485" s="851"/>
      <c r="I485" s="851"/>
      <c r="J485" s="851"/>
      <c r="K485" s="851"/>
    </row>
    <row r="486" spans="1:11" x14ac:dyDescent="0.3">
      <c r="A486" s="218" t="s">
        <v>116</v>
      </c>
      <c r="B486" s="219"/>
      <c r="C486" s="219"/>
      <c r="D486" s="219"/>
      <c r="E486" s="219"/>
      <c r="F486" s="219"/>
      <c r="G486" s="293"/>
      <c r="H486" s="219"/>
      <c r="I486" s="219"/>
      <c r="J486" s="219"/>
      <c r="K486" s="293"/>
    </row>
    <row r="487" spans="1:11" x14ac:dyDescent="0.3">
      <c r="A487" s="847" t="s">
        <v>133</v>
      </c>
      <c r="B487" s="848"/>
      <c r="C487" s="848"/>
      <c r="D487" s="848"/>
      <c r="E487" s="848"/>
      <c r="F487" s="848"/>
      <c r="G487" s="848"/>
      <c r="H487" s="848"/>
      <c r="I487" s="848"/>
      <c r="J487" s="848"/>
      <c r="K487" s="848"/>
    </row>
    <row r="488" spans="1:11" x14ac:dyDescent="0.3">
      <c r="A488" s="138" t="s">
        <v>2</v>
      </c>
      <c r="B488" s="5" t="s">
        <v>3</v>
      </c>
      <c r="C488" s="795" t="s">
        <v>4</v>
      </c>
      <c r="D488" s="796"/>
      <c r="E488" s="796"/>
      <c r="F488" s="797"/>
      <c r="G488" s="6" t="s">
        <v>5</v>
      </c>
      <c r="H488" s="6" t="s">
        <v>6</v>
      </c>
      <c r="I488" s="48" t="s">
        <v>7</v>
      </c>
      <c r="J488" s="5" t="s">
        <v>8</v>
      </c>
      <c r="K488" s="288" t="s">
        <v>9</v>
      </c>
    </row>
    <row r="489" spans="1:11" x14ac:dyDescent="0.3">
      <c r="A489" s="153"/>
      <c r="B489" s="14"/>
      <c r="C489" s="11" t="s">
        <v>10</v>
      </c>
      <c r="D489" s="12" t="s">
        <v>11</v>
      </c>
      <c r="E489" s="11" t="s">
        <v>12</v>
      </c>
      <c r="F489" s="12" t="s">
        <v>13</v>
      </c>
      <c r="G489" s="49"/>
      <c r="H489" s="49" t="s">
        <v>14</v>
      </c>
      <c r="I489" s="15"/>
      <c r="J489" s="134"/>
      <c r="K489" s="289"/>
    </row>
    <row r="490" spans="1:11" x14ac:dyDescent="0.3">
      <c r="A490" s="29">
        <v>18</v>
      </c>
      <c r="B490" s="116" t="s">
        <v>195</v>
      </c>
      <c r="C490" s="53"/>
      <c r="D490" s="29"/>
      <c r="E490" s="20"/>
      <c r="F490" s="60"/>
      <c r="G490" s="307" t="s">
        <v>134</v>
      </c>
      <c r="H490" s="128">
        <v>1520000</v>
      </c>
      <c r="I490" s="30"/>
      <c r="J490" s="29">
        <v>2</v>
      </c>
      <c r="K490" s="291" t="s">
        <v>242</v>
      </c>
    </row>
    <row r="491" spans="1:11" x14ac:dyDescent="0.3">
      <c r="A491" s="76"/>
      <c r="B491" s="20" t="s">
        <v>196</v>
      </c>
      <c r="C491" s="53"/>
      <c r="D491" s="29"/>
      <c r="E491" s="20"/>
      <c r="F491" s="60" t="s">
        <v>37</v>
      </c>
      <c r="G491" s="314">
        <v>7</v>
      </c>
      <c r="H491" s="55">
        <f>G491*19000</f>
        <v>133000</v>
      </c>
      <c r="I491" s="25"/>
      <c r="J491" s="125"/>
      <c r="K491" s="291"/>
    </row>
    <row r="492" spans="1:11" x14ac:dyDescent="0.3">
      <c r="A492" s="76"/>
      <c r="B492" s="53" t="s">
        <v>209</v>
      </c>
      <c r="C492" s="53"/>
      <c r="D492" s="29"/>
      <c r="E492" s="20"/>
      <c r="F492" s="60" t="s">
        <v>50</v>
      </c>
      <c r="G492" s="308">
        <v>5</v>
      </c>
      <c r="H492" s="55">
        <f t="shared" ref="H492:H506" si="10">G492*19000</f>
        <v>95000</v>
      </c>
      <c r="I492" s="30"/>
      <c r="J492" s="29"/>
      <c r="K492" s="282"/>
    </row>
    <row r="493" spans="1:11" x14ac:dyDescent="0.3">
      <c r="A493" s="76"/>
      <c r="B493" s="20"/>
      <c r="C493" s="53"/>
      <c r="D493" s="29"/>
      <c r="E493" s="20"/>
      <c r="F493" s="60" t="s">
        <v>48</v>
      </c>
      <c r="G493" s="308">
        <v>4</v>
      </c>
      <c r="H493" s="55">
        <f t="shared" si="10"/>
        <v>76000</v>
      </c>
      <c r="I493" s="30"/>
      <c r="J493" s="29"/>
      <c r="K493" s="282"/>
    </row>
    <row r="494" spans="1:11" x14ac:dyDescent="0.3">
      <c r="A494" s="76"/>
      <c r="B494" s="20"/>
      <c r="C494" s="53"/>
      <c r="D494" s="29"/>
      <c r="E494" s="20"/>
      <c r="F494" s="60" t="s">
        <v>42</v>
      </c>
      <c r="G494" s="309">
        <v>8</v>
      </c>
      <c r="H494" s="55">
        <f t="shared" si="10"/>
        <v>152000</v>
      </c>
      <c r="I494" s="90"/>
      <c r="J494" s="27"/>
      <c r="K494" s="291"/>
    </row>
    <row r="495" spans="1:11" x14ac:dyDescent="0.3">
      <c r="A495" s="76"/>
      <c r="B495" s="20"/>
      <c r="C495" s="20"/>
      <c r="D495" s="30"/>
      <c r="E495" s="20"/>
      <c r="F495" s="60" t="s">
        <v>39</v>
      </c>
      <c r="G495" s="314">
        <v>6</v>
      </c>
      <c r="H495" s="55">
        <f t="shared" si="10"/>
        <v>114000</v>
      </c>
      <c r="I495" s="25"/>
      <c r="J495" s="125"/>
      <c r="K495" s="291"/>
    </row>
    <row r="496" spans="1:11" x14ac:dyDescent="0.3">
      <c r="A496" s="76"/>
      <c r="B496" s="73"/>
      <c r="C496" s="20"/>
      <c r="D496" s="30"/>
      <c r="E496" s="20"/>
      <c r="F496" s="60" t="s">
        <v>41</v>
      </c>
      <c r="G496" s="308">
        <v>8</v>
      </c>
      <c r="H496" s="55">
        <f t="shared" si="10"/>
        <v>152000</v>
      </c>
      <c r="I496" s="71"/>
      <c r="J496" s="72"/>
      <c r="K496" s="282"/>
    </row>
    <row r="497" spans="1:11" x14ac:dyDescent="0.3">
      <c r="A497" s="76"/>
      <c r="B497" s="20"/>
      <c r="C497" s="20"/>
      <c r="D497" s="30"/>
      <c r="E497" s="20"/>
      <c r="F497" s="20" t="s">
        <v>49</v>
      </c>
      <c r="G497" s="324">
        <v>6</v>
      </c>
      <c r="H497" s="55">
        <f t="shared" si="10"/>
        <v>114000</v>
      </c>
      <c r="I497" s="30"/>
      <c r="J497" s="27"/>
      <c r="K497" s="291"/>
    </row>
    <row r="498" spans="1:11" x14ac:dyDescent="0.3">
      <c r="A498" s="76"/>
      <c r="B498" s="20"/>
      <c r="C498" s="20"/>
      <c r="D498" s="30"/>
      <c r="E498" s="20"/>
      <c r="F498" s="53" t="s">
        <v>40</v>
      </c>
      <c r="G498" s="308">
        <v>7</v>
      </c>
      <c r="H498" s="55">
        <f t="shared" si="10"/>
        <v>133000</v>
      </c>
      <c r="I498" s="30"/>
      <c r="J498" s="29"/>
      <c r="K498" s="282"/>
    </row>
    <row r="499" spans="1:11" x14ac:dyDescent="0.3">
      <c r="A499" s="29"/>
      <c r="B499" s="126"/>
      <c r="C499" s="20"/>
      <c r="D499" s="29"/>
      <c r="E499" s="20"/>
      <c r="F499" s="53" t="s">
        <v>47</v>
      </c>
      <c r="G499" s="308">
        <v>3</v>
      </c>
      <c r="H499" s="55">
        <f t="shared" si="10"/>
        <v>57000</v>
      </c>
      <c r="I499" s="29"/>
      <c r="J499" s="29"/>
      <c r="K499" s="29"/>
    </row>
    <row r="500" spans="1:11" x14ac:dyDescent="0.3">
      <c r="A500" s="29"/>
      <c r="B500" s="20"/>
      <c r="C500" s="20"/>
      <c r="D500" s="29"/>
      <c r="E500" s="20"/>
      <c r="F500" s="53" t="s">
        <v>44</v>
      </c>
      <c r="G500" s="308">
        <v>3</v>
      </c>
      <c r="H500" s="55">
        <f t="shared" si="10"/>
        <v>57000</v>
      </c>
      <c r="I500" s="29"/>
      <c r="J500" s="29"/>
      <c r="K500" s="29"/>
    </row>
    <row r="501" spans="1:11" x14ac:dyDescent="0.3">
      <c r="A501" s="29"/>
      <c r="B501" s="20"/>
      <c r="C501" s="20"/>
      <c r="D501" s="29"/>
      <c r="E501" s="20"/>
      <c r="F501" s="53" t="s">
        <v>45</v>
      </c>
      <c r="G501" s="308">
        <v>3</v>
      </c>
      <c r="H501" s="55">
        <f t="shared" si="10"/>
        <v>57000</v>
      </c>
      <c r="I501" s="20"/>
      <c r="J501" s="29"/>
      <c r="K501" s="29"/>
    </row>
    <row r="502" spans="1:11" x14ac:dyDescent="0.3">
      <c r="A502" s="29"/>
      <c r="B502" s="20"/>
      <c r="C502" s="20"/>
      <c r="D502" s="29"/>
      <c r="E502" s="20"/>
      <c r="F502" s="53" t="s">
        <v>38</v>
      </c>
      <c r="G502" s="308">
        <v>7</v>
      </c>
      <c r="H502" s="55">
        <f t="shared" si="10"/>
        <v>133000</v>
      </c>
      <c r="I502" s="20"/>
      <c r="J502" s="29"/>
      <c r="K502" s="29"/>
    </row>
    <row r="503" spans="1:11" x14ac:dyDescent="0.3">
      <c r="A503" s="29"/>
      <c r="B503" s="20"/>
      <c r="C503" s="20"/>
      <c r="D503" s="29"/>
      <c r="E503" s="20"/>
      <c r="F503" s="53" t="s">
        <v>43</v>
      </c>
      <c r="G503" s="308">
        <v>2</v>
      </c>
      <c r="H503" s="55">
        <f t="shared" si="10"/>
        <v>38000</v>
      </c>
      <c r="I503" s="20"/>
      <c r="J503" s="29"/>
      <c r="K503" s="29"/>
    </row>
    <row r="504" spans="1:11" x14ac:dyDescent="0.3">
      <c r="A504" s="29"/>
      <c r="B504" s="20"/>
      <c r="C504" s="20"/>
      <c r="D504" s="29"/>
      <c r="E504" s="20"/>
      <c r="F504" s="182" t="s">
        <v>46</v>
      </c>
      <c r="G504" s="308">
        <v>6</v>
      </c>
      <c r="H504" s="55">
        <f t="shared" si="10"/>
        <v>114000</v>
      </c>
      <c r="I504" s="20"/>
      <c r="J504" s="29"/>
      <c r="K504" s="29"/>
    </row>
    <row r="505" spans="1:11" x14ac:dyDescent="0.3">
      <c r="A505" s="29"/>
      <c r="B505" s="20"/>
      <c r="C505" s="20"/>
      <c r="D505" s="29"/>
      <c r="E505" s="20"/>
      <c r="F505" s="53" t="s">
        <v>36</v>
      </c>
      <c r="G505" s="308">
        <v>3</v>
      </c>
      <c r="H505" s="55">
        <f t="shared" si="10"/>
        <v>57000</v>
      </c>
      <c r="I505" s="20"/>
      <c r="J505" s="29"/>
      <c r="K505" s="29"/>
    </row>
    <row r="506" spans="1:11" x14ac:dyDescent="0.3">
      <c r="A506" s="80"/>
      <c r="B506" s="40"/>
      <c r="C506" s="40"/>
      <c r="D506" s="80"/>
      <c r="E506" s="40"/>
      <c r="F506" s="230" t="s">
        <v>51</v>
      </c>
      <c r="G506" s="310">
        <v>2</v>
      </c>
      <c r="H506" s="137">
        <f t="shared" si="10"/>
        <v>38000</v>
      </c>
      <c r="I506" s="40"/>
      <c r="J506" s="80"/>
      <c r="K506" s="80"/>
    </row>
    <row r="507" spans="1:11" x14ac:dyDescent="0.3">
      <c r="H507" s="44"/>
    </row>
  </sheetData>
  <mergeCells count="101">
    <mergeCell ref="A483:K483"/>
    <mergeCell ref="A484:K484"/>
    <mergeCell ref="A485:K485"/>
    <mergeCell ref="A487:K487"/>
    <mergeCell ref="A481:K481"/>
    <mergeCell ref="A482:K482"/>
    <mergeCell ref="A455:K455"/>
    <mergeCell ref="A453:K453"/>
    <mergeCell ref="C457:F457"/>
    <mergeCell ref="A450:K450"/>
    <mergeCell ref="A451:K451"/>
    <mergeCell ref="A424:K424"/>
    <mergeCell ref="A423:K423"/>
    <mergeCell ref="A366:K366"/>
    <mergeCell ref="A391:K391"/>
    <mergeCell ref="A392:K392"/>
    <mergeCell ref="A393:K393"/>
    <mergeCell ref="A394:K394"/>
    <mergeCell ref="A420:K420"/>
    <mergeCell ref="A333:K333"/>
    <mergeCell ref="A301:K301"/>
    <mergeCell ref="A302:K302"/>
    <mergeCell ref="A307:K307"/>
    <mergeCell ref="A331:K331"/>
    <mergeCell ref="A332:K332"/>
    <mergeCell ref="A211:K211"/>
    <mergeCell ref="A212:K212"/>
    <mergeCell ref="A426:K426"/>
    <mergeCell ref="A421:K421"/>
    <mergeCell ref="A62:K62"/>
    <mergeCell ref="A63:K63"/>
    <mergeCell ref="A64:K64"/>
    <mergeCell ref="A65:K65"/>
    <mergeCell ref="A361:K361"/>
    <mergeCell ref="A362:K362"/>
    <mergeCell ref="A422:K422"/>
    <mergeCell ref="A245:K245"/>
    <mergeCell ref="A246:K246"/>
    <mergeCell ref="A247:K247"/>
    <mergeCell ref="A271:K271"/>
    <mergeCell ref="A272:K272"/>
    <mergeCell ref="A153:K153"/>
    <mergeCell ref="A181:K181"/>
    <mergeCell ref="A182:K182"/>
    <mergeCell ref="A217:K217"/>
    <mergeCell ref="A241:K241"/>
    <mergeCell ref="A364:K364"/>
    <mergeCell ref="C338:F338"/>
    <mergeCell ref="A305:C305"/>
    <mergeCell ref="A303:E303"/>
    <mergeCell ref="A244:K244"/>
    <mergeCell ref="C248:F248"/>
    <mergeCell ref="A273:K273"/>
    <mergeCell ref="A125:K125"/>
    <mergeCell ref="A242:K242"/>
    <mergeCell ref="C129:F129"/>
    <mergeCell ref="C158:F158"/>
    <mergeCell ref="C68:F68"/>
    <mergeCell ref="A92:K92"/>
    <mergeCell ref="A1:K1"/>
    <mergeCell ref="A3:B3"/>
    <mergeCell ref="A4:H4"/>
    <mergeCell ref="A33:K33"/>
    <mergeCell ref="A35:K35"/>
    <mergeCell ref="A34:K34"/>
    <mergeCell ref="C8:F8"/>
    <mergeCell ref="A5:G5"/>
    <mergeCell ref="A6:D6"/>
    <mergeCell ref="A7:D7"/>
    <mergeCell ref="C188:F188"/>
    <mergeCell ref="C218:F218"/>
    <mergeCell ref="A93:K93"/>
    <mergeCell ref="A97:K97"/>
    <mergeCell ref="A122:K122"/>
    <mergeCell ref="A123:K123"/>
    <mergeCell ref="A124:K124"/>
    <mergeCell ref="A94:K94"/>
    <mergeCell ref="C488:F488"/>
    <mergeCell ref="C368:F368"/>
    <mergeCell ref="C398:F398"/>
    <mergeCell ref="A2:K2"/>
    <mergeCell ref="A37:K37"/>
    <mergeCell ref="A151:K151"/>
    <mergeCell ref="A152:K152"/>
    <mergeCell ref="A365:K365"/>
    <mergeCell ref="A304:G304"/>
    <mergeCell ref="C427:F427"/>
    <mergeCell ref="A337:C337"/>
    <mergeCell ref="A452:G452"/>
    <mergeCell ref="A154:E154"/>
    <mergeCell ref="A155:D155"/>
    <mergeCell ref="A156:D156"/>
    <mergeCell ref="A335:C335"/>
    <mergeCell ref="A336:D336"/>
    <mergeCell ref="A395:K395"/>
    <mergeCell ref="A397:K397"/>
    <mergeCell ref="A186:K186"/>
    <mergeCell ref="C39:F39"/>
    <mergeCell ref="C99:F99"/>
    <mergeCell ref="C278:F278"/>
    <mergeCell ref="C308:F308"/>
  </mergeCells>
  <pageMargins left="0.51181102362204722" right="0.31496062992125984" top="0.15748031496062992" bottom="0.15748031496062992" header="0.31496062992125984" footer="0.31496062992125984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opLeftCell="A19" workbookViewId="0">
      <selection activeCell="M34" sqref="M34"/>
    </sheetView>
  </sheetViews>
  <sheetFormatPr defaultColWidth="9" defaultRowHeight="15.75" customHeight="1" x14ac:dyDescent="0.3"/>
  <cols>
    <col min="1" max="1" width="9" style="385" customWidth="1"/>
    <col min="2" max="2" width="42" style="262" customWidth="1"/>
    <col min="3" max="3" width="7.375" style="385" bestFit="1" customWidth="1"/>
    <col min="4" max="4" width="12.625" style="262" bestFit="1" customWidth="1"/>
    <col min="5" max="5" width="11.375" style="262" customWidth="1"/>
    <col min="6" max="6" width="11.625" style="262" customWidth="1"/>
    <col min="7" max="7" width="9" style="262"/>
    <col min="8" max="8" width="14.875" style="262" customWidth="1"/>
    <col min="9" max="9" width="10.875" style="262" bestFit="1" customWidth="1"/>
    <col min="10" max="10" width="9.625" style="262" bestFit="1" customWidth="1"/>
    <col min="11" max="11" width="12.875" style="262" customWidth="1"/>
    <col min="12" max="16384" width="9" style="262"/>
  </cols>
  <sheetData>
    <row r="1" spans="1:11" ht="21" customHeight="1" x14ac:dyDescent="0.3">
      <c r="A1" s="716"/>
      <c r="B1" s="262" t="s">
        <v>311</v>
      </c>
      <c r="C1" s="716"/>
    </row>
    <row r="2" spans="1:11" ht="23.25" customHeight="1" x14ac:dyDescent="0.3">
      <c r="A2" s="852" t="s">
        <v>493</v>
      </c>
      <c r="B2" s="852"/>
      <c r="C2" s="852"/>
      <c r="D2" s="852"/>
      <c r="E2" s="852"/>
      <c r="F2" s="852"/>
    </row>
    <row r="3" spans="1:11" ht="23.25" customHeight="1" x14ac:dyDescent="0.3">
      <c r="A3" s="389"/>
      <c r="B3" s="855" t="s">
        <v>366</v>
      </c>
      <c r="C3" s="855"/>
      <c r="D3" s="855"/>
      <c r="E3" s="855"/>
      <c r="F3" s="389"/>
    </row>
    <row r="4" spans="1:11" ht="15.75" customHeight="1" x14ac:dyDescent="0.3">
      <c r="A4" s="390" t="s">
        <v>212</v>
      </c>
      <c r="B4" s="249" t="s">
        <v>210</v>
      </c>
      <c r="C4" s="249" t="s">
        <v>8</v>
      </c>
      <c r="D4" s="250" t="s">
        <v>6</v>
      </c>
      <c r="E4" s="250" t="s">
        <v>211</v>
      </c>
      <c r="F4" s="250" t="s">
        <v>9</v>
      </c>
      <c r="I4" s="251">
        <v>4700</v>
      </c>
    </row>
    <row r="5" spans="1:11" ht="15.75" customHeight="1" x14ac:dyDescent="0.3">
      <c r="A5" s="373">
        <v>1</v>
      </c>
      <c r="B5" s="375" t="s">
        <v>64</v>
      </c>
      <c r="C5" s="373"/>
      <c r="D5" s="375"/>
      <c r="E5" s="375"/>
      <c r="F5" s="375"/>
      <c r="I5" s="269"/>
    </row>
    <row r="6" spans="1:11" ht="15.75" customHeight="1" x14ac:dyDescent="0.3">
      <c r="A6" s="265"/>
      <c r="B6" s="266" t="s">
        <v>35</v>
      </c>
      <c r="C6" s="265">
        <v>1</v>
      </c>
      <c r="D6" s="439">
        <v>4700</v>
      </c>
      <c r="E6" s="265" t="s">
        <v>213</v>
      </c>
      <c r="F6" s="266"/>
      <c r="G6" s="382"/>
      <c r="H6" s="264"/>
      <c r="I6" s="269">
        <v>15300</v>
      </c>
    </row>
    <row r="7" spans="1:11" ht="15.75" customHeight="1" x14ac:dyDescent="0.3">
      <c r="A7" s="373">
        <v>2</v>
      </c>
      <c r="B7" s="375" t="s">
        <v>65</v>
      </c>
      <c r="C7" s="373"/>
      <c r="D7" s="380"/>
      <c r="E7" s="375"/>
      <c r="F7" s="375"/>
      <c r="G7" s="382"/>
      <c r="H7" s="264"/>
      <c r="I7" s="269"/>
    </row>
    <row r="8" spans="1:11" ht="15.75" customHeight="1" x14ac:dyDescent="0.3">
      <c r="A8" s="265"/>
      <c r="B8" s="266" t="s">
        <v>75</v>
      </c>
      <c r="C8" s="265">
        <v>1</v>
      </c>
      <c r="D8" s="440">
        <v>15300</v>
      </c>
      <c r="E8" s="265" t="s">
        <v>213</v>
      </c>
      <c r="F8" s="266"/>
      <c r="G8" s="382"/>
      <c r="I8" s="269">
        <v>270000</v>
      </c>
      <c r="K8" s="251">
        <v>19800</v>
      </c>
    </row>
    <row r="9" spans="1:11" ht="15.75" customHeight="1" x14ac:dyDescent="0.3">
      <c r="A9" s="373">
        <v>3</v>
      </c>
      <c r="B9" s="441" t="s">
        <v>74</v>
      </c>
      <c r="C9" s="373"/>
      <c r="D9" s="380"/>
      <c r="E9" s="375"/>
      <c r="F9" s="375"/>
      <c r="I9" s="269"/>
      <c r="K9" s="251">
        <v>39800</v>
      </c>
    </row>
    <row r="10" spans="1:11" ht="15.75" customHeight="1" x14ac:dyDescent="0.3">
      <c r="A10" s="265"/>
      <c r="B10" s="266" t="s">
        <v>66</v>
      </c>
      <c r="C10" s="265">
        <v>1</v>
      </c>
      <c r="D10" s="440">
        <v>270000</v>
      </c>
      <c r="E10" s="265" t="s">
        <v>213</v>
      </c>
      <c r="F10" s="266"/>
      <c r="I10" s="269">
        <v>44000</v>
      </c>
    </row>
    <row r="11" spans="1:11" ht="15.75" customHeight="1" x14ac:dyDescent="0.3">
      <c r="A11" s="373">
        <v>4</v>
      </c>
      <c r="B11" s="375" t="s">
        <v>67</v>
      </c>
      <c r="C11" s="373"/>
      <c r="D11" s="380"/>
      <c r="E11" s="375"/>
      <c r="F11" s="375"/>
      <c r="I11" s="250"/>
    </row>
    <row r="12" spans="1:11" ht="15.75" customHeight="1" x14ac:dyDescent="0.3">
      <c r="A12" s="265"/>
      <c r="B12" s="266" t="s">
        <v>35</v>
      </c>
      <c r="C12" s="265">
        <v>1</v>
      </c>
      <c r="D12" s="440">
        <v>44000</v>
      </c>
      <c r="E12" s="265" t="s">
        <v>213</v>
      </c>
      <c r="F12" s="266"/>
      <c r="I12" s="251">
        <v>115300</v>
      </c>
    </row>
    <row r="13" spans="1:11" ht="15.75" customHeight="1" x14ac:dyDescent="0.3">
      <c r="A13" s="373">
        <v>5</v>
      </c>
      <c r="B13" s="442" t="s">
        <v>96</v>
      </c>
      <c r="C13" s="373"/>
      <c r="D13" s="375"/>
      <c r="E13" s="375"/>
      <c r="F13" s="375"/>
      <c r="I13" s="251"/>
    </row>
    <row r="14" spans="1:11" ht="15.75" customHeight="1" x14ac:dyDescent="0.3">
      <c r="A14" s="265"/>
      <c r="B14" s="266" t="s">
        <v>97</v>
      </c>
      <c r="C14" s="265">
        <v>1</v>
      </c>
      <c r="D14" s="439">
        <v>115300</v>
      </c>
      <c r="E14" s="265" t="s">
        <v>213</v>
      </c>
      <c r="F14" s="266"/>
      <c r="H14" s="262" t="s">
        <v>436</v>
      </c>
      <c r="I14" s="251">
        <v>15300</v>
      </c>
    </row>
    <row r="15" spans="1:11" ht="15.75" customHeight="1" x14ac:dyDescent="0.3">
      <c r="A15" s="373">
        <v>6</v>
      </c>
      <c r="B15" s="375" t="s">
        <v>98</v>
      </c>
      <c r="C15" s="373"/>
      <c r="D15" s="443"/>
      <c r="E15" s="375"/>
      <c r="F15" s="375"/>
      <c r="I15" s="420">
        <f>SUM(I4:I14)</f>
        <v>464600</v>
      </c>
    </row>
    <row r="16" spans="1:11" ht="15.75" customHeight="1" x14ac:dyDescent="0.3">
      <c r="A16" s="265"/>
      <c r="B16" s="266" t="s">
        <v>35</v>
      </c>
      <c r="C16" s="265">
        <v>1</v>
      </c>
      <c r="D16" s="439">
        <v>33300</v>
      </c>
      <c r="E16" s="265" t="s">
        <v>213</v>
      </c>
      <c r="F16" s="266"/>
    </row>
    <row r="17" spans="1:10" ht="15.75" customHeight="1" x14ac:dyDescent="0.3">
      <c r="A17" s="373">
        <v>7</v>
      </c>
      <c r="B17" s="442" t="s">
        <v>101</v>
      </c>
      <c r="C17" s="373">
        <v>1</v>
      </c>
      <c r="D17" s="443">
        <v>19800</v>
      </c>
      <c r="E17" s="373"/>
      <c r="F17" s="375"/>
    </row>
    <row r="18" spans="1:10" ht="15.75" customHeight="1" x14ac:dyDescent="0.3">
      <c r="A18" s="265"/>
      <c r="B18" s="444" t="s">
        <v>101</v>
      </c>
      <c r="C18" s="265">
        <v>2</v>
      </c>
      <c r="D18" s="439">
        <v>39800</v>
      </c>
      <c r="E18" s="265" t="s">
        <v>214</v>
      </c>
      <c r="F18" s="266"/>
      <c r="H18" s="377">
        <v>32800</v>
      </c>
    </row>
    <row r="19" spans="1:10" ht="15.75" customHeight="1" x14ac:dyDescent="0.3">
      <c r="A19" s="373">
        <v>8</v>
      </c>
      <c r="B19" s="375" t="s">
        <v>147</v>
      </c>
      <c r="C19" s="373"/>
      <c r="D19" s="375"/>
      <c r="E19" s="375"/>
      <c r="F19" s="375"/>
      <c r="H19" s="377">
        <v>20300</v>
      </c>
      <c r="J19" s="251">
        <v>19800</v>
      </c>
    </row>
    <row r="20" spans="1:10" ht="15.75" customHeight="1" x14ac:dyDescent="0.3">
      <c r="A20" s="265"/>
      <c r="B20" s="266" t="s">
        <v>148</v>
      </c>
      <c r="C20" s="265">
        <v>1</v>
      </c>
      <c r="D20" s="381">
        <v>32800</v>
      </c>
      <c r="E20" s="265" t="s">
        <v>215</v>
      </c>
      <c r="F20" s="266"/>
      <c r="H20" s="250"/>
      <c r="J20" s="251">
        <v>39800</v>
      </c>
    </row>
    <row r="21" spans="1:10" ht="15.75" customHeight="1" x14ac:dyDescent="0.3">
      <c r="A21" s="449">
        <v>9</v>
      </c>
      <c r="B21" s="250" t="s">
        <v>198</v>
      </c>
      <c r="C21" s="249">
        <v>1</v>
      </c>
      <c r="D21" s="377">
        <v>20300</v>
      </c>
      <c r="E21" s="249" t="s">
        <v>215</v>
      </c>
      <c r="F21" s="250"/>
      <c r="H21" s="377">
        <v>101000</v>
      </c>
      <c r="J21" s="251">
        <v>19200</v>
      </c>
    </row>
    <row r="22" spans="1:10" ht="15.75" customHeight="1" x14ac:dyDescent="0.3">
      <c r="A22" s="373">
        <v>10</v>
      </c>
      <c r="B22" s="375" t="s">
        <v>150</v>
      </c>
      <c r="C22" s="373"/>
      <c r="D22" s="375"/>
      <c r="E22" s="375"/>
      <c r="F22" s="375"/>
      <c r="H22" s="377">
        <v>129600</v>
      </c>
      <c r="J22" s="420">
        <f>SUM(J19:J21)</f>
        <v>78800</v>
      </c>
    </row>
    <row r="23" spans="1:10" ht="15.75" customHeight="1" x14ac:dyDescent="0.3">
      <c r="A23" s="265"/>
      <c r="B23" s="266" t="s">
        <v>77</v>
      </c>
      <c r="C23" s="265">
        <v>1</v>
      </c>
      <c r="D23" s="381">
        <v>101000</v>
      </c>
      <c r="E23" s="265" t="s">
        <v>215</v>
      </c>
      <c r="F23" s="266"/>
      <c r="H23" s="269"/>
    </row>
    <row r="24" spans="1:10" ht="15.75" customHeight="1" x14ac:dyDescent="0.3">
      <c r="A24" s="249">
        <v>11</v>
      </c>
      <c r="B24" s="250" t="s">
        <v>154</v>
      </c>
      <c r="C24" s="249">
        <v>1</v>
      </c>
      <c r="D24" s="377">
        <v>129600</v>
      </c>
      <c r="E24" s="249" t="s">
        <v>215</v>
      </c>
      <c r="F24" s="250"/>
      <c r="H24" s="377">
        <v>10000</v>
      </c>
    </row>
    <row r="25" spans="1:10" ht="15.75" customHeight="1" x14ac:dyDescent="0.3">
      <c r="A25" s="450">
        <v>12</v>
      </c>
      <c r="B25" s="375" t="s">
        <v>156</v>
      </c>
      <c r="C25" s="373"/>
      <c r="D25" s="380"/>
      <c r="E25" s="375"/>
      <c r="F25" s="375"/>
      <c r="H25" s="377">
        <v>190000</v>
      </c>
    </row>
    <row r="26" spans="1:10" ht="15.75" customHeight="1" x14ac:dyDescent="0.3">
      <c r="A26" s="267"/>
      <c r="B26" s="268" t="s">
        <v>157</v>
      </c>
      <c r="C26" s="853">
        <v>1</v>
      </c>
      <c r="D26" s="451">
        <v>10000</v>
      </c>
      <c r="E26" s="853" t="s">
        <v>215</v>
      </c>
      <c r="F26" s="268"/>
      <c r="H26" s="250"/>
    </row>
    <row r="27" spans="1:10" ht="15.75" customHeight="1" x14ac:dyDescent="0.3">
      <c r="A27" s="265"/>
      <c r="B27" s="266" t="s">
        <v>158</v>
      </c>
      <c r="C27" s="854"/>
      <c r="D27" s="381">
        <v>190000</v>
      </c>
      <c r="E27" s="854"/>
      <c r="F27" s="266"/>
      <c r="H27" s="269">
        <v>140000</v>
      </c>
    </row>
    <row r="28" spans="1:10" ht="15.75" customHeight="1" x14ac:dyDescent="0.3">
      <c r="A28" s="450">
        <v>13</v>
      </c>
      <c r="B28" s="375" t="s">
        <v>161</v>
      </c>
      <c r="C28" s="373"/>
      <c r="D28" s="375"/>
      <c r="E28" s="375"/>
      <c r="F28" s="375"/>
      <c r="H28" s="269"/>
    </row>
    <row r="29" spans="1:10" ht="15.75" customHeight="1" x14ac:dyDescent="0.3">
      <c r="A29" s="265"/>
      <c r="B29" s="266" t="s">
        <v>164</v>
      </c>
      <c r="C29" s="265">
        <v>1</v>
      </c>
      <c r="D29" s="440">
        <v>140000</v>
      </c>
      <c r="E29" s="265" t="s">
        <v>215</v>
      </c>
      <c r="F29" s="266"/>
      <c r="H29" s="269">
        <v>320000</v>
      </c>
    </row>
    <row r="30" spans="1:10" ht="15.75" customHeight="1" x14ac:dyDescent="0.3">
      <c r="A30" s="450">
        <v>14</v>
      </c>
      <c r="B30" s="375" t="s">
        <v>163</v>
      </c>
      <c r="C30" s="373"/>
      <c r="D30" s="380"/>
      <c r="E30" s="375"/>
      <c r="F30" s="375"/>
      <c r="H30" s="269"/>
    </row>
    <row r="31" spans="1:10" ht="15.75" customHeight="1" x14ac:dyDescent="0.3">
      <c r="A31" s="265"/>
      <c r="B31" s="266" t="s">
        <v>165</v>
      </c>
      <c r="C31" s="265">
        <v>1</v>
      </c>
      <c r="D31" s="440">
        <v>320000</v>
      </c>
      <c r="E31" s="265" t="s">
        <v>215</v>
      </c>
      <c r="F31" s="266"/>
      <c r="H31" s="269">
        <v>77600</v>
      </c>
    </row>
    <row r="32" spans="1:10" ht="15.75" customHeight="1" x14ac:dyDescent="0.3">
      <c r="A32" s="450">
        <v>15</v>
      </c>
      <c r="B32" s="375" t="s">
        <v>168</v>
      </c>
      <c r="C32" s="373"/>
      <c r="D32" s="380"/>
      <c r="E32" s="375"/>
      <c r="F32" s="375"/>
      <c r="H32" s="250"/>
    </row>
    <row r="33" spans="1:12" ht="15.75" customHeight="1" x14ac:dyDescent="0.3">
      <c r="A33" s="265"/>
      <c r="B33" s="266" t="s">
        <v>167</v>
      </c>
      <c r="C33" s="265">
        <v>1</v>
      </c>
      <c r="D33" s="440">
        <v>77600</v>
      </c>
      <c r="E33" s="265" t="s">
        <v>215</v>
      </c>
      <c r="F33" s="266"/>
      <c r="H33" s="269">
        <v>718400</v>
      </c>
    </row>
    <row r="34" spans="1:12" ht="15.75" customHeight="1" x14ac:dyDescent="0.3">
      <c r="A34" s="450">
        <v>16</v>
      </c>
      <c r="B34" s="375" t="s">
        <v>171</v>
      </c>
      <c r="C34" s="373"/>
      <c r="D34" s="375"/>
      <c r="E34" s="375"/>
      <c r="F34" s="375"/>
      <c r="H34" s="378">
        <v>26500</v>
      </c>
    </row>
    <row r="35" spans="1:12" ht="15.75" customHeight="1" x14ac:dyDescent="0.3">
      <c r="A35" s="265"/>
      <c r="B35" s="266" t="s">
        <v>172</v>
      </c>
      <c r="C35" s="445" t="s">
        <v>217</v>
      </c>
      <c r="D35" s="440">
        <v>718400</v>
      </c>
      <c r="E35" s="265" t="s">
        <v>215</v>
      </c>
      <c r="F35" s="266"/>
      <c r="H35" s="378">
        <v>2200</v>
      </c>
    </row>
    <row r="36" spans="1:12" ht="15.75" customHeight="1" x14ac:dyDescent="0.3">
      <c r="A36" s="450">
        <v>17</v>
      </c>
      <c r="B36" s="375" t="s">
        <v>384</v>
      </c>
      <c r="C36" s="373">
        <v>1</v>
      </c>
      <c r="D36" s="447">
        <v>26500</v>
      </c>
      <c r="E36" s="373" t="s">
        <v>215</v>
      </c>
      <c r="F36" s="375"/>
      <c r="H36" s="269">
        <v>718900</v>
      </c>
    </row>
    <row r="37" spans="1:12" ht="15.75" customHeight="1" x14ac:dyDescent="0.3">
      <c r="A37" s="265"/>
      <c r="B37" s="266" t="s">
        <v>383</v>
      </c>
      <c r="C37" s="265">
        <v>2</v>
      </c>
      <c r="D37" s="446">
        <v>2200</v>
      </c>
      <c r="E37" s="265" t="s">
        <v>215</v>
      </c>
      <c r="F37" s="266"/>
      <c r="H37" s="269">
        <v>2070000</v>
      </c>
    </row>
    <row r="38" spans="1:12" ht="15.75" customHeight="1" x14ac:dyDescent="0.3">
      <c r="A38" s="449">
        <v>18</v>
      </c>
      <c r="B38" s="448" t="s">
        <v>70</v>
      </c>
      <c r="C38" s="249">
        <v>1</v>
      </c>
      <c r="D38" s="379">
        <v>5000</v>
      </c>
      <c r="E38" s="249" t="s">
        <v>216</v>
      </c>
      <c r="F38" s="250"/>
      <c r="H38" s="420">
        <f>SUM(H18:H37)</f>
        <v>4557300</v>
      </c>
    </row>
    <row r="39" spans="1:12" ht="15.75" customHeight="1" x14ac:dyDescent="0.3">
      <c r="A39" s="449">
        <v>19</v>
      </c>
      <c r="B39" s="391" t="s">
        <v>181</v>
      </c>
      <c r="C39" s="249">
        <v>1</v>
      </c>
      <c r="D39" s="269">
        <v>718900</v>
      </c>
      <c r="E39" s="249" t="s">
        <v>215</v>
      </c>
      <c r="F39" s="250"/>
    </row>
    <row r="40" spans="1:12" ht="15.75" customHeight="1" x14ac:dyDescent="0.3">
      <c r="A40" s="449">
        <v>20</v>
      </c>
      <c r="B40" s="250" t="s">
        <v>185</v>
      </c>
      <c r="C40" s="249">
        <v>1</v>
      </c>
      <c r="D40" s="251">
        <v>19200</v>
      </c>
      <c r="E40" s="249" t="s">
        <v>214</v>
      </c>
      <c r="F40" s="250"/>
    </row>
    <row r="41" spans="1:12" ht="33.75" customHeight="1" x14ac:dyDescent="0.3">
      <c r="A41" s="449">
        <v>21</v>
      </c>
      <c r="B41" s="566" t="s">
        <v>459</v>
      </c>
      <c r="C41" s="249">
        <v>1</v>
      </c>
      <c r="D41" s="269">
        <v>2070000</v>
      </c>
      <c r="E41" s="249" t="s">
        <v>215</v>
      </c>
      <c r="F41" s="250" t="s">
        <v>385</v>
      </c>
    </row>
    <row r="42" spans="1:12" ht="18.75" customHeight="1" x14ac:dyDescent="0.3">
      <c r="A42" s="249"/>
      <c r="B42" s="376"/>
      <c r="C42" s="249"/>
      <c r="D42" s="269">
        <v>1188300</v>
      </c>
      <c r="E42" s="249"/>
      <c r="F42" s="250"/>
    </row>
    <row r="43" spans="1:12" ht="15.75" customHeight="1" x14ac:dyDescent="0.3">
      <c r="A43" s="249"/>
      <c r="B43" s="250"/>
      <c r="C43" s="249"/>
      <c r="D43" s="392">
        <f>SUM(D5:D42)</f>
        <v>6312000</v>
      </c>
      <c r="E43" s="250"/>
      <c r="F43" s="250"/>
    </row>
    <row r="44" spans="1:12" ht="15.75" customHeight="1" x14ac:dyDescent="0.3">
      <c r="A44" s="249"/>
      <c r="B44" s="250"/>
      <c r="C44" s="249"/>
      <c r="D44" s="250"/>
      <c r="E44" s="250"/>
      <c r="F44" s="250"/>
      <c r="L44" s="452"/>
    </row>
  </sheetData>
  <mergeCells count="4">
    <mergeCell ref="A2:F2"/>
    <mergeCell ref="C26:C27"/>
    <mergeCell ref="E26:E27"/>
    <mergeCell ref="B3:E3"/>
  </mergeCells>
  <pageMargins left="0.11811023622047245" right="0.11811023622047245" top="0.74803149606299213" bottom="0.74803149606299213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opLeftCell="A10" workbookViewId="0">
      <selection activeCell="H21" sqref="H21"/>
    </sheetView>
  </sheetViews>
  <sheetFormatPr defaultColWidth="9" defaultRowHeight="15" x14ac:dyDescent="0.25"/>
  <cols>
    <col min="1" max="1" width="5" style="248" customWidth="1"/>
    <col min="2" max="2" width="31.625" style="247" customWidth="1"/>
    <col min="3" max="3" width="6.25" style="248" bestFit="1" customWidth="1"/>
    <col min="4" max="4" width="13.25" style="247" customWidth="1"/>
    <col min="5" max="5" width="13.875" style="248" customWidth="1"/>
    <col min="6" max="6" width="11.375" style="248" customWidth="1"/>
    <col min="7" max="7" width="9" style="247"/>
    <col min="8" max="8" width="15.75" style="247" customWidth="1"/>
    <col min="9" max="9" width="9" style="247"/>
    <col min="10" max="10" width="17.625" style="247" customWidth="1"/>
    <col min="11" max="16384" width="9" style="247"/>
  </cols>
  <sheetData>
    <row r="1" spans="1:15" ht="18.75" x14ac:dyDescent="0.3">
      <c r="A1" s="856" t="s">
        <v>311</v>
      </c>
      <c r="B1" s="856"/>
      <c r="C1" s="856"/>
      <c r="D1" s="856"/>
      <c r="E1" s="856"/>
      <c r="F1" s="856"/>
    </row>
    <row r="2" spans="1:15" ht="18.75" x14ac:dyDescent="0.3">
      <c r="A2" s="856" t="s">
        <v>494</v>
      </c>
      <c r="B2" s="856"/>
      <c r="C2" s="856"/>
      <c r="D2" s="856"/>
      <c r="E2" s="856"/>
      <c r="F2" s="856"/>
    </row>
    <row r="3" spans="1:15" ht="18.75" x14ac:dyDescent="0.3">
      <c r="A3" s="859" t="s">
        <v>313</v>
      </c>
      <c r="B3" s="859"/>
      <c r="C3" s="859"/>
      <c r="D3" s="859"/>
      <c r="E3" s="859"/>
      <c r="F3" s="859"/>
      <c r="L3" s="339"/>
    </row>
    <row r="4" spans="1:15" ht="18.75" x14ac:dyDescent="0.3">
      <c r="A4" s="259" t="s">
        <v>212</v>
      </c>
      <c r="B4" s="252" t="s">
        <v>189</v>
      </c>
      <c r="C4" s="252" t="s">
        <v>8</v>
      </c>
      <c r="D4" s="252" t="s">
        <v>6</v>
      </c>
      <c r="E4" s="252" t="s">
        <v>310</v>
      </c>
      <c r="F4" s="857" t="s">
        <v>221</v>
      </c>
    </row>
    <row r="5" spans="1:15" ht="18.75" x14ac:dyDescent="0.3">
      <c r="A5" s="5">
        <v>1</v>
      </c>
      <c r="B5" s="423" t="s">
        <v>59</v>
      </c>
      <c r="C5" s="5"/>
      <c r="D5" s="8"/>
      <c r="E5" s="5"/>
      <c r="F5" s="858"/>
    </row>
    <row r="6" spans="1:15" ht="18.75" x14ac:dyDescent="0.3">
      <c r="A6" s="134"/>
      <c r="B6" s="424" t="s">
        <v>103</v>
      </c>
      <c r="C6" s="134">
        <v>1</v>
      </c>
      <c r="D6" s="431">
        <v>449800</v>
      </c>
      <c r="E6" s="134" t="s">
        <v>213</v>
      </c>
      <c r="F6" s="134" t="s">
        <v>15</v>
      </c>
      <c r="N6" s="437"/>
    </row>
    <row r="7" spans="1:15" ht="18.75" x14ac:dyDescent="0.3">
      <c r="A7" s="11">
        <v>2</v>
      </c>
      <c r="B7" s="255" t="s">
        <v>190</v>
      </c>
      <c r="C7" s="11">
        <v>1</v>
      </c>
      <c r="D7" s="253">
        <v>1623600</v>
      </c>
      <c r="E7" s="11" t="s">
        <v>214</v>
      </c>
      <c r="F7" s="11" t="s">
        <v>15</v>
      </c>
      <c r="H7" s="260">
        <v>101600</v>
      </c>
      <c r="J7" s="254">
        <v>1635000</v>
      </c>
    </row>
    <row r="8" spans="1:15" ht="20.25" x14ac:dyDescent="0.3">
      <c r="A8" s="11">
        <v>3</v>
      </c>
      <c r="B8" s="246" t="s">
        <v>58</v>
      </c>
      <c r="C8" s="11">
        <v>1</v>
      </c>
      <c r="D8" s="254">
        <v>1635000</v>
      </c>
      <c r="E8" s="11" t="s">
        <v>215</v>
      </c>
      <c r="F8" s="11" t="s">
        <v>15</v>
      </c>
      <c r="H8" s="251">
        <v>1623600</v>
      </c>
      <c r="J8" s="254">
        <v>6162800</v>
      </c>
    </row>
    <row r="9" spans="1:15" ht="20.25" x14ac:dyDescent="0.3">
      <c r="A9" s="438">
        <v>4</v>
      </c>
      <c r="B9" s="424" t="s">
        <v>108</v>
      </c>
      <c r="C9" s="134">
        <v>1</v>
      </c>
      <c r="D9" s="383">
        <v>5201800</v>
      </c>
      <c r="E9" s="134" t="s">
        <v>215</v>
      </c>
      <c r="F9" s="134" t="s">
        <v>15</v>
      </c>
      <c r="H9" s="379">
        <v>142400</v>
      </c>
      <c r="J9" s="245"/>
    </row>
    <row r="10" spans="1:15" ht="20.25" x14ac:dyDescent="0.3">
      <c r="A10" s="435">
        <v>5</v>
      </c>
      <c r="B10" s="8" t="s">
        <v>111</v>
      </c>
      <c r="C10" s="5"/>
      <c r="D10" s="8"/>
      <c r="E10" s="5"/>
      <c r="F10" s="5"/>
      <c r="H10" s="269">
        <v>80000</v>
      </c>
      <c r="J10" s="256">
        <v>112800</v>
      </c>
      <c r="O10" s="339"/>
    </row>
    <row r="11" spans="1:15" ht="20.25" x14ac:dyDescent="0.3">
      <c r="A11" s="387"/>
      <c r="B11" s="14" t="s">
        <v>112</v>
      </c>
      <c r="C11" s="134">
        <v>1</v>
      </c>
      <c r="D11" s="427">
        <v>112800</v>
      </c>
      <c r="E11" s="134" t="s">
        <v>215</v>
      </c>
      <c r="F11" s="134" t="s">
        <v>15</v>
      </c>
      <c r="H11" s="420">
        <f>SUM(H7:H10)</f>
        <v>1947600</v>
      </c>
      <c r="J11" s="245"/>
    </row>
    <row r="12" spans="1:15" ht="18.75" x14ac:dyDescent="0.3">
      <c r="A12" s="435">
        <v>6</v>
      </c>
      <c r="B12" s="8" t="s">
        <v>113</v>
      </c>
      <c r="C12" s="5"/>
      <c r="D12" s="8"/>
      <c r="E12" s="5"/>
      <c r="F12" s="5"/>
      <c r="J12" s="256">
        <v>88800</v>
      </c>
    </row>
    <row r="13" spans="1:15" ht="18.75" x14ac:dyDescent="0.3">
      <c r="A13" s="134"/>
      <c r="B13" s="14" t="s">
        <v>114</v>
      </c>
      <c r="C13" s="134">
        <v>1</v>
      </c>
      <c r="D13" s="427">
        <v>88800</v>
      </c>
      <c r="E13" s="134" t="s">
        <v>215</v>
      </c>
      <c r="F13" s="134" t="s">
        <v>308</v>
      </c>
      <c r="J13" s="245"/>
    </row>
    <row r="14" spans="1:15" ht="18.75" x14ac:dyDescent="0.3">
      <c r="A14" s="434">
        <v>7</v>
      </c>
      <c r="B14" s="8" t="s">
        <v>117</v>
      </c>
      <c r="C14" s="5"/>
      <c r="D14" s="8"/>
      <c r="E14" s="5"/>
      <c r="F14" s="5"/>
      <c r="J14" s="245"/>
    </row>
    <row r="15" spans="1:15" ht="18.75" x14ac:dyDescent="0.3">
      <c r="A15" s="387"/>
      <c r="B15" s="280" t="s">
        <v>118</v>
      </c>
      <c r="C15" s="387"/>
      <c r="D15" s="280"/>
      <c r="E15" s="387"/>
      <c r="F15" s="387"/>
      <c r="J15" s="254">
        <v>154000</v>
      </c>
    </row>
    <row r="16" spans="1:15" ht="18.75" x14ac:dyDescent="0.3">
      <c r="A16" s="134"/>
      <c r="B16" s="14" t="s">
        <v>119</v>
      </c>
      <c r="C16" s="134">
        <v>1</v>
      </c>
      <c r="D16" s="383">
        <v>154000</v>
      </c>
      <c r="E16" s="134" t="s">
        <v>215</v>
      </c>
      <c r="F16" s="134" t="s">
        <v>15</v>
      </c>
      <c r="J16" s="254">
        <v>2048000</v>
      </c>
    </row>
    <row r="17" spans="1:10" ht="18.75" x14ac:dyDescent="0.3">
      <c r="A17" s="435">
        <v>8</v>
      </c>
      <c r="B17" s="8" t="s">
        <v>78</v>
      </c>
      <c r="C17" s="5"/>
      <c r="D17" s="8"/>
      <c r="E17" s="5"/>
      <c r="F17" s="5"/>
      <c r="J17" s="254">
        <v>1392000</v>
      </c>
    </row>
    <row r="18" spans="1:10" ht="18.75" x14ac:dyDescent="0.3">
      <c r="A18" s="134"/>
      <c r="B18" s="14" t="s">
        <v>205</v>
      </c>
      <c r="C18" s="134">
        <v>1</v>
      </c>
      <c r="D18" s="428">
        <v>101600</v>
      </c>
      <c r="E18" s="134" t="s">
        <v>214</v>
      </c>
      <c r="F18" s="134" t="s">
        <v>15</v>
      </c>
      <c r="J18" s="254">
        <v>417600</v>
      </c>
    </row>
    <row r="19" spans="1:10" ht="18.75" x14ac:dyDescent="0.3">
      <c r="A19" s="435">
        <v>9</v>
      </c>
      <c r="B19" s="8" t="s">
        <v>60</v>
      </c>
      <c r="C19" s="5"/>
      <c r="D19" s="8"/>
      <c r="E19" s="5"/>
      <c r="F19" s="5"/>
      <c r="H19" s="339"/>
      <c r="J19" s="254">
        <v>81000</v>
      </c>
    </row>
    <row r="20" spans="1:10" ht="18.75" x14ac:dyDescent="0.3">
      <c r="A20" s="134"/>
      <c r="B20" s="14" t="s">
        <v>21</v>
      </c>
      <c r="C20" s="134">
        <v>2</v>
      </c>
      <c r="D20" s="432">
        <v>142400</v>
      </c>
      <c r="E20" s="134" t="s">
        <v>214</v>
      </c>
      <c r="F20" s="134" t="s">
        <v>15</v>
      </c>
      <c r="I20" s="433"/>
      <c r="J20" s="254">
        <v>105300</v>
      </c>
    </row>
    <row r="21" spans="1:10" ht="18.75" x14ac:dyDescent="0.3">
      <c r="A21" s="436">
        <v>10</v>
      </c>
      <c r="B21" s="261" t="s">
        <v>145</v>
      </c>
      <c r="C21" s="11">
        <v>2</v>
      </c>
      <c r="D21" s="254">
        <v>80000</v>
      </c>
      <c r="E21" s="11" t="s">
        <v>214</v>
      </c>
      <c r="F21" s="11" t="s">
        <v>15</v>
      </c>
      <c r="J21" s="254">
        <v>10089100</v>
      </c>
    </row>
    <row r="22" spans="1:10" ht="18.75" x14ac:dyDescent="0.3">
      <c r="A22" s="435">
        <v>11</v>
      </c>
      <c r="B22" s="429" t="s">
        <v>128</v>
      </c>
      <c r="C22" s="5"/>
      <c r="D22" s="8"/>
      <c r="E22" s="5"/>
      <c r="F22" s="5"/>
      <c r="J22" s="254">
        <v>80000</v>
      </c>
    </row>
    <row r="23" spans="1:10" ht="18.75" x14ac:dyDescent="0.3">
      <c r="A23" s="134"/>
      <c r="B23" s="430" t="s">
        <v>129</v>
      </c>
      <c r="C23" s="134">
        <v>1</v>
      </c>
      <c r="D23" s="383">
        <v>2048000</v>
      </c>
      <c r="E23" s="134" t="s">
        <v>215</v>
      </c>
      <c r="F23" s="134" t="s">
        <v>15</v>
      </c>
      <c r="J23" s="254">
        <v>15000</v>
      </c>
    </row>
    <row r="24" spans="1:10" ht="18.75" x14ac:dyDescent="0.3">
      <c r="A24" s="436">
        <v>12</v>
      </c>
      <c r="B24" s="258" t="s">
        <v>126</v>
      </c>
      <c r="C24" s="11">
        <v>1</v>
      </c>
      <c r="D24" s="254">
        <v>1392000</v>
      </c>
      <c r="E24" s="11" t="s">
        <v>215</v>
      </c>
      <c r="F24" s="11" t="s">
        <v>15</v>
      </c>
      <c r="J24" s="254">
        <v>974400</v>
      </c>
    </row>
    <row r="25" spans="1:10" ht="18.75" x14ac:dyDescent="0.3">
      <c r="A25" s="436">
        <v>13</v>
      </c>
      <c r="B25" s="261" t="s">
        <v>131</v>
      </c>
      <c r="C25" s="11">
        <v>1</v>
      </c>
      <c r="D25" s="254">
        <v>417600</v>
      </c>
      <c r="E25" s="11" t="s">
        <v>215</v>
      </c>
      <c r="F25" s="11" t="s">
        <v>15</v>
      </c>
      <c r="J25" s="253">
        <v>1520000</v>
      </c>
    </row>
    <row r="26" spans="1:10" ht="26.25" x14ac:dyDescent="0.4">
      <c r="A26" s="435">
        <v>14</v>
      </c>
      <c r="B26" s="1" t="s">
        <v>314</v>
      </c>
      <c r="C26" s="5">
        <v>1</v>
      </c>
      <c r="D26" s="425">
        <v>81000</v>
      </c>
      <c r="E26" s="5"/>
      <c r="F26" s="5" t="s">
        <v>15</v>
      </c>
      <c r="J26" s="421">
        <f>SUM(J7:J25)</f>
        <v>24875800</v>
      </c>
    </row>
    <row r="27" spans="1:10" ht="18.75" x14ac:dyDescent="0.3">
      <c r="A27" s="134"/>
      <c r="B27" s="426" t="s">
        <v>314</v>
      </c>
      <c r="C27" s="134">
        <v>2</v>
      </c>
      <c r="D27" s="383">
        <v>105300</v>
      </c>
      <c r="E27" s="134" t="s">
        <v>215</v>
      </c>
      <c r="F27" s="134" t="s">
        <v>15</v>
      </c>
    </row>
    <row r="28" spans="1:10" ht="18.75" x14ac:dyDescent="0.3">
      <c r="A28" s="436">
        <v>15</v>
      </c>
      <c r="B28" s="245" t="s">
        <v>108</v>
      </c>
      <c r="C28" s="11">
        <v>2</v>
      </c>
      <c r="D28" s="254">
        <v>8515850</v>
      </c>
      <c r="E28" s="11" t="s">
        <v>215</v>
      </c>
      <c r="F28" s="11" t="s">
        <v>15</v>
      </c>
    </row>
    <row r="29" spans="1:10" ht="18.75" x14ac:dyDescent="0.3">
      <c r="A29" s="435">
        <v>16</v>
      </c>
      <c r="B29" s="423" t="s">
        <v>124</v>
      </c>
      <c r="C29" s="5">
        <v>2</v>
      </c>
      <c r="D29" s="425">
        <v>80000</v>
      </c>
      <c r="E29" s="5" t="s">
        <v>215</v>
      </c>
      <c r="F29" s="5" t="s">
        <v>15</v>
      </c>
    </row>
    <row r="30" spans="1:10" ht="18.75" x14ac:dyDescent="0.3">
      <c r="A30" s="134">
        <v>17</v>
      </c>
      <c r="B30" s="424" t="s">
        <v>125</v>
      </c>
      <c r="C30" s="134">
        <v>2</v>
      </c>
      <c r="D30" s="383">
        <v>15000</v>
      </c>
      <c r="E30" s="134"/>
      <c r="F30" s="134" t="s">
        <v>309</v>
      </c>
    </row>
    <row r="31" spans="1:10" ht="18.75" x14ac:dyDescent="0.3">
      <c r="A31" s="436">
        <v>18</v>
      </c>
      <c r="B31" s="246" t="s">
        <v>131</v>
      </c>
      <c r="C31" s="11">
        <v>2</v>
      </c>
      <c r="D31" s="254">
        <v>974400</v>
      </c>
      <c r="E31" s="11" t="s">
        <v>215</v>
      </c>
      <c r="F31" s="11" t="s">
        <v>15</v>
      </c>
      <c r="J31" s="339"/>
    </row>
    <row r="32" spans="1:10" ht="18.75" x14ac:dyDescent="0.3">
      <c r="A32" s="435">
        <v>19</v>
      </c>
      <c r="B32" s="423" t="s">
        <v>195</v>
      </c>
      <c r="C32" s="5"/>
      <c r="D32" s="8"/>
      <c r="E32" s="5"/>
      <c r="F32" s="5"/>
    </row>
    <row r="33" spans="1:6" ht="18.75" x14ac:dyDescent="0.3">
      <c r="A33" s="134"/>
      <c r="B33" s="14" t="s">
        <v>196</v>
      </c>
      <c r="C33" s="134">
        <v>2</v>
      </c>
      <c r="D33" s="431">
        <v>1520000</v>
      </c>
      <c r="E33" s="134" t="s">
        <v>215</v>
      </c>
      <c r="F33" s="134" t="s">
        <v>15</v>
      </c>
    </row>
    <row r="34" spans="1:6" ht="18.75" x14ac:dyDescent="0.3">
      <c r="A34" s="11"/>
      <c r="B34" s="11" t="s">
        <v>259</v>
      </c>
      <c r="C34" s="11"/>
      <c r="D34" s="386">
        <f>SUM(D6:D33)</f>
        <v>24738950</v>
      </c>
      <c r="E34" s="11"/>
      <c r="F34" s="11"/>
    </row>
    <row r="35" spans="1:6" s="339" customFormat="1" ht="18.75" customHeight="1" x14ac:dyDescent="0.3">
      <c r="A35" s="384"/>
      <c r="B35" s="43"/>
      <c r="C35" s="384"/>
      <c r="D35" s="43"/>
      <c r="E35" s="384"/>
      <c r="F35" s="384"/>
    </row>
    <row r="36" spans="1:6" s="339" customFormat="1" ht="18.75" customHeight="1" x14ac:dyDescent="0.25">
      <c r="A36" s="344"/>
      <c r="C36" s="344"/>
      <c r="E36" s="344"/>
      <c r="F36" s="344"/>
    </row>
    <row r="37" spans="1:6" s="339" customFormat="1" ht="18.75" customHeight="1" x14ac:dyDescent="0.25">
      <c r="A37" s="344"/>
      <c r="C37" s="344"/>
      <c r="E37" s="344"/>
      <c r="F37" s="344"/>
    </row>
    <row r="38" spans="1:6" s="339" customFormat="1" ht="18.75" customHeight="1" x14ac:dyDescent="0.25">
      <c r="A38" s="344"/>
      <c r="C38" s="344"/>
      <c r="E38" s="344"/>
      <c r="F38" s="344"/>
    </row>
    <row r="39" spans="1:6" s="339" customFormat="1" ht="18.75" customHeight="1" x14ac:dyDescent="0.25">
      <c r="A39" s="344"/>
      <c r="C39" s="344"/>
      <c r="E39" s="344"/>
      <c r="F39" s="344"/>
    </row>
    <row r="40" spans="1:6" s="339" customFormat="1" ht="18.75" customHeight="1" x14ac:dyDescent="0.25">
      <c r="A40" s="344"/>
      <c r="C40" s="344"/>
      <c r="E40" s="344"/>
      <c r="F40" s="344"/>
    </row>
    <row r="41" spans="1:6" s="339" customFormat="1" ht="18.75" customHeight="1" x14ac:dyDescent="0.25">
      <c r="A41" s="344"/>
      <c r="C41" s="344"/>
      <c r="E41" s="344"/>
      <c r="F41" s="344"/>
    </row>
    <row r="42" spans="1:6" s="339" customFormat="1" ht="18.75" customHeight="1" x14ac:dyDescent="0.25">
      <c r="A42" s="344"/>
      <c r="C42" s="344"/>
      <c r="E42" s="344"/>
      <c r="F42" s="344"/>
    </row>
    <row r="43" spans="1:6" s="339" customFormat="1" ht="18.75" customHeight="1" x14ac:dyDescent="0.25">
      <c r="A43" s="344"/>
      <c r="C43" s="344"/>
      <c r="E43" s="344"/>
      <c r="F43" s="344"/>
    </row>
    <row r="44" spans="1:6" s="339" customFormat="1" x14ac:dyDescent="0.25">
      <c r="A44" s="344"/>
      <c r="C44" s="344"/>
      <c r="E44" s="344"/>
      <c r="F44" s="344"/>
    </row>
    <row r="45" spans="1:6" s="339" customFormat="1" x14ac:dyDescent="0.25">
      <c r="A45" s="344"/>
      <c r="C45" s="344"/>
      <c r="E45" s="344"/>
      <c r="F45" s="344"/>
    </row>
    <row r="46" spans="1:6" s="339" customFormat="1" x14ac:dyDescent="0.25">
      <c r="A46" s="344"/>
      <c r="C46" s="344"/>
      <c r="E46" s="344"/>
      <c r="F46" s="344"/>
    </row>
    <row r="47" spans="1:6" s="339" customFormat="1" x14ac:dyDescent="0.25">
      <c r="A47" s="344"/>
      <c r="C47" s="344"/>
      <c r="E47" s="344"/>
      <c r="F47" s="344"/>
    </row>
    <row r="48" spans="1:6" s="339" customFormat="1" x14ac:dyDescent="0.25">
      <c r="A48" s="344"/>
      <c r="C48" s="344"/>
      <c r="E48" s="344"/>
      <c r="F48" s="344"/>
    </row>
    <row r="49" spans="1:6" s="339" customFormat="1" x14ac:dyDescent="0.25">
      <c r="A49" s="344"/>
      <c r="C49" s="344"/>
      <c r="E49" s="344"/>
      <c r="F49" s="344"/>
    </row>
    <row r="50" spans="1:6" s="339" customFormat="1" x14ac:dyDescent="0.25">
      <c r="A50" s="344"/>
      <c r="C50" s="344"/>
      <c r="E50" s="344"/>
      <c r="F50" s="344"/>
    </row>
    <row r="51" spans="1:6" s="339" customFormat="1" x14ac:dyDescent="0.25">
      <c r="A51" s="344"/>
      <c r="C51" s="344"/>
      <c r="E51" s="344"/>
      <c r="F51" s="344"/>
    </row>
    <row r="52" spans="1:6" s="339" customFormat="1" x14ac:dyDescent="0.25">
      <c r="A52" s="344"/>
      <c r="C52" s="344"/>
      <c r="E52" s="344"/>
      <c r="F52" s="344"/>
    </row>
    <row r="53" spans="1:6" s="339" customFormat="1" x14ac:dyDescent="0.25">
      <c r="A53" s="344"/>
      <c r="C53" s="344"/>
      <c r="E53" s="344"/>
      <c r="F53" s="344"/>
    </row>
    <row r="54" spans="1:6" s="339" customFormat="1" x14ac:dyDescent="0.25">
      <c r="A54" s="344"/>
      <c r="C54" s="344"/>
      <c r="E54" s="344"/>
      <c r="F54" s="344"/>
    </row>
    <row r="55" spans="1:6" s="339" customFormat="1" x14ac:dyDescent="0.25">
      <c r="A55" s="344"/>
      <c r="C55" s="344"/>
      <c r="E55" s="344"/>
      <c r="F55" s="344"/>
    </row>
  </sheetData>
  <autoFilter ref="E6:E33"/>
  <mergeCells count="4">
    <mergeCell ref="A1:F1"/>
    <mergeCell ref="F4:F5"/>
    <mergeCell ref="A2:F2"/>
    <mergeCell ref="A3:F3"/>
  </mergeCells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opLeftCell="A10" workbookViewId="0">
      <selection sqref="A1:K25"/>
    </sheetView>
  </sheetViews>
  <sheetFormatPr defaultRowHeight="14.25" x14ac:dyDescent="0.2"/>
  <cols>
    <col min="1" max="1" width="6.25" customWidth="1"/>
    <col min="2" max="2" width="28.625" customWidth="1"/>
    <col min="5" max="5" width="11" customWidth="1"/>
    <col min="6" max="6" width="11.75" customWidth="1"/>
    <col min="9" max="9" width="14" bestFit="1" customWidth="1"/>
    <col min="10" max="10" width="11.25" customWidth="1"/>
    <col min="11" max="11" width="13" customWidth="1"/>
  </cols>
  <sheetData>
    <row r="1" spans="1:18" ht="20.25" x14ac:dyDescent="0.3">
      <c r="A1" s="862" t="s">
        <v>320</v>
      </c>
      <c r="B1" s="862"/>
      <c r="C1" s="862"/>
      <c r="D1" s="862"/>
      <c r="E1" s="862"/>
      <c r="F1" s="862"/>
      <c r="G1" s="862"/>
      <c r="H1" s="862"/>
      <c r="I1" s="862"/>
      <c r="J1" s="862"/>
      <c r="K1" s="862"/>
    </row>
    <row r="2" spans="1:18" ht="20.25" x14ac:dyDescent="0.3">
      <c r="A2" s="863" t="s">
        <v>319</v>
      </c>
      <c r="B2" s="863"/>
      <c r="C2" s="863"/>
      <c r="D2" s="863"/>
      <c r="E2" s="863"/>
      <c r="F2" s="863"/>
      <c r="G2" s="863"/>
      <c r="H2" s="863"/>
      <c r="I2" s="863"/>
      <c r="J2" s="863"/>
      <c r="K2" s="863"/>
    </row>
    <row r="3" spans="1:18" s="349" customFormat="1" ht="20.25" x14ac:dyDescent="0.3">
      <c r="A3" s="864" t="s">
        <v>317</v>
      </c>
      <c r="B3" s="864"/>
      <c r="C3" s="864"/>
      <c r="D3" s="864"/>
      <c r="E3" s="864"/>
      <c r="F3" s="864"/>
      <c r="G3" s="864"/>
      <c r="H3" s="864"/>
      <c r="I3" s="864"/>
      <c r="J3" s="864"/>
      <c r="K3" s="864"/>
    </row>
    <row r="4" spans="1:18" ht="20.25" x14ac:dyDescent="0.3">
      <c r="A4" s="865" t="s">
        <v>315</v>
      </c>
      <c r="B4" s="865"/>
      <c r="C4" s="865"/>
      <c r="D4" s="865"/>
      <c r="E4" s="865"/>
      <c r="F4" s="865"/>
      <c r="G4" s="865"/>
      <c r="H4" s="865"/>
      <c r="I4" s="865"/>
      <c r="J4" s="865"/>
      <c r="K4" s="865"/>
    </row>
    <row r="5" spans="1:18" ht="20.25" x14ac:dyDescent="0.3">
      <c r="A5" s="860" t="s">
        <v>316</v>
      </c>
      <c r="B5" s="861"/>
      <c r="C5" s="861"/>
      <c r="D5" s="861"/>
      <c r="E5" s="861"/>
      <c r="F5" s="861"/>
      <c r="G5" s="861"/>
      <c r="H5" s="861"/>
      <c r="I5" s="861"/>
      <c r="J5" s="861"/>
      <c r="K5" s="861"/>
    </row>
    <row r="6" spans="1:18" ht="18.75" x14ac:dyDescent="0.3">
      <c r="A6" s="866" t="s">
        <v>318</v>
      </c>
      <c r="B6" s="866"/>
      <c r="C6" s="866"/>
      <c r="D6" s="866"/>
      <c r="E6" s="866"/>
      <c r="F6" s="866"/>
      <c r="G6" s="866"/>
      <c r="H6" s="866"/>
      <c r="I6" s="866"/>
      <c r="J6" s="866"/>
      <c r="K6" s="866"/>
      <c r="R6" s="348"/>
    </row>
    <row r="7" spans="1:18" ht="18.75" x14ac:dyDescent="0.3">
      <c r="A7" s="11" t="s">
        <v>2</v>
      </c>
      <c r="B7" s="11" t="s">
        <v>3</v>
      </c>
      <c r="C7" s="795" t="s">
        <v>4</v>
      </c>
      <c r="D7" s="796"/>
      <c r="E7" s="796"/>
      <c r="F7" s="797"/>
      <c r="G7" s="6" t="s">
        <v>5</v>
      </c>
      <c r="H7" s="6" t="s">
        <v>6</v>
      </c>
      <c r="I7" s="48" t="s">
        <v>7</v>
      </c>
      <c r="J7" s="5" t="s">
        <v>8</v>
      </c>
      <c r="K7" s="288" t="s">
        <v>9</v>
      </c>
    </row>
    <row r="8" spans="1:18" ht="18.75" x14ac:dyDescent="0.3">
      <c r="A8" s="153"/>
      <c r="B8" s="14"/>
      <c r="C8" s="11" t="s">
        <v>10</v>
      </c>
      <c r="D8" s="12" t="s">
        <v>11</v>
      </c>
      <c r="E8" s="11" t="s">
        <v>12</v>
      </c>
      <c r="F8" s="12" t="s">
        <v>13</v>
      </c>
      <c r="G8" s="49"/>
      <c r="H8" s="49" t="s">
        <v>14</v>
      </c>
      <c r="I8" s="15"/>
      <c r="J8" s="134"/>
      <c r="K8" s="289"/>
    </row>
    <row r="9" spans="1:18" ht="18.75" x14ac:dyDescent="0.3">
      <c r="A9" s="29"/>
      <c r="B9" s="116"/>
      <c r="C9" s="53"/>
      <c r="D9" s="29"/>
      <c r="E9" s="20"/>
      <c r="F9" s="60"/>
      <c r="G9" s="307"/>
      <c r="H9" s="128"/>
      <c r="I9" s="341"/>
      <c r="J9" s="29"/>
      <c r="K9" s="291"/>
    </row>
    <row r="10" spans="1:18" ht="18.75" x14ac:dyDescent="0.3">
      <c r="A10" s="340"/>
      <c r="B10" s="155"/>
      <c r="C10" s="53"/>
      <c r="D10" s="29"/>
      <c r="E10" s="20"/>
      <c r="F10" s="60"/>
      <c r="G10" s="314"/>
      <c r="H10" s="55"/>
      <c r="I10" s="25"/>
      <c r="J10" s="125"/>
      <c r="K10" s="291"/>
    </row>
    <row r="11" spans="1:18" ht="18.75" x14ac:dyDescent="0.3">
      <c r="A11" s="340"/>
      <c r="B11" s="347"/>
      <c r="C11" s="53"/>
      <c r="D11" s="29"/>
      <c r="E11" s="20"/>
      <c r="F11" s="60"/>
      <c r="G11" s="308"/>
      <c r="H11" s="55"/>
      <c r="I11" s="341"/>
      <c r="J11" s="29"/>
      <c r="K11" s="342"/>
    </row>
    <row r="12" spans="1:18" ht="18.75" x14ac:dyDescent="0.3">
      <c r="A12" s="340"/>
      <c r="B12" s="20"/>
      <c r="C12" s="53"/>
      <c r="D12" s="29"/>
      <c r="E12" s="20"/>
      <c r="F12" s="60"/>
      <c r="G12" s="308"/>
      <c r="H12" s="55"/>
      <c r="I12" s="341"/>
      <c r="J12" s="29"/>
      <c r="K12" s="342"/>
    </row>
    <row r="13" spans="1:18" ht="18.75" x14ac:dyDescent="0.3">
      <c r="A13" s="340"/>
      <c r="B13" s="20"/>
      <c r="C13" s="53"/>
      <c r="D13" s="29"/>
      <c r="E13" s="20"/>
      <c r="F13" s="60"/>
      <c r="G13" s="309"/>
      <c r="H13" s="55"/>
      <c r="I13" s="90"/>
      <c r="J13" s="27"/>
      <c r="K13" s="291"/>
    </row>
    <row r="14" spans="1:18" ht="18.75" x14ac:dyDescent="0.3">
      <c r="A14" s="340"/>
      <c r="B14" s="20"/>
      <c r="C14" s="20"/>
      <c r="D14" s="341"/>
      <c r="E14" s="20"/>
      <c r="F14" s="60"/>
      <c r="G14" s="314"/>
      <c r="H14" s="55"/>
      <c r="I14" s="25"/>
      <c r="J14" s="125"/>
      <c r="K14" s="291"/>
    </row>
    <row r="15" spans="1:18" ht="18.75" x14ac:dyDescent="0.3">
      <c r="A15" s="340"/>
      <c r="B15" s="73"/>
      <c r="C15" s="20"/>
      <c r="D15" s="341"/>
      <c r="E15" s="20"/>
      <c r="F15" s="60"/>
      <c r="G15" s="308"/>
      <c r="H15" s="55"/>
      <c r="I15" s="71"/>
      <c r="J15" s="72"/>
      <c r="K15" s="342"/>
    </row>
    <row r="16" spans="1:18" ht="18.75" x14ac:dyDescent="0.3">
      <c r="A16" s="340"/>
      <c r="B16" s="20"/>
      <c r="C16" s="20"/>
      <c r="D16" s="341"/>
      <c r="E16" s="20"/>
      <c r="F16" s="20"/>
      <c r="G16" s="324"/>
      <c r="H16" s="55"/>
      <c r="I16" s="341"/>
      <c r="J16" s="27"/>
      <c r="K16" s="291"/>
    </row>
    <row r="17" spans="1:11" ht="18.75" x14ac:dyDescent="0.3">
      <c r="A17" s="340"/>
      <c r="B17" s="20"/>
      <c r="C17" s="20"/>
      <c r="D17" s="341"/>
      <c r="E17" s="20"/>
      <c r="F17" s="53"/>
      <c r="G17" s="308"/>
      <c r="H17" s="55"/>
      <c r="I17" s="341"/>
      <c r="J17" s="29"/>
      <c r="K17" s="342"/>
    </row>
    <row r="18" spans="1:11" ht="18.75" x14ac:dyDescent="0.3">
      <c r="A18" s="29"/>
      <c r="B18" s="126"/>
      <c r="C18" s="20"/>
      <c r="D18" s="29"/>
      <c r="E18" s="20"/>
      <c r="F18" s="53"/>
      <c r="G18" s="308"/>
      <c r="H18" s="55"/>
      <c r="I18" s="29"/>
      <c r="J18" s="29"/>
      <c r="K18" s="29"/>
    </row>
    <row r="19" spans="1:11" ht="18.75" x14ac:dyDescent="0.3">
      <c r="A19" s="29"/>
      <c r="B19" s="20"/>
      <c r="C19" s="20"/>
      <c r="D19" s="29"/>
      <c r="E19" s="20"/>
      <c r="F19" s="53"/>
      <c r="G19" s="308"/>
      <c r="H19" s="55"/>
      <c r="I19" s="29"/>
      <c r="J19" s="29"/>
      <c r="K19" s="29"/>
    </row>
    <row r="20" spans="1:11" ht="18.75" x14ac:dyDescent="0.3">
      <c r="A20" s="29"/>
      <c r="B20" s="20"/>
      <c r="C20" s="20"/>
      <c r="D20" s="29"/>
      <c r="E20" s="20"/>
      <c r="F20" s="53"/>
      <c r="G20" s="308"/>
      <c r="H20" s="55"/>
      <c r="I20" s="20"/>
      <c r="J20" s="29"/>
      <c r="K20" s="29"/>
    </row>
    <row r="21" spans="1:11" ht="18.75" x14ac:dyDescent="0.3">
      <c r="A21" s="29"/>
      <c r="B21" s="20"/>
      <c r="C21" s="20"/>
      <c r="D21" s="29"/>
      <c r="E21" s="20"/>
      <c r="F21" s="53"/>
      <c r="G21" s="308"/>
      <c r="H21" s="55"/>
      <c r="I21" s="20"/>
      <c r="J21" s="29"/>
      <c r="K21" s="29"/>
    </row>
    <row r="22" spans="1:11" ht="18.75" x14ac:dyDescent="0.3">
      <c r="A22" s="29"/>
      <c r="B22" s="20"/>
      <c r="C22" s="20"/>
      <c r="D22" s="29"/>
      <c r="E22" s="20"/>
      <c r="F22" s="53"/>
      <c r="G22" s="308"/>
      <c r="H22" s="55"/>
      <c r="I22" s="20"/>
      <c r="J22" s="29"/>
      <c r="K22" s="29"/>
    </row>
    <row r="23" spans="1:11" ht="18.75" x14ac:dyDescent="0.3">
      <c r="A23" s="29"/>
      <c r="B23" s="20"/>
      <c r="C23" s="20"/>
      <c r="D23" s="29"/>
      <c r="E23" s="20"/>
      <c r="F23" s="182"/>
      <c r="G23" s="308"/>
      <c r="H23" s="55"/>
      <c r="I23" s="20"/>
      <c r="J23" s="29"/>
      <c r="K23" s="29"/>
    </row>
    <row r="24" spans="1:11" ht="18.75" x14ac:dyDescent="0.3">
      <c r="A24" s="29"/>
      <c r="B24" s="20"/>
      <c r="C24" s="20"/>
      <c r="D24" s="29"/>
      <c r="E24" s="20"/>
      <c r="F24" s="53"/>
      <c r="G24" s="308"/>
      <c r="H24" s="55"/>
      <c r="I24" s="20"/>
      <c r="J24" s="29"/>
      <c r="K24" s="29"/>
    </row>
    <row r="25" spans="1:11" ht="18.75" x14ac:dyDescent="0.3">
      <c r="A25" s="80"/>
      <c r="B25" s="40"/>
      <c r="C25" s="40"/>
      <c r="D25" s="80"/>
      <c r="E25" s="40"/>
      <c r="F25" s="230"/>
      <c r="G25" s="310"/>
      <c r="H25" s="137"/>
      <c r="I25" s="40"/>
      <c r="J25" s="80"/>
      <c r="K25" s="80"/>
    </row>
    <row r="26" spans="1:11" ht="18.75" x14ac:dyDescent="0.3">
      <c r="A26" s="343"/>
      <c r="B26" s="1"/>
      <c r="C26" s="1"/>
      <c r="D26" s="343"/>
      <c r="E26" s="1"/>
      <c r="F26" s="1"/>
      <c r="G26" s="305"/>
      <c r="H26" s="44"/>
      <c r="I26" s="1"/>
      <c r="J26" s="343"/>
      <c r="K26" s="343"/>
    </row>
  </sheetData>
  <mergeCells count="7">
    <mergeCell ref="C7:F7"/>
    <mergeCell ref="A5:K5"/>
    <mergeCell ref="A1:K1"/>
    <mergeCell ref="A2:K2"/>
    <mergeCell ref="A3:K3"/>
    <mergeCell ref="A4:K4"/>
    <mergeCell ref="A6:K6"/>
  </mergeCells>
  <pageMargins left="0.31496062992125984" right="0.11811023622047245" top="0.74803149606299213" bottom="0.74803149606299213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E22" sqref="E22"/>
    </sheetView>
  </sheetViews>
  <sheetFormatPr defaultColWidth="9" defaultRowHeight="20.25" x14ac:dyDescent="0.3"/>
  <cols>
    <col min="1" max="1" width="7.25" style="263" customWidth="1"/>
    <col min="2" max="2" width="16.25" style="262" customWidth="1"/>
    <col min="3" max="3" width="18.875" style="262" bestFit="1" customWidth="1"/>
    <col min="4" max="4" width="18.125" style="270" customWidth="1"/>
    <col min="5" max="5" width="14.25" style="262" customWidth="1"/>
    <col min="6" max="16384" width="9" style="262"/>
  </cols>
  <sheetData>
    <row r="1" spans="1:8" x14ac:dyDescent="0.3">
      <c r="A1" s="867" t="s">
        <v>324</v>
      </c>
      <c r="B1" s="867"/>
      <c r="C1" s="867"/>
      <c r="D1" s="867"/>
      <c r="E1" s="867"/>
    </row>
    <row r="2" spans="1:8" x14ac:dyDescent="0.3">
      <c r="A2" s="867" t="s">
        <v>325</v>
      </c>
      <c r="B2" s="867"/>
      <c r="C2" s="867"/>
      <c r="D2" s="867"/>
      <c r="E2" s="867"/>
    </row>
    <row r="3" spans="1:8" x14ac:dyDescent="0.3">
      <c r="A3" s="867" t="s">
        <v>313</v>
      </c>
      <c r="B3" s="867"/>
      <c r="C3" s="867"/>
      <c r="D3" s="867"/>
      <c r="E3" s="867"/>
    </row>
    <row r="4" spans="1:8" x14ac:dyDescent="0.3">
      <c r="B4" s="263"/>
      <c r="C4" s="263"/>
      <c r="D4" s="263"/>
      <c r="E4" s="263"/>
    </row>
    <row r="5" spans="1:8" x14ac:dyDescent="0.3">
      <c r="A5" s="249" t="s">
        <v>2</v>
      </c>
      <c r="B5" s="249" t="s">
        <v>13</v>
      </c>
      <c r="C5" s="249" t="s">
        <v>326</v>
      </c>
      <c r="D5" s="351" t="s">
        <v>327</v>
      </c>
      <c r="E5" s="249" t="s">
        <v>221</v>
      </c>
    </row>
    <row r="6" spans="1:8" x14ac:dyDescent="0.3">
      <c r="A6" s="249">
        <v>1</v>
      </c>
      <c r="B6" s="269" t="s">
        <v>37</v>
      </c>
      <c r="C6" s="249">
        <v>18</v>
      </c>
      <c r="D6" s="269">
        <v>1672900</v>
      </c>
      <c r="E6" s="250" t="s">
        <v>328</v>
      </c>
      <c r="H6" s="262" t="s">
        <v>81</v>
      </c>
    </row>
    <row r="7" spans="1:8" x14ac:dyDescent="0.3">
      <c r="A7" s="249">
        <v>2</v>
      </c>
      <c r="B7" s="269" t="s">
        <v>38</v>
      </c>
      <c r="C7" s="249">
        <v>18</v>
      </c>
      <c r="D7" s="269">
        <v>1980530</v>
      </c>
      <c r="E7" s="249" t="s">
        <v>329</v>
      </c>
    </row>
    <row r="8" spans="1:8" x14ac:dyDescent="0.3">
      <c r="A8" s="249">
        <v>3</v>
      </c>
      <c r="B8" s="269" t="s">
        <v>39</v>
      </c>
      <c r="C8" s="249">
        <v>18</v>
      </c>
      <c r="D8" s="269">
        <v>2074550</v>
      </c>
      <c r="E8" s="250"/>
    </row>
    <row r="9" spans="1:8" x14ac:dyDescent="0.3">
      <c r="A9" s="249">
        <v>4</v>
      </c>
      <c r="B9" s="269" t="s">
        <v>40</v>
      </c>
      <c r="C9" s="249">
        <v>18</v>
      </c>
      <c r="D9" s="269">
        <v>2231290</v>
      </c>
      <c r="E9" s="250"/>
    </row>
    <row r="10" spans="1:8" x14ac:dyDescent="0.3">
      <c r="A10" s="249">
        <v>5</v>
      </c>
      <c r="B10" s="269" t="s">
        <v>41</v>
      </c>
      <c r="C10" s="249">
        <v>18</v>
      </c>
      <c r="D10" s="269">
        <v>2714090</v>
      </c>
      <c r="E10" s="250"/>
    </row>
    <row r="11" spans="1:8" x14ac:dyDescent="0.3">
      <c r="A11" s="249">
        <v>6</v>
      </c>
      <c r="B11" s="269" t="s">
        <v>42</v>
      </c>
      <c r="C11" s="249">
        <v>18</v>
      </c>
      <c r="D11" s="269">
        <v>2460510</v>
      </c>
      <c r="E11" s="250"/>
    </row>
    <row r="12" spans="1:8" x14ac:dyDescent="0.3">
      <c r="A12" s="249">
        <v>7</v>
      </c>
      <c r="B12" s="269" t="s">
        <v>43</v>
      </c>
      <c r="C12" s="249">
        <v>18</v>
      </c>
      <c r="D12" s="377">
        <v>760510</v>
      </c>
      <c r="E12" s="250"/>
    </row>
    <row r="13" spans="1:8" x14ac:dyDescent="0.3">
      <c r="A13" s="249">
        <v>8</v>
      </c>
      <c r="B13" s="269" t="s">
        <v>44</v>
      </c>
      <c r="C13" s="249">
        <v>18</v>
      </c>
      <c r="D13" s="269">
        <v>885250</v>
      </c>
      <c r="E13" s="250"/>
    </row>
    <row r="14" spans="1:8" x14ac:dyDescent="0.3">
      <c r="A14" s="249">
        <v>9</v>
      </c>
      <c r="B14" s="269" t="s">
        <v>45</v>
      </c>
      <c r="C14" s="249">
        <v>18</v>
      </c>
      <c r="D14" s="269">
        <v>1153650</v>
      </c>
      <c r="E14" s="250"/>
    </row>
    <row r="15" spans="1:8" x14ac:dyDescent="0.3">
      <c r="A15" s="249">
        <v>10</v>
      </c>
      <c r="B15" s="269" t="s">
        <v>46</v>
      </c>
      <c r="C15" s="249">
        <v>19</v>
      </c>
      <c r="D15" s="269">
        <v>1826890</v>
      </c>
      <c r="E15" s="250"/>
    </row>
    <row r="16" spans="1:8" x14ac:dyDescent="0.3">
      <c r="A16" s="249">
        <v>11</v>
      </c>
      <c r="B16" s="269" t="s">
        <v>47</v>
      </c>
      <c r="C16" s="249">
        <v>18</v>
      </c>
      <c r="D16" s="269">
        <v>1016150</v>
      </c>
      <c r="E16" s="250"/>
    </row>
    <row r="17" spans="1:5" x14ac:dyDescent="0.3">
      <c r="A17" s="249">
        <v>12</v>
      </c>
      <c r="B17" s="269" t="s">
        <v>48</v>
      </c>
      <c r="C17" s="249">
        <v>18</v>
      </c>
      <c r="D17" s="269">
        <v>1247070</v>
      </c>
      <c r="E17" s="250"/>
    </row>
    <row r="18" spans="1:5" x14ac:dyDescent="0.3">
      <c r="A18" s="249">
        <v>13</v>
      </c>
      <c r="B18" s="269" t="s">
        <v>49</v>
      </c>
      <c r="C18" s="249">
        <v>18</v>
      </c>
      <c r="D18" s="269">
        <v>1804890</v>
      </c>
      <c r="E18" s="250"/>
    </row>
    <row r="19" spans="1:5" x14ac:dyDescent="0.3">
      <c r="A19" s="249">
        <v>14</v>
      </c>
      <c r="B19" s="269" t="s">
        <v>36</v>
      </c>
      <c r="C19" s="249">
        <v>18</v>
      </c>
      <c r="D19" s="269">
        <v>1032010</v>
      </c>
      <c r="E19" s="250"/>
    </row>
    <row r="20" spans="1:5" x14ac:dyDescent="0.3">
      <c r="A20" s="249">
        <v>15</v>
      </c>
      <c r="B20" s="269" t="s">
        <v>50</v>
      </c>
      <c r="C20" s="249">
        <v>18</v>
      </c>
      <c r="D20" s="269">
        <v>1419950</v>
      </c>
      <c r="E20" s="250"/>
    </row>
    <row r="21" spans="1:5" x14ac:dyDescent="0.3">
      <c r="A21" s="249">
        <v>16</v>
      </c>
      <c r="B21" s="269" t="s">
        <v>51</v>
      </c>
      <c r="C21" s="249">
        <v>18</v>
      </c>
      <c r="D21" s="269">
        <v>443710</v>
      </c>
      <c r="E21" s="250"/>
    </row>
    <row r="22" spans="1:5" x14ac:dyDescent="0.3">
      <c r="A22" s="249"/>
      <c r="B22" s="868" t="s">
        <v>438</v>
      </c>
      <c r="C22" s="869"/>
      <c r="D22" s="269">
        <v>15000</v>
      </c>
      <c r="E22" s="250"/>
    </row>
    <row r="23" spans="1:5" x14ac:dyDescent="0.3">
      <c r="A23" s="249"/>
      <c r="B23" s="250"/>
      <c r="C23" s="249"/>
      <c r="D23" s="269">
        <f>SUM(D6:D22)</f>
        <v>24738950</v>
      </c>
      <c r="E23" s="250"/>
    </row>
    <row r="25" spans="1:5" x14ac:dyDescent="0.3">
      <c r="B25" s="393" t="s">
        <v>435</v>
      </c>
      <c r="C25" s="393"/>
      <c r="D25" s="393"/>
      <c r="E25" s="422"/>
    </row>
  </sheetData>
  <mergeCells count="4">
    <mergeCell ref="A3:E3"/>
    <mergeCell ref="A1:E1"/>
    <mergeCell ref="A2:E2"/>
    <mergeCell ref="B22:C22"/>
  </mergeCells>
  <pageMargins left="1.1023622047244095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tabSelected="1" zoomScale="78" zoomScaleNormal="78" workbookViewId="0">
      <selection activeCell="H20" sqref="H20"/>
    </sheetView>
  </sheetViews>
  <sheetFormatPr defaultColWidth="9" defaultRowHeight="18.75" x14ac:dyDescent="0.3"/>
  <cols>
    <col min="1" max="1" width="4.125" style="346" customWidth="1"/>
    <col min="2" max="2" width="27.875" style="1" customWidth="1"/>
    <col min="3" max="3" width="6" style="346" customWidth="1"/>
    <col min="4" max="4" width="13.375" style="1" customWidth="1"/>
    <col min="5" max="5" width="12.25" style="346" bestFit="1" customWidth="1"/>
    <col min="6" max="6" width="12.25" style="346" customWidth="1"/>
    <col min="7" max="10" width="12.25" style="1" bestFit="1" customWidth="1"/>
    <col min="11" max="12" width="10.5" style="1" bestFit="1" customWidth="1"/>
    <col min="13" max="16" width="12.25" style="1" bestFit="1" customWidth="1"/>
    <col min="17" max="17" width="14.625" style="1" bestFit="1" customWidth="1"/>
    <col min="18" max="19" width="12.25" style="1" bestFit="1" customWidth="1"/>
    <col min="20" max="20" width="10.5" style="1" bestFit="1" customWidth="1"/>
    <col min="21" max="21" width="14.75" style="1" customWidth="1"/>
    <col min="22" max="16384" width="9" style="1"/>
  </cols>
  <sheetData>
    <row r="1" spans="1:21" x14ac:dyDescent="0.3">
      <c r="A1" s="870" t="s">
        <v>311</v>
      </c>
      <c r="B1" s="870"/>
      <c r="C1" s="870"/>
      <c r="D1" s="870"/>
      <c r="E1" s="870"/>
      <c r="F1" s="870"/>
    </row>
    <row r="2" spans="1:21" x14ac:dyDescent="0.3">
      <c r="A2" s="870" t="s">
        <v>312</v>
      </c>
      <c r="B2" s="870"/>
      <c r="C2" s="870"/>
      <c r="D2" s="870"/>
      <c r="E2" s="870"/>
      <c r="F2" s="870"/>
    </row>
    <row r="3" spans="1:21" x14ac:dyDescent="0.3">
      <c r="A3" s="871" t="s">
        <v>313</v>
      </c>
      <c r="B3" s="871"/>
      <c r="C3" s="871"/>
      <c r="D3" s="871"/>
      <c r="E3" s="870"/>
      <c r="F3" s="870"/>
    </row>
    <row r="4" spans="1:21" s="346" customFormat="1" ht="24" customHeight="1" x14ac:dyDescent="0.3">
      <c r="A4" s="345" t="s">
        <v>212</v>
      </c>
      <c r="B4" s="11" t="s">
        <v>321</v>
      </c>
      <c r="C4" s="11" t="s">
        <v>8</v>
      </c>
      <c r="D4" s="11" t="s">
        <v>6</v>
      </c>
      <c r="E4" s="11" t="s">
        <v>37</v>
      </c>
      <c r="F4" s="352" t="s">
        <v>38</v>
      </c>
      <c r="G4" s="11" t="s">
        <v>39</v>
      </c>
      <c r="H4" s="11" t="s">
        <v>40</v>
      </c>
      <c r="I4" s="11" t="s">
        <v>41</v>
      </c>
      <c r="J4" s="11" t="s">
        <v>42</v>
      </c>
      <c r="K4" s="11" t="s">
        <v>43</v>
      </c>
      <c r="L4" s="11" t="s">
        <v>44</v>
      </c>
      <c r="M4" s="11" t="s">
        <v>45</v>
      </c>
      <c r="N4" s="11" t="s">
        <v>46</v>
      </c>
      <c r="O4" s="11" t="s">
        <v>47</v>
      </c>
      <c r="P4" s="11" t="s">
        <v>48</v>
      </c>
      <c r="Q4" s="11" t="s">
        <v>49</v>
      </c>
      <c r="R4" s="11" t="s">
        <v>36</v>
      </c>
      <c r="S4" s="11" t="s">
        <v>50</v>
      </c>
      <c r="T4" s="11" t="s">
        <v>51</v>
      </c>
      <c r="U4" s="11" t="s">
        <v>228</v>
      </c>
    </row>
    <row r="5" spans="1:21" ht="24" customHeight="1" x14ac:dyDescent="0.3">
      <c r="A5" s="11">
        <v>1</v>
      </c>
      <c r="B5" s="246" t="s">
        <v>59</v>
      </c>
      <c r="C5" s="11"/>
      <c r="D5" s="245"/>
      <c r="E5" s="11"/>
      <c r="F5" s="350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</row>
    <row r="6" spans="1:21" s="696" customFormat="1" ht="24" customHeight="1" x14ac:dyDescent="0.3">
      <c r="A6" s="690"/>
      <c r="B6" s="691" t="s">
        <v>103</v>
      </c>
      <c r="C6" s="690">
        <v>1</v>
      </c>
      <c r="D6" s="692">
        <v>449800</v>
      </c>
      <c r="E6" s="693">
        <v>55400</v>
      </c>
      <c r="F6" s="693">
        <v>39900</v>
      </c>
      <c r="G6" s="694">
        <v>23900</v>
      </c>
      <c r="H6" s="694">
        <v>22300</v>
      </c>
      <c r="I6" s="694">
        <v>62500</v>
      </c>
      <c r="J6" s="694">
        <v>27300</v>
      </c>
      <c r="K6" s="694">
        <v>10500</v>
      </c>
      <c r="L6" s="694">
        <v>21700</v>
      </c>
      <c r="M6" s="694">
        <v>38700</v>
      </c>
      <c r="N6" s="694">
        <v>35100</v>
      </c>
      <c r="O6" s="694">
        <v>17000</v>
      </c>
      <c r="P6" s="694">
        <v>20900</v>
      </c>
      <c r="Q6" s="694">
        <v>26300</v>
      </c>
      <c r="R6" s="694">
        <v>16300</v>
      </c>
      <c r="S6" s="694">
        <v>25300</v>
      </c>
      <c r="T6" s="694">
        <v>6700</v>
      </c>
      <c r="U6" s="695">
        <f>SUM(E6:T6)</f>
        <v>449800</v>
      </c>
    </row>
    <row r="7" spans="1:21" ht="24" customHeight="1" x14ac:dyDescent="0.3">
      <c r="A7" s="11">
        <v>2</v>
      </c>
      <c r="B7" s="255" t="s">
        <v>190</v>
      </c>
      <c r="C7" s="11">
        <v>1</v>
      </c>
      <c r="D7" s="253">
        <v>1623600</v>
      </c>
      <c r="E7" s="354">
        <v>128700</v>
      </c>
      <c r="F7" s="354">
        <v>89100</v>
      </c>
      <c r="G7" s="254">
        <v>138600</v>
      </c>
      <c r="H7" s="254">
        <v>118800</v>
      </c>
      <c r="I7" s="254">
        <v>168300</v>
      </c>
      <c r="J7" s="254">
        <v>158400</v>
      </c>
      <c r="K7" s="254">
        <v>49500</v>
      </c>
      <c r="L7" s="254">
        <v>59400</v>
      </c>
      <c r="M7" s="254">
        <v>89100</v>
      </c>
      <c r="N7" s="254">
        <v>89100</v>
      </c>
      <c r="O7" s="254">
        <v>69300</v>
      </c>
      <c r="P7" s="254">
        <v>108900</v>
      </c>
      <c r="Q7" s="254">
        <v>148500</v>
      </c>
      <c r="R7" s="254">
        <v>69300</v>
      </c>
      <c r="S7" s="254">
        <v>89100</v>
      </c>
      <c r="T7" s="254">
        <v>49500</v>
      </c>
      <c r="U7" s="355">
        <f t="shared" ref="U7:U33" si="0">SUM(E7:T7)</f>
        <v>1623600</v>
      </c>
    </row>
    <row r="8" spans="1:21" ht="24" customHeight="1" x14ac:dyDescent="0.3">
      <c r="A8" s="11">
        <v>3</v>
      </c>
      <c r="B8" s="246" t="s">
        <v>58</v>
      </c>
      <c r="C8" s="11">
        <v>1</v>
      </c>
      <c r="D8" s="254">
        <v>1635000</v>
      </c>
      <c r="E8" s="354">
        <v>95000</v>
      </c>
      <c r="F8" s="354">
        <v>135000</v>
      </c>
      <c r="G8" s="254">
        <v>145000</v>
      </c>
      <c r="H8" s="254">
        <v>155000</v>
      </c>
      <c r="I8" s="254">
        <v>190000</v>
      </c>
      <c r="J8" s="254">
        <v>170000</v>
      </c>
      <c r="K8" s="254">
        <v>50000</v>
      </c>
      <c r="L8" s="254">
        <v>55000</v>
      </c>
      <c r="M8" s="254">
        <v>75000</v>
      </c>
      <c r="N8" s="254">
        <v>115000</v>
      </c>
      <c r="O8" s="254">
        <v>65000</v>
      </c>
      <c r="P8" s="254">
        <v>80000</v>
      </c>
      <c r="Q8" s="254">
        <v>120000</v>
      </c>
      <c r="R8" s="254">
        <v>70000</v>
      </c>
      <c r="S8" s="254">
        <v>95000</v>
      </c>
      <c r="T8" s="254">
        <v>20000</v>
      </c>
      <c r="U8" s="355">
        <f t="shared" si="0"/>
        <v>1635000</v>
      </c>
    </row>
    <row r="9" spans="1:21" s="702" customFormat="1" ht="24" customHeight="1" x14ac:dyDescent="0.3">
      <c r="A9" s="697">
        <v>4</v>
      </c>
      <c r="B9" s="698" t="s">
        <v>108</v>
      </c>
      <c r="C9" s="697">
        <v>1</v>
      </c>
      <c r="D9" s="699">
        <v>5201800</v>
      </c>
      <c r="E9" s="700">
        <v>293650</v>
      </c>
      <c r="F9" s="700">
        <v>419500</v>
      </c>
      <c r="G9" s="699">
        <v>461450</v>
      </c>
      <c r="H9" s="699">
        <v>503400</v>
      </c>
      <c r="I9" s="699">
        <v>587300</v>
      </c>
      <c r="J9" s="699">
        <v>545350</v>
      </c>
      <c r="K9" s="699">
        <v>167800</v>
      </c>
      <c r="L9" s="699">
        <v>167800</v>
      </c>
      <c r="M9" s="699">
        <v>251700</v>
      </c>
      <c r="N9" s="699">
        <v>377550</v>
      </c>
      <c r="O9" s="699">
        <v>209750</v>
      </c>
      <c r="P9" s="699">
        <v>251700</v>
      </c>
      <c r="Q9" s="699">
        <v>377550</v>
      </c>
      <c r="R9" s="699">
        <v>209750</v>
      </c>
      <c r="S9" s="699">
        <v>293650</v>
      </c>
      <c r="T9" s="699">
        <v>83900</v>
      </c>
      <c r="U9" s="701">
        <f t="shared" si="0"/>
        <v>5201800</v>
      </c>
    </row>
    <row r="10" spans="1:21" ht="24" customHeight="1" x14ac:dyDescent="0.3">
      <c r="A10" s="11">
        <v>5</v>
      </c>
      <c r="B10" s="245" t="s">
        <v>111</v>
      </c>
      <c r="C10" s="11"/>
      <c r="D10" s="245"/>
      <c r="E10" s="354"/>
      <c r="F10" s="354"/>
      <c r="G10" s="254"/>
      <c r="H10" s="254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355">
        <f t="shared" si="0"/>
        <v>0</v>
      </c>
    </row>
    <row r="11" spans="1:21" ht="24" hidden="1" customHeight="1" x14ac:dyDescent="0.3">
      <c r="A11" s="11"/>
      <c r="B11" s="245" t="s">
        <v>112</v>
      </c>
      <c r="C11" s="11">
        <v>1</v>
      </c>
      <c r="D11" s="256">
        <v>112800</v>
      </c>
      <c r="E11" s="354">
        <v>7050</v>
      </c>
      <c r="F11" s="354">
        <v>7050</v>
      </c>
      <c r="G11" s="354">
        <v>7050</v>
      </c>
      <c r="H11" s="354">
        <v>7050</v>
      </c>
      <c r="I11" s="354">
        <v>7050</v>
      </c>
      <c r="J11" s="354">
        <v>7050</v>
      </c>
      <c r="K11" s="354">
        <v>7050</v>
      </c>
      <c r="L11" s="354">
        <v>7050</v>
      </c>
      <c r="M11" s="354">
        <v>7050</v>
      </c>
      <c r="N11" s="354">
        <v>7050</v>
      </c>
      <c r="O11" s="354">
        <v>7050</v>
      </c>
      <c r="P11" s="354">
        <v>7050</v>
      </c>
      <c r="Q11" s="354">
        <v>7050</v>
      </c>
      <c r="R11" s="354">
        <v>7050</v>
      </c>
      <c r="S11" s="354">
        <v>7050</v>
      </c>
      <c r="T11" s="354">
        <v>7050</v>
      </c>
      <c r="U11" s="355">
        <f t="shared" si="0"/>
        <v>112800</v>
      </c>
    </row>
    <row r="12" spans="1:21" ht="24" hidden="1" customHeight="1" x14ac:dyDescent="0.3">
      <c r="A12" s="11">
        <v>6</v>
      </c>
      <c r="B12" s="245" t="s">
        <v>113</v>
      </c>
      <c r="C12" s="11"/>
      <c r="D12" s="245"/>
      <c r="E12" s="354"/>
      <c r="F12" s="354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355">
        <f t="shared" si="0"/>
        <v>0</v>
      </c>
    </row>
    <row r="13" spans="1:21" ht="24" hidden="1" customHeight="1" x14ac:dyDescent="0.3">
      <c r="A13" s="11"/>
      <c r="B13" s="245" t="s">
        <v>114</v>
      </c>
      <c r="C13" s="11">
        <v>1</v>
      </c>
      <c r="D13" s="256">
        <v>88800</v>
      </c>
      <c r="E13" s="354"/>
      <c r="F13" s="354"/>
      <c r="G13" s="254"/>
      <c r="H13" s="254"/>
      <c r="I13" s="254"/>
      <c r="J13" s="254"/>
      <c r="K13" s="254"/>
      <c r="L13" s="254"/>
      <c r="M13" s="254"/>
      <c r="N13" s="254">
        <v>88800</v>
      </c>
      <c r="O13" s="254"/>
      <c r="P13" s="254"/>
      <c r="Q13" s="254"/>
      <c r="R13" s="254"/>
      <c r="S13" s="254"/>
      <c r="T13" s="254"/>
      <c r="U13" s="355">
        <f t="shared" si="0"/>
        <v>88800</v>
      </c>
    </row>
    <row r="14" spans="1:21" ht="24" hidden="1" customHeight="1" x14ac:dyDescent="0.3">
      <c r="A14" s="11">
        <v>7</v>
      </c>
      <c r="B14" s="245" t="s">
        <v>117</v>
      </c>
      <c r="C14" s="11"/>
      <c r="D14" s="245"/>
      <c r="E14" s="354"/>
      <c r="F14" s="354"/>
      <c r="G14" s="254"/>
      <c r="H14" s="254"/>
      <c r="I14" s="254"/>
      <c r="J14" s="254"/>
      <c r="K14" s="254"/>
      <c r="L14" s="254"/>
      <c r="M14" s="254"/>
      <c r="N14" s="254"/>
      <c r="O14" s="254"/>
      <c r="P14" s="254"/>
      <c r="Q14" s="254"/>
      <c r="R14" s="254"/>
      <c r="S14" s="254"/>
      <c r="T14" s="254"/>
      <c r="U14" s="355">
        <f t="shared" si="0"/>
        <v>0</v>
      </c>
    </row>
    <row r="15" spans="1:21" ht="24" hidden="1" customHeight="1" x14ac:dyDescent="0.3">
      <c r="A15" s="11"/>
      <c r="B15" s="245" t="s">
        <v>118</v>
      </c>
      <c r="C15" s="11"/>
      <c r="D15" s="245"/>
      <c r="E15" s="354"/>
      <c r="F15" s="354"/>
      <c r="G15" s="254"/>
      <c r="H15" s="254"/>
      <c r="I15" s="254"/>
      <c r="J15" s="254"/>
      <c r="K15" s="254"/>
      <c r="L15" s="254"/>
      <c r="M15" s="254"/>
      <c r="N15" s="254"/>
      <c r="O15" s="254"/>
      <c r="P15" s="254"/>
      <c r="Q15" s="254"/>
      <c r="R15" s="254"/>
      <c r="S15" s="254"/>
      <c r="T15" s="254"/>
      <c r="U15" s="355">
        <f t="shared" si="0"/>
        <v>0</v>
      </c>
    </row>
    <row r="16" spans="1:21" s="127" customFormat="1" ht="24" hidden="1" customHeight="1" x14ac:dyDescent="0.3">
      <c r="A16" s="356"/>
      <c r="B16" s="261" t="s">
        <v>119</v>
      </c>
      <c r="C16" s="356">
        <v>1</v>
      </c>
      <c r="D16" s="357">
        <v>154000</v>
      </c>
      <c r="E16" s="358">
        <v>14100</v>
      </c>
      <c r="F16" s="358">
        <v>11280</v>
      </c>
      <c r="G16" s="357">
        <v>6550</v>
      </c>
      <c r="H16" s="357">
        <v>10340</v>
      </c>
      <c r="I16" s="357">
        <v>15040</v>
      </c>
      <c r="J16" s="357">
        <v>17860</v>
      </c>
      <c r="K16" s="357">
        <v>5640</v>
      </c>
      <c r="L16" s="357">
        <v>6550</v>
      </c>
      <c r="M16" s="357">
        <v>8450</v>
      </c>
      <c r="N16" s="357">
        <v>10340</v>
      </c>
      <c r="O16" s="357">
        <v>6550</v>
      </c>
      <c r="P16" s="357">
        <v>7520</v>
      </c>
      <c r="Q16" s="357">
        <v>15040</v>
      </c>
      <c r="R16" s="357">
        <v>5640</v>
      </c>
      <c r="S16" s="357">
        <v>8450</v>
      </c>
      <c r="T16" s="357">
        <v>4650</v>
      </c>
      <c r="U16" s="359">
        <f t="shared" si="0"/>
        <v>154000</v>
      </c>
    </row>
    <row r="17" spans="1:21" ht="24" hidden="1" customHeight="1" x14ac:dyDescent="0.3">
      <c r="A17" s="11">
        <v>8</v>
      </c>
      <c r="B17" s="245" t="s">
        <v>78</v>
      </c>
      <c r="C17" s="11"/>
      <c r="D17" s="245"/>
      <c r="E17" s="354"/>
      <c r="F17" s="354"/>
      <c r="G17" s="254"/>
      <c r="H17" s="254"/>
      <c r="I17" s="254"/>
      <c r="J17" s="254"/>
      <c r="K17" s="254"/>
      <c r="L17" s="254"/>
      <c r="M17" s="254"/>
      <c r="N17" s="254"/>
      <c r="O17" s="254"/>
      <c r="P17" s="254"/>
      <c r="Q17" s="254"/>
      <c r="R17" s="254"/>
      <c r="S17" s="254"/>
      <c r="T17" s="254"/>
      <c r="U17" s="355">
        <f t="shared" si="0"/>
        <v>0</v>
      </c>
    </row>
    <row r="18" spans="1:21" s="127" customFormat="1" ht="24" hidden="1" customHeight="1" x14ac:dyDescent="0.3">
      <c r="A18" s="356"/>
      <c r="B18" s="261" t="s">
        <v>205</v>
      </c>
      <c r="C18" s="356">
        <v>1</v>
      </c>
      <c r="D18" s="360">
        <v>101600</v>
      </c>
      <c r="E18" s="358">
        <v>8000</v>
      </c>
      <c r="F18" s="358">
        <v>6400</v>
      </c>
      <c r="G18" s="357">
        <v>6000</v>
      </c>
      <c r="H18" s="357">
        <v>5200</v>
      </c>
      <c r="I18" s="357">
        <v>6400</v>
      </c>
      <c r="J18" s="357">
        <v>4800</v>
      </c>
      <c r="K18" s="357">
        <v>5600</v>
      </c>
      <c r="L18" s="357">
        <v>4800</v>
      </c>
      <c r="M18" s="357">
        <v>5600</v>
      </c>
      <c r="N18" s="357">
        <v>7200</v>
      </c>
      <c r="O18" s="357">
        <v>6400</v>
      </c>
      <c r="P18" s="357">
        <v>9200</v>
      </c>
      <c r="Q18" s="357">
        <v>6400</v>
      </c>
      <c r="R18" s="357">
        <v>7600</v>
      </c>
      <c r="S18" s="357">
        <v>6000</v>
      </c>
      <c r="T18" s="357">
        <v>6000</v>
      </c>
      <c r="U18" s="359">
        <f t="shared" si="0"/>
        <v>101600</v>
      </c>
    </row>
    <row r="19" spans="1:21" ht="24" customHeight="1" x14ac:dyDescent="0.3">
      <c r="A19" s="11">
        <v>9</v>
      </c>
      <c r="B19" s="245" t="s">
        <v>60</v>
      </c>
      <c r="C19" s="11"/>
      <c r="D19" s="245"/>
      <c r="E19" s="354"/>
      <c r="F19" s="354"/>
      <c r="G19" s="254"/>
      <c r="H19" s="254"/>
      <c r="I19" s="254"/>
      <c r="J19" s="254"/>
      <c r="K19" s="254"/>
      <c r="L19" s="254"/>
      <c r="M19" s="254"/>
      <c r="N19" s="254"/>
      <c r="O19" s="254"/>
      <c r="P19" s="254"/>
      <c r="Q19" s="254"/>
      <c r="R19" s="254"/>
      <c r="S19" s="254"/>
      <c r="T19" s="254"/>
      <c r="U19" s="355">
        <f t="shared" si="0"/>
        <v>0</v>
      </c>
    </row>
    <row r="20" spans="1:21" ht="24" customHeight="1" x14ac:dyDescent="0.3">
      <c r="A20" s="11"/>
      <c r="B20" s="245" t="s">
        <v>21</v>
      </c>
      <c r="C20" s="11">
        <v>2</v>
      </c>
      <c r="D20" s="257">
        <v>142400</v>
      </c>
      <c r="E20" s="354">
        <v>8900</v>
      </c>
      <c r="F20" s="354">
        <v>8900</v>
      </c>
      <c r="G20" s="354">
        <v>8900</v>
      </c>
      <c r="H20" s="354">
        <v>8900</v>
      </c>
      <c r="I20" s="354">
        <v>8900</v>
      </c>
      <c r="J20" s="354">
        <v>8900</v>
      </c>
      <c r="K20" s="354">
        <v>8900</v>
      </c>
      <c r="L20" s="354">
        <v>8900</v>
      </c>
      <c r="M20" s="354">
        <v>8900</v>
      </c>
      <c r="N20" s="354">
        <v>8900</v>
      </c>
      <c r="O20" s="354">
        <v>8900</v>
      </c>
      <c r="P20" s="354">
        <v>8900</v>
      </c>
      <c r="Q20" s="354">
        <v>8900</v>
      </c>
      <c r="R20" s="354">
        <v>8900</v>
      </c>
      <c r="S20" s="354">
        <v>8900</v>
      </c>
      <c r="T20" s="354">
        <v>8900</v>
      </c>
      <c r="U20" s="355">
        <f t="shared" si="0"/>
        <v>142400</v>
      </c>
    </row>
    <row r="21" spans="1:21" ht="24" customHeight="1" x14ac:dyDescent="0.3">
      <c r="A21" s="11">
        <v>10</v>
      </c>
      <c r="B21" s="261" t="s">
        <v>145</v>
      </c>
      <c r="C21" s="11">
        <v>2</v>
      </c>
      <c r="D21" s="254">
        <v>80000</v>
      </c>
      <c r="E21" s="354">
        <v>5000</v>
      </c>
      <c r="F21" s="354">
        <v>5000</v>
      </c>
      <c r="G21" s="354">
        <v>5000</v>
      </c>
      <c r="H21" s="354">
        <v>5000</v>
      </c>
      <c r="I21" s="354">
        <v>5000</v>
      </c>
      <c r="J21" s="354">
        <v>5000</v>
      </c>
      <c r="K21" s="354">
        <v>5000</v>
      </c>
      <c r="L21" s="354">
        <v>5000</v>
      </c>
      <c r="M21" s="354">
        <v>5000</v>
      </c>
      <c r="N21" s="354">
        <v>5000</v>
      </c>
      <c r="O21" s="354">
        <v>5000</v>
      </c>
      <c r="P21" s="354">
        <v>5000</v>
      </c>
      <c r="Q21" s="354">
        <v>5000</v>
      </c>
      <c r="R21" s="354">
        <v>5000</v>
      </c>
      <c r="S21" s="354">
        <v>5000</v>
      </c>
      <c r="T21" s="354">
        <v>5000</v>
      </c>
      <c r="U21" s="355">
        <f t="shared" si="0"/>
        <v>80000</v>
      </c>
    </row>
    <row r="22" spans="1:21" ht="24" customHeight="1" x14ac:dyDescent="0.3">
      <c r="A22" s="11">
        <v>11</v>
      </c>
      <c r="B22" s="261" t="s">
        <v>128</v>
      </c>
      <c r="C22" s="11"/>
      <c r="D22" s="245"/>
      <c r="E22" s="354"/>
      <c r="F22" s="354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4"/>
      <c r="R22" s="254"/>
      <c r="S22" s="254"/>
      <c r="T22" s="254"/>
      <c r="U22" s="355">
        <f t="shared" si="0"/>
        <v>0</v>
      </c>
    </row>
    <row r="23" spans="1:21" s="127" customFormat="1" ht="24" customHeight="1" x14ac:dyDescent="0.3">
      <c r="A23" s="356"/>
      <c r="B23" s="261" t="s">
        <v>129</v>
      </c>
      <c r="C23" s="356">
        <v>1</v>
      </c>
      <c r="D23" s="357">
        <v>2048000</v>
      </c>
      <c r="E23" s="358">
        <v>166400</v>
      </c>
      <c r="F23" s="358">
        <v>166400</v>
      </c>
      <c r="G23" s="357">
        <v>166400</v>
      </c>
      <c r="H23" s="357">
        <v>192000</v>
      </c>
      <c r="I23" s="357">
        <v>204800</v>
      </c>
      <c r="J23" s="357">
        <v>192000</v>
      </c>
      <c r="K23" s="357">
        <v>64000</v>
      </c>
      <c r="L23" s="357">
        <v>76800</v>
      </c>
      <c r="M23" s="357">
        <v>89600</v>
      </c>
      <c r="N23" s="357">
        <v>153600</v>
      </c>
      <c r="O23" s="357">
        <v>89600</v>
      </c>
      <c r="P23" s="357">
        <v>102400</v>
      </c>
      <c r="Q23" s="357">
        <v>140800</v>
      </c>
      <c r="R23" s="357">
        <v>76800</v>
      </c>
      <c r="S23" s="357">
        <v>115200</v>
      </c>
      <c r="T23" s="357">
        <v>51200</v>
      </c>
      <c r="U23" s="359">
        <f t="shared" si="0"/>
        <v>2048000</v>
      </c>
    </row>
    <row r="24" spans="1:21" ht="24" customHeight="1" x14ac:dyDescent="0.3">
      <c r="A24" s="11">
        <v>12</v>
      </c>
      <c r="B24" s="258" t="s">
        <v>126</v>
      </c>
      <c r="C24" s="11">
        <v>1</v>
      </c>
      <c r="D24" s="254">
        <v>1392000</v>
      </c>
      <c r="E24" s="354">
        <v>113100</v>
      </c>
      <c r="F24" s="354">
        <v>113100</v>
      </c>
      <c r="G24" s="254">
        <v>113100</v>
      </c>
      <c r="H24" s="254">
        <v>130500</v>
      </c>
      <c r="I24" s="254">
        <v>139200</v>
      </c>
      <c r="J24" s="254">
        <v>130500</v>
      </c>
      <c r="K24" s="254">
        <v>43500</v>
      </c>
      <c r="L24" s="254">
        <v>52200</v>
      </c>
      <c r="M24" s="254">
        <v>60900</v>
      </c>
      <c r="N24" s="254">
        <v>104400</v>
      </c>
      <c r="O24" s="254">
        <v>60900</v>
      </c>
      <c r="P24" s="254">
        <v>69600</v>
      </c>
      <c r="Q24" s="254">
        <v>95700</v>
      </c>
      <c r="R24" s="254">
        <v>52200</v>
      </c>
      <c r="S24" s="254">
        <v>78300</v>
      </c>
      <c r="T24" s="254">
        <v>34800</v>
      </c>
      <c r="U24" s="355">
        <f t="shared" si="0"/>
        <v>1392000</v>
      </c>
    </row>
    <row r="25" spans="1:21" ht="24" customHeight="1" x14ac:dyDescent="0.3">
      <c r="A25" s="11">
        <v>13</v>
      </c>
      <c r="B25" s="261" t="s">
        <v>131</v>
      </c>
      <c r="C25" s="11">
        <v>1</v>
      </c>
      <c r="D25" s="254">
        <v>417600</v>
      </c>
      <c r="E25" s="354">
        <v>34800</v>
      </c>
      <c r="F25" s="354">
        <v>34800</v>
      </c>
      <c r="G25" s="254">
        <v>34800</v>
      </c>
      <c r="H25" s="254">
        <v>34800</v>
      </c>
      <c r="I25" s="254">
        <v>43500</v>
      </c>
      <c r="J25" s="254">
        <v>34800</v>
      </c>
      <c r="K25" s="254">
        <v>17400</v>
      </c>
      <c r="L25" s="254">
        <v>17400</v>
      </c>
      <c r="M25" s="254">
        <v>17400</v>
      </c>
      <c r="N25" s="254">
        <v>34800</v>
      </c>
      <c r="O25" s="254">
        <v>17400</v>
      </c>
      <c r="P25" s="254">
        <v>17400</v>
      </c>
      <c r="Q25" s="254">
        <v>26100</v>
      </c>
      <c r="R25" s="254">
        <v>17400</v>
      </c>
      <c r="S25" s="254">
        <v>26100</v>
      </c>
      <c r="T25" s="254">
        <v>8700</v>
      </c>
      <c r="U25" s="355">
        <f t="shared" si="0"/>
        <v>417600</v>
      </c>
    </row>
    <row r="26" spans="1:21" ht="24" customHeight="1" x14ac:dyDescent="0.3">
      <c r="A26" s="11">
        <v>14</v>
      </c>
      <c r="B26" s="1" t="s">
        <v>314</v>
      </c>
      <c r="C26" s="11">
        <v>1</v>
      </c>
      <c r="D26" s="254">
        <v>81000</v>
      </c>
      <c r="E26" s="354">
        <v>9000</v>
      </c>
      <c r="F26" s="354">
        <v>6000</v>
      </c>
      <c r="G26" s="254">
        <v>3000</v>
      </c>
      <c r="H26" s="254">
        <v>3000</v>
      </c>
      <c r="I26" s="254">
        <v>6000</v>
      </c>
      <c r="J26" s="254">
        <v>9000</v>
      </c>
      <c r="K26" s="254">
        <v>3000</v>
      </c>
      <c r="L26" s="254">
        <v>6000</v>
      </c>
      <c r="M26" s="254">
        <v>6000</v>
      </c>
      <c r="N26" s="254">
        <v>6000</v>
      </c>
      <c r="O26" s="254">
        <v>6000</v>
      </c>
      <c r="P26" s="254">
        <v>3000</v>
      </c>
      <c r="Q26" s="254">
        <v>3000</v>
      </c>
      <c r="R26" s="254">
        <v>6000</v>
      </c>
      <c r="S26" s="254">
        <v>3000</v>
      </c>
      <c r="T26" s="254">
        <v>3000</v>
      </c>
      <c r="U26" s="355">
        <f t="shared" si="0"/>
        <v>81000</v>
      </c>
    </row>
    <row r="27" spans="1:21" s="365" customFormat="1" ht="24" customHeight="1" x14ac:dyDescent="0.3">
      <c r="A27" s="361">
        <v>15</v>
      </c>
      <c r="B27" s="258" t="s">
        <v>314</v>
      </c>
      <c r="C27" s="361">
        <v>2</v>
      </c>
      <c r="D27" s="362">
        <v>105300</v>
      </c>
      <c r="E27" s="363">
        <v>11700</v>
      </c>
      <c r="F27" s="363">
        <v>7800</v>
      </c>
      <c r="G27" s="362">
        <v>3900</v>
      </c>
      <c r="H27" s="362">
        <v>3900</v>
      </c>
      <c r="I27" s="362">
        <v>7800</v>
      </c>
      <c r="J27" s="362">
        <v>11700</v>
      </c>
      <c r="K27" s="362">
        <v>3900</v>
      </c>
      <c r="L27" s="362">
        <v>7800</v>
      </c>
      <c r="M27" s="362">
        <v>7800</v>
      </c>
      <c r="N27" s="362">
        <v>7800</v>
      </c>
      <c r="O27" s="362">
        <v>7800</v>
      </c>
      <c r="P27" s="362">
        <v>3900</v>
      </c>
      <c r="Q27" s="362">
        <v>3900</v>
      </c>
      <c r="R27" s="362">
        <v>7800</v>
      </c>
      <c r="S27" s="362">
        <v>3900</v>
      </c>
      <c r="T27" s="362">
        <v>3900</v>
      </c>
      <c r="U27" s="364">
        <f t="shared" si="0"/>
        <v>105300</v>
      </c>
    </row>
    <row r="28" spans="1:21" s="702" customFormat="1" ht="24" customHeight="1" x14ac:dyDescent="0.3">
      <c r="A28" s="697">
        <v>16</v>
      </c>
      <c r="B28" s="703" t="s">
        <v>108</v>
      </c>
      <c r="C28" s="697">
        <v>2</v>
      </c>
      <c r="D28" s="699">
        <v>8515850</v>
      </c>
      <c r="E28" s="700">
        <v>503400</v>
      </c>
      <c r="F28" s="700">
        <v>713150</v>
      </c>
      <c r="G28" s="699">
        <v>755100</v>
      </c>
      <c r="H28" s="699">
        <v>797050</v>
      </c>
      <c r="I28" s="699">
        <v>1006800</v>
      </c>
      <c r="J28" s="699">
        <v>880950</v>
      </c>
      <c r="K28" s="699">
        <v>251700</v>
      </c>
      <c r="L28" s="699">
        <v>293650</v>
      </c>
      <c r="M28" s="699">
        <v>377550</v>
      </c>
      <c r="N28" s="699">
        <v>587300</v>
      </c>
      <c r="O28" s="699">
        <v>335600</v>
      </c>
      <c r="P28" s="699">
        <v>419500</v>
      </c>
      <c r="Q28" s="699">
        <v>629250</v>
      </c>
      <c r="R28" s="699">
        <v>377550</v>
      </c>
      <c r="S28" s="699">
        <v>503400</v>
      </c>
      <c r="T28" s="699">
        <v>83900</v>
      </c>
      <c r="U28" s="701">
        <f t="shared" si="0"/>
        <v>8515850</v>
      </c>
    </row>
    <row r="29" spans="1:21" ht="24" customHeight="1" x14ac:dyDescent="0.3">
      <c r="A29" s="11">
        <v>17</v>
      </c>
      <c r="B29" s="246" t="s">
        <v>124</v>
      </c>
      <c r="C29" s="11">
        <v>2</v>
      </c>
      <c r="D29" s="254">
        <v>80000</v>
      </c>
      <c r="E29" s="354">
        <v>7400</v>
      </c>
      <c r="F29" s="354">
        <v>5850</v>
      </c>
      <c r="G29" s="254">
        <v>3500</v>
      </c>
      <c r="H29" s="254">
        <v>5350</v>
      </c>
      <c r="I29" s="254">
        <v>7800</v>
      </c>
      <c r="J29" s="254">
        <v>9200</v>
      </c>
      <c r="K29" s="254">
        <v>2920</v>
      </c>
      <c r="L29" s="254">
        <v>3400</v>
      </c>
      <c r="M29" s="254">
        <v>4400</v>
      </c>
      <c r="N29" s="254">
        <v>5350</v>
      </c>
      <c r="O29" s="254">
        <v>3400</v>
      </c>
      <c r="P29" s="254">
        <v>3900</v>
      </c>
      <c r="Q29" s="254">
        <v>7800</v>
      </c>
      <c r="R29" s="254">
        <v>2920</v>
      </c>
      <c r="S29" s="254">
        <v>4400</v>
      </c>
      <c r="T29" s="254">
        <v>2410</v>
      </c>
      <c r="U29" s="355">
        <f t="shared" si="0"/>
        <v>80000</v>
      </c>
    </row>
    <row r="30" spans="1:21" ht="24" customHeight="1" x14ac:dyDescent="0.3">
      <c r="A30" s="369">
        <v>18</v>
      </c>
      <c r="B30" s="370" t="s">
        <v>125</v>
      </c>
      <c r="C30" s="369">
        <v>2</v>
      </c>
      <c r="D30" s="371">
        <v>15000</v>
      </c>
      <c r="E30" s="366"/>
      <c r="F30" s="366"/>
      <c r="G30" s="371"/>
      <c r="H30" s="371"/>
      <c r="I30" s="371"/>
      <c r="J30" s="371"/>
      <c r="K30" s="371"/>
      <c r="L30" s="371"/>
      <c r="M30" s="371"/>
      <c r="N30" s="371"/>
      <c r="O30" s="371"/>
      <c r="P30" s="371"/>
      <c r="Q30" s="371"/>
      <c r="R30" s="371"/>
      <c r="S30" s="371"/>
      <c r="T30" s="254"/>
      <c r="U30" s="355">
        <f t="shared" si="0"/>
        <v>0</v>
      </c>
    </row>
    <row r="31" spans="1:21" s="127" customFormat="1" ht="24" customHeight="1" x14ac:dyDescent="0.3">
      <c r="A31" s="356">
        <v>19</v>
      </c>
      <c r="B31" s="258" t="s">
        <v>131</v>
      </c>
      <c r="C31" s="356">
        <v>2</v>
      </c>
      <c r="D31" s="357">
        <v>974400</v>
      </c>
      <c r="E31" s="358">
        <v>78300</v>
      </c>
      <c r="F31" s="358">
        <v>78300</v>
      </c>
      <c r="G31" s="357">
        <v>78300</v>
      </c>
      <c r="H31" s="357">
        <v>95700</v>
      </c>
      <c r="I31" s="357">
        <v>95700</v>
      </c>
      <c r="J31" s="357">
        <v>95700</v>
      </c>
      <c r="K31" s="357">
        <v>26100</v>
      </c>
      <c r="L31" s="357">
        <v>34800</v>
      </c>
      <c r="M31" s="357">
        <v>43500</v>
      </c>
      <c r="N31" s="357">
        <v>69600</v>
      </c>
      <c r="O31" s="357">
        <v>43500</v>
      </c>
      <c r="P31" s="357">
        <v>52200</v>
      </c>
      <c r="Q31" s="357">
        <v>69600</v>
      </c>
      <c r="R31" s="357">
        <v>34800</v>
      </c>
      <c r="S31" s="357">
        <v>52200</v>
      </c>
      <c r="T31" s="357">
        <v>26100</v>
      </c>
      <c r="U31" s="359">
        <f t="shared" si="0"/>
        <v>974400</v>
      </c>
    </row>
    <row r="32" spans="1:21" ht="24" customHeight="1" x14ac:dyDescent="0.3">
      <c r="A32" s="11">
        <v>20</v>
      </c>
      <c r="B32" s="246" t="s">
        <v>195</v>
      </c>
      <c r="C32" s="11"/>
      <c r="D32" s="245"/>
      <c r="E32" s="354"/>
      <c r="F32" s="3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355">
        <f t="shared" si="0"/>
        <v>0</v>
      </c>
    </row>
    <row r="33" spans="1:22" s="127" customFormat="1" ht="24" customHeight="1" x14ac:dyDescent="0.3">
      <c r="A33" s="356"/>
      <c r="B33" s="261" t="s">
        <v>196</v>
      </c>
      <c r="C33" s="356">
        <v>2</v>
      </c>
      <c r="D33" s="367">
        <v>1520000</v>
      </c>
      <c r="E33" s="358">
        <v>133000</v>
      </c>
      <c r="F33" s="358">
        <v>133000</v>
      </c>
      <c r="G33" s="357">
        <v>114000</v>
      </c>
      <c r="H33" s="357">
        <v>133000</v>
      </c>
      <c r="I33" s="357">
        <v>152000</v>
      </c>
      <c r="J33" s="357">
        <v>152000</v>
      </c>
      <c r="K33" s="357">
        <v>38000</v>
      </c>
      <c r="L33" s="357">
        <v>57000</v>
      </c>
      <c r="M33" s="357">
        <v>57000</v>
      </c>
      <c r="N33" s="357">
        <v>114000</v>
      </c>
      <c r="O33" s="357">
        <v>57000</v>
      </c>
      <c r="P33" s="357">
        <v>76000</v>
      </c>
      <c r="Q33" s="357">
        <v>114000</v>
      </c>
      <c r="R33" s="357">
        <v>57000</v>
      </c>
      <c r="S33" s="357">
        <v>95000</v>
      </c>
      <c r="T33" s="357">
        <v>38000</v>
      </c>
      <c r="U33" s="359">
        <f t="shared" si="0"/>
        <v>1520000</v>
      </c>
    </row>
    <row r="34" spans="1:22" ht="24" customHeight="1" x14ac:dyDescent="0.3">
      <c r="A34" s="11"/>
      <c r="B34" s="11" t="s">
        <v>259</v>
      </c>
      <c r="C34" s="11"/>
      <c r="D34" s="355">
        <f t="shared" ref="D34:T34" si="1">SUM(D6:D33)</f>
        <v>24738950</v>
      </c>
      <c r="E34" s="521">
        <f t="shared" si="1"/>
        <v>1672900</v>
      </c>
      <c r="F34" s="521">
        <f t="shared" si="1"/>
        <v>1980530</v>
      </c>
      <c r="G34" s="392">
        <f t="shared" si="1"/>
        <v>2074550</v>
      </c>
      <c r="H34" s="392">
        <f t="shared" si="1"/>
        <v>2231290</v>
      </c>
      <c r="I34" s="392">
        <f t="shared" si="1"/>
        <v>2714090</v>
      </c>
      <c r="J34" s="392">
        <f t="shared" si="1"/>
        <v>2460510</v>
      </c>
      <c r="K34" s="392">
        <f t="shared" si="1"/>
        <v>760510</v>
      </c>
      <c r="L34" s="392">
        <f t="shared" si="1"/>
        <v>885250</v>
      </c>
      <c r="M34" s="392">
        <f t="shared" si="1"/>
        <v>1153650</v>
      </c>
      <c r="N34" s="392">
        <f t="shared" si="1"/>
        <v>1826890</v>
      </c>
      <c r="O34" s="392">
        <f t="shared" si="1"/>
        <v>1016150</v>
      </c>
      <c r="P34" s="392">
        <f t="shared" si="1"/>
        <v>1247070</v>
      </c>
      <c r="Q34" s="392">
        <f t="shared" si="1"/>
        <v>1804890</v>
      </c>
      <c r="R34" s="392">
        <f t="shared" si="1"/>
        <v>1032010</v>
      </c>
      <c r="S34" s="392">
        <f t="shared" si="1"/>
        <v>1419950</v>
      </c>
      <c r="T34" s="392">
        <f t="shared" si="1"/>
        <v>443710</v>
      </c>
      <c r="U34" s="392">
        <f>SUM(E34:T34)</f>
        <v>24723950</v>
      </c>
      <c r="V34" s="262"/>
    </row>
    <row r="35" spans="1:22" ht="24" customHeight="1" x14ac:dyDescent="0.3">
      <c r="A35" s="67"/>
      <c r="B35" s="43"/>
      <c r="C35" s="67"/>
      <c r="D35" s="43"/>
      <c r="E35" s="67"/>
      <c r="F35" s="67"/>
    </row>
    <row r="36" spans="1:22" ht="24" customHeight="1" x14ac:dyDescent="0.3">
      <c r="A36" s="67"/>
      <c r="B36" s="43"/>
      <c r="C36" s="67"/>
      <c r="D36" s="43"/>
      <c r="E36" s="67"/>
      <c r="F36" s="67"/>
    </row>
    <row r="37" spans="1:22" ht="24" customHeight="1" x14ac:dyDescent="0.3">
      <c r="A37" s="67"/>
      <c r="B37" s="43"/>
      <c r="C37" s="67"/>
      <c r="D37" s="43"/>
      <c r="E37" s="67"/>
      <c r="F37" s="67"/>
      <c r="S37" s="368"/>
    </row>
    <row r="38" spans="1:22" x14ac:dyDescent="0.3">
      <c r="A38" s="67"/>
      <c r="B38" s="43"/>
      <c r="C38" s="67"/>
      <c r="D38" s="43"/>
      <c r="E38" s="67"/>
      <c r="F38" s="67"/>
    </row>
    <row r="39" spans="1:22" x14ac:dyDescent="0.3">
      <c r="A39" s="67"/>
      <c r="B39" s="43"/>
      <c r="C39" s="67"/>
      <c r="D39" s="43"/>
      <c r="E39" s="67"/>
      <c r="F39" s="67"/>
    </row>
    <row r="40" spans="1:22" x14ac:dyDescent="0.3">
      <c r="A40" s="67"/>
      <c r="B40" s="43"/>
      <c r="C40" s="67"/>
      <c r="D40" s="43"/>
      <c r="E40" s="67"/>
      <c r="F40" s="67"/>
    </row>
    <row r="41" spans="1:22" x14ac:dyDescent="0.3">
      <c r="A41" s="67"/>
      <c r="B41" s="43"/>
      <c r="C41" s="67"/>
      <c r="D41" s="43"/>
      <c r="E41" s="67"/>
      <c r="F41" s="67"/>
    </row>
    <row r="42" spans="1:22" x14ac:dyDescent="0.3">
      <c r="A42" s="67"/>
      <c r="B42" s="43"/>
      <c r="C42" s="67"/>
      <c r="D42" s="43"/>
      <c r="E42" s="67"/>
      <c r="F42" s="67"/>
    </row>
    <row r="43" spans="1:22" x14ac:dyDescent="0.3">
      <c r="A43" s="67"/>
      <c r="B43" s="43"/>
      <c r="C43" s="67"/>
      <c r="D43" s="43"/>
      <c r="E43" s="67"/>
      <c r="F43" s="67"/>
    </row>
    <row r="44" spans="1:22" x14ac:dyDescent="0.3">
      <c r="A44" s="67"/>
      <c r="B44" s="43"/>
      <c r="C44" s="67"/>
      <c r="D44" s="43"/>
      <c r="E44" s="67"/>
      <c r="F44" s="67"/>
    </row>
    <row r="45" spans="1:22" x14ac:dyDescent="0.3">
      <c r="A45" s="67"/>
      <c r="B45" s="43"/>
      <c r="C45" s="67"/>
      <c r="D45" s="43"/>
      <c r="E45" s="67"/>
      <c r="F45" s="67"/>
    </row>
    <row r="46" spans="1:22" x14ac:dyDescent="0.3">
      <c r="A46" s="67"/>
      <c r="B46" s="43"/>
      <c r="C46" s="67"/>
      <c r="D46" s="43"/>
      <c r="E46" s="67"/>
      <c r="F46" s="67"/>
    </row>
    <row r="47" spans="1:22" x14ac:dyDescent="0.3">
      <c r="A47" s="67"/>
      <c r="B47" s="43"/>
      <c r="C47" s="67"/>
      <c r="D47" s="43"/>
      <c r="E47" s="67"/>
      <c r="F47" s="67"/>
    </row>
    <row r="48" spans="1:22" x14ac:dyDescent="0.3">
      <c r="A48" s="67"/>
      <c r="B48" s="43"/>
      <c r="C48" s="67"/>
      <c r="D48" s="43"/>
      <c r="E48" s="67"/>
      <c r="F48" s="67"/>
    </row>
    <row r="49" spans="1:6" x14ac:dyDescent="0.3">
      <c r="A49" s="67"/>
      <c r="B49" s="43"/>
      <c r="C49" s="67"/>
      <c r="D49" s="43"/>
      <c r="E49" s="67"/>
      <c r="F49" s="67"/>
    </row>
    <row r="50" spans="1:6" x14ac:dyDescent="0.3">
      <c r="A50" s="67"/>
      <c r="B50" s="43"/>
      <c r="C50" s="67"/>
      <c r="D50" s="43"/>
      <c r="E50" s="67"/>
      <c r="F50" s="67"/>
    </row>
    <row r="51" spans="1:6" x14ac:dyDescent="0.3">
      <c r="A51" s="67"/>
      <c r="B51" s="43"/>
      <c r="C51" s="67"/>
      <c r="D51" s="43"/>
      <c r="E51" s="67"/>
      <c r="F51" s="67"/>
    </row>
    <row r="52" spans="1:6" x14ac:dyDescent="0.3">
      <c r="A52" s="67"/>
      <c r="B52" s="43"/>
      <c r="C52" s="67"/>
      <c r="D52" s="43"/>
      <c r="E52" s="67"/>
      <c r="F52" s="67"/>
    </row>
    <row r="53" spans="1:6" x14ac:dyDescent="0.3">
      <c r="A53" s="67"/>
      <c r="B53" s="43"/>
      <c r="C53" s="67"/>
      <c r="D53" s="43"/>
      <c r="E53" s="67"/>
      <c r="F53" s="67"/>
    </row>
    <row r="54" spans="1:6" x14ac:dyDescent="0.3">
      <c r="A54" s="67"/>
      <c r="B54" s="43"/>
      <c r="C54" s="67"/>
      <c r="D54" s="43"/>
      <c r="E54" s="67"/>
      <c r="F54" s="67"/>
    </row>
    <row r="55" spans="1:6" x14ac:dyDescent="0.3">
      <c r="A55" s="67"/>
      <c r="B55" s="43"/>
      <c r="C55" s="67"/>
      <c r="D55" s="43"/>
      <c r="E55" s="67"/>
      <c r="F55" s="67"/>
    </row>
  </sheetData>
  <mergeCells count="3">
    <mergeCell ref="A1:F1"/>
    <mergeCell ref="A2:F2"/>
    <mergeCell ref="A3:F3"/>
  </mergeCells>
  <printOptions horizontalCentered="1"/>
  <pageMargins left="0" right="0" top="0" bottom="0.74803149606299213" header="0" footer="0.31496062992125984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opLeftCell="A13" workbookViewId="0">
      <selection activeCell="G12" sqref="G12"/>
    </sheetView>
  </sheetViews>
  <sheetFormatPr defaultColWidth="9" defaultRowHeight="18.75" x14ac:dyDescent="0.3"/>
  <cols>
    <col min="1" max="1" width="5.375" style="1" customWidth="1"/>
    <col min="2" max="2" width="41.75" style="1" bestFit="1" customWidth="1"/>
    <col min="3" max="3" width="6.375" style="1" bestFit="1" customWidth="1"/>
    <col min="4" max="4" width="13.5" style="1" bestFit="1" customWidth="1"/>
    <col min="5" max="5" width="10.75" style="569" bestFit="1" customWidth="1"/>
    <col min="6" max="6" width="13.25" style="569" customWidth="1"/>
    <col min="7" max="7" width="37.375" style="1" bestFit="1" customWidth="1"/>
    <col min="8" max="16384" width="9" style="1"/>
  </cols>
  <sheetData>
    <row r="1" spans="1:8" x14ac:dyDescent="0.3">
      <c r="A1" s="849" t="s">
        <v>331</v>
      </c>
      <c r="B1" s="849"/>
      <c r="C1" s="849"/>
      <c r="D1" s="849"/>
      <c r="E1" s="849"/>
      <c r="F1" s="849"/>
      <c r="G1" s="849"/>
    </row>
    <row r="2" spans="1:8" x14ac:dyDescent="0.3">
      <c r="A2" s="849" t="s">
        <v>462</v>
      </c>
      <c r="B2" s="849"/>
      <c r="C2" s="849"/>
      <c r="D2" s="849"/>
      <c r="E2" s="849"/>
      <c r="F2" s="849"/>
      <c r="G2" s="849"/>
    </row>
    <row r="3" spans="1:8" ht="37.5" x14ac:dyDescent="0.3">
      <c r="A3" s="352" t="s">
        <v>333</v>
      </c>
      <c r="B3" s="352" t="s">
        <v>3</v>
      </c>
      <c r="C3" s="352" t="s">
        <v>8</v>
      </c>
      <c r="D3" s="352" t="s">
        <v>334</v>
      </c>
      <c r="E3" s="352" t="s">
        <v>5</v>
      </c>
      <c r="F3" s="572" t="s">
        <v>7</v>
      </c>
      <c r="G3" s="352" t="s">
        <v>335</v>
      </c>
    </row>
    <row r="4" spans="1:8" ht="37.5" x14ac:dyDescent="0.3">
      <c r="A4" s="352">
        <v>1</v>
      </c>
      <c r="B4" s="350" t="s">
        <v>393</v>
      </c>
      <c r="C4" s="352">
        <v>1</v>
      </c>
      <c r="D4" s="573">
        <v>4700</v>
      </c>
      <c r="E4" s="352" t="s">
        <v>374</v>
      </c>
      <c r="F4" s="352" t="s">
        <v>349</v>
      </c>
      <c r="G4" s="566" t="s">
        <v>375</v>
      </c>
    </row>
    <row r="5" spans="1:8" ht="37.5" x14ac:dyDescent="0.3">
      <c r="A5" s="352">
        <v>2</v>
      </c>
      <c r="B5" s="566" t="s">
        <v>394</v>
      </c>
      <c r="C5" s="352">
        <v>1</v>
      </c>
      <c r="D5" s="574">
        <v>15300</v>
      </c>
      <c r="E5" s="11" t="s">
        <v>401</v>
      </c>
      <c r="F5" s="11" t="s">
        <v>340</v>
      </c>
      <c r="G5" s="566" t="s">
        <v>395</v>
      </c>
    </row>
    <row r="6" spans="1:8" ht="37.5" x14ac:dyDescent="0.3">
      <c r="A6" s="352">
        <v>3</v>
      </c>
      <c r="B6" s="575" t="s">
        <v>396</v>
      </c>
      <c r="C6" s="352">
        <v>1</v>
      </c>
      <c r="D6" s="574">
        <v>270000</v>
      </c>
      <c r="E6" s="11" t="s">
        <v>379</v>
      </c>
      <c r="F6" s="11" t="s">
        <v>340</v>
      </c>
      <c r="G6" s="566" t="s">
        <v>397</v>
      </c>
    </row>
    <row r="7" spans="1:8" ht="37.5" x14ac:dyDescent="0.3">
      <c r="A7" s="11">
        <v>4</v>
      </c>
      <c r="B7" s="8" t="s">
        <v>398</v>
      </c>
      <c r="C7" s="11">
        <v>1</v>
      </c>
      <c r="D7" s="254">
        <v>44000</v>
      </c>
      <c r="E7" s="795" t="s">
        <v>399</v>
      </c>
      <c r="F7" s="797"/>
      <c r="G7" s="566" t="s">
        <v>400</v>
      </c>
    </row>
    <row r="8" spans="1:8" ht="56.25" x14ac:dyDescent="0.3">
      <c r="A8" s="352">
        <v>5</v>
      </c>
      <c r="B8" s="576" t="s">
        <v>402</v>
      </c>
      <c r="C8" s="352">
        <v>1</v>
      </c>
      <c r="D8" s="577">
        <v>115300</v>
      </c>
      <c r="E8" s="352" t="s">
        <v>401</v>
      </c>
      <c r="F8" s="352" t="s">
        <v>340</v>
      </c>
      <c r="G8" s="566" t="s">
        <v>461</v>
      </c>
    </row>
    <row r="9" spans="1:8" ht="56.25" x14ac:dyDescent="0.3">
      <c r="A9" s="352">
        <v>6</v>
      </c>
      <c r="B9" s="575" t="s">
        <v>403</v>
      </c>
      <c r="C9" s="352">
        <v>1</v>
      </c>
      <c r="D9" s="573">
        <v>15300</v>
      </c>
      <c r="E9" s="352" t="s">
        <v>404</v>
      </c>
      <c r="F9" s="352" t="s">
        <v>340</v>
      </c>
      <c r="G9" s="566" t="s">
        <v>460</v>
      </c>
    </row>
    <row r="10" spans="1:8" x14ac:dyDescent="0.3">
      <c r="A10" s="5">
        <v>7</v>
      </c>
      <c r="B10" s="590" t="s">
        <v>101</v>
      </c>
      <c r="C10" s="5">
        <v>1</v>
      </c>
      <c r="D10" s="592">
        <v>19800</v>
      </c>
      <c r="E10" s="5"/>
      <c r="F10" s="5" t="s">
        <v>480</v>
      </c>
      <c r="G10" s="8"/>
    </row>
    <row r="11" spans="1:8" x14ac:dyDescent="0.3">
      <c r="A11" s="134"/>
      <c r="B11" s="591" t="s">
        <v>101</v>
      </c>
      <c r="C11" s="134">
        <v>2</v>
      </c>
      <c r="D11" s="593">
        <v>39800</v>
      </c>
      <c r="E11" s="134"/>
      <c r="F11" s="5" t="s">
        <v>480</v>
      </c>
      <c r="G11" s="14"/>
    </row>
    <row r="12" spans="1:8" ht="43.5" customHeight="1" x14ac:dyDescent="0.3">
      <c r="A12" s="352">
        <v>8</v>
      </c>
      <c r="B12" s="570" t="s">
        <v>345</v>
      </c>
      <c r="C12" s="578">
        <v>1</v>
      </c>
      <c r="D12" s="579">
        <v>32800</v>
      </c>
      <c r="E12" s="578" t="s">
        <v>346</v>
      </c>
      <c r="F12" s="578" t="s">
        <v>347</v>
      </c>
      <c r="G12" s="570" t="s">
        <v>348</v>
      </c>
    </row>
    <row r="13" spans="1:8" ht="45" customHeight="1" x14ac:dyDescent="0.3">
      <c r="A13" s="352">
        <v>9</v>
      </c>
      <c r="B13" s="350" t="s">
        <v>198</v>
      </c>
      <c r="C13" s="578">
        <v>1</v>
      </c>
      <c r="D13" s="579">
        <v>20300</v>
      </c>
      <c r="E13" s="578" t="s">
        <v>199</v>
      </c>
      <c r="F13" s="578" t="s">
        <v>349</v>
      </c>
      <c r="G13" s="570" t="s">
        <v>350</v>
      </c>
    </row>
    <row r="14" spans="1:8" ht="37.5" x14ac:dyDescent="0.3">
      <c r="A14" s="352">
        <v>10</v>
      </c>
      <c r="B14" s="575" t="s">
        <v>359</v>
      </c>
      <c r="C14" s="352">
        <v>1</v>
      </c>
      <c r="D14" s="580">
        <v>101000</v>
      </c>
      <c r="E14" s="352" t="s">
        <v>151</v>
      </c>
      <c r="F14" s="352" t="s">
        <v>349</v>
      </c>
      <c r="G14" s="570" t="s">
        <v>360</v>
      </c>
    </row>
    <row r="15" spans="1:8" ht="56.25" x14ac:dyDescent="0.3">
      <c r="A15" s="352">
        <v>11</v>
      </c>
      <c r="B15" s="350" t="s">
        <v>154</v>
      </c>
      <c r="C15" s="578">
        <v>1</v>
      </c>
      <c r="D15" s="579">
        <v>129600</v>
      </c>
      <c r="E15" s="578" t="s">
        <v>155</v>
      </c>
      <c r="F15" s="578" t="s">
        <v>351</v>
      </c>
      <c r="G15" s="570" t="s">
        <v>352</v>
      </c>
    </row>
    <row r="16" spans="1:8" x14ac:dyDescent="0.3">
      <c r="A16" s="873" t="str">
        <f>A1</f>
        <v xml:space="preserve">แนวทางการขับเคลื่อนกิจกรรมตามยุทธศาสตร์กรมการพัฒนาชุมชน </v>
      </c>
      <c r="B16" s="874"/>
      <c r="C16" s="874"/>
      <c r="D16" s="874"/>
      <c r="E16" s="874"/>
      <c r="F16" s="874"/>
      <c r="G16" s="874"/>
      <c r="H16" s="43"/>
    </row>
    <row r="17" spans="1:12" x14ac:dyDescent="0.3">
      <c r="A17" s="870" t="s">
        <v>332</v>
      </c>
      <c r="B17" s="870"/>
      <c r="C17" s="870"/>
      <c r="D17" s="870"/>
      <c r="E17" s="870"/>
      <c r="F17" s="870"/>
      <c r="G17" s="870"/>
    </row>
    <row r="18" spans="1:12" x14ac:dyDescent="0.3">
      <c r="A18" s="581">
        <v>12</v>
      </c>
      <c r="B18" s="280" t="s">
        <v>156</v>
      </c>
      <c r="C18" s="387"/>
      <c r="D18" s="329"/>
      <c r="E18" s="387"/>
      <c r="F18" s="387"/>
      <c r="G18" s="280"/>
      <c r="L18" s="43"/>
    </row>
    <row r="19" spans="1:12" x14ac:dyDescent="0.3">
      <c r="A19" s="581"/>
      <c r="B19" s="280" t="s">
        <v>157</v>
      </c>
      <c r="C19" s="813">
        <v>1</v>
      </c>
      <c r="D19" s="241">
        <v>10000</v>
      </c>
      <c r="E19" s="387" t="s">
        <v>356</v>
      </c>
      <c r="F19" s="387" t="s">
        <v>340</v>
      </c>
      <c r="G19" s="280" t="s">
        <v>357</v>
      </c>
    </row>
    <row r="20" spans="1:12" x14ac:dyDescent="0.3">
      <c r="A20" s="568"/>
      <c r="B20" s="14" t="s">
        <v>158</v>
      </c>
      <c r="C20" s="872"/>
      <c r="D20" s="427">
        <v>190000</v>
      </c>
      <c r="E20" s="134"/>
      <c r="F20" s="134"/>
      <c r="G20" s="280" t="s">
        <v>358</v>
      </c>
    </row>
    <row r="21" spans="1:12" ht="56.25" x14ac:dyDescent="0.3">
      <c r="A21" s="352">
        <v>13</v>
      </c>
      <c r="B21" s="350" t="s">
        <v>236</v>
      </c>
      <c r="C21" s="352">
        <v>1</v>
      </c>
      <c r="D21" s="574">
        <v>140000</v>
      </c>
      <c r="E21" s="352" t="s">
        <v>162</v>
      </c>
      <c r="F21" s="352" t="s">
        <v>362</v>
      </c>
      <c r="G21" s="566" t="s">
        <v>363</v>
      </c>
    </row>
    <row r="22" spans="1:12" ht="56.25" x14ac:dyDescent="0.3">
      <c r="A22" s="352">
        <v>14</v>
      </c>
      <c r="B22" s="566" t="s">
        <v>361</v>
      </c>
      <c r="C22" s="352">
        <v>1</v>
      </c>
      <c r="D22" s="574">
        <v>320000</v>
      </c>
      <c r="E22" s="582" t="s">
        <v>166</v>
      </c>
      <c r="F22" s="11"/>
      <c r="G22" s="566" t="s">
        <v>364</v>
      </c>
    </row>
    <row r="23" spans="1:12" ht="56.25" x14ac:dyDescent="0.3">
      <c r="A23" s="578">
        <v>15</v>
      </c>
      <c r="B23" s="570" t="s">
        <v>239</v>
      </c>
      <c r="C23" s="352">
        <v>1</v>
      </c>
      <c r="D23" s="574">
        <v>77600</v>
      </c>
      <c r="E23" s="352" t="s">
        <v>169</v>
      </c>
      <c r="F23" s="11"/>
      <c r="G23" s="570" t="s">
        <v>365</v>
      </c>
    </row>
    <row r="24" spans="1:12" ht="56.25" x14ac:dyDescent="0.3">
      <c r="A24" s="567">
        <v>16</v>
      </c>
      <c r="B24" s="583" t="s">
        <v>407</v>
      </c>
      <c r="C24" s="584" t="s">
        <v>408</v>
      </c>
      <c r="D24" s="585">
        <v>718400</v>
      </c>
      <c r="E24" s="568" t="s">
        <v>372</v>
      </c>
      <c r="F24" s="567"/>
      <c r="G24" s="571" t="s">
        <v>373</v>
      </c>
    </row>
    <row r="25" spans="1:12" x14ac:dyDescent="0.3">
      <c r="A25" s="5">
        <v>17</v>
      </c>
      <c r="B25" s="8" t="s">
        <v>176</v>
      </c>
      <c r="C25" s="5">
        <v>1</v>
      </c>
      <c r="D25" s="587">
        <v>107500</v>
      </c>
      <c r="E25" s="589" t="s">
        <v>388</v>
      </c>
      <c r="F25" s="5" t="s">
        <v>390</v>
      </c>
      <c r="G25" s="8" t="s">
        <v>371</v>
      </c>
    </row>
    <row r="26" spans="1:12" x14ac:dyDescent="0.3">
      <c r="A26" s="134"/>
      <c r="B26" s="14" t="s">
        <v>177</v>
      </c>
      <c r="C26" s="134">
        <v>2</v>
      </c>
      <c r="D26" s="588">
        <v>107500</v>
      </c>
      <c r="E26" s="134" t="s">
        <v>388</v>
      </c>
      <c r="F26" s="134" t="s">
        <v>390</v>
      </c>
      <c r="G26" s="14" t="s">
        <v>371</v>
      </c>
    </row>
    <row r="27" spans="1:12" x14ac:dyDescent="0.3">
      <c r="A27" s="5">
        <v>18</v>
      </c>
      <c r="B27" s="246" t="s">
        <v>70</v>
      </c>
      <c r="C27" s="11">
        <v>1</v>
      </c>
      <c r="D27" s="257">
        <v>5000</v>
      </c>
      <c r="E27" s="11"/>
      <c r="F27" s="11" t="s">
        <v>340</v>
      </c>
      <c r="G27" s="245"/>
    </row>
    <row r="28" spans="1:12" ht="37.5" x14ac:dyDescent="0.3">
      <c r="A28" s="352">
        <v>19</v>
      </c>
      <c r="B28" s="586" t="s">
        <v>181</v>
      </c>
      <c r="C28" s="352">
        <v>1</v>
      </c>
      <c r="D28" s="574">
        <v>718900</v>
      </c>
      <c r="E28" s="352" t="s">
        <v>182</v>
      </c>
      <c r="F28" s="352" t="s">
        <v>405</v>
      </c>
      <c r="G28" s="566" t="s">
        <v>406</v>
      </c>
    </row>
    <row r="29" spans="1:12" ht="75" x14ac:dyDescent="0.3">
      <c r="A29" s="352">
        <v>20</v>
      </c>
      <c r="B29" s="350" t="s">
        <v>185</v>
      </c>
      <c r="C29" s="352">
        <v>1</v>
      </c>
      <c r="D29" s="573">
        <v>19200</v>
      </c>
      <c r="E29" s="352" t="s">
        <v>376</v>
      </c>
      <c r="F29" s="352" t="s">
        <v>340</v>
      </c>
      <c r="G29" s="566" t="s">
        <v>377</v>
      </c>
    </row>
    <row r="30" spans="1:12" ht="37.5" x14ac:dyDescent="0.3">
      <c r="A30" s="134">
        <v>21</v>
      </c>
      <c r="B30" s="566" t="s">
        <v>459</v>
      </c>
      <c r="C30" s="11"/>
      <c r="D30" s="574">
        <v>2070000</v>
      </c>
      <c r="E30" s="705" t="s">
        <v>441</v>
      </c>
      <c r="F30" s="11"/>
      <c r="G30" s="245"/>
    </row>
  </sheetData>
  <mergeCells count="6">
    <mergeCell ref="A1:G1"/>
    <mergeCell ref="A2:G2"/>
    <mergeCell ref="C19:C20"/>
    <mergeCell ref="E7:F7"/>
    <mergeCell ref="A16:G16"/>
    <mergeCell ref="A17:G17"/>
  </mergeCells>
  <pageMargins left="0.59055118110236227" right="0" top="0" bottom="0" header="0.31496062992125984" footer="0.31496062992125984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A16" zoomScaleNormal="100" workbookViewId="0">
      <selection activeCell="F23" sqref="F23"/>
    </sheetView>
  </sheetViews>
  <sheetFormatPr defaultColWidth="9" defaultRowHeight="18.75" x14ac:dyDescent="0.3"/>
  <cols>
    <col min="1" max="1" width="4.875" style="1" customWidth="1"/>
    <col min="2" max="2" width="30.5" style="1" customWidth="1"/>
    <col min="3" max="3" width="7.25" style="1" customWidth="1"/>
    <col min="4" max="5" width="14.375" style="596" customWidth="1"/>
    <col min="6" max="6" width="11.875" style="596" customWidth="1"/>
    <col min="7" max="7" width="42.5" style="1" customWidth="1"/>
    <col min="8" max="16384" width="9" style="1"/>
  </cols>
  <sheetData>
    <row r="1" spans="1:11" x14ac:dyDescent="0.3">
      <c r="A1" s="875" t="s">
        <v>331</v>
      </c>
      <c r="B1" s="875"/>
      <c r="C1" s="875"/>
      <c r="D1" s="875"/>
      <c r="E1" s="875"/>
      <c r="F1" s="875"/>
      <c r="G1" s="875"/>
    </row>
    <row r="2" spans="1:11" ht="28.5" customHeight="1" x14ac:dyDescent="0.3">
      <c r="A2" s="876" t="s">
        <v>421</v>
      </c>
      <c r="B2" s="876"/>
      <c r="C2" s="876"/>
      <c r="D2" s="876"/>
      <c r="E2" s="876"/>
      <c r="F2" s="876"/>
      <c r="G2" s="876"/>
    </row>
    <row r="3" spans="1:11" ht="37.5" x14ac:dyDescent="0.3">
      <c r="A3" s="597" t="s">
        <v>333</v>
      </c>
      <c r="B3" s="597" t="s">
        <v>3</v>
      </c>
      <c r="C3" s="572" t="s">
        <v>8</v>
      </c>
      <c r="D3" s="597" t="s">
        <v>334</v>
      </c>
      <c r="E3" s="597" t="s">
        <v>409</v>
      </c>
      <c r="F3" s="572" t="s">
        <v>7</v>
      </c>
      <c r="G3" s="597" t="s">
        <v>335</v>
      </c>
    </row>
    <row r="4" spans="1:11" ht="37.5" x14ac:dyDescent="0.3">
      <c r="A4" s="600">
        <v>1</v>
      </c>
      <c r="B4" s="601" t="s">
        <v>262</v>
      </c>
      <c r="C4" s="600">
        <v>1</v>
      </c>
      <c r="D4" s="602">
        <v>674700</v>
      </c>
      <c r="E4" s="600" t="s">
        <v>336</v>
      </c>
      <c r="F4" s="704" t="s">
        <v>340</v>
      </c>
      <c r="G4" s="603" t="s">
        <v>342</v>
      </c>
      <c r="K4" s="43"/>
    </row>
    <row r="5" spans="1:11" ht="56.25" x14ac:dyDescent="0.3">
      <c r="A5" s="597">
        <v>2</v>
      </c>
      <c r="B5" s="604" t="s">
        <v>190</v>
      </c>
      <c r="C5" s="597">
        <v>1</v>
      </c>
      <c r="D5" s="605" t="s">
        <v>481</v>
      </c>
      <c r="E5" s="597" t="s">
        <v>412</v>
      </c>
      <c r="F5" s="705" t="s">
        <v>340</v>
      </c>
      <c r="G5" s="570" t="s">
        <v>425</v>
      </c>
    </row>
    <row r="6" spans="1:11" s="609" customFormat="1" ht="45.75" customHeight="1" x14ac:dyDescent="0.2">
      <c r="A6" s="597">
        <v>3</v>
      </c>
      <c r="B6" s="606" t="s">
        <v>58</v>
      </c>
      <c r="C6" s="597">
        <v>1</v>
      </c>
      <c r="D6" s="607" t="s">
        <v>482</v>
      </c>
      <c r="E6" s="597" t="s">
        <v>411</v>
      </c>
      <c r="F6" s="705" t="s">
        <v>341</v>
      </c>
      <c r="G6" s="608" t="s">
        <v>410</v>
      </c>
    </row>
    <row r="7" spans="1:11" s="609" customFormat="1" ht="62.25" customHeight="1" x14ac:dyDescent="0.2">
      <c r="A7" s="597">
        <v>4</v>
      </c>
      <c r="B7" s="606" t="s">
        <v>108</v>
      </c>
      <c r="C7" s="597">
        <v>1</v>
      </c>
      <c r="D7" s="607" t="s">
        <v>484</v>
      </c>
      <c r="E7" s="597" t="s">
        <v>423</v>
      </c>
      <c r="F7" s="706" t="s">
        <v>488</v>
      </c>
      <c r="G7" s="608" t="s">
        <v>487</v>
      </c>
      <c r="K7" s="610"/>
    </row>
    <row r="8" spans="1:11" ht="75" x14ac:dyDescent="0.3">
      <c r="A8" s="597">
        <v>5</v>
      </c>
      <c r="B8" s="575" t="s">
        <v>246</v>
      </c>
      <c r="C8" s="597">
        <v>1</v>
      </c>
      <c r="D8" s="611" t="s">
        <v>483</v>
      </c>
      <c r="E8" s="597" t="s">
        <v>413</v>
      </c>
      <c r="F8" s="597" t="s">
        <v>340</v>
      </c>
      <c r="G8" s="570" t="s">
        <v>355</v>
      </c>
      <c r="K8" s="43"/>
    </row>
    <row r="9" spans="1:11" s="609" customFormat="1" ht="75" x14ac:dyDescent="0.2">
      <c r="A9" s="597">
        <v>6</v>
      </c>
      <c r="B9" s="572" t="s">
        <v>353</v>
      </c>
      <c r="C9" s="705">
        <v>1</v>
      </c>
      <c r="D9" s="707">
        <v>88800</v>
      </c>
      <c r="E9" s="705" t="s">
        <v>56</v>
      </c>
      <c r="F9" s="570" t="s">
        <v>489</v>
      </c>
      <c r="G9" s="570" t="s">
        <v>354</v>
      </c>
    </row>
    <row r="10" spans="1:11" ht="56.25" x14ac:dyDescent="0.3">
      <c r="A10" s="597">
        <v>7</v>
      </c>
      <c r="B10" s="570" t="s">
        <v>367</v>
      </c>
      <c r="C10" s="597">
        <v>1</v>
      </c>
      <c r="D10" s="612">
        <v>154000</v>
      </c>
      <c r="E10" s="597" t="s">
        <v>120</v>
      </c>
      <c r="F10" s="597" t="s">
        <v>340</v>
      </c>
      <c r="G10" s="570" t="s">
        <v>368</v>
      </c>
    </row>
    <row r="11" spans="1:11" ht="37.5" x14ac:dyDescent="0.3">
      <c r="A11" s="597">
        <v>8</v>
      </c>
      <c r="B11" s="570" t="s">
        <v>382</v>
      </c>
      <c r="C11" s="597">
        <v>1</v>
      </c>
      <c r="D11" s="613">
        <v>101600</v>
      </c>
      <c r="E11" s="597" t="s">
        <v>380</v>
      </c>
      <c r="F11" s="597" t="s">
        <v>339</v>
      </c>
      <c r="G11" s="575" t="s">
        <v>381</v>
      </c>
    </row>
    <row r="12" spans="1:11" ht="22.5" customHeight="1" x14ac:dyDescent="0.3">
      <c r="A12" s="879" t="s">
        <v>331</v>
      </c>
      <c r="B12" s="880"/>
      <c r="C12" s="880"/>
      <c r="D12" s="880"/>
      <c r="E12" s="880"/>
      <c r="F12" s="880"/>
      <c r="G12" s="881"/>
    </row>
    <row r="13" spans="1:11" ht="25.5" customHeight="1" x14ac:dyDescent="0.3">
      <c r="A13" s="882" t="s">
        <v>421</v>
      </c>
      <c r="B13" s="883"/>
      <c r="C13" s="883"/>
      <c r="D13" s="883"/>
      <c r="E13" s="883"/>
      <c r="F13" s="883"/>
      <c r="G13" s="884"/>
    </row>
    <row r="14" spans="1:11" ht="15" customHeight="1" x14ac:dyDescent="0.3">
      <c r="A14" s="626"/>
      <c r="B14" s="627"/>
      <c r="C14" s="627"/>
      <c r="D14" s="627"/>
      <c r="E14" s="627"/>
      <c r="F14" s="627"/>
      <c r="G14" s="628"/>
    </row>
    <row r="15" spans="1:11" ht="15" customHeight="1" x14ac:dyDescent="0.3">
      <c r="A15" s="597">
        <v>9</v>
      </c>
      <c r="B15" s="575" t="s">
        <v>378</v>
      </c>
      <c r="C15" s="597">
        <v>2</v>
      </c>
      <c r="D15" s="614">
        <v>142400</v>
      </c>
      <c r="E15" s="597" t="s">
        <v>379</v>
      </c>
      <c r="F15" s="597" t="s">
        <v>340</v>
      </c>
      <c r="G15" s="877" t="s">
        <v>392</v>
      </c>
      <c r="I15" s="615"/>
    </row>
    <row r="16" spans="1:11" x14ac:dyDescent="0.3">
      <c r="A16" s="597">
        <v>10</v>
      </c>
      <c r="B16" s="616" t="s">
        <v>145</v>
      </c>
      <c r="C16" s="597">
        <v>2</v>
      </c>
      <c r="D16" s="617">
        <v>80000</v>
      </c>
      <c r="E16" s="572" t="s">
        <v>424</v>
      </c>
      <c r="F16" s="597"/>
      <c r="G16" s="878"/>
    </row>
    <row r="17" spans="1:7" ht="37.5" x14ac:dyDescent="0.3">
      <c r="A17" s="595">
        <v>11</v>
      </c>
      <c r="B17" s="618" t="s">
        <v>416</v>
      </c>
      <c r="C17" s="595">
        <v>1</v>
      </c>
      <c r="D17" s="599">
        <v>2048000</v>
      </c>
      <c r="E17" s="595" t="s">
        <v>418</v>
      </c>
      <c r="F17" s="595" t="s">
        <v>340</v>
      </c>
      <c r="G17" s="603" t="s">
        <v>417</v>
      </c>
    </row>
    <row r="18" spans="1:7" ht="37.5" x14ac:dyDescent="0.3">
      <c r="A18" s="597">
        <v>12</v>
      </c>
      <c r="B18" s="619" t="s">
        <v>126</v>
      </c>
      <c r="C18" s="597">
        <v>1</v>
      </c>
      <c r="D18" s="617">
        <v>1392000</v>
      </c>
      <c r="E18" s="597" t="s">
        <v>56</v>
      </c>
      <c r="F18" s="597" t="s">
        <v>340</v>
      </c>
      <c r="G18" s="575" t="s">
        <v>369</v>
      </c>
    </row>
    <row r="19" spans="1:7" ht="37.5" x14ac:dyDescent="0.3">
      <c r="A19" s="578">
        <v>13</v>
      </c>
      <c r="B19" s="620" t="s">
        <v>131</v>
      </c>
      <c r="C19" s="578">
        <v>1</v>
      </c>
      <c r="D19" s="621" t="s">
        <v>414</v>
      </c>
      <c r="E19" s="578" t="s">
        <v>415</v>
      </c>
      <c r="F19" s="578" t="s">
        <v>340</v>
      </c>
      <c r="G19" s="570" t="s">
        <v>370</v>
      </c>
    </row>
    <row r="20" spans="1:7" x14ac:dyDescent="0.3">
      <c r="A20" s="812">
        <v>14</v>
      </c>
      <c r="B20" s="812" t="s">
        <v>314</v>
      </c>
      <c r="C20" s="594">
        <v>1</v>
      </c>
      <c r="D20" s="598">
        <v>81000</v>
      </c>
      <c r="E20" s="594" t="s">
        <v>388</v>
      </c>
      <c r="F20" s="594" t="s">
        <v>390</v>
      </c>
      <c r="G20" s="622" t="s">
        <v>371</v>
      </c>
    </row>
    <row r="21" spans="1:7" x14ac:dyDescent="0.3">
      <c r="A21" s="813"/>
      <c r="B21" s="813"/>
      <c r="C21" s="595">
        <v>2</v>
      </c>
      <c r="D21" s="599">
        <v>105300</v>
      </c>
      <c r="E21" s="595" t="s">
        <v>388</v>
      </c>
      <c r="F21" s="595" t="s">
        <v>389</v>
      </c>
      <c r="G21" s="623" t="s">
        <v>371</v>
      </c>
    </row>
    <row r="22" spans="1:7" ht="75" x14ac:dyDescent="0.3">
      <c r="A22" s="597">
        <v>15</v>
      </c>
      <c r="B22" s="575" t="s">
        <v>108</v>
      </c>
      <c r="C22" s="597">
        <v>2</v>
      </c>
      <c r="D22" s="607" t="s">
        <v>485</v>
      </c>
      <c r="E22" s="572" t="s">
        <v>486</v>
      </c>
      <c r="F22" s="706" t="s">
        <v>490</v>
      </c>
      <c r="G22" s="566" t="s">
        <v>391</v>
      </c>
    </row>
    <row r="23" spans="1:7" x14ac:dyDescent="0.3">
      <c r="A23" s="597">
        <v>16</v>
      </c>
      <c r="B23" s="606" t="s">
        <v>124</v>
      </c>
      <c r="C23" s="594">
        <v>2</v>
      </c>
      <c r="D23" s="617">
        <v>80000</v>
      </c>
      <c r="E23" s="11"/>
      <c r="F23" s="11"/>
      <c r="G23" s="877" t="s">
        <v>422</v>
      </c>
    </row>
    <row r="24" spans="1:7" x14ac:dyDescent="0.3">
      <c r="A24" s="11">
        <v>17</v>
      </c>
      <c r="B24" s="246" t="s">
        <v>125</v>
      </c>
      <c r="C24" s="134">
        <v>2</v>
      </c>
      <c r="D24" s="354">
        <v>15000</v>
      </c>
      <c r="E24" s="11"/>
      <c r="F24" s="11"/>
      <c r="G24" s="878"/>
    </row>
    <row r="25" spans="1:7" ht="37.5" x14ac:dyDescent="0.3">
      <c r="A25" s="578">
        <v>18</v>
      </c>
      <c r="B25" s="624" t="s">
        <v>131</v>
      </c>
      <c r="C25" s="578">
        <v>2</v>
      </c>
      <c r="D25" s="621" t="s">
        <v>419</v>
      </c>
      <c r="E25" s="578" t="s">
        <v>56</v>
      </c>
      <c r="F25" s="578" t="s">
        <v>339</v>
      </c>
      <c r="G25" s="566" t="s">
        <v>343</v>
      </c>
    </row>
    <row r="26" spans="1:7" ht="37.5" x14ac:dyDescent="0.3">
      <c r="A26" s="578">
        <v>19</v>
      </c>
      <c r="B26" s="624" t="s">
        <v>247</v>
      </c>
      <c r="C26" s="578">
        <v>2</v>
      </c>
      <c r="D26" s="625">
        <v>1520000</v>
      </c>
      <c r="E26" s="578" t="s">
        <v>420</v>
      </c>
      <c r="F26" s="578" t="s">
        <v>340</v>
      </c>
      <c r="G26" s="570" t="s">
        <v>344</v>
      </c>
    </row>
  </sheetData>
  <mergeCells count="8">
    <mergeCell ref="A1:G1"/>
    <mergeCell ref="A2:G2"/>
    <mergeCell ref="G15:G16"/>
    <mergeCell ref="G23:G24"/>
    <mergeCell ref="B20:B21"/>
    <mergeCell ref="A20:A21"/>
    <mergeCell ref="A12:G12"/>
    <mergeCell ref="A13:G13"/>
  </mergeCells>
  <pageMargins left="0.59055118110236227" right="0.19685039370078741" top="0.59055118110236227" bottom="0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17</vt:i4>
      </vt:variant>
    </vt:vector>
  </HeadingPairs>
  <TitlesOfParts>
    <vt:vector size="17" baseType="lpstr">
      <vt:lpstr>โครงการระดับจังหวัด61ไตรมาส1-2</vt:lpstr>
      <vt:lpstr>โครงการระดับอำเภอ61ไตรมาส1-2</vt:lpstr>
      <vt:lpstr>งบหน้า จังหวัด</vt:lpstr>
      <vt:lpstr>งบหน้าอำเภอ</vt:lpstr>
      <vt:lpstr>แบบฟอร์มแผน</vt:lpstr>
      <vt:lpstr>แยกอำเภอ</vt:lpstr>
      <vt:lpstr>รายละเอียดอำเภอ</vt:lpstr>
      <vt:lpstr>แนวทางติดตามจังหวัด</vt:lpstr>
      <vt:lpstr>แนนวทางติดตามอำเภอ</vt:lpstr>
      <vt:lpstr>สรุป</vt:lpstr>
      <vt:lpstr>ฟอร์มแผน</vt:lpstr>
      <vt:lpstr>Sheet2</vt:lpstr>
      <vt:lpstr>อนุมัติ ครั้งที่ 2</vt:lpstr>
      <vt:lpstr>อนุมัติ ครั้งที่ 3</vt:lpstr>
      <vt:lpstr>อนุมัติครั้งที่ 4</vt:lpstr>
      <vt:lpstr>อนุมัติครั้งที่ 1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Ultimate-PC</dc:creator>
  <cp:lastModifiedBy>Ultimate-PC</cp:lastModifiedBy>
  <cp:lastPrinted>2019-03-04T06:41:30Z</cp:lastPrinted>
  <dcterms:created xsi:type="dcterms:W3CDTF">2016-04-04T07:15:57Z</dcterms:created>
  <dcterms:modified xsi:type="dcterms:W3CDTF">2019-03-12T11:45:14Z</dcterms:modified>
</cp:coreProperties>
</file>